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cheifinger\Documents\GitHub\INCLISA\pages\"/>
    </mc:Choice>
  </mc:AlternateContent>
  <xr:revisionPtr revIDLastSave="0" documentId="13_ncr:1_{91C46179-0FBD-4F44-932D-11E1699E825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le" sheetId="1" r:id="rId1"/>
    <sheet name="Calculations" sheetId="2" r:id="rId2"/>
  </sheets>
  <definedNames>
    <definedName name="_xlchart.v1.0" hidden="1">Calculations!$AC$12:$AC$206</definedName>
    <definedName name="_xlchart.v1.1" hidden="1">Calculations!$AE$12:$AE$206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8" i="2" l="1"/>
  <c r="AR17" i="2"/>
  <c r="AR16" i="2"/>
  <c r="AR15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12" i="2"/>
  <c r="AB14" i="2"/>
  <c r="AB26" i="2"/>
  <c r="AB37" i="2"/>
  <c r="AB50" i="2"/>
  <c r="AB62" i="2"/>
  <c r="AB73" i="2"/>
  <c r="AB86" i="2"/>
  <c r="AB98" i="2"/>
  <c r="AB109" i="2"/>
  <c r="AB122" i="2"/>
  <c r="AB134" i="2"/>
  <c r="AB145" i="2"/>
  <c r="AB158" i="2"/>
  <c r="AB170" i="2"/>
  <c r="AB181" i="2"/>
  <c r="AB194" i="2"/>
  <c r="AB206" i="2"/>
  <c r="AA13" i="2"/>
  <c r="AA14" i="2"/>
  <c r="AA15" i="2"/>
  <c r="AA16" i="2"/>
  <c r="AA17" i="2"/>
  <c r="AA18" i="2"/>
  <c r="AA19" i="2"/>
  <c r="AA20" i="2"/>
  <c r="AA21" i="2"/>
  <c r="AA22" i="2"/>
  <c r="AB22" i="2" s="1"/>
  <c r="AA23" i="2"/>
  <c r="AA24" i="2"/>
  <c r="AA25" i="2"/>
  <c r="AA26" i="2"/>
  <c r="AA27" i="2"/>
  <c r="AA28" i="2"/>
  <c r="AA29" i="2"/>
  <c r="AA30" i="2"/>
  <c r="AA31" i="2"/>
  <c r="AA32" i="2"/>
  <c r="AA33" i="2"/>
  <c r="AA34" i="2"/>
  <c r="AB34" i="2" s="1"/>
  <c r="AA35" i="2"/>
  <c r="AA36" i="2"/>
  <c r="AA37" i="2"/>
  <c r="AA38" i="2"/>
  <c r="AA39" i="2"/>
  <c r="AA40" i="2"/>
  <c r="AA41" i="2"/>
  <c r="AA42" i="2"/>
  <c r="AA43" i="2"/>
  <c r="AA44" i="2"/>
  <c r="AA45" i="2"/>
  <c r="AA46" i="2"/>
  <c r="AB46" i="2" s="1"/>
  <c r="AA47" i="2"/>
  <c r="AA48" i="2"/>
  <c r="AA49" i="2"/>
  <c r="AA50" i="2"/>
  <c r="AA51" i="2"/>
  <c r="AA52" i="2"/>
  <c r="AA53" i="2"/>
  <c r="AA54" i="2"/>
  <c r="AA55" i="2"/>
  <c r="AA56" i="2"/>
  <c r="AA57" i="2"/>
  <c r="AA58" i="2"/>
  <c r="AB58" i="2" s="1"/>
  <c r="AA59" i="2"/>
  <c r="AA60" i="2"/>
  <c r="AA61" i="2"/>
  <c r="AA62" i="2"/>
  <c r="AA63" i="2"/>
  <c r="AA64" i="2"/>
  <c r="AA65" i="2"/>
  <c r="AA66" i="2"/>
  <c r="AA67" i="2"/>
  <c r="AA68" i="2"/>
  <c r="AA69" i="2"/>
  <c r="AA70" i="2"/>
  <c r="AB70" i="2" s="1"/>
  <c r="AA71" i="2"/>
  <c r="AA72" i="2"/>
  <c r="AA73" i="2"/>
  <c r="AA74" i="2"/>
  <c r="AA75" i="2"/>
  <c r="AA76" i="2"/>
  <c r="AA77" i="2"/>
  <c r="AA78" i="2"/>
  <c r="AA79" i="2"/>
  <c r="AA80" i="2"/>
  <c r="AA81" i="2"/>
  <c r="AA82" i="2"/>
  <c r="AB82" i="2" s="1"/>
  <c r="AA83" i="2"/>
  <c r="AA84" i="2"/>
  <c r="AA85" i="2"/>
  <c r="AA86" i="2"/>
  <c r="AA87" i="2"/>
  <c r="AA88" i="2"/>
  <c r="AA89" i="2"/>
  <c r="AA90" i="2"/>
  <c r="AA91" i="2"/>
  <c r="AA92" i="2"/>
  <c r="AA93" i="2"/>
  <c r="AA94" i="2"/>
  <c r="AB94" i="2" s="1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B106" i="2" s="1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B118" i="2" s="1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B130" i="2" s="1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B142" i="2" s="1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B154" i="2" s="1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B166" i="2" s="1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B178" i="2" s="1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B190" i="2" s="1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B202" i="2" s="1"/>
  <c r="AA203" i="2"/>
  <c r="AA204" i="2"/>
  <c r="AA205" i="2"/>
  <c r="AA206" i="2"/>
  <c r="AA12" i="2"/>
  <c r="Z13" i="2"/>
  <c r="AB13" i="2" s="1"/>
  <c r="Z14" i="2"/>
  <c r="Z15" i="2"/>
  <c r="Z16" i="2"/>
  <c r="Z17" i="2"/>
  <c r="AB17" i="2" s="1"/>
  <c r="Z18" i="2"/>
  <c r="AB18" i="2" s="1"/>
  <c r="Z19" i="2"/>
  <c r="AB19" i="2" s="1"/>
  <c r="Z20" i="2"/>
  <c r="Z21" i="2"/>
  <c r="Z22" i="2"/>
  <c r="Z23" i="2"/>
  <c r="AB23" i="2" s="1"/>
  <c r="Z24" i="2"/>
  <c r="AB24" i="2" s="1"/>
  <c r="Z25" i="2"/>
  <c r="AB25" i="2" s="1"/>
  <c r="Z26" i="2"/>
  <c r="Z27" i="2"/>
  <c r="Z28" i="2"/>
  <c r="Z29" i="2"/>
  <c r="AB29" i="2" s="1"/>
  <c r="Z30" i="2"/>
  <c r="AB30" i="2" s="1"/>
  <c r="Z31" i="2"/>
  <c r="AB31" i="2" s="1"/>
  <c r="Z32" i="2"/>
  <c r="Z33" i="2"/>
  <c r="Z34" i="2"/>
  <c r="Z35" i="2"/>
  <c r="AB35" i="2" s="1"/>
  <c r="Z36" i="2"/>
  <c r="AB36" i="2" s="1"/>
  <c r="Z37" i="2"/>
  <c r="Z38" i="2"/>
  <c r="AB38" i="2" s="1"/>
  <c r="Z39" i="2"/>
  <c r="Z40" i="2"/>
  <c r="Z41" i="2"/>
  <c r="AB41" i="2" s="1"/>
  <c r="Z42" i="2"/>
  <c r="AB42" i="2" s="1"/>
  <c r="Z43" i="2"/>
  <c r="AB43" i="2" s="1"/>
  <c r="Z44" i="2"/>
  <c r="Z45" i="2"/>
  <c r="Z46" i="2"/>
  <c r="Z47" i="2"/>
  <c r="AB47" i="2" s="1"/>
  <c r="Z48" i="2"/>
  <c r="AB48" i="2" s="1"/>
  <c r="Z49" i="2"/>
  <c r="AB49" i="2" s="1"/>
  <c r="Z50" i="2"/>
  <c r="Z51" i="2"/>
  <c r="Z52" i="2"/>
  <c r="Z53" i="2"/>
  <c r="AB53" i="2" s="1"/>
  <c r="Z54" i="2"/>
  <c r="AB54" i="2" s="1"/>
  <c r="Z55" i="2"/>
  <c r="AB55" i="2" s="1"/>
  <c r="Z56" i="2"/>
  <c r="Z57" i="2"/>
  <c r="Z58" i="2"/>
  <c r="Z59" i="2"/>
  <c r="AB59" i="2" s="1"/>
  <c r="Z60" i="2"/>
  <c r="AB60" i="2" s="1"/>
  <c r="Z61" i="2"/>
  <c r="AB61" i="2" s="1"/>
  <c r="Z62" i="2"/>
  <c r="Z63" i="2"/>
  <c r="Z64" i="2"/>
  <c r="Z65" i="2"/>
  <c r="AB65" i="2" s="1"/>
  <c r="Z66" i="2"/>
  <c r="AB66" i="2" s="1"/>
  <c r="Z67" i="2"/>
  <c r="AB67" i="2" s="1"/>
  <c r="Z68" i="2"/>
  <c r="Z69" i="2"/>
  <c r="Z70" i="2"/>
  <c r="Z71" i="2"/>
  <c r="AB71" i="2" s="1"/>
  <c r="Z72" i="2"/>
  <c r="AB72" i="2" s="1"/>
  <c r="Z73" i="2"/>
  <c r="Z74" i="2"/>
  <c r="AB74" i="2" s="1"/>
  <c r="Z75" i="2"/>
  <c r="Z76" i="2"/>
  <c r="Z77" i="2"/>
  <c r="AB77" i="2" s="1"/>
  <c r="Z78" i="2"/>
  <c r="AB78" i="2" s="1"/>
  <c r="Z79" i="2"/>
  <c r="AB79" i="2" s="1"/>
  <c r="Z80" i="2"/>
  <c r="Z81" i="2"/>
  <c r="Z82" i="2"/>
  <c r="Z83" i="2"/>
  <c r="AB83" i="2" s="1"/>
  <c r="Z84" i="2"/>
  <c r="AB84" i="2" s="1"/>
  <c r="Z85" i="2"/>
  <c r="AB85" i="2" s="1"/>
  <c r="Z86" i="2"/>
  <c r="Z87" i="2"/>
  <c r="Z88" i="2"/>
  <c r="Z89" i="2"/>
  <c r="AB89" i="2" s="1"/>
  <c r="Z90" i="2"/>
  <c r="AB90" i="2" s="1"/>
  <c r="Z91" i="2"/>
  <c r="AB91" i="2" s="1"/>
  <c r="Z92" i="2"/>
  <c r="Z93" i="2"/>
  <c r="Z94" i="2"/>
  <c r="Z95" i="2"/>
  <c r="AB95" i="2" s="1"/>
  <c r="Z96" i="2"/>
  <c r="AB96" i="2" s="1"/>
  <c r="Z97" i="2"/>
  <c r="AB97" i="2" s="1"/>
  <c r="Z98" i="2"/>
  <c r="Z99" i="2"/>
  <c r="Z100" i="2"/>
  <c r="Z101" i="2"/>
  <c r="AB101" i="2" s="1"/>
  <c r="Z102" i="2"/>
  <c r="AB102" i="2" s="1"/>
  <c r="Z103" i="2"/>
  <c r="AB103" i="2" s="1"/>
  <c r="Z104" i="2"/>
  <c r="Z105" i="2"/>
  <c r="Z106" i="2"/>
  <c r="Z107" i="2"/>
  <c r="AB107" i="2" s="1"/>
  <c r="Z108" i="2"/>
  <c r="AB108" i="2" s="1"/>
  <c r="Z109" i="2"/>
  <c r="Z110" i="2"/>
  <c r="AB110" i="2" s="1"/>
  <c r="Z111" i="2"/>
  <c r="Z112" i="2"/>
  <c r="Z113" i="2"/>
  <c r="AB113" i="2" s="1"/>
  <c r="Z114" i="2"/>
  <c r="AB114" i="2" s="1"/>
  <c r="Z115" i="2"/>
  <c r="AB115" i="2" s="1"/>
  <c r="Z116" i="2"/>
  <c r="Z117" i="2"/>
  <c r="Z118" i="2"/>
  <c r="Z119" i="2"/>
  <c r="AB119" i="2" s="1"/>
  <c r="Z120" i="2"/>
  <c r="AB120" i="2" s="1"/>
  <c r="Z121" i="2"/>
  <c r="AB121" i="2" s="1"/>
  <c r="Z122" i="2"/>
  <c r="Z123" i="2"/>
  <c r="Z124" i="2"/>
  <c r="Z125" i="2"/>
  <c r="AB125" i="2" s="1"/>
  <c r="Z126" i="2"/>
  <c r="AB126" i="2" s="1"/>
  <c r="Z127" i="2"/>
  <c r="AB127" i="2" s="1"/>
  <c r="Z128" i="2"/>
  <c r="Z129" i="2"/>
  <c r="Z130" i="2"/>
  <c r="Z131" i="2"/>
  <c r="AB131" i="2" s="1"/>
  <c r="Z132" i="2"/>
  <c r="AB132" i="2" s="1"/>
  <c r="Z133" i="2"/>
  <c r="AB133" i="2" s="1"/>
  <c r="Z134" i="2"/>
  <c r="Z135" i="2"/>
  <c r="Z136" i="2"/>
  <c r="Z137" i="2"/>
  <c r="AB137" i="2" s="1"/>
  <c r="Z138" i="2"/>
  <c r="AB138" i="2" s="1"/>
  <c r="Z139" i="2"/>
  <c r="AB139" i="2" s="1"/>
  <c r="Z140" i="2"/>
  <c r="Z141" i="2"/>
  <c r="Z142" i="2"/>
  <c r="Z143" i="2"/>
  <c r="AB143" i="2" s="1"/>
  <c r="Z144" i="2"/>
  <c r="AB144" i="2" s="1"/>
  <c r="Z145" i="2"/>
  <c r="Z146" i="2"/>
  <c r="AB146" i="2" s="1"/>
  <c r="Z147" i="2"/>
  <c r="Z148" i="2"/>
  <c r="Z149" i="2"/>
  <c r="AB149" i="2" s="1"/>
  <c r="Z150" i="2"/>
  <c r="AB150" i="2" s="1"/>
  <c r="Z151" i="2"/>
  <c r="AB151" i="2" s="1"/>
  <c r="Z152" i="2"/>
  <c r="Z153" i="2"/>
  <c r="Z154" i="2"/>
  <c r="Z155" i="2"/>
  <c r="AB155" i="2" s="1"/>
  <c r="Z156" i="2"/>
  <c r="AB156" i="2" s="1"/>
  <c r="Z157" i="2"/>
  <c r="AB157" i="2" s="1"/>
  <c r="Z158" i="2"/>
  <c r="Z159" i="2"/>
  <c r="Z160" i="2"/>
  <c r="Z161" i="2"/>
  <c r="AB161" i="2" s="1"/>
  <c r="Z162" i="2"/>
  <c r="AB162" i="2" s="1"/>
  <c r="Z163" i="2"/>
  <c r="AB163" i="2" s="1"/>
  <c r="Z164" i="2"/>
  <c r="Z165" i="2"/>
  <c r="Z166" i="2"/>
  <c r="Z167" i="2"/>
  <c r="AB167" i="2" s="1"/>
  <c r="Z168" i="2"/>
  <c r="AB168" i="2" s="1"/>
  <c r="Z169" i="2"/>
  <c r="AB169" i="2" s="1"/>
  <c r="Z170" i="2"/>
  <c r="Z171" i="2"/>
  <c r="Z172" i="2"/>
  <c r="Z173" i="2"/>
  <c r="AB173" i="2" s="1"/>
  <c r="Z174" i="2"/>
  <c r="AB174" i="2" s="1"/>
  <c r="Z175" i="2"/>
  <c r="AB175" i="2" s="1"/>
  <c r="Z176" i="2"/>
  <c r="Z177" i="2"/>
  <c r="Z178" i="2"/>
  <c r="Z179" i="2"/>
  <c r="AB179" i="2" s="1"/>
  <c r="Z180" i="2"/>
  <c r="AB180" i="2" s="1"/>
  <c r="Z181" i="2"/>
  <c r="Z182" i="2"/>
  <c r="AB182" i="2" s="1"/>
  <c r="Z183" i="2"/>
  <c r="Z184" i="2"/>
  <c r="Z185" i="2"/>
  <c r="AB185" i="2" s="1"/>
  <c r="Z186" i="2"/>
  <c r="AB186" i="2" s="1"/>
  <c r="Z187" i="2"/>
  <c r="AB187" i="2" s="1"/>
  <c r="Z188" i="2"/>
  <c r="Z189" i="2"/>
  <c r="Z190" i="2"/>
  <c r="Z191" i="2"/>
  <c r="AB191" i="2" s="1"/>
  <c r="Z192" i="2"/>
  <c r="AB192" i="2" s="1"/>
  <c r="Z193" i="2"/>
  <c r="AB193" i="2" s="1"/>
  <c r="Z194" i="2"/>
  <c r="Z195" i="2"/>
  <c r="Z196" i="2"/>
  <c r="Z197" i="2"/>
  <c r="AB197" i="2" s="1"/>
  <c r="Z198" i="2"/>
  <c r="AB198" i="2" s="1"/>
  <c r="Z199" i="2"/>
  <c r="AB199" i="2" s="1"/>
  <c r="Z200" i="2"/>
  <c r="Z201" i="2"/>
  <c r="Z202" i="2"/>
  <c r="Z203" i="2"/>
  <c r="AB203" i="2" s="1"/>
  <c r="Z204" i="2"/>
  <c r="AB204" i="2" s="1"/>
  <c r="Z205" i="2"/>
  <c r="AB205" i="2" s="1"/>
  <c r="Z206" i="2"/>
  <c r="Z12" i="2"/>
  <c r="Y13" i="2"/>
  <c r="Y14" i="2"/>
  <c r="AC14" i="2" s="1"/>
  <c r="Y15" i="2"/>
  <c r="Y16" i="2"/>
  <c r="Y17" i="2"/>
  <c r="Y18" i="2"/>
  <c r="Y19" i="2"/>
  <c r="Y20" i="2"/>
  <c r="Y21" i="2"/>
  <c r="Y22" i="2"/>
  <c r="Y23" i="2"/>
  <c r="Y24" i="2"/>
  <c r="Y25" i="2"/>
  <c r="Y26" i="2"/>
  <c r="AC26" i="2" s="1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AC50" i="2" s="1"/>
  <c r="Y51" i="2"/>
  <c r="Y52" i="2"/>
  <c r="Y53" i="2"/>
  <c r="Y54" i="2"/>
  <c r="Y55" i="2"/>
  <c r="Y56" i="2"/>
  <c r="Y57" i="2"/>
  <c r="Y58" i="2"/>
  <c r="Y59" i="2"/>
  <c r="Y60" i="2"/>
  <c r="Y61" i="2"/>
  <c r="Y62" i="2"/>
  <c r="AC62" i="2" s="1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AC86" i="2" s="1"/>
  <c r="Y87" i="2"/>
  <c r="Y88" i="2"/>
  <c r="Y89" i="2"/>
  <c r="Y90" i="2"/>
  <c r="Y91" i="2"/>
  <c r="Y92" i="2"/>
  <c r="Y93" i="2"/>
  <c r="Y94" i="2"/>
  <c r="Y95" i="2"/>
  <c r="Y96" i="2"/>
  <c r="Y97" i="2"/>
  <c r="Y98" i="2"/>
  <c r="AC98" i="2" s="1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AC122" i="2" s="1"/>
  <c r="Y123" i="2"/>
  <c r="Y124" i="2"/>
  <c r="Y125" i="2"/>
  <c r="Y126" i="2"/>
  <c r="Y127" i="2"/>
  <c r="Y128" i="2"/>
  <c r="Y129" i="2"/>
  <c r="Y130" i="2"/>
  <c r="Y131" i="2"/>
  <c r="Y132" i="2"/>
  <c r="Y133" i="2"/>
  <c r="Y134" i="2"/>
  <c r="AC134" i="2" s="1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AC158" i="2" s="1"/>
  <c r="Y159" i="2"/>
  <c r="Y160" i="2"/>
  <c r="Y161" i="2"/>
  <c r="Y162" i="2"/>
  <c r="Y163" i="2"/>
  <c r="Y164" i="2"/>
  <c r="Y165" i="2"/>
  <c r="Y166" i="2"/>
  <c r="Y167" i="2"/>
  <c r="Y168" i="2"/>
  <c r="Y169" i="2"/>
  <c r="Y170" i="2"/>
  <c r="AC170" i="2" s="1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AC194" i="2" s="1"/>
  <c r="Y195" i="2"/>
  <c r="Y196" i="2"/>
  <c r="Y197" i="2"/>
  <c r="Y198" i="2"/>
  <c r="Y199" i="2"/>
  <c r="Y200" i="2"/>
  <c r="Y201" i="2"/>
  <c r="Y202" i="2"/>
  <c r="Y203" i="2"/>
  <c r="Y204" i="2"/>
  <c r="Y205" i="2"/>
  <c r="Y206" i="2"/>
  <c r="AC206" i="2" s="1"/>
  <c r="Y12" i="2"/>
  <c r="P9" i="2"/>
  <c r="O9" i="2"/>
  <c r="I5" i="2"/>
  <c r="D33" i="2"/>
  <c r="AC38" i="2" l="1"/>
  <c r="AC93" i="2"/>
  <c r="AC69" i="2"/>
  <c r="AC182" i="2"/>
  <c r="AC153" i="2"/>
  <c r="AC81" i="2"/>
  <c r="AC200" i="2"/>
  <c r="AC176" i="2"/>
  <c r="AC152" i="2"/>
  <c r="AC116" i="2"/>
  <c r="AC164" i="2"/>
  <c r="AC44" i="2"/>
  <c r="AC199" i="2"/>
  <c r="AC187" i="2"/>
  <c r="AC175" i="2"/>
  <c r="AC163" i="2"/>
  <c r="AC151" i="2"/>
  <c r="AC139" i="2"/>
  <c r="AC127" i="2"/>
  <c r="AC115" i="2"/>
  <c r="AC103" i="2"/>
  <c r="AC91" i="2"/>
  <c r="AC79" i="2"/>
  <c r="AC67" i="2"/>
  <c r="AC55" i="2"/>
  <c r="AC43" i="2"/>
  <c r="AC31" i="2"/>
  <c r="AC19" i="2"/>
  <c r="AC74" i="2"/>
  <c r="AC197" i="2"/>
  <c r="AC185" i="2"/>
  <c r="AC173" i="2"/>
  <c r="AC161" i="2"/>
  <c r="AC149" i="2"/>
  <c r="AC137" i="2"/>
  <c r="AC125" i="2"/>
  <c r="AC113" i="2"/>
  <c r="AC101" i="2"/>
  <c r="AC89" i="2"/>
  <c r="AC77" i="2"/>
  <c r="AC65" i="2"/>
  <c r="AC53" i="2"/>
  <c r="AC41" i="2"/>
  <c r="AC29" i="2"/>
  <c r="AC17" i="2"/>
  <c r="AB200" i="2"/>
  <c r="AB188" i="2"/>
  <c r="AC188" i="2" s="1"/>
  <c r="AB176" i="2"/>
  <c r="AB164" i="2"/>
  <c r="AB152" i="2"/>
  <c r="AB140" i="2"/>
  <c r="AC140" i="2" s="1"/>
  <c r="AB128" i="2"/>
  <c r="AC128" i="2" s="1"/>
  <c r="AB116" i="2"/>
  <c r="AB104" i="2"/>
  <c r="AC104" i="2" s="1"/>
  <c r="AB92" i="2"/>
  <c r="AC92" i="2" s="1"/>
  <c r="AB80" i="2"/>
  <c r="AC80" i="2" s="1"/>
  <c r="AB68" i="2"/>
  <c r="AC68" i="2" s="1"/>
  <c r="AB56" i="2"/>
  <c r="AC56" i="2" s="1"/>
  <c r="AB44" i="2"/>
  <c r="AB32" i="2"/>
  <c r="AC32" i="2" s="1"/>
  <c r="AB20" i="2"/>
  <c r="AC20" i="2" s="1"/>
  <c r="AC146" i="2"/>
  <c r="AC201" i="2"/>
  <c r="AC196" i="2"/>
  <c r="AC112" i="2"/>
  <c r="AC88" i="2"/>
  <c r="AC64" i="2"/>
  <c r="AC28" i="2"/>
  <c r="AC136" i="2"/>
  <c r="AC100" i="2"/>
  <c r="AC12" i="2"/>
  <c r="AC195" i="2"/>
  <c r="AC159" i="2"/>
  <c r="AC135" i="2"/>
  <c r="AC111" i="2"/>
  <c r="AC75" i="2"/>
  <c r="AC63" i="2"/>
  <c r="AC51" i="2"/>
  <c r="AC15" i="2"/>
  <c r="AB201" i="2"/>
  <c r="AB189" i="2"/>
  <c r="AC189" i="2" s="1"/>
  <c r="AB177" i="2"/>
  <c r="AC177" i="2" s="1"/>
  <c r="AB165" i="2"/>
  <c r="AC165" i="2" s="1"/>
  <c r="AB153" i="2"/>
  <c r="AB141" i="2"/>
  <c r="AC141" i="2" s="1"/>
  <c r="AB129" i="2"/>
  <c r="AC129" i="2" s="1"/>
  <c r="AB117" i="2"/>
  <c r="AC117" i="2" s="1"/>
  <c r="AB105" i="2"/>
  <c r="AC105" i="2" s="1"/>
  <c r="AB93" i="2"/>
  <c r="AB81" i="2"/>
  <c r="AB69" i="2"/>
  <c r="AB57" i="2"/>
  <c r="AC57" i="2" s="1"/>
  <c r="AB45" i="2"/>
  <c r="AC45" i="2" s="1"/>
  <c r="AB33" i="2"/>
  <c r="AC33" i="2" s="1"/>
  <c r="AB21" i="2"/>
  <c r="AC21" i="2" s="1"/>
  <c r="AC110" i="2"/>
  <c r="AC205" i="2"/>
  <c r="AC181" i="2"/>
  <c r="AC157" i="2"/>
  <c r="AC133" i="2"/>
  <c r="AC109" i="2"/>
  <c r="AC85" i="2"/>
  <c r="AC61" i="2"/>
  <c r="AC37" i="2"/>
  <c r="AC13" i="2"/>
  <c r="AB184" i="2"/>
  <c r="AC184" i="2" s="1"/>
  <c r="AB160" i="2"/>
  <c r="AC160" i="2" s="1"/>
  <c r="AB136" i="2"/>
  <c r="AB112" i="2"/>
  <c r="AB88" i="2"/>
  <c r="AB64" i="2"/>
  <c r="AB40" i="2"/>
  <c r="AC40" i="2" s="1"/>
  <c r="AB16" i="2"/>
  <c r="AC16" i="2" s="1"/>
  <c r="AC193" i="2"/>
  <c r="AC169" i="2"/>
  <c r="AC145" i="2"/>
  <c r="AC121" i="2"/>
  <c r="AC97" i="2"/>
  <c r="AC73" i="2"/>
  <c r="AC49" i="2"/>
  <c r="AC25" i="2"/>
  <c r="AB196" i="2"/>
  <c r="AB172" i="2"/>
  <c r="AC172" i="2" s="1"/>
  <c r="AB148" i="2"/>
  <c r="AC148" i="2" s="1"/>
  <c r="AB124" i="2"/>
  <c r="AC124" i="2" s="1"/>
  <c r="AB100" i="2"/>
  <c r="AB76" i="2"/>
  <c r="AC76" i="2" s="1"/>
  <c r="AB52" i="2"/>
  <c r="AC52" i="2" s="1"/>
  <c r="AB28" i="2"/>
  <c r="AC204" i="2"/>
  <c r="AC192" i="2"/>
  <c r="AC180" i="2"/>
  <c r="AC168" i="2"/>
  <c r="AC156" i="2"/>
  <c r="AC144" i="2"/>
  <c r="AC132" i="2"/>
  <c r="AC120" i="2"/>
  <c r="AC108" i="2"/>
  <c r="AC96" i="2"/>
  <c r="AC84" i="2"/>
  <c r="AC72" i="2"/>
  <c r="AC60" i="2"/>
  <c r="AC48" i="2"/>
  <c r="AC36" i="2"/>
  <c r="AC24" i="2"/>
  <c r="AB12" i="2"/>
  <c r="AB195" i="2"/>
  <c r="AB183" i="2"/>
  <c r="AC183" i="2" s="1"/>
  <c r="AB171" i="2"/>
  <c r="AC171" i="2" s="1"/>
  <c r="AB159" i="2"/>
  <c r="AB147" i="2"/>
  <c r="AC147" i="2" s="1"/>
  <c r="AB135" i="2"/>
  <c r="AB123" i="2"/>
  <c r="AC123" i="2" s="1"/>
  <c r="AB111" i="2"/>
  <c r="AB99" i="2"/>
  <c r="AC99" i="2" s="1"/>
  <c r="AB87" i="2"/>
  <c r="AC87" i="2" s="1"/>
  <c r="AB75" i="2"/>
  <c r="AB63" i="2"/>
  <c r="AB51" i="2"/>
  <c r="AB39" i="2"/>
  <c r="AC39" i="2" s="1"/>
  <c r="AB27" i="2"/>
  <c r="AC27" i="2" s="1"/>
  <c r="AB15" i="2"/>
  <c r="AC203" i="2"/>
  <c r="AC191" i="2"/>
  <c r="AC179" i="2"/>
  <c r="AC167" i="2"/>
  <c r="AC155" i="2"/>
  <c r="AC143" i="2"/>
  <c r="AC131" i="2"/>
  <c r="AC119" i="2"/>
  <c r="AC107" i="2"/>
  <c r="AC95" i="2"/>
  <c r="AC83" i="2"/>
  <c r="AC71" i="2"/>
  <c r="AC59" i="2"/>
  <c r="AC47" i="2"/>
  <c r="AC35" i="2"/>
  <c r="AC23" i="2"/>
  <c r="AC202" i="2"/>
  <c r="AC190" i="2"/>
  <c r="AC178" i="2"/>
  <c r="AC166" i="2"/>
  <c r="AC154" i="2"/>
  <c r="AC142" i="2"/>
  <c r="AC130" i="2"/>
  <c r="AC118" i="2"/>
  <c r="AC106" i="2"/>
  <c r="AC94" i="2"/>
  <c r="AC82" i="2"/>
  <c r="AC70" i="2"/>
  <c r="AC58" i="2"/>
  <c r="AC46" i="2"/>
  <c r="AC34" i="2"/>
  <c r="AC198" i="2"/>
  <c r="AC186" i="2"/>
  <c r="AC174" i="2"/>
  <c r="AC162" i="2"/>
  <c r="AC150" i="2"/>
  <c r="AC138" i="2"/>
  <c r="AC126" i="2"/>
  <c r="AC114" i="2"/>
  <c r="AC102" i="2"/>
  <c r="AC90" i="2"/>
  <c r="AC78" i="2"/>
  <c r="AC66" i="2"/>
  <c r="AC54" i="2"/>
  <c r="AC42" i="2"/>
  <c r="AC30" i="2"/>
  <c r="AC18" i="2"/>
  <c r="AC22" i="2"/>
</calcChain>
</file>

<file path=xl/sharedStrings.xml><?xml version="1.0" encoding="utf-8"?>
<sst xmlns="http://schemas.openxmlformats.org/spreadsheetml/2006/main" count="1002" uniqueCount="556">
  <si>
    <t>Sector</t>
  </si>
  <si>
    <t>High Threshold</t>
  </si>
  <si>
    <t>Low Threshold</t>
  </si>
  <si>
    <t>Economy</t>
  </si>
  <si>
    <t>Housing</t>
  </si>
  <si>
    <t>Food</t>
  </si>
  <si>
    <t>Mobility</t>
  </si>
  <si>
    <t>Source</t>
  </si>
  <si>
    <t>Variable</t>
  </si>
  <si>
    <t>passenger km/capita per year</t>
  </si>
  <si>
    <t>floorspace (m²) per year per capita</t>
  </si>
  <si>
    <t>kCal meat per capita per day</t>
  </si>
  <si>
    <t>-</t>
  </si>
  <si>
    <t>GDP per capita per year</t>
  </si>
  <si>
    <t>Country</t>
  </si>
  <si>
    <t>Romania</t>
  </si>
  <si>
    <t>Germany</t>
  </si>
  <si>
    <t>Poland</t>
  </si>
  <si>
    <t>France</t>
  </si>
  <si>
    <t>Lithuania</t>
  </si>
  <si>
    <t>Sweden</t>
  </si>
  <si>
    <t>Estonia</t>
  </si>
  <si>
    <t>Italy</t>
  </si>
  <si>
    <t>Slovakia</t>
  </si>
  <si>
    <t>Luxembourg</t>
  </si>
  <si>
    <t>Croatia</t>
  </si>
  <si>
    <t>Spain</t>
  </si>
  <si>
    <t>Latvia</t>
  </si>
  <si>
    <t>Slovenia</t>
  </si>
  <si>
    <t>Finland</t>
  </si>
  <si>
    <t>Greece</t>
  </si>
  <si>
    <t>Belgium</t>
  </si>
  <si>
    <t>Austria</t>
  </si>
  <si>
    <t>UK</t>
  </si>
  <si>
    <t>Malta</t>
  </si>
  <si>
    <t>Ireland</t>
  </si>
  <si>
    <t>Denmark</t>
  </si>
  <si>
    <t>Hungary</t>
  </si>
  <si>
    <t>Portugal</t>
  </si>
  <si>
    <t>Bulgaria</t>
  </si>
  <si>
    <t>Cyprus</t>
  </si>
  <si>
    <t>Netherlands</t>
  </si>
  <si>
    <t>Czech Republic</t>
  </si>
  <si>
    <t>https://epub.wupperinst.org/frontdoor/index/index/docId/7332</t>
  </si>
  <si>
    <t>Bierwirth, A., &amp; Thomas, S. (2019, June). Estimating the sufficiency potential in buildings: The space between underdimensioned and oversized. European Council for an Energy Efficient Economy.
Based on Eurostat (2018), EU Building Database</t>
  </si>
  <si>
    <t>High threshold of Mobility</t>
  </si>
  <si>
    <t>km per capita per day</t>
  </si>
  <si>
    <t>km per capita per year</t>
  </si>
  <si>
    <t>According to Kikstra et al.</t>
  </si>
  <si>
    <r>
      <t>Rao, N. D., &amp; Min, J. (2018). Decent living standards: material prerequisites for human wellbeing. </t>
    </r>
    <r>
      <rPr>
        <i/>
        <sz val="9"/>
        <color rgb="FF222222"/>
        <rFont val="Calibri"/>
        <family val="2"/>
        <scheme val="minor"/>
      </rPr>
      <t>Social indicators research</t>
    </r>
    <r>
      <rPr>
        <sz val="9"/>
        <color rgb="FF222222"/>
        <rFont val="Calibri"/>
        <family val="2"/>
        <scheme val="minor"/>
      </rPr>
      <t>, </t>
    </r>
    <r>
      <rPr>
        <i/>
        <sz val="9"/>
        <color rgb="FF222222"/>
        <rFont val="Calibri"/>
        <family val="2"/>
        <scheme val="minor"/>
      </rPr>
      <t>138</t>
    </r>
    <r>
      <rPr>
        <sz val="9"/>
        <color rgb="FF222222"/>
        <rFont val="Calibri"/>
        <family val="2"/>
        <scheme val="minor"/>
      </rPr>
      <t>, 225-244.</t>
    </r>
  </si>
  <si>
    <t>Low threshold of mobility</t>
  </si>
  <si>
    <t>Non-motorised</t>
  </si>
  <si>
    <t>Rail</t>
  </si>
  <si>
    <t>Road - bus</t>
  </si>
  <si>
    <t>Road - car</t>
  </si>
  <si>
    <r>
      <t>According to Millward-Hopkins, J., Steinberger, J. K., Rao, N. D., &amp; Oswald, Y. (2020). Providing decent living with minimum energy: A global scenario. </t>
    </r>
    <r>
      <rPr>
        <i/>
        <sz val="10"/>
        <color rgb="FF222222"/>
        <rFont val="Arial"/>
        <family val="2"/>
      </rPr>
      <t>Global Environmental Change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65</t>
    </r>
    <r>
      <rPr>
        <sz val="10"/>
        <color rgb="FF222222"/>
        <rFont val="Arial"/>
        <family val="2"/>
      </rPr>
      <t>, 102168. Supplimentary Material</t>
    </r>
  </si>
  <si>
    <t>Sum</t>
  </si>
  <si>
    <r>
      <t>According to Millward-Hopkins, J., Steinberger, J. K., Rao, N. D., &amp; Oswald, Y. (2020). Providing decent living with minimum energy: A global scenario. </t>
    </r>
    <r>
      <rPr>
        <i/>
        <sz val="9"/>
        <color rgb="FF222222"/>
        <rFont val="Calibri"/>
        <family val="2"/>
        <scheme val="minor"/>
      </rPr>
      <t>Global Environmental Change</t>
    </r>
    <r>
      <rPr>
        <sz val="9"/>
        <color rgb="FF222222"/>
        <rFont val="Calibri"/>
        <family val="2"/>
        <scheme val="minor"/>
      </rPr>
      <t>, </t>
    </r>
    <r>
      <rPr>
        <i/>
        <sz val="9"/>
        <color rgb="FF222222"/>
        <rFont val="Calibri"/>
        <family val="2"/>
        <scheme val="minor"/>
      </rPr>
      <t>65</t>
    </r>
    <r>
      <rPr>
        <sz val="9"/>
        <color rgb="FF222222"/>
        <rFont val="Calibri"/>
        <family val="2"/>
        <scheme val="minor"/>
      </rPr>
      <t>, 102168. Supplimentary Material</t>
    </r>
    <r>
      <rPr>
        <sz val="9"/>
        <color theme="1"/>
        <rFont val="Calibri"/>
        <family val="2"/>
        <scheme val="minor"/>
      </rPr>
      <t xml:space="preserve">
Note: taking sum of lower boundary of pkm estimations</t>
    </r>
  </si>
  <si>
    <t>le_2020</t>
  </si>
  <si>
    <t>eys_2020</t>
  </si>
  <si>
    <t>mys_2020</t>
  </si>
  <si>
    <t>iso3</t>
  </si>
  <si>
    <t>country</t>
  </si>
  <si>
    <t>AFG</t>
  </si>
  <si>
    <t>Afghanistan</t>
  </si>
  <si>
    <t>AGO</t>
  </si>
  <si>
    <t>Angola</t>
  </si>
  <si>
    <t>ALB</t>
  </si>
  <si>
    <t>Albania</t>
  </si>
  <si>
    <t>AND</t>
  </si>
  <si>
    <t>Andorra</t>
  </si>
  <si>
    <t>ARE</t>
  </si>
  <si>
    <t>United Arab Emirates</t>
  </si>
  <si>
    <t>ARG</t>
  </si>
  <si>
    <t>Argentina</t>
  </si>
  <si>
    <t>ARM</t>
  </si>
  <si>
    <t>Armenia</t>
  </si>
  <si>
    <t>ATG</t>
  </si>
  <si>
    <t>Antigua and Barbuda</t>
  </si>
  <si>
    <t>AUS</t>
  </si>
  <si>
    <t>Australia</t>
  </si>
  <si>
    <t>AUT</t>
  </si>
  <si>
    <t>AZE</t>
  </si>
  <si>
    <t>Azerbaijan</t>
  </si>
  <si>
    <t>BDI</t>
  </si>
  <si>
    <t>Burundi</t>
  </si>
  <si>
    <t>BEL</t>
  </si>
  <si>
    <t>BEN</t>
  </si>
  <si>
    <t>Benin</t>
  </si>
  <si>
    <t>BFA</t>
  </si>
  <si>
    <t>Burkina Faso</t>
  </si>
  <si>
    <t>BGD</t>
  </si>
  <si>
    <t>Bangladesh</t>
  </si>
  <si>
    <t>BGR</t>
  </si>
  <si>
    <t>BHR</t>
  </si>
  <si>
    <t>Bahrain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</si>
  <si>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</si>
  <si>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</si>
  <si>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</si>
  <si>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</si>
  <si>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</si>
  <si>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</si>
  <si>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</si>
  <si>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</si>
  <si>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BOL</t>
  </si>
  <si>
    <t>Bolivia (Plurinational State of)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</si>
  <si>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</si>
  <si>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</si>
  <si>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</si>
  <si>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</si>
  <si>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</si>
  <si>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</si>
  <si>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</si>
  <si>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</si>
  <si>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</si>
  <si>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</si>
  <si>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</si>
  <si>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</si>
  <si>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</si>
  <si>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</si>
  <si>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</si>
  <si>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</si>
  <si>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</si>
  <si>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</si>
  <si>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</si>
  <si>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</si>
  <si>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</si>
  <si>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CÃ´te d'Ivoire</t>
  </si>
  <si>
    <t>CMR</t>
  </si>
  <si>
    <t>Cameroon</t>
  </si>
  <si>
    <t>COD</t>
  </si>
  <si>
    <t>Congo (Democratic Republic of the)</t>
  </si>
  <si>
    <t>COG</t>
  </si>
  <si>
    <t>Congo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</si>
  <si>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</si>
  <si>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</si>
  <si>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</si>
  <si>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</si>
  <si>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</si>
  <si>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</si>
  <si>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</si>
  <si>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</si>
  <si>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CUB</t>
  </si>
  <si>
    <t>Cuba</t>
  </si>
  <si>
    <t>CYP</t>
  </si>
  <si>
    <t>CZE</t>
  </si>
  <si>
    <t>Czechia</t>
  </si>
  <si>
    <t>DEU</t>
  </si>
  <si>
    <t>DJI</t>
  </si>
  <si>
    <t>Djibouti</t>
  </si>
  <si>
    <t>DMA</t>
  </si>
  <si>
    <t>Dominica</t>
  </si>
  <si>
    <t>DNK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</si>
  <si>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</si>
  <si>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</si>
  <si>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</si>
  <si>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</si>
  <si>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</si>
  <si>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</si>
  <si>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</si>
  <si>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</si>
  <si>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</si>
  <si>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</si>
  <si>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ESP</t>
  </si>
  <si>
    <t>EST</t>
  </si>
  <si>
    <t>ETH</t>
  </si>
  <si>
    <t>Ethiopia</t>
  </si>
  <si>
    <t>FIN</t>
  </si>
  <si>
    <t>FJI</t>
  </si>
  <si>
    <t>Fiji</t>
  </si>
  <si>
    <t>FRA</t>
  </si>
  <si>
    <t>FSM</t>
  </si>
  <si>
    <t>Micronesia (Federated States of)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</si>
  <si>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</si>
  <si>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</si>
  <si>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</si>
  <si>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</si>
  <si>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</si>
  <si>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</si>
  <si>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</si>
  <si>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</si>
  <si>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</si>
  <si>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</si>
  <si>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</si>
  <si>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</si>
  <si>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</si>
  <si>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</si>
  <si>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GNQ</t>
  </si>
  <si>
    <t>Equatorial Guinea</t>
  </si>
  <si>
    <t>GRC</t>
  </si>
  <si>
    <t>GRD</t>
  </si>
  <si>
    <t>Grenada</t>
  </si>
  <si>
    <t>GTM</t>
  </si>
  <si>
    <t>Guatemala</t>
  </si>
  <si>
    <t>GUY</t>
  </si>
  <si>
    <t>Guyana</t>
  </si>
  <si>
    <t>HKG</t>
  </si>
  <si>
    <t>Hong Kong, China (SAR)</t>
  </si>
  <si>
    <t>HND</t>
  </si>
  <si>
    <t>Honduras</t>
  </si>
  <si>
    <t>HRV</t>
  </si>
  <si>
    <t>HTI</t>
  </si>
  <si>
    <t>Haiti</t>
  </si>
  <si>
    <t>HUN</t>
  </si>
  <si>
    <t>IDN</t>
  </si>
  <si>
    <t>Indonesia</t>
  </si>
  <si>
    <t>IND</t>
  </si>
  <si>
    <t>India</t>
  </si>
  <si>
    <t>IRL</t>
  </si>
  <si>
    <t>IRN</t>
  </si>
  <si>
    <t>Iran (Islamic Republic of)</t>
  </si>
  <si>
    <t>IRQ</t>
  </si>
  <si>
    <t>Iraq</t>
  </si>
  <si>
    <t>ISL</t>
  </si>
  <si>
    <t>Iceland</t>
  </si>
  <si>
    <t>ISR</t>
  </si>
  <si>
    <t>Israel</t>
  </si>
  <si>
    <t>ITA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</si>
  <si>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</si>
  <si>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</si>
  <si>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</si>
  <si>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</si>
  <si>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</si>
  <si>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</si>
  <si>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</si>
  <si>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</si>
  <si>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</si>
  <si>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</si>
  <si>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</si>
  <si>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</si>
  <si>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</si>
  <si>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</si>
  <si>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</si>
  <si>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</si>
  <si>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</si>
  <si>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Saint Kitts and Nevis</t>
  </si>
  <si>
    <t>KOR</t>
  </si>
  <si>
    <t>Korea (Republic of)</t>
  </si>
  <si>
    <t>KWT</t>
  </si>
  <si>
    <t>Kuwait</t>
  </si>
  <si>
    <t>LAO</t>
  </si>
  <si>
    <t>Lao People's Democratic Republic</t>
  </si>
  <si>
    <t>LBN</t>
  </si>
  <si>
    <t>Lebanon</t>
  </si>
  <si>
    <t>LBR</t>
  </si>
  <si>
    <t>Liberia</t>
  </si>
  <si>
    <t>LBY</t>
  </si>
  <si>
    <t>Libya</t>
  </si>
  <si>
    <t>LCA</t>
  </si>
  <si>
    <t>Saint Lucia</t>
  </si>
  <si>
    <t>LIE</t>
  </si>
  <si>
    <t>Liechtenstein</t>
  </si>
  <si>
    <t>LKA</t>
  </si>
  <si>
    <t>Sri Lanka</t>
  </si>
  <si>
    <t>LSO</t>
  </si>
  <si>
    <t>Lesotho</t>
  </si>
  <si>
    <t>LTU</t>
  </si>
  <si>
    <t>LUX</t>
  </si>
  <si>
    <t>LVA</t>
  </si>
  <si>
    <t>MAR</t>
  </si>
  <si>
    <t>Morocco</t>
  </si>
  <si>
    <t>MCO</t>
  </si>
  <si>
    <t>Monaco</t>
  </si>
  <si>
    <t>MDA</t>
  </si>
  <si>
    <t>Moldova (Republic of)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</si>
  <si>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</si>
  <si>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</si>
  <si>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</si>
  <si>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</si>
  <si>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</si>
  <si>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</si>
  <si>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</si>
  <si>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</si>
  <si>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MKD</t>
  </si>
  <si>
    <t>North Macedonia</t>
  </si>
  <si>
    <t>MLI</t>
  </si>
  <si>
    <t>Mali</t>
  </si>
  <si>
    <t>MLT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</si>
  <si>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</si>
  <si>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</si>
  <si>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</si>
  <si>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</si>
  <si>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</si>
  <si>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</si>
  <si>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</si>
  <si>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</si>
  <si>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</si>
  <si>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</si>
  <si>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</si>
  <si>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</si>
  <si>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</si>
  <si>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</si>
  <si>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</si>
  <si>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</si>
  <si>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</si>
  <si>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</si>
  <si>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</si>
  <si>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</si>
  <si>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</si>
  <si>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</si>
  <si>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</si>
  <si>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</si>
  <si>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</si>
  <si>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</si>
  <si>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</si>
  <si>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</si>
  <si>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</si>
  <si>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</si>
  <si>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</si>
  <si>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</si>
  <si>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</si>
  <si>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</si>
  <si>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</si>
  <si>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</si>
  <si>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</si>
  <si>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</si>
  <si>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</si>
  <si>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</si>
  <si>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</si>
  <si>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</si>
  <si>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</si>
  <si>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</si>
  <si>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</si>
  <si>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</si>
  <si>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</si>
  <si>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</si>
  <si>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PRK</t>
  </si>
  <si>
    <t>Korea (Democratic People's Rep. of)</t>
  </si>
  <si>
    <t>PRT</t>
  </si>
  <si>
    <t>PRY</t>
  </si>
  <si>
    <t>Paraguay</t>
  </si>
  <si>
    <t>PSE</t>
  </si>
  <si>
    <t>Palestine, State of</t>
  </si>
  <si>
    <t>QAT</t>
  </si>
  <si>
    <t>Qatar</t>
  </si>
  <si>
    <t>ROU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</si>
  <si>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</si>
  <si>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</si>
  <si>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</si>
  <si>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</si>
  <si>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</si>
  <si>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</si>
  <si>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</si>
  <si>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</si>
  <si>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</si>
  <si>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</si>
  <si>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</si>
  <si>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</si>
  <si>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</si>
  <si>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</si>
  <si>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</si>
  <si>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</si>
  <si>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</si>
  <si>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</si>
  <si>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</si>
  <si>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</si>
  <si>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</si>
  <si>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</si>
  <si>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</si>
  <si>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</si>
  <si>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SSD</t>
  </si>
  <si>
    <t>South Sudan</t>
  </si>
  <si>
    <t>STP</t>
  </si>
  <si>
    <t>Sao Tome and Principe</t>
  </si>
  <si>
    <t>SUR</t>
  </si>
  <si>
    <t>Suriname</t>
  </si>
  <si>
    <t>SVK</t>
  </si>
  <si>
    <t>SVN</t>
  </si>
  <si>
    <t>SWE</t>
  </si>
  <si>
    <t>SWZ</t>
  </si>
  <si>
    <t>Eswatini (Kingdom of)</t>
  </si>
  <si>
    <t>SYC</t>
  </si>
  <si>
    <t>Seychelles</t>
  </si>
  <si>
    <t>SYR</t>
  </si>
  <si>
    <t>Syrian Arab Republic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</si>
  <si>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</si>
  <si>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</si>
  <si>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</si>
  <si>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</si>
  <si>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</si>
  <si>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</si>
  <si>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</si>
  <si>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</si>
  <si>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</si>
  <si>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</si>
  <si>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</si>
  <si>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</si>
  <si>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</si>
  <si>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</si>
  <si>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</si>
  <si>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</si>
  <si>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</si>
  <si>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</si>
  <si>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</si>
  <si>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</si>
  <si>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</si>
  <si>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</si>
  <si>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TZA</t>
  </si>
  <si>
    <t>Tanzania (United Republic of)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</si>
  <si>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</si>
  <si>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</si>
  <si>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</si>
  <si>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</si>
  <si>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</si>
  <si>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</si>
  <si>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</si>
  <si>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</si>
  <si>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</si>
  <si>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</si>
  <si>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VCT</t>
  </si>
  <si>
    <t>Saint Vincent and the Grenadines</t>
  </si>
  <si>
    <t>VEN</t>
  </si>
  <si>
    <t>Venezuela (Bolivarian Republic of)</t>
  </si>
  <si>
    <t>VNM</t>
  </si>
  <si>
    <t>Viet Nam</t>
  </si>
  <si>
    <t>VUT</t>
  </si>
  <si>
    <t>Vanuatu</t>
  </si>
  <si>
    <t>WSM</t>
  </si>
  <si>
    <t>Samoa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</si>
  <si>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</si>
  <si>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</si>
  <si>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</si>
  <si>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</si>
  <si>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</si>
  <si>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</si>
  <si>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</si>
  <si>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</si>
  <si>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 xml:space="preserve"> </t>
  </si>
  <si>
    <t>Data from</t>
  </si>
  <si>
    <t>https://hdr.undp.org/data-center/documentation-and-downloads</t>
  </si>
  <si>
    <t>Accessed 6/10/2023</t>
  </si>
  <si>
    <t>Life Expectancy at Birth (years)</t>
  </si>
  <si>
    <t>le</t>
  </si>
  <si>
    <t>Expected Years of Schooling (years)</t>
  </si>
  <si>
    <t>eys</t>
  </si>
  <si>
    <t>Mean Years of Schooling (years)</t>
  </si>
  <si>
    <t>mys</t>
  </si>
  <si>
    <t>https://hdr.undp.org/sites/default/files/2021-22_HDR/hdr2021-22_technical_notes.pdf</t>
  </si>
  <si>
    <t xml:space="preserve">Calculation of dimension indeces followed UNDP technical notes
</t>
  </si>
  <si>
    <t>Accessed 06/10/2023</t>
  </si>
  <si>
    <t>Dimension</t>
  </si>
  <si>
    <t>Indicator</t>
  </si>
  <si>
    <t>Minimum</t>
  </si>
  <si>
    <t>Maximum</t>
  </si>
  <si>
    <t>Health</t>
  </si>
  <si>
    <t>Education</t>
  </si>
  <si>
    <t>Life expectancy at birth (years)</t>
  </si>
  <si>
    <t>Expected years of schooling (years)</t>
  </si>
  <si>
    <t>Mean years of schooling (years)</t>
  </si>
  <si>
    <t>EYS_Dimension</t>
  </si>
  <si>
    <t>Health Dimension</t>
  </si>
  <si>
    <t>MYS_Dimension</t>
  </si>
  <si>
    <t>Education Dimension</t>
  </si>
  <si>
    <t>HDI without GNI</t>
  </si>
  <si>
    <t>Country Name</t>
  </si>
  <si>
    <t>Country Code</t>
  </si>
  <si>
    <t>American Samoa</t>
  </si>
  <si>
    <t>ASM</t>
  </si>
  <si>
    <t>..</t>
  </si>
  <si>
    <t>Aruba</t>
  </si>
  <si>
    <t>ABW</t>
  </si>
  <si>
    <t>Bahamas, The</t>
  </si>
  <si>
    <t>Bermuda</t>
  </si>
  <si>
    <t>BMU</t>
  </si>
  <si>
    <t>Bolivia</t>
  </si>
  <si>
    <t>British Virgin Islands</t>
  </si>
  <si>
    <t>VGB</t>
  </si>
  <si>
    <t>Cayman Islands</t>
  </si>
  <si>
    <t>CYM</t>
  </si>
  <si>
    <t>Channel Islands</t>
  </si>
  <si>
    <t>CHI</t>
  </si>
  <si>
    <t>Congo, Dem. Rep.</t>
  </si>
  <si>
    <t>Congo, Rep.</t>
  </si>
  <si>
    <t>Cote d'Ivoire</t>
  </si>
  <si>
    <t>Curacao</t>
  </si>
  <si>
    <t>CUW</t>
  </si>
  <si>
    <t>Egypt, Arab Rep.</t>
  </si>
  <si>
    <t>Eswatini</t>
  </si>
  <si>
    <t>Faroe Islands</t>
  </si>
  <si>
    <t>FRO</t>
  </si>
  <si>
    <t>French Polynesia</t>
  </si>
  <si>
    <t>PYF</t>
  </si>
  <si>
    <t>Gambia, The</t>
  </si>
  <si>
    <t>Gibraltar</t>
  </si>
  <si>
    <t>GIB</t>
  </si>
  <si>
    <t>Greenland</t>
  </si>
  <si>
    <t>GRL</t>
  </si>
  <si>
    <t>Guam</t>
  </si>
  <si>
    <t>GUM</t>
  </si>
  <si>
    <t>Hong Kong SAR, China</t>
  </si>
  <si>
    <t>Iran, Islamic Rep.</t>
  </si>
  <si>
    <t>Isle of Man</t>
  </si>
  <si>
    <t>IMN</t>
  </si>
  <si>
    <t>Korea, Dem. People's Rep.</t>
  </si>
  <si>
    <t>Korea, Rep.</t>
  </si>
  <si>
    <t>Kosovo</t>
  </si>
  <si>
    <t>XKX</t>
  </si>
  <si>
    <t>Kyrgyz Republic</t>
  </si>
  <si>
    <t>Lao PDR</t>
  </si>
  <si>
    <t>Macao SAR, China</t>
  </si>
  <si>
    <t>MAC</t>
  </si>
  <si>
    <t>Micronesia, Fed. Sts.</t>
  </si>
  <si>
    <t>Moldova</t>
  </si>
  <si>
    <t>New Caledonia</t>
  </si>
  <si>
    <t>NCL</t>
  </si>
  <si>
    <t>Northern Mariana Islands</t>
  </si>
  <si>
    <t>MNP</t>
  </si>
  <si>
    <t>Puerto Rico</t>
  </si>
  <si>
    <t>PRI</t>
  </si>
  <si>
    <t>Sint Maarten (Dutch part)</t>
  </si>
  <si>
    <t>SXM</t>
  </si>
  <si>
    <t>Slovak Republic</t>
  </si>
  <si>
    <t>St. Kitts and Nevis</t>
  </si>
  <si>
    <t>St. Lucia</t>
  </si>
  <si>
    <t>St. Martin (French part)</t>
  </si>
  <si>
    <t>MAF</t>
  </si>
  <si>
    <t>St. Vincent and the Grenadines</t>
  </si>
  <si>
    <t>Tanzania</t>
  </si>
  <si>
    <t>Turkiye</t>
  </si>
  <si>
    <t>Turks and Caicos Islands</t>
  </si>
  <si>
    <t>TCA</t>
  </si>
  <si>
    <t>Venezuela, RB</t>
  </si>
  <si>
    <t>Vietnam</t>
  </si>
  <si>
    <t>Virgin Islands (U.S.)</t>
  </si>
  <si>
    <t>VIR</t>
  </si>
  <si>
    <t>West Bank and Gaza</t>
  </si>
  <si>
    <t>Yemen, Rep.</t>
  </si>
  <si>
    <t xml:space="preserve">GDP per capita, PPP (constant 2017 international $)_2020 </t>
  </si>
  <si>
    <t>Data from World Bank database</t>
  </si>
  <si>
    <t>GDP per capita PPP (constant 2017 $)_2020</t>
  </si>
  <si>
    <t>Model</t>
  </si>
  <si>
    <t>Scenario</t>
  </si>
  <si>
    <t>Region</t>
  </si>
  <si>
    <t>Unit</t>
  </si>
  <si>
    <t>IIASA GDP 2023</t>
  </si>
  <si>
    <t>SSP1 - Review Phase 1</t>
  </si>
  <si>
    <t>World</t>
  </si>
  <si>
    <t>GDP|PPP</t>
  </si>
  <si>
    <t>billion USD_2017/yr</t>
  </si>
  <si>
    <t>SSP2 - Review Phase 1</t>
  </si>
  <si>
    <t>SSP3 - Review Phase 1</t>
  </si>
  <si>
    <t>SSP4 - Review Phase 1</t>
  </si>
  <si>
    <t>IIASA-WiC POP 2023</t>
  </si>
  <si>
    <t>Population</t>
  </si>
  <si>
    <t>million</t>
  </si>
  <si>
    <t>SSP1</t>
  </si>
  <si>
    <t>SSP2</t>
  </si>
  <si>
    <t>SSP3</t>
  </si>
  <si>
    <t>SSP4</t>
  </si>
  <si>
    <t>Daten from  SSP Scenario Explorer https://data.ece.iiasa.ac.at/ssp, Accessed 06/10/2023</t>
  </si>
  <si>
    <t>GDP per capita in 2050</t>
  </si>
  <si>
    <t>We only provide one healthy threshold.</t>
  </si>
  <si>
    <t>Approximate threshold until which gains in education and health are uncoupled from GDP. 
Source: own calculations.</t>
  </si>
  <si>
    <t>Lancet Healthy
https://eatforum.org/content/uploads/2019/07/EAT-Lancet_Commission_Summary_Report.pdf
0 kcal meat would probably be best.
Argumentation: Study doesn't want to prescribe abstinence of meat consumption.
Source: https://www.nature.com/articles/s41591-022-01968-z#Sec2</t>
  </si>
  <si>
    <r>
      <t>The Japanese mobility system based on
Kikstra, J. S., Mastrucci, A., Min, J., Riahi, K., &amp; Rao, N. D. (2021). Decent living gaps and energy needs around the world. </t>
    </r>
    <r>
      <rPr>
        <i/>
        <sz val="9"/>
        <color rgb="FF222222"/>
        <rFont val="Calibri"/>
        <family val="2"/>
        <scheme val="minor"/>
      </rPr>
      <t>Environmental Research Letters</t>
    </r>
    <r>
      <rPr>
        <sz val="9"/>
        <color rgb="FF222222"/>
        <rFont val="Calibri"/>
        <family val="2"/>
        <scheme val="minor"/>
      </rPr>
      <t>, </t>
    </r>
    <r>
      <rPr>
        <i/>
        <sz val="9"/>
        <color rgb="FF222222"/>
        <rFont val="Calibri"/>
        <family val="2"/>
        <scheme val="minor"/>
      </rPr>
      <t>16</t>
    </r>
    <r>
      <rPr>
        <sz val="9"/>
        <color rgb="FF222222"/>
        <rFont val="Calibri"/>
        <family val="2"/>
        <scheme val="minor"/>
      </rPr>
      <t>(9), 095006.</t>
    </r>
  </si>
  <si>
    <t>Updated SSP1 projection for 2050.
Also very similar to average global GDP per capita in the year 2050 across all C1 scenarios in AR6 database.
Calculations are in  Mean_Global_GDP_percapita.Rmd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</si>
</sst>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i/>
      <sz val="9"/>
      <color rgb="FF222222"/>
      <name val="Calibri"/>
      <family val="2"/>
      <scheme val="minor"/>
    </font>
    <font>
      <sz val="9"/>
      <color rgb="FF22222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1" xfId="0" applyFont="1" applyBorder="1" applyAlignment="1">
      <alignment wrapText="1"/>
    </xf>
    <xf numFmtId="0" fontId="3" fillId="0" borderId="0" xfId="1"/>
    <xf numFmtId="0" fontId="0" fillId="0" borderId="0" xfId="0" applyAlignment="1">
      <alignment wrapText="1"/>
    </xf>
    <xf numFmtId="0" fontId="4" fillId="0" borderId="0" xfId="0" applyFont="1"/>
    <xf numFmtId="14" fontId="0" fillId="0" borderId="0" xfId="0" applyNumberFormat="1"/>
    <xf numFmtId="0" fontId="0" fillId="0" borderId="0" xfId="0" applyAlignment="1"/>
    <xf numFmtId="0" fontId="0" fillId="0" borderId="0" xfId="0"/>
    <xf numFmtId="49" fontId="1" fillId="0" borderId="0" xfId="0" applyNumberFormat="1" applyFont="1"/>
    <xf numFmtId="0" fontId="0" fillId="0" borderId="0" xfId="0"/>
    <xf numFmtId="49" fontId="0" fillId="0" borderId="0" xfId="0" applyNumberFormat="1"/>
    <xf numFmtId="0" fontId="0" fillId="0" borderId="0" xfId="0" applyBorder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HDI without GNI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Calculations!$AC$12:$AC$206</c:f>
              <c:numCache>
                <c:formatCode>General</c:formatCode>
                <c:ptCount val="195"/>
                <c:pt idx="0">
                  <c:v>0.4990726648448171</c:v>
                </c:pt>
                <c:pt idx="1">
                  <c:v>0.58072386194910008</c:v>
                </c:pt>
                <c:pt idx="2">
                  <c:v>0.82566471766590821</c:v>
                </c:pt>
                <c:pt idx="3">
                  <c:v>0.80930067970989927</c:v>
                </c:pt>
                <c:pt idx="4">
                  <c:v>0.88298261898446107</c:v>
                </c:pt>
                <c:pt idx="5">
                  <c:v>0.86397936051181579</c:v>
                </c:pt>
                <c:pt idx="6">
                  <c:v>0.77175115654858895</c:v>
                </c:pt>
                <c:pt idx="7">
                  <c:v>0.79819536488532894</c:v>
                </c:pt>
                <c:pt idx="8">
                  <c:v>0.99929030203645364</c:v>
                </c:pt>
                <c:pt idx="9">
                  <c:v>0.89851344539109346</c:v>
                </c:pt>
                <c:pt idx="10">
                  <c:v>0.72369042161666397</c:v>
                </c:pt>
                <c:pt idx="11">
                  <c:v>0.50712459490930928</c:v>
                </c:pt>
                <c:pt idx="12">
                  <c:v>0.94608199581231833</c:v>
                </c:pt>
                <c:pt idx="13">
                  <c:v>0.52244453066194296</c:v>
                </c:pt>
                <c:pt idx="14">
                  <c:v>0.44532500134369879</c:v>
                </c:pt>
                <c:pt idx="15">
                  <c:v>0.6877283773293944</c:v>
                </c:pt>
                <c:pt idx="16">
                  <c:v>0.79534986231971216</c:v>
                </c:pt>
                <c:pt idx="17">
                  <c:v>0.86448989767882412</c:v>
                </c:pt>
                <c:pt idx="18">
                  <c:v>0.79491424241928788</c:v>
                </c:pt>
                <c:pt idx="19">
                  <c:v>0.79711045187333585</c:v>
                </c:pt>
                <c:pt idx="20">
                  <c:v>0.81698360347510224</c:v>
                </c:pt>
                <c:pt idx="21">
                  <c:v>0.73024408334476909</c:v>
                </c:pt>
                <c:pt idx="22">
                  <c:v>0.71284059689466295</c:v>
                </c:pt>
                <c:pt idx="23">
                  <c:v>0.76497082087571855</c:v>
                </c:pt>
                <c:pt idx="24">
                  <c:v>0.82181963570759597</c:v>
                </c:pt>
                <c:pt idx="25">
                  <c:v>0.7646313635738734</c:v>
                </c:pt>
                <c:pt idx="26">
                  <c:v>0.6546139734182107</c:v>
                </c:pt>
                <c:pt idx="27">
                  <c:v>0.69376255871386683</c:v>
                </c:pt>
                <c:pt idx="28">
                  <c:v>0.44250319105788349</c:v>
                </c:pt>
                <c:pt idx="29">
                  <c:v>0.93539233690659407</c:v>
                </c:pt>
                <c:pt idx="30">
                  <c:v>0.94496619788259506</c:v>
                </c:pt>
                <c:pt idx="31">
                  <c:v>0.87035556845132089</c:v>
                </c:pt>
                <c:pt idx="32">
                  <c:v>0.76136741507601202</c:v>
                </c:pt>
                <c:pt idx="33">
                  <c:v>0.53116756071931959</c:v>
                </c:pt>
                <c:pt idx="34">
                  <c:v>0.59795632683547739</c:v>
                </c:pt>
                <c:pt idx="35">
                  <c:v>0.55656721839207246</c:v>
                </c:pt>
                <c:pt idx="36">
                  <c:v>0.60760235837053633</c:v>
                </c:pt>
                <c:pt idx="37">
                  <c:v>0.76614027260274253</c:v>
                </c:pt>
                <c:pt idx="38">
                  <c:v>0.58317691460519772</c:v>
                </c:pt>
                <c:pt idx="39">
                  <c:v>0.68613498855101196</c:v>
                </c:pt>
                <c:pt idx="40">
                  <c:v>0.82871478166616186</c:v>
                </c:pt>
                <c:pt idx="41">
                  <c:v>0.85104283755840615</c:v>
                </c:pt>
                <c:pt idx="42">
                  <c:v>0.89564593197260045</c:v>
                </c:pt>
                <c:pt idx="43">
                  <c:v>0.89027004539992782</c:v>
                </c:pt>
                <c:pt idx="44">
                  <c:v>0.94146417301074503</c:v>
                </c:pt>
                <c:pt idx="45">
                  <c:v>0.47474772158619366</c:v>
                </c:pt>
                <c:pt idx="46">
                  <c:v>0.72758386731332592</c:v>
                </c:pt>
                <c:pt idx="47">
                  <c:v>0.94935492658616394</c:v>
                </c:pt>
                <c:pt idx="48">
                  <c:v>0.76118691728967047</c:v>
                </c:pt>
                <c:pt idx="49">
                  <c:v>0.75213360302013865</c:v>
                </c:pt>
                <c:pt idx="50">
                  <c:v>0.74950615520883634</c:v>
                </c:pt>
                <c:pt idx="51">
                  <c:v>0.74212117543360512</c:v>
                </c:pt>
                <c:pt idx="52">
                  <c:v>0.52968740942754577</c:v>
                </c:pt>
                <c:pt idx="53">
                  <c:v>0.90316434966543813</c:v>
                </c:pt>
                <c:pt idx="54">
                  <c:v>0.89583409441334205</c:v>
                </c:pt>
                <c:pt idx="55">
                  <c:v>0.5114832832549403</c:v>
                </c:pt>
                <c:pt idx="56">
                  <c:v>0.95505483143262349</c:v>
                </c:pt>
                <c:pt idx="57">
                  <c:v>0.75513687559478548</c:v>
                </c:pt>
                <c:pt idx="58">
                  <c:v>0.88925084796616982</c:v>
                </c:pt>
                <c:pt idx="59">
                  <c:v>0.67300460109802451</c:v>
                </c:pt>
                <c:pt idx="60">
                  <c:v>0.6951341506620623</c:v>
                </c:pt>
                <c:pt idx="61">
                  <c:v>0.92872829858554451</c:v>
                </c:pt>
                <c:pt idx="62">
                  <c:v>0.83547405530455565</c:v>
                </c:pt>
                <c:pt idx="63">
                  <c:v>0.64464702946533226</c:v>
                </c:pt>
                <c:pt idx="64">
                  <c:v>0.45738960021373037</c:v>
                </c:pt>
                <c:pt idx="65">
                  <c:v>0.52235869226794041</c:v>
                </c:pt>
                <c:pt idx="66">
                  <c:v>0.50490039932123776</c:v>
                </c:pt>
                <c:pt idx="67">
                  <c:v>0.54106506201403948</c:v>
                </c:pt>
                <c:pt idx="68">
                  <c:v>0.93685208648011831</c:v>
                </c:pt>
                <c:pt idx="69">
                  <c:v>0.83212272108914775</c:v>
                </c:pt>
                <c:pt idx="70">
                  <c:v>0.62025314357116779</c:v>
                </c:pt>
                <c:pt idx="71">
                  <c:v>0.68799063478061417</c:v>
                </c:pt>
                <c:pt idx="72">
                  <c:v>0.94349166545713559</c:v>
                </c:pt>
                <c:pt idx="73">
                  <c:v>0.64024496112732832</c:v>
                </c:pt>
                <c:pt idx="74">
                  <c:v>0.85847714952757082</c:v>
                </c:pt>
                <c:pt idx="75">
                  <c:v>0.55504635081725884</c:v>
                </c:pt>
                <c:pt idx="76">
                  <c:v>0.84150322088096741</c:v>
                </c:pt>
                <c:pt idx="77">
                  <c:v>0.70777132243123642</c:v>
                </c:pt>
                <c:pt idx="78">
                  <c:v>0.65241651407682089</c:v>
                </c:pt>
                <c:pt idx="79">
                  <c:v>0.93638567634422576</c:v>
                </c:pt>
                <c:pt idx="80">
                  <c:v>0.8009729569576044</c:v>
                </c:pt>
                <c:pt idx="81">
                  <c:v>0.67297794392586907</c:v>
                </c:pt>
                <c:pt idx="82">
                  <c:v>0.97685240744840784</c:v>
                </c:pt>
                <c:pt idx="83">
                  <c:v>0.92439634449807173</c:v>
                </c:pt>
                <c:pt idx="84">
                  <c:v>0.88110126544982337</c:v>
                </c:pt>
                <c:pt idx="85">
                  <c:v>0.73528289279308323</c:v>
                </c:pt>
                <c:pt idx="86">
                  <c:v>0.73940210829590292</c:v>
                </c:pt>
                <c:pt idx="87">
                  <c:v>0.92961828564282345</c:v>
                </c:pt>
                <c:pt idx="88">
                  <c:v>0.80861637272208609</c:v>
                </c:pt>
                <c:pt idx="89">
                  <c:v>0.58368825761637644</c:v>
                </c:pt>
                <c:pt idx="90">
                  <c:v>0.75454599891790519</c:v>
                </c:pt>
                <c:pt idx="91">
                  <c:v>0.61532303416666301</c:v>
                </c:pt>
                <c:pt idx="92">
                  <c:v>0.65720957310579986</c:v>
                </c:pt>
                <c:pt idx="93">
                  <c:v>0.75480029249497282</c:v>
                </c:pt>
                <c:pt idx="94">
                  <c:v>0.92589761974029205</c:v>
                </c:pt>
                <c:pt idx="95">
                  <c:v>0.76594034096919605</c:v>
                </c:pt>
                <c:pt idx="96">
                  <c:v>0.58628013137518353</c:v>
                </c:pt>
                <c:pt idx="97">
                  <c:v>0.73296334554816744</c:v>
                </c:pt>
                <c:pt idx="98">
                  <c:v>0.53765125996440555</c:v>
                </c:pt>
                <c:pt idx="99">
                  <c:v>0.70196241118482272</c:v>
                </c:pt>
                <c:pt idx="100">
                  <c:v>0.72647914544470327</c:v>
                </c:pt>
                <c:pt idx="101">
                  <c:v>0.90066838668387306</c:v>
                </c:pt>
                <c:pt idx="102">
                  <c:v>0.80863123268820447</c:v>
                </c:pt>
                <c:pt idx="103">
                  <c:v>0.53427543489552953</c:v>
                </c:pt>
                <c:pt idx="104">
                  <c:v>0.87431262448719849</c:v>
                </c:pt>
                <c:pt idx="105">
                  <c:v>0.88771547292314434</c:v>
                </c:pt>
                <c:pt idx="106">
                  <c:v>0.872257543367149</c:v>
                </c:pt>
                <c:pt idx="107">
                  <c:v>0.69977338118112598</c:v>
                </c:pt>
                <c:pt idx="108">
                  <c:v>0</c:v>
                </c:pt>
                <c:pt idx="109">
                  <c:v>0.78329526746052802</c:v>
                </c:pt>
                <c:pt idx="110">
                  <c:v>0.56065544422374092</c:v>
                </c:pt>
                <c:pt idx="111">
                  <c:v>0.74036154254011366</c:v>
                </c:pt>
                <c:pt idx="112">
                  <c:v>0.7453354885973037</c:v>
                </c:pt>
                <c:pt idx="113">
                  <c:v>0.66920128783937805</c:v>
                </c:pt>
                <c:pt idx="114">
                  <c:v>0.78139280463148741</c:v>
                </c:pt>
                <c:pt idx="115">
                  <c:v>0.41026669862488868</c:v>
                </c:pt>
                <c:pt idx="116">
                  <c:v>0.92336459507183477</c:v>
                </c:pt>
                <c:pt idx="117">
                  <c:v>0.60926361725005829</c:v>
                </c:pt>
                <c:pt idx="118">
                  <c:v>0.84491335070906326</c:v>
                </c:pt>
                <c:pt idx="119">
                  <c:v>0.765362267232228</c:v>
                </c:pt>
                <c:pt idx="120">
                  <c:v>0.49731316237559903</c:v>
                </c:pt>
                <c:pt idx="121">
                  <c:v>0.53922773739460272</c:v>
                </c:pt>
                <c:pt idx="122">
                  <c:v>0.80177488375392947</c:v>
                </c:pt>
                <c:pt idx="123">
                  <c:v>0.58097067062254859</c:v>
                </c:pt>
                <c:pt idx="124">
                  <c:v>0.79014598521411628</c:v>
                </c:pt>
                <c:pt idx="125">
                  <c:v>0.61340524562584142</c:v>
                </c:pt>
                <c:pt idx="126">
                  <c:v>0.41016127152314374</c:v>
                </c:pt>
                <c:pt idx="127">
                  <c:v>0.51326949064586813</c:v>
                </c:pt>
                <c:pt idx="128">
                  <c:v>0.68525239921312409</c:v>
                </c:pt>
                <c:pt idx="129">
                  <c:v>0.94344805191261827</c:v>
                </c:pt>
                <c:pt idx="130">
                  <c:v>0.95526752186176234</c:v>
                </c:pt>
                <c:pt idx="131">
                  <c:v>0.63289339316894444</c:v>
                </c:pt>
                <c:pt idx="132">
                  <c:v>0.4658386789338913</c:v>
                </c:pt>
                <c:pt idx="133">
                  <c:v>0.97998323275185861</c:v>
                </c:pt>
                <c:pt idx="134">
                  <c:v>0.81748305602208116</c:v>
                </c:pt>
                <c:pt idx="135">
                  <c:v>0.52805480906130819</c:v>
                </c:pt>
                <c:pt idx="136">
                  <c:v>0.78893471972350915</c:v>
                </c:pt>
                <c:pt idx="137">
                  <c:v>0.79054346484183191</c:v>
                </c:pt>
                <c:pt idx="138">
                  <c:v>0.72944736871121663</c:v>
                </c:pt>
                <c:pt idx="139">
                  <c:v>0.77226906098215309</c:v>
                </c:pt>
                <c:pt idx="140">
                  <c:v>0.56038061550928109</c:v>
                </c:pt>
                <c:pt idx="141">
                  <c:v>0.88002119727752248</c:v>
                </c:pt>
                <c:pt idx="142">
                  <c:v>0.49547683883228161</c:v>
                </c:pt>
                <c:pt idx="143">
                  <c:v>0.8602448333431032</c:v>
                </c:pt>
                <c:pt idx="144">
                  <c:v>0.73271137992596636</c:v>
                </c:pt>
                <c:pt idx="145">
                  <c:v>0.76670798479524493</c:v>
                </c:pt>
                <c:pt idx="146">
                  <c:v>0.78874151473286591</c:v>
                </c:pt>
                <c:pt idx="147">
                  <c:v>0.81029600387590184</c:v>
                </c:pt>
                <c:pt idx="148">
                  <c:v>0.82599726940961393</c:v>
                </c:pt>
                <c:pt idx="149">
                  <c:v>0.57501594641208376</c:v>
                </c:pt>
                <c:pt idx="150">
                  <c:v>0.8449855214934241</c:v>
                </c:pt>
                <c:pt idx="151">
                  <c:v>0.49419768496920169</c:v>
                </c:pt>
                <c:pt idx="152">
                  <c:v>0.50618616282281681</c:v>
                </c:pt>
                <c:pt idx="153">
                  <c:v>0.91012049017182151</c:v>
                </c:pt>
                <c:pt idx="154">
                  <c:v>0.60713691175279549</c:v>
                </c:pt>
                <c:pt idx="155">
                  <c:v>0.50595607517362962</c:v>
                </c:pt>
                <c:pt idx="156">
                  <c:v>0.68099032894592637</c:v>
                </c:pt>
                <c:pt idx="157">
                  <c:v>0.80151959932158778</c:v>
                </c:pt>
                <c:pt idx="158">
                  <c:v>0</c:v>
                </c:pt>
                <c:pt idx="159">
                  <c:v>0.81487081951564555</c:v>
                </c:pt>
                <c:pt idx="160">
                  <c:v>0.43384862546039954</c:v>
                </c:pt>
                <c:pt idx="161">
                  <c:v>0.65210889417355267</c:v>
                </c:pt>
                <c:pt idx="162">
                  <c:v>0.74588126821495693</c:v>
                </c:pt>
                <c:pt idx="163">
                  <c:v>0.85498698249513116</c:v>
                </c:pt>
                <c:pt idx="164">
                  <c:v>0.9235102234429039</c:v>
                </c:pt>
                <c:pt idx="165">
                  <c:v>0.96007450911800485</c:v>
                </c:pt>
                <c:pt idx="166">
                  <c:v>0.58910492230201794</c:v>
                </c:pt>
                <c:pt idx="167">
                  <c:v>0.77539732662212724</c:v>
                </c:pt>
                <c:pt idx="168">
                  <c:v>0.58357785895778269</c:v>
                </c:pt>
                <c:pt idx="169">
                  <c:v>0.39474666258760155</c:v>
                </c:pt>
                <c:pt idx="170">
                  <c:v>0.57678046180771902</c:v>
                </c:pt>
                <c:pt idx="171">
                  <c:v>0.81650069309703477</c:v>
                </c:pt>
                <c:pt idx="172">
                  <c:v>0.71968735837087594</c:v>
                </c:pt>
                <c:pt idx="173">
                  <c:v>0.74567547554538316</c:v>
                </c:pt>
                <c:pt idx="174">
                  <c:v>0.62969026267803951</c:v>
                </c:pt>
                <c:pt idx="175">
                  <c:v>0.8042494377091064</c:v>
                </c:pt>
                <c:pt idx="176">
                  <c:v>0.81356806404256132</c:v>
                </c:pt>
                <c:pt idx="177">
                  <c:v>0.75842760149005994</c:v>
                </c:pt>
                <c:pt idx="178">
                  <c:v>0.82761696753110647</c:v>
                </c:pt>
                <c:pt idx="179">
                  <c:v>0.64731338678201311</c:v>
                </c:pt>
                <c:pt idx="180">
                  <c:v>0.57840409042791374</c:v>
                </c:pt>
                <c:pt idx="181">
                  <c:v>0.55839707915951931</c:v>
                </c:pt>
                <c:pt idx="182">
                  <c:v>0.7975804628550951</c:v>
                </c:pt>
                <c:pt idx="183">
                  <c:v>0.83033916638491057</c:v>
                </c:pt>
                <c:pt idx="184">
                  <c:v>0.8957434334528831</c:v>
                </c:pt>
                <c:pt idx="185">
                  <c:v>0.75855367266056439</c:v>
                </c:pt>
                <c:pt idx="186">
                  <c:v>0.78512789218451184</c:v>
                </c:pt>
                <c:pt idx="187">
                  <c:v>0.75556810492744908</c:v>
                </c:pt>
                <c:pt idx="188">
                  <c:v>0.73771565731243716</c:v>
                </c:pt>
                <c:pt idx="189">
                  <c:v>0.65589061392701575</c:v>
                </c:pt>
                <c:pt idx="190">
                  <c:v>0.76722872599325231</c:v>
                </c:pt>
                <c:pt idx="191">
                  <c:v>0.49687686915199947</c:v>
                </c:pt>
                <c:pt idx="192">
                  <c:v>0.72648331393260746</c:v>
                </c:pt>
                <c:pt idx="193">
                  <c:v>0.59509154962556332</c:v>
                </c:pt>
                <c:pt idx="194">
                  <c:v>0.62972280058421159</c:v>
                </c:pt>
              </c:numCache>
            </c:numRef>
          </c:xVal>
          <c:yVal>
            <c:numRef>
              <c:f>Calculations!$AE$12:$AE$206</c:f>
              <c:numCache>
                <c:formatCode>General</c:formatCode>
                <c:ptCount val="195"/>
                <c:pt idx="0">
                  <c:v>1968.3410015211643</c:v>
                </c:pt>
                <c:pt idx="1">
                  <c:v>6029.6918949533938</c:v>
                </c:pt>
                <c:pt idx="2">
                  <c:v>13278.369768708613</c:v>
                </c:pt>
                <c:pt idx="3">
                  <c:v>0</c:v>
                </c:pt>
                <c:pt idx="4">
                  <c:v>67668.286641326529</c:v>
                </c:pt>
                <c:pt idx="5">
                  <c:v>19685.215869505017</c:v>
                </c:pt>
                <c:pt idx="6">
                  <c:v>13357.697063857249</c:v>
                </c:pt>
                <c:pt idx="7">
                  <c:v>18787.564379463463</c:v>
                </c:pt>
                <c:pt idx="8">
                  <c:v>48747.851714513286</c:v>
                </c:pt>
                <c:pt idx="9">
                  <c:v>51988.415829793303</c:v>
                </c:pt>
                <c:pt idx="10">
                  <c:v>13726.769657688519</c:v>
                </c:pt>
                <c:pt idx="11">
                  <c:v>711.35526342316905</c:v>
                </c:pt>
                <c:pt idx="12">
                  <c:v>48988.234703789742</c:v>
                </c:pt>
                <c:pt idx="13">
                  <c:v>3186.4862944155761</c:v>
                </c:pt>
                <c:pt idx="14">
                  <c:v>2093.7336472986876</c:v>
                </c:pt>
                <c:pt idx="15">
                  <c:v>5591.3737781881409</c:v>
                </c:pt>
                <c:pt idx="16">
                  <c:v>22479.582939657375</c:v>
                </c:pt>
                <c:pt idx="17">
                  <c:v>47994.414292422567</c:v>
                </c:pt>
                <c:pt idx="18">
                  <c:v>25780.414176445545</c:v>
                </c:pt>
                <c:pt idx="19">
                  <c:v>14587.481736905855</c:v>
                </c:pt>
                <c:pt idx="20">
                  <c:v>19239.553142745815</c:v>
                </c:pt>
                <c:pt idx="21">
                  <c:v>7703.1180410435236</c:v>
                </c:pt>
                <c:pt idx="22">
                  <c:v>7679.9331944980249</c:v>
                </c:pt>
                <c:pt idx="23">
                  <c:v>14109.763969044454</c:v>
                </c:pt>
                <c:pt idx="24">
                  <c:v>13805.777541084581</c:v>
                </c:pt>
                <c:pt idx="25">
                  <c:v>61603.550803618637</c:v>
                </c:pt>
                <c:pt idx="26">
                  <c:v>10547.051505250716</c:v>
                </c:pt>
                <c:pt idx="27">
                  <c:v>13545.218171150938</c:v>
                </c:pt>
                <c:pt idx="28">
                  <c:v>847.76501242058339</c:v>
                </c:pt>
                <c:pt idx="29">
                  <c:v>46181.757554575641</c:v>
                </c:pt>
                <c:pt idx="30">
                  <c:v>67765.881429025932</c:v>
                </c:pt>
                <c:pt idx="31">
                  <c:v>22970.550435184301</c:v>
                </c:pt>
                <c:pt idx="32">
                  <c:v>16296.609378967843</c:v>
                </c:pt>
                <c:pt idx="33">
                  <c:v>5092.1634710325106</c:v>
                </c:pt>
                <c:pt idx="34">
                  <c:v>3665.5105811133776</c:v>
                </c:pt>
                <c:pt idx="35">
                  <c:v>1044.0712138463073</c:v>
                </c:pt>
                <c:pt idx="36">
                  <c:v>3384.6543353217503</c:v>
                </c:pt>
                <c:pt idx="37">
                  <c:v>13358.298082883701</c:v>
                </c:pt>
                <c:pt idx="38">
                  <c:v>3222.3740892959781</c:v>
                </c:pt>
                <c:pt idx="39">
                  <c:v>6228.4286108944743</c:v>
                </c:pt>
                <c:pt idx="40">
                  <c:v>19778.386530261319</c:v>
                </c:pt>
                <c:pt idx="41">
                  <c:v>0</c:v>
                </c:pt>
                <c:pt idx="42">
                  <c:v>39464.53515625</c:v>
                </c:pt>
                <c:pt idx="43">
                  <c:v>38639.979520260065</c:v>
                </c:pt>
                <c:pt idx="44">
                  <c:v>51840.329691935811</c:v>
                </c:pt>
                <c:pt idx="45">
                  <c:v>4753.8878860133973</c:v>
                </c:pt>
                <c:pt idx="46">
                  <c:v>10255.760984412134</c:v>
                </c:pt>
                <c:pt idx="47">
                  <c:v>55518.597100915576</c:v>
                </c:pt>
                <c:pt idx="48">
                  <c:v>16768.426104425511</c:v>
                </c:pt>
                <c:pt idx="49">
                  <c:v>10844.770763706258</c:v>
                </c:pt>
                <c:pt idx="50">
                  <c:v>10356.974201715828</c:v>
                </c:pt>
                <c:pt idx="51">
                  <c:v>11989.599251464588</c:v>
                </c:pt>
                <c:pt idx="52">
                  <c:v>0</c:v>
                </c:pt>
                <c:pt idx="53">
                  <c:v>35987.239644842164</c:v>
                </c:pt>
                <c:pt idx="54">
                  <c:v>35883.265325260989</c:v>
                </c:pt>
                <c:pt idx="55">
                  <c:v>2253.2357883219242</c:v>
                </c:pt>
                <c:pt idx="56">
                  <c:v>47371.217569872817</c:v>
                </c:pt>
                <c:pt idx="57">
                  <c:v>10966.925129584664</c:v>
                </c:pt>
                <c:pt idx="58">
                  <c:v>42233.1396001127</c:v>
                </c:pt>
                <c:pt idx="59">
                  <c:v>3455.7764338706115</c:v>
                </c:pt>
                <c:pt idx="60">
                  <c:v>13903.288954665359</c:v>
                </c:pt>
                <c:pt idx="61">
                  <c:v>41741.0214460528</c:v>
                </c:pt>
                <c:pt idx="62">
                  <c:v>13966.326335016558</c:v>
                </c:pt>
                <c:pt idx="63">
                  <c:v>5263.5266040155329</c:v>
                </c:pt>
                <c:pt idx="64">
                  <c:v>2604.1172340730163</c:v>
                </c:pt>
                <c:pt idx="65">
                  <c:v>2042.620289351634</c:v>
                </c:pt>
                <c:pt idx="66">
                  <c:v>1803.6305907650958</c:v>
                </c:pt>
                <c:pt idx="67">
                  <c:v>15132.37997421416</c:v>
                </c:pt>
                <c:pt idx="68">
                  <c:v>27103.540907337152</c:v>
                </c:pt>
                <c:pt idx="69">
                  <c:v>13175.521742100791</c:v>
                </c:pt>
                <c:pt idx="70">
                  <c:v>8389.1067360440393</c:v>
                </c:pt>
                <c:pt idx="71">
                  <c:v>18430.569745428911</c:v>
                </c:pt>
                <c:pt idx="72">
                  <c:v>55892.110974709358</c:v>
                </c:pt>
                <c:pt idx="73">
                  <c:v>5028.1451089198927</c:v>
                </c:pt>
                <c:pt idx="74">
                  <c:v>26945.878450492954</c:v>
                </c:pt>
                <c:pt idx="75">
                  <c:v>2970.4628453088812</c:v>
                </c:pt>
                <c:pt idx="76">
                  <c:v>31232.101080990775</c:v>
                </c:pt>
                <c:pt idx="77">
                  <c:v>11515.680743615412</c:v>
                </c:pt>
                <c:pt idx="78">
                  <c:v>6172.0423863914439</c:v>
                </c:pt>
                <c:pt idx="79">
                  <c:v>91356.855053801977</c:v>
                </c:pt>
                <c:pt idx="80">
                  <c:v>14432.362714039966</c:v>
                </c:pt>
                <c:pt idx="81">
                  <c:v>8848.1184567801283</c:v>
                </c:pt>
                <c:pt idx="82">
                  <c:v>51641.392081009624</c:v>
                </c:pt>
                <c:pt idx="83">
                  <c:v>39680.66587035705</c:v>
                </c:pt>
                <c:pt idx="84">
                  <c:v>39091.406055017738</c:v>
                </c:pt>
                <c:pt idx="85">
                  <c:v>9208.368569666196</c:v>
                </c:pt>
                <c:pt idx="86">
                  <c:v>9184.0035456647583</c:v>
                </c:pt>
                <c:pt idx="87">
                  <c:v>39989.578606681753</c:v>
                </c:pt>
                <c:pt idx="88">
                  <c:v>25361.507991001541</c:v>
                </c:pt>
                <c:pt idx="89">
                  <c:v>4497.3629750232867</c:v>
                </c:pt>
                <c:pt idx="90">
                  <c:v>4726.1965588636149</c:v>
                </c:pt>
                <c:pt idx="91">
                  <c:v>4276.1845389917808</c:v>
                </c:pt>
                <c:pt idx="92">
                  <c:v>1897.0619217901406</c:v>
                </c:pt>
                <c:pt idx="93">
                  <c:v>26701.115459001474</c:v>
                </c:pt>
                <c:pt idx="94">
                  <c:v>42396.761944199534</c:v>
                </c:pt>
                <c:pt idx="95">
                  <c:v>43922.630209562616</c:v>
                </c:pt>
                <c:pt idx="96">
                  <c:v>7763.9488813409635</c:v>
                </c:pt>
                <c:pt idx="97">
                  <c:v>13791.270299543639</c:v>
                </c:pt>
                <c:pt idx="98">
                  <c:v>1383.8280991000138</c:v>
                </c:pt>
                <c:pt idx="99">
                  <c:v>15621.000033071854</c:v>
                </c:pt>
                <c:pt idx="100">
                  <c:v>11650.930319256229</c:v>
                </c:pt>
                <c:pt idx="101">
                  <c:v>0</c:v>
                </c:pt>
                <c:pt idx="102">
                  <c:v>12939.440565654826</c:v>
                </c:pt>
                <c:pt idx="103">
                  <c:v>2285.0827190355162</c:v>
                </c:pt>
                <c:pt idx="104">
                  <c:v>37166.296056782652</c:v>
                </c:pt>
                <c:pt idx="105">
                  <c:v>111751.3147513618</c:v>
                </c:pt>
                <c:pt idx="106">
                  <c:v>30568.501815632218</c:v>
                </c:pt>
                <c:pt idx="107">
                  <c:v>7545.9951171875</c:v>
                </c:pt>
                <c:pt idx="108">
                  <c:v>0</c:v>
                </c:pt>
                <c:pt idx="109">
                  <c:v>11848.89952657619</c:v>
                </c:pt>
                <c:pt idx="110">
                  <c:v>1436.20695047955</c:v>
                </c:pt>
                <c:pt idx="111">
                  <c:v>13419.3345511644</c:v>
                </c:pt>
                <c:pt idx="112">
                  <c:v>18327.990763239639</c:v>
                </c:pt>
                <c:pt idx="113">
                  <c:v>5711.0719263698784</c:v>
                </c:pt>
                <c:pt idx="114">
                  <c:v>15779.730193018311</c:v>
                </c:pt>
                <c:pt idx="115">
                  <c:v>2123.8282021637692</c:v>
                </c:pt>
                <c:pt idx="116">
                  <c:v>41012.968499547322</c:v>
                </c:pt>
                <c:pt idx="117">
                  <c:v>4947.0939613933933</c:v>
                </c:pt>
                <c:pt idx="118">
                  <c:v>18258.976366749986</c:v>
                </c:pt>
                <c:pt idx="119">
                  <c:v>11666.779701198984</c:v>
                </c:pt>
                <c:pt idx="120">
                  <c:v>1233.4249959559188</c:v>
                </c:pt>
                <c:pt idx="121">
                  <c:v>5314.8493701716734</c:v>
                </c:pt>
                <c:pt idx="122">
                  <c:v>20219.810081180611</c:v>
                </c:pt>
                <c:pt idx="123">
                  <c:v>1489.6013808411024</c:v>
                </c:pt>
                <c:pt idx="124">
                  <c:v>25830.973590392216</c:v>
                </c:pt>
                <c:pt idx="125">
                  <c:v>9041.7698604857887</c:v>
                </c:pt>
                <c:pt idx="126">
                  <c:v>1214.5465562107745</c:v>
                </c:pt>
                <c:pt idx="127">
                  <c:v>4865.0868321690768</c:v>
                </c:pt>
                <c:pt idx="128">
                  <c:v>5230.5614228735212</c:v>
                </c:pt>
                <c:pt idx="129">
                  <c:v>54275.003046567697</c:v>
                </c:pt>
                <c:pt idx="130">
                  <c:v>63776.160965344156</c:v>
                </c:pt>
                <c:pt idx="131">
                  <c:v>3761.8027875187113</c:v>
                </c:pt>
                <c:pt idx="132">
                  <c:v>10812.889284414861</c:v>
                </c:pt>
                <c:pt idx="133">
                  <c:v>42052.140967772641</c:v>
                </c:pt>
                <c:pt idx="134">
                  <c:v>33098.209899809735</c:v>
                </c:pt>
                <c:pt idx="135">
                  <c:v>5004.3522419186647</c:v>
                </c:pt>
                <c:pt idx="136">
                  <c:v>26606.294977685287</c:v>
                </c:pt>
                <c:pt idx="137">
                  <c:v>11187.343789603729</c:v>
                </c:pt>
                <c:pt idx="138">
                  <c:v>7773.2602307440684</c:v>
                </c:pt>
                <c:pt idx="139">
                  <c:v>15952.527357472454</c:v>
                </c:pt>
                <c:pt idx="140">
                  <c:v>3741.6615779009639</c:v>
                </c:pt>
                <c:pt idx="141">
                  <c:v>32546.825941931886</c:v>
                </c:pt>
                <c:pt idx="142">
                  <c:v>0</c:v>
                </c:pt>
                <c:pt idx="143">
                  <c:v>32011.325158682892</c:v>
                </c:pt>
                <c:pt idx="144">
                  <c:v>13317.321118433343</c:v>
                </c:pt>
                <c:pt idx="145">
                  <c:v>5402.5387727565021</c:v>
                </c:pt>
                <c:pt idx="146">
                  <c:v>89019.069857330993</c:v>
                </c:pt>
                <c:pt idx="147">
                  <c:v>29057.284603928569</c:v>
                </c:pt>
                <c:pt idx="148">
                  <c:v>26586.5546875</c:v>
                </c:pt>
                <c:pt idx="149">
                  <c:v>2066.6286592528595</c:v>
                </c:pt>
                <c:pt idx="150">
                  <c:v>44770.908279760886</c:v>
                </c:pt>
                <c:pt idx="151">
                  <c:v>3874.80029296875</c:v>
                </c:pt>
                <c:pt idx="152">
                  <c:v>3384.4417824662637</c:v>
                </c:pt>
                <c:pt idx="153">
                  <c:v>94910.10143137259</c:v>
                </c:pt>
                <c:pt idx="154">
                  <c:v>2469.1742149284719</c:v>
                </c:pt>
                <c:pt idx="155">
                  <c:v>1586.3549429916561</c:v>
                </c:pt>
                <c:pt idx="156">
                  <c:v>8295.6279919935532</c:v>
                </c:pt>
                <c:pt idx="157">
                  <c:v>56364.214163191209</c:v>
                </c:pt>
                <c:pt idx="158">
                  <c:v>1127.4185339946789</c:v>
                </c:pt>
                <c:pt idx="159">
                  <c:v>18262.706401510804</c:v>
                </c:pt>
                <c:pt idx="160">
                  <c:v>0</c:v>
                </c:pt>
                <c:pt idx="161">
                  <c:v>4058.6740025447784</c:v>
                </c:pt>
                <c:pt idx="162">
                  <c:v>15329.179105804476</c:v>
                </c:pt>
                <c:pt idx="163">
                  <c:v>30960.257299971192</c:v>
                </c:pt>
                <c:pt idx="164">
                  <c:v>37098.119340396966</c:v>
                </c:pt>
                <c:pt idx="165">
                  <c:v>51331.2822226344</c:v>
                </c:pt>
                <c:pt idx="166">
                  <c:v>8290.4094449110435</c:v>
                </c:pt>
                <c:pt idx="167">
                  <c:v>26439.120237955423</c:v>
                </c:pt>
                <c:pt idx="168">
                  <c:v>0</c:v>
                </c:pt>
                <c:pt idx="169">
                  <c:v>1489.186712179657</c:v>
                </c:pt>
                <c:pt idx="170">
                  <c:v>2064.1366073939803</c:v>
                </c:pt>
                <c:pt idx="171">
                  <c:v>16865.548770916295</c:v>
                </c:pt>
                <c:pt idx="172">
                  <c:v>3651.9426602834665</c:v>
                </c:pt>
                <c:pt idx="173">
                  <c:v>14269.641029788265</c:v>
                </c:pt>
                <c:pt idx="174">
                  <c:v>4856.5182914253855</c:v>
                </c:pt>
                <c:pt idx="175">
                  <c:v>6357.0699144526607</c:v>
                </c:pt>
                <c:pt idx="176">
                  <c:v>23391.316198833167</c:v>
                </c:pt>
                <c:pt idx="177">
                  <c:v>10040.135993665323</c:v>
                </c:pt>
                <c:pt idx="178">
                  <c:v>28473.205858382837</c:v>
                </c:pt>
                <c:pt idx="179">
                  <c:v>4577.9681550971181</c:v>
                </c:pt>
                <c:pt idx="180">
                  <c:v>2551.5068359375</c:v>
                </c:pt>
                <c:pt idx="181">
                  <c:v>2240.4902372908259</c:v>
                </c:pt>
                <c:pt idx="182">
                  <c:v>12407.7900390625</c:v>
                </c:pt>
                <c:pt idx="183">
                  <c:v>22073.374872663455</c:v>
                </c:pt>
                <c:pt idx="184">
                  <c:v>60158.910452830198</c:v>
                </c:pt>
                <c:pt idx="185">
                  <c:v>7407.7276400851442</c:v>
                </c:pt>
                <c:pt idx="186">
                  <c:v>13690.973397358373</c:v>
                </c:pt>
                <c:pt idx="187">
                  <c:v>0</c:v>
                </c:pt>
                <c:pt idx="188">
                  <c:v>10450.622381569274</c:v>
                </c:pt>
                <c:pt idx="189">
                  <c:v>2848.9702397598171</c:v>
                </c:pt>
                <c:pt idx="190">
                  <c:v>6062.4717354530358</c:v>
                </c:pt>
                <c:pt idx="191">
                  <c:v>0</c:v>
                </c:pt>
                <c:pt idx="192">
                  <c:v>12815.909590529323</c:v>
                </c:pt>
                <c:pt idx="193">
                  <c:v>3183.6507732625855</c:v>
                </c:pt>
                <c:pt idx="194">
                  <c:v>1990.3194191982541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7-4E92-B851-1DDFF0037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123152"/>
        <c:axId val="777122792"/>
      </c:scatterChart>
      <c:valAx>
        <c:axId val="77712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HDI without GNI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22792"/>
        <c:crosses val="autoZero"/>
        <c:crossBetween val="midCat"/>
      </c:valAx>
      <c:valAx>
        <c:axId val="77712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 PPP (constant 2017$)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2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1581150</xdr:colOff>
      <xdr:row>9</xdr:row>
      <xdr:rowOff>161924</xdr:rowOff>
    </xdr:from>
    <xdr:to>
      <xdr:col>34</xdr:col>
      <xdr:colOff>114300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051C5-8F9B-4BD3-9B20-CCF5EB7A4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pub.wupperinst.org/frontdoor/index/index/docId/73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9"/>
  <sheetViews>
    <sheetView topLeftCell="A4" workbookViewId="0">
      <selection activeCell="B10" sqref="B10"/>
    </sheetView>
  </sheetViews>
  <sheetFormatPr defaultRowHeight="15" x14ac:dyDescent="0.25"/>
  <cols>
    <col min="1" max="1" width="14.42578125" bestFit="1" customWidth="1"/>
    <col min="2" max="2" width="27.140625" customWidth="1"/>
    <col min="3" max="3" width="26.42578125" bestFit="1" customWidth="1"/>
    <col min="4" max="4" width="27.5703125" bestFit="1" customWidth="1"/>
    <col min="5" max="5" width="32.140625" bestFit="1" customWidth="1"/>
  </cols>
  <sheetData>
    <row r="4" spans="1:12" ht="15.75" thickBot="1" x14ac:dyDescent="0.3">
      <c r="A4" s="2" t="s">
        <v>0</v>
      </c>
      <c r="B4" s="4" t="s">
        <v>3</v>
      </c>
      <c r="C4" s="5" t="s">
        <v>5</v>
      </c>
      <c r="D4" s="5" t="s">
        <v>6</v>
      </c>
      <c r="E4" s="5" t="s">
        <v>4</v>
      </c>
    </row>
    <row r="5" spans="1:12" x14ac:dyDescent="0.25">
      <c r="A5" s="2" t="s">
        <v>8</v>
      </c>
      <c r="B5" t="s">
        <v>13</v>
      </c>
      <c r="C5" t="s">
        <v>11</v>
      </c>
      <c r="D5" t="s">
        <v>9</v>
      </c>
      <c r="E5" t="s">
        <v>10</v>
      </c>
    </row>
    <row r="6" spans="1:12" x14ac:dyDescent="0.25">
      <c r="A6" s="2" t="s">
        <v>1</v>
      </c>
      <c r="B6">
        <v>28000</v>
      </c>
      <c r="C6">
        <v>90</v>
      </c>
      <c r="D6">
        <v>8000</v>
      </c>
      <c r="E6">
        <v>45</v>
      </c>
    </row>
    <row r="7" spans="1:12" ht="174.75" customHeight="1" x14ac:dyDescent="0.25">
      <c r="A7" s="3" t="s">
        <v>7</v>
      </c>
      <c r="B7" s="17" t="s">
        <v>555</v>
      </c>
      <c r="C7" s="17" t="s">
        <v>553</v>
      </c>
      <c r="D7" s="17" t="s">
        <v>554</v>
      </c>
      <c r="E7" s="17" t="s">
        <v>44</v>
      </c>
    </row>
    <row r="8" spans="1:12" x14ac:dyDescent="0.25">
      <c r="A8" s="2" t="s">
        <v>2</v>
      </c>
      <c r="B8" s="16">
        <v>20000</v>
      </c>
      <c r="C8" s="18" t="s">
        <v>12</v>
      </c>
      <c r="D8" s="16">
        <v>3500</v>
      </c>
      <c r="E8" s="16">
        <v>10</v>
      </c>
    </row>
    <row r="9" spans="1:12" ht="120.75" x14ac:dyDescent="0.25">
      <c r="A9" s="6" t="s">
        <v>7</v>
      </c>
      <c r="B9" s="17" t="s">
        <v>552</v>
      </c>
      <c r="C9" s="17" t="s">
        <v>551</v>
      </c>
      <c r="D9" s="17" t="s">
        <v>57</v>
      </c>
      <c r="E9" s="17" t="s">
        <v>49</v>
      </c>
      <c r="L9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2A288-81F0-4EC1-92CE-161418BB9215}">
  <dimension ref="A1:BB228"/>
  <sheetViews>
    <sheetView tabSelected="1" topLeftCell="U1" workbookViewId="0">
      <selection activeCell="AR15" sqref="AR15"/>
    </sheetView>
  </sheetViews>
  <sheetFormatPr defaultRowHeight="15" x14ac:dyDescent="0.25"/>
  <cols>
    <col min="2" max="2" width="16.7109375" bestFit="1" customWidth="1"/>
    <col min="12" max="12" width="16.7109375" customWidth="1"/>
    <col min="19" max="19" width="13.85546875" customWidth="1"/>
    <col min="25" max="25" width="20.140625" customWidth="1"/>
    <col min="26" max="26" width="32" customWidth="1"/>
    <col min="27" max="27" width="15.7109375" bestFit="1" customWidth="1"/>
    <col min="28" max="28" width="20.140625" customWidth="1"/>
    <col min="29" max="29" width="16" customWidth="1"/>
  </cols>
  <sheetData>
    <row r="1" spans="1:54" x14ac:dyDescent="0.25">
      <c r="A1" s="7" t="s">
        <v>43</v>
      </c>
      <c r="S1" s="1" t="s">
        <v>428</v>
      </c>
      <c r="AI1" t="s">
        <v>528</v>
      </c>
    </row>
    <row r="2" spans="1:54" x14ac:dyDescent="0.25">
      <c r="I2" t="s">
        <v>45</v>
      </c>
      <c r="N2" t="s">
        <v>50</v>
      </c>
      <c r="S2" t="s">
        <v>429</v>
      </c>
      <c r="Y2" s="11" t="s">
        <v>438</v>
      </c>
      <c r="AI2" t="s">
        <v>439</v>
      </c>
      <c r="AQ2" t="s">
        <v>549</v>
      </c>
    </row>
    <row r="3" spans="1:54" x14ac:dyDescent="0.25">
      <c r="B3" s="1" t="s">
        <v>14</v>
      </c>
      <c r="C3" s="1">
        <v>2008</v>
      </c>
      <c r="D3" s="1">
        <v>2014</v>
      </c>
      <c r="I3" t="s">
        <v>48</v>
      </c>
      <c r="N3" s="9" t="s">
        <v>55</v>
      </c>
      <c r="O3" t="s">
        <v>427</v>
      </c>
      <c r="S3" s="10" t="s">
        <v>430</v>
      </c>
      <c r="Y3" t="s">
        <v>437</v>
      </c>
      <c r="AI3" s="1" t="s">
        <v>454</v>
      </c>
      <c r="AJ3" s="13" t="s">
        <v>455</v>
      </c>
      <c r="AK3" s="1" t="s">
        <v>527</v>
      </c>
    </row>
    <row r="4" spans="1:54" x14ac:dyDescent="0.25">
      <c r="B4" t="s">
        <v>15</v>
      </c>
      <c r="C4">
        <v>15.58</v>
      </c>
      <c r="D4">
        <v>17.989999999999998</v>
      </c>
      <c r="I4">
        <v>23.4</v>
      </c>
      <c r="J4" t="s">
        <v>46</v>
      </c>
      <c r="N4" t="s">
        <v>51</v>
      </c>
      <c r="O4">
        <v>1000</v>
      </c>
      <c r="P4">
        <v>1000</v>
      </c>
      <c r="Y4" t="s">
        <v>439</v>
      </c>
      <c r="AI4" s="14" t="s">
        <v>64</v>
      </c>
      <c r="AJ4" s="15" t="s">
        <v>63</v>
      </c>
      <c r="AK4" s="14">
        <v>1968.3410015211643</v>
      </c>
      <c r="AQ4" s="14" t="s">
        <v>530</v>
      </c>
      <c r="AR4" s="14" t="s">
        <v>531</v>
      </c>
      <c r="AS4" s="14" t="s">
        <v>532</v>
      </c>
      <c r="AT4" s="14" t="s">
        <v>537</v>
      </c>
      <c r="AU4" s="14" t="s">
        <v>533</v>
      </c>
      <c r="AV4" s="14">
        <v>2020</v>
      </c>
      <c r="AW4" s="14">
        <v>2025</v>
      </c>
      <c r="AX4" s="14">
        <v>2030</v>
      </c>
      <c r="AY4" s="14">
        <v>2035</v>
      </c>
      <c r="AZ4" s="14">
        <v>2040</v>
      </c>
      <c r="BA4" s="14">
        <v>2045</v>
      </c>
      <c r="BB4" s="14">
        <v>2050</v>
      </c>
    </row>
    <row r="5" spans="1:54" x14ac:dyDescent="0.25">
      <c r="B5" t="s">
        <v>16</v>
      </c>
      <c r="C5">
        <v>42.1</v>
      </c>
      <c r="D5">
        <v>46.87</v>
      </c>
      <c r="I5">
        <f>I4*365</f>
        <v>8541</v>
      </c>
      <c r="J5" t="s">
        <v>47</v>
      </c>
      <c r="N5" t="s">
        <v>52</v>
      </c>
      <c r="O5">
        <v>1000</v>
      </c>
      <c r="P5">
        <v>5100</v>
      </c>
      <c r="S5" t="s">
        <v>431</v>
      </c>
      <c r="V5" t="s">
        <v>432</v>
      </c>
      <c r="AI5" s="14" t="s">
        <v>68</v>
      </c>
      <c r="AJ5" s="15" t="s">
        <v>67</v>
      </c>
      <c r="AK5" s="14">
        <v>13278.369768708613</v>
      </c>
      <c r="AQ5" s="14" t="s">
        <v>534</v>
      </c>
      <c r="AR5" s="14" t="s">
        <v>535</v>
      </c>
      <c r="AS5" s="14" t="s">
        <v>536</v>
      </c>
      <c r="AT5" s="14" t="s">
        <v>537</v>
      </c>
      <c r="AU5" s="14" t="s">
        <v>538</v>
      </c>
      <c r="AV5" s="14"/>
      <c r="AW5" s="14">
        <v>143146.45375541601</v>
      </c>
      <c r="AX5" s="14">
        <v>153672.60030638601</v>
      </c>
      <c r="AY5" s="14">
        <v>172817.03583554199</v>
      </c>
      <c r="AZ5" s="14">
        <v>194300.323493681</v>
      </c>
      <c r="BA5" s="14">
        <v>221713.75784229199</v>
      </c>
      <c r="BB5" s="14">
        <v>251244.94234199199</v>
      </c>
    </row>
    <row r="6" spans="1:54" x14ac:dyDescent="0.25">
      <c r="B6" t="s">
        <v>17</v>
      </c>
      <c r="C6">
        <v>24.22</v>
      </c>
      <c r="D6">
        <v>27.05</v>
      </c>
      <c r="N6" t="s">
        <v>53</v>
      </c>
      <c r="O6">
        <v>1000</v>
      </c>
      <c r="P6">
        <v>5100</v>
      </c>
      <c r="S6" t="s">
        <v>433</v>
      </c>
      <c r="V6" t="s">
        <v>434</v>
      </c>
      <c r="Y6" s="12" t="s">
        <v>440</v>
      </c>
      <c r="Z6" t="s">
        <v>441</v>
      </c>
      <c r="AA6" t="s">
        <v>442</v>
      </c>
      <c r="AB6" t="s">
        <v>443</v>
      </c>
      <c r="AI6" s="14" t="s">
        <v>156</v>
      </c>
      <c r="AJ6" s="15" t="s">
        <v>155</v>
      </c>
      <c r="AK6" s="14">
        <v>10844.770763706258</v>
      </c>
      <c r="AQ6" s="14" t="s">
        <v>534</v>
      </c>
      <c r="AR6" s="14" t="s">
        <v>539</v>
      </c>
      <c r="AS6" s="14" t="s">
        <v>536</v>
      </c>
      <c r="AT6" s="14" t="s">
        <v>537</v>
      </c>
      <c r="AU6" s="14" t="s">
        <v>538</v>
      </c>
      <c r="AV6" s="14"/>
      <c r="AW6" s="14">
        <v>143146.45375541601</v>
      </c>
      <c r="AX6" s="14">
        <v>154278.43259854001</v>
      </c>
      <c r="AY6" s="14">
        <v>170401.272564866</v>
      </c>
      <c r="AZ6" s="14">
        <v>187651.037865324</v>
      </c>
      <c r="BA6" s="14">
        <v>208860.117996655</v>
      </c>
      <c r="BB6" s="14">
        <v>231628.599037037</v>
      </c>
    </row>
    <row r="7" spans="1:54" x14ac:dyDescent="0.25">
      <c r="B7" t="s">
        <v>18</v>
      </c>
      <c r="C7">
        <v>45.61</v>
      </c>
      <c r="D7">
        <v>47.24</v>
      </c>
      <c r="N7" t="s">
        <v>54</v>
      </c>
      <c r="O7">
        <v>500</v>
      </c>
      <c r="P7">
        <v>2500</v>
      </c>
      <c r="S7" t="s">
        <v>435</v>
      </c>
      <c r="V7" t="s">
        <v>436</v>
      </c>
      <c r="Y7" t="s">
        <v>444</v>
      </c>
      <c r="Z7" t="s">
        <v>446</v>
      </c>
      <c r="AA7">
        <v>20</v>
      </c>
      <c r="AB7">
        <v>85</v>
      </c>
      <c r="AI7" s="14" t="s">
        <v>456</v>
      </c>
      <c r="AJ7" s="15" t="s">
        <v>457</v>
      </c>
      <c r="AK7" s="14" t="s">
        <v>458</v>
      </c>
      <c r="AQ7" s="14" t="s">
        <v>534</v>
      </c>
      <c r="AR7" s="14" t="s">
        <v>540</v>
      </c>
      <c r="AS7" s="14" t="s">
        <v>536</v>
      </c>
      <c r="AT7" s="14" t="s">
        <v>537</v>
      </c>
      <c r="AU7" s="14" t="s">
        <v>538</v>
      </c>
      <c r="AV7" s="14"/>
      <c r="AW7" s="14">
        <v>143146.45375541601</v>
      </c>
      <c r="AX7" s="14">
        <v>153814.170469631</v>
      </c>
      <c r="AY7" s="14">
        <v>167471.03045749801</v>
      </c>
      <c r="AZ7" s="14">
        <v>180830.714294392</v>
      </c>
      <c r="BA7" s="14">
        <v>196981.445138507</v>
      </c>
      <c r="BB7" s="14">
        <v>211843.47511710401</v>
      </c>
    </row>
    <row r="8" spans="1:54" x14ac:dyDescent="0.25">
      <c r="B8" t="s">
        <v>19</v>
      </c>
      <c r="C8">
        <v>25.6</v>
      </c>
      <c r="D8">
        <v>29.53</v>
      </c>
      <c r="Y8" t="s">
        <v>445</v>
      </c>
      <c r="Z8" t="s">
        <v>447</v>
      </c>
      <c r="AA8">
        <v>0</v>
      </c>
      <c r="AB8">
        <v>18</v>
      </c>
      <c r="AI8" s="14" t="s">
        <v>70</v>
      </c>
      <c r="AJ8" s="15" t="s">
        <v>69</v>
      </c>
      <c r="AK8" s="14" t="s">
        <v>458</v>
      </c>
      <c r="AQ8" s="14" t="s">
        <v>534</v>
      </c>
      <c r="AR8" s="14" t="s">
        <v>541</v>
      </c>
      <c r="AS8" s="14" t="s">
        <v>536</v>
      </c>
      <c r="AT8" s="14" t="s">
        <v>537</v>
      </c>
      <c r="AU8" s="14" t="s">
        <v>538</v>
      </c>
      <c r="AV8" s="14"/>
      <c r="AW8" s="14">
        <v>143146.45375541601</v>
      </c>
      <c r="AX8" s="14">
        <v>152989.07737569799</v>
      </c>
      <c r="AY8" s="14">
        <v>167923.46546245401</v>
      </c>
      <c r="AZ8" s="14">
        <v>183653.500040157</v>
      </c>
      <c r="BA8" s="14">
        <v>202672.47060209399</v>
      </c>
      <c r="BB8" s="14">
        <v>222587.28270736701</v>
      </c>
    </row>
    <row r="9" spans="1:54" x14ac:dyDescent="0.25">
      <c r="B9" t="s">
        <v>20</v>
      </c>
      <c r="C9">
        <v>49.22</v>
      </c>
      <c r="D9">
        <v>49.05</v>
      </c>
      <c r="N9" t="s">
        <v>56</v>
      </c>
      <c r="O9">
        <f>SUM(O4:O7)</f>
        <v>3500</v>
      </c>
      <c r="P9">
        <f>SUM(P4:P7)</f>
        <v>13700</v>
      </c>
      <c r="Y9" t="s">
        <v>445</v>
      </c>
      <c r="Z9" t="s">
        <v>448</v>
      </c>
      <c r="AA9">
        <v>0</v>
      </c>
      <c r="AB9">
        <v>15</v>
      </c>
      <c r="AI9" s="14" t="s">
        <v>66</v>
      </c>
      <c r="AJ9" s="15" t="s">
        <v>65</v>
      </c>
      <c r="AK9" s="14">
        <v>6029.6918949533938</v>
      </c>
      <c r="AQ9" s="14" t="s">
        <v>542</v>
      </c>
      <c r="AR9" s="14" t="s">
        <v>535</v>
      </c>
      <c r="AS9" s="14" t="s">
        <v>536</v>
      </c>
      <c r="AT9" s="14" t="s">
        <v>543</v>
      </c>
      <c r="AU9" s="14" t="s">
        <v>544</v>
      </c>
      <c r="AV9" s="14">
        <v>7802.0294830000003</v>
      </c>
      <c r="AW9" s="14">
        <v>8105.3863819999997</v>
      </c>
      <c r="AX9" s="14">
        <v>8363.4555409999994</v>
      </c>
      <c r="AY9" s="14">
        <v>8561.7680650000002</v>
      </c>
      <c r="AZ9" s="14">
        <v>8698.7613270000002</v>
      </c>
      <c r="BA9" s="14">
        <v>8789.4694139999901</v>
      </c>
      <c r="BB9" s="14">
        <v>8824.45272999999</v>
      </c>
    </row>
    <row r="10" spans="1:54" x14ac:dyDescent="0.25">
      <c r="B10" t="s">
        <v>21</v>
      </c>
      <c r="C10">
        <v>29.36</v>
      </c>
      <c r="D10">
        <v>31.44</v>
      </c>
      <c r="AI10" s="14" t="s">
        <v>78</v>
      </c>
      <c r="AJ10" s="15" t="s">
        <v>77</v>
      </c>
      <c r="AK10" s="14">
        <v>18787.564379463463</v>
      </c>
      <c r="AQ10" s="14" t="s">
        <v>542</v>
      </c>
      <c r="AR10" s="14" t="s">
        <v>539</v>
      </c>
      <c r="AS10" s="14" t="s">
        <v>536</v>
      </c>
      <c r="AT10" s="14" t="s">
        <v>543</v>
      </c>
      <c r="AU10" s="14" t="s">
        <v>544</v>
      </c>
      <c r="AV10" s="14">
        <v>7802.0294830000003</v>
      </c>
      <c r="AW10" s="14">
        <v>8148.6887159999997</v>
      </c>
      <c r="AX10" s="14">
        <v>8493.5592739999993</v>
      </c>
      <c r="AY10" s="14">
        <v>8813.8645930000002</v>
      </c>
      <c r="AZ10" s="14">
        <v>9107.3381730000001</v>
      </c>
      <c r="BA10" s="14">
        <v>9367.8942169999991</v>
      </c>
      <c r="BB10" s="14">
        <v>9590.5328279999994</v>
      </c>
    </row>
    <row r="11" spans="1:54" x14ac:dyDescent="0.25">
      <c r="B11" t="s">
        <v>22</v>
      </c>
      <c r="C11">
        <v>48.95</v>
      </c>
      <c r="D11">
        <v>49.14</v>
      </c>
      <c r="S11" s="1" t="s">
        <v>61</v>
      </c>
      <c r="T11" s="1" t="s">
        <v>62</v>
      </c>
      <c r="U11" s="1" t="s">
        <v>58</v>
      </c>
      <c r="V11" s="1" t="s">
        <v>59</v>
      </c>
      <c r="W11" s="1" t="s">
        <v>60</v>
      </c>
      <c r="Y11" s="1" t="s">
        <v>450</v>
      </c>
      <c r="Z11" s="1" t="s">
        <v>449</v>
      </c>
      <c r="AA11" s="1" t="s">
        <v>451</v>
      </c>
      <c r="AB11" s="1" t="s">
        <v>452</v>
      </c>
      <c r="AC11" s="1" t="s">
        <v>453</v>
      </c>
      <c r="AD11" s="1"/>
      <c r="AE11" s="1" t="s">
        <v>529</v>
      </c>
      <c r="AH11" s="15"/>
      <c r="AI11" s="14" t="s">
        <v>74</v>
      </c>
      <c r="AJ11" s="15" t="s">
        <v>73</v>
      </c>
      <c r="AK11" s="14">
        <v>19685.215869505017</v>
      </c>
      <c r="AQ11" s="14" t="s">
        <v>542</v>
      </c>
      <c r="AR11" s="14" t="s">
        <v>540</v>
      </c>
      <c r="AS11" s="14" t="s">
        <v>536</v>
      </c>
      <c r="AT11" s="14" t="s">
        <v>543</v>
      </c>
      <c r="AU11" s="14" t="s">
        <v>544</v>
      </c>
      <c r="AV11" s="14">
        <v>7802.0294830000003</v>
      </c>
      <c r="AW11" s="14">
        <v>8183.3431389999996</v>
      </c>
      <c r="AX11" s="14">
        <v>8601.1158529999993</v>
      </c>
      <c r="AY11" s="14">
        <v>9035.3453260000006</v>
      </c>
      <c r="AZ11" s="14">
        <v>9486.5514210000001</v>
      </c>
      <c r="BA11" s="14">
        <v>9928.00284499999</v>
      </c>
      <c r="BB11" s="14">
        <v>10363.624535999999</v>
      </c>
    </row>
    <row r="12" spans="1:54" x14ac:dyDescent="0.25">
      <c r="B12" t="s">
        <v>23</v>
      </c>
      <c r="C12">
        <v>30.48</v>
      </c>
      <c r="D12">
        <v>31.67</v>
      </c>
      <c r="S12" t="s">
        <v>63</v>
      </c>
      <c r="T12" t="s">
        <v>64</v>
      </c>
      <c r="U12">
        <v>62.575099999999999</v>
      </c>
      <c r="V12" s="12">
        <v>10.263843980000001</v>
      </c>
      <c r="W12" s="12">
        <v>2.8547175889999998</v>
      </c>
      <c r="Y12">
        <f>(U12-$AA$7)/($AB$7-$AA$7)</f>
        <v>0.65500153846153841</v>
      </c>
      <c r="Z12">
        <f>(V12-$AA$8)/($AB$8-$AA$8)</f>
        <v>0.57021355444444444</v>
      </c>
      <c r="AA12">
        <f>(W12-$AA$9)/($AB$9-$AA$9)</f>
        <v>0.19031450593333332</v>
      </c>
      <c r="AB12">
        <f>AVERAGE(Z12:AA12)</f>
        <v>0.38026403018888888</v>
      </c>
      <c r="AC12">
        <f>GEOMEAN(Y12,AB12)</f>
        <v>0.4990726648448171</v>
      </c>
      <c r="AE12">
        <f>_xlfn.XLOOKUP(S12, $AJ$4:$AJ$220,$AK$4:$AK$220,"NOT FOUND",0,1)</f>
        <v>1968.3410015211643</v>
      </c>
      <c r="AH12" s="15"/>
      <c r="AI12" s="14" t="s">
        <v>76</v>
      </c>
      <c r="AJ12" s="15" t="s">
        <v>75</v>
      </c>
      <c r="AK12" s="14">
        <v>13357.697063857249</v>
      </c>
      <c r="AQ12" s="14" t="s">
        <v>542</v>
      </c>
      <c r="AR12" s="14" t="s">
        <v>541</v>
      </c>
      <c r="AS12" s="14" t="s">
        <v>536</v>
      </c>
      <c r="AT12" s="14" t="s">
        <v>543</v>
      </c>
      <c r="AU12" s="14" t="s">
        <v>544</v>
      </c>
      <c r="AV12" s="14">
        <v>7802.0294830000003</v>
      </c>
      <c r="AW12" s="14">
        <v>8171.7202219999999</v>
      </c>
      <c r="AX12" s="14">
        <v>8568.0135659999996</v>
      </c>
      <c r="AY12" s="14">
        <v>8967.7536550000004</v>
      </c>
      <c r="AZ12" s="14">
        <v>9368.8497270000007</v>
      </c>
      <c r="BA12" s="14">
        <v>9753.6893779999991</v>
      </c>
      <c r="BB12" s="14">
        <v>10127.184380000001</v>
      </c>
    </row>
    <row r="13" spans="1:54" x14ac:dyDescent="0.25">
      <c r="B13" t="s">
        <v>24</v>
      </c>
      <c r="C13">
        <v>52.69</v>
      </c>
      <c r="D13">
        <v>52.34</v>
      </c>
      <c r="S13" t="s">
        <v>65</v>
      </c>
      <c r="T13" t="s">
        <v>66</v>
      </c>
      <c r="U13">
        <v>62.261200000000002</v>
      </c>
      <c r="V13" s="12">
        <v>12.1721</v>
      </c>
      <c r="W13" s="12">
        <v>5.4173908229999999</v>
      </c>
      <c r="Y13" s="12">
        <f t="shared" ref="Y13:Y76" si="0">(U13-$AA$7)/($AB$7-$AA$7)</f>
        <v>0.65017230769230772</v>
      </c>
      <c r="Z13" s="12">
        <f t="shared" ref="Z13:Z76" si="1">(V13-$AA$8)/($AB$8-$AA$8)</f>
        <v>0.67622777777777776</v>
      </c>
      <c r="AA13" s="12">
        <f t="shared" ref="AA13:AA76" si="2">(W13-$AA$9)/($AB$9-$AA$9)</f>
        <v>0.36115938819999999</v>
      </c>
      <c r="AB13" s="12">
        <f t="shared" ref="AB13:AB76" si="3">AVERAGE(Z13:AA13)</f>
        <v>0.5186935829888889</v>
      </c>
      <c r="AC13" s="12">
        <f t="shared" ref="AC13:AC76" si="4">GEOMEAN(Y13,AB13)</f>
        <v>0.58072386194910008</v>
      </c>
      <c r="AE13" s="14">
        <f t="shared" ref="AE13:AE76" si="5">_xlfn.XLOOKUP(S13, $AJ$4:$AJ$220,$AK$4:$AK$220,"NOT FOUND",0,1)</f>
        <v>6029.6918949533938</v>
      </c>
      <c r="AH13" s="15"/>
      <c r="AI13" s="14" t="s">
        <v>459</v>
      </c>
      <c r="AJ13" s="15" t="s">
        <v>460</v>
      </c>
      <c r="AK13" s="14">
        <v>33155.243239260184</v>
      </c>
    </row>
    <row r="14" spans="1:54" x14ac:dyDescent="0.25">
      <c r="B14" t="s">
        <v>25</v>
      </c>
      <c r="C14">
        <v>31.39</v>
      </c>
      <c r="D14">
        <v>38.229999999999997</v>
      </c>
      <c r="S14" t="s">
        <v>67</v>
      </c>
      <c r="T14" t="s">
        <v>68</v>
      </c>
      <c r="U14">
        <v>76.9893</v>
      </c>
      <c r="V14" s="12">
        <v>14.44799995</v>
      </c>
      <c r="W14" s="12">
        <v>11.28645502</v>
      </c>
      <c r="Y14" s="12">
        <f t="shared" si="0"/>
        <v>0.87675846153846149</v>
      </c>
      <c r="Z14" s="12">
        <f t="shared" si="1"/>
        <v>0.80266666388888885</v>
      </c>
      <c r="AA14" s="12">
        <f t="shared" si="2"/>
        <v>0.75243033466666664</v>
      </c>
      <c r="AB14" s="12">
        <f t="shared" si="3"/>
        <v>0.77754849927777769</v>
      </c>
      <c r="AC14" s="12">
        <f t="shared" si="4"/>
        <v>0.82566471766590821</v>
      </c>
      <c r="AE14" s="14">
        <f t="shared" si="5"/>
        <v>13278.369768708613</v>
      </c>
      <c r="AH14" s="15"/>
      <c r="AI14" s="14" t="s">
        <v>80</v>
      </c>
      <c r="AJ14" s="15" t="s">
        <v>79</v>
      </c>
      <c r="AK14" s="14">
        <v>48747.851714513286</v>
      </c>
      <c r="AQ14" t="s">
        <v>550</v>
      </c>
    </row>
    <row r="15" spans="1:54" x14ac:dyDescent="0.25">
      <c r="B15" t="s">
        <v>26</v>
      </c>
      <c r="C15">
        <v>49.72</v>
      </c>
      <c r="D15">
        <v>52.33</v>
      </c>
      <c r="S15" t="s">
        <v>69</v>
      </c>
      <c r="T15" t="s">
        <v>70</v>
      </c>
      <c r="U15">
        <v>79.023399999999995</v>
      </c>
      <c r="V15" s="12">
        <v>13.300238739999999</v>
      </c>
      <c r="W15" s="12">
        <v>10.55511952</v>
      </c>
      <c r="Y15" s="12">
        <f t="shared" si="0"/>
        <v>0.9080523076923076</v>
      </c>
      <c r="Z15" s="12">
        <f t="shared" si="1"/>
        <v>0.73890215222222222</v>
      </c>
      <c r="AA15" s="12">
        <f t="shared" si="2"/>
        <v>0.70367463466666669</v>
      </c>
      <c r="AB15" s="12">
        <f t="shared" si="3"/>
        <v>0.72128839344444451</v>
      </c>
      <c r="AC15" s="12">
        <f t="shared" si="4"/>
        <v>0.80930067970989927</v>
      </c>
      <c r="AE15" s="14" t="str">
        <f t="shared" si="5"/>
        <v>..</v>
      </c>
      <c r="AH15" s="15"/>
      <c r="AI15" s="14" t="s">
        <v>32</v>
      </c>
      <c r="AJ15" s="15" t="s">
        <v>81</v>
      </c>
      <c r="AK15" s="14">
        <v>51988.415829793303</v>
      </c>
      <c r="AQ15" s="14" t="s">
        <v>545</v>
      </c>
      <c r="AR15">
        <f>BB5/BB9</f>
        <v>28.471447468674047</v>
      </c>
    </row>
    <row r="16" spans="1:54" x14ac:dyDescent="0.25">
      <c r="B16" t="s">
        <v>27</v>
      </c>
      <c r="C16">
        <v>28.57</v>
      </c>
      <c r="D16">
        <v>34.299999999999997</v>
      </c>
      <c r="S16" t="s">
        <v>71</v>
      </c>
      <c r="T16" t="s">
        <v>72</v>
      </c>
      <c r="U16">
        <v>78.945700000000002</v>
      </c>
      <c r="V16" s="12">
        <v>15.717690470000001</v>
      </c>
      <c r="W16" s="12">
        <v>12.69402981</v>
      </c>
      <c r="Y16" s="12">
        <f t="shared" si="0"/>
        <v>0.90685692307692312</v>
      </c>
      <c r="Z16" s="12">
        <f t="shared" si="1"/>
        <v>0.87320502611111117</v>
      </c>
      <c r="AA16" s="12">
        <f t="shared" si="2"/>
        <v>0.84626865399999995</v>
      </c>
      <c r="AB16" s="12">
        <f t="shared" si="3"/>
        <v>0.85973684005555562</v>
      </c>
      <c r="AC16" s="12">
        <f t="shared" si="4"/>
        <v>0.88298261898446107</v>
      </c>
      <c r="AE16" s="14">
        <f t="shared" si="5"/>
        <v>67668.286641326529</v>
      </c>
      <c r="AH16" s="15"/>
      <c r="AI16" s="14" t="s">
        <v>83</v>
      </c>
      <c r="AJ16" s="15" t="s">
        <v>82</v>
      </c>
      <c r="AK16" s="14">
        <v>13726.769657688519</v>
      </c>
      <c r="AQ16" t="s">
        <v>546</v>
      </c>
      <c r="AR16" s="14">
        <f>BB6/BB10</f>
        <v>24.151796692753784</v>
      </c>
    </row>
    <row r="17" spans="2:44" x14ac:dyDescent="0.25">
      <c r="B17" t="s">
        <v>41</v>
      </c>
      <c r="C17">
        <v>48.42</v>
      </c>
      <c r="D17">
        <v>52.66</v>
      </c>
      <c r="S17" t="s">
        <v>73</v>
      </c>
      <c r="T17" t="s">
        <v>74</v>
      </c>
      <c r="U17">
        <v>75.892099999999999</v>
      </c>
      <c r="V17" s="12">
        <v>17.874870300000001</v>
      </c>
      <c r="W17" s="12">
        <v>11.147269270000001</v>
      </c>
      <c r="Y17" s="12">
        <f t="shared" si="0"/>
        <v>0.85987846153846148</v>
      </c>
      <c r="Z17" s="12">
        <f t="shared" si="1"/>
        <v>0.99304835000000002</v>
      </c>
      <c r="AA17" s="12">
        <f t="shared" si="2"/>
        <v>0.74315128466666669</v>
      </c>
      <c r="AB17" s="12">
        <f t="shared" si="3"/>
        <v>0.86809981733333341</v>
      </c>
      <c r="AC17" s="12">
        <f t="shared" si="4"/>
        <v>0.86397936051181579</v>
      </c>
      <c r="AE17" s="14">
        <f t="shared" si="5"/>
        <v>19685.215869505017</v>
      </c>
      <c r="AH17" s="15"/>
      <c r="AI17" s="14" t="s">
        <v>461</v>
      </c>
      <c r="AJ17" s="15" t="s">
        <v>96</v>
      </c>
      <c r="AK17" s="14">
        <v>25780.414176445545</v>
      </c>
      <c r="AQ17" s="14" t="s">
        <v>547</v>
      </c>
      <c r="AR17" s="14">
        <f>BB7/BB11</f>
        <v>20.441060401332166</v>
      </c>
    </row>
    <row r="18" spans="2:44" x14ac:dyDescent="0.25">
      <c r="B18" t="s">
        <v>28</v>
      </c>
      <c r="C18">
        <v>33.19</v>
      </c>
      <c r="D18">
        <v>34.61</v>
      </c>
      <c r="S18" t="s">
        <v>75</v>
      </c>
      <c r="T18" t="s">
        <v>76</v>
      </c>
      <c r="U18">
        <v>72.173000000000002</v>
      </c>
      <c r="V18" s="12">
        <v>13.11676025</v>
      </c>
      <c r="W18" s="12">
        <v>11.33030033</v>
      </c>
      <c r="Y18" s="12">
        <f t="shared" si="0"/>
        <v>0.80266153846153854</v>
      </c>
      <c r="Z18" s="12">
        <f t="shared" si="1"/>
        <v>0.72870890277777778</v>
      </c>
      <c r="AA18" s="12">
        <f t="shared" si="2"/>
        <v>0.75535335533333336</v>
      </c>
      <c r="AB18" s="12">
        <f t="shared" si="3"/>
        <v>0.74203112905555557</v>
      </c>
      <c r="AC18" s="12">
        <f t="shared" si="4"/>
        <v>0.77175115654858895</v>
      </c>
      <c r="AE18" s="14">
        <f t="shared" si="5"/>
        <v>13357.697063857249</v>
      </c>
      <c r="AH18" s="15"/>
      <c r="AI18" s="14" t="s">
        <v>95</v>
      </c>
      <c r="AJ18" s="15" t="s">
        <v>94</v>
      </c>
      <c r="AK18" s="14">
        <v>47994.414292422567</v>
      </c>
      <c r="AQ18" s="14" t="s">
        <v>548</v>
      </c>
      <c r="AR18" s="14">
        <f>BB8/BB12</f>
        <v>21.979187339271785</v>
      </c>
    </row>
    <row r="19" spans="2:44" x14ac:dyDescent="0.25">
      <c r="B19" t="s">
        <v>29</v>
      </c>
      <c r="C19">
        <v>50.73</v>
      </c>
      <c r="D19">
        <v>52.82</v>
      </c>
      <c r="S19" t="s">
        <v>77</v>
      </c>
      <c r="T19" t="s">
        <v>78</v>
      </c>
      <c r="U19">
        <v>78.840599999999995</v>
      </c>
      <c r="V19" s="12">
        <v>14.18462641</v>
      </c>
      <c r="W19" s="12">
        <v>9.2937407459999992</v>
      </c>
      <c r="Y19" s="12">
        <f t="shared" si="0"/>
        <v>0.90523999999999993</v>
      </c>
      <c r="Z19" s="12">
        <f t="shared" si="1"/>
        <v>0.78803480055555553</v>
      </c>
      <c r="AA19" s="12">
        <f t="shared" si="2"/>
        <v>0.61958271639999996</v>
      </c>
      <c r="AB19" s="12">
        <f t="shared" si="3"/>
        <v>0.70380875847777769</v>
      </c>
      <c r="AC19" s="12">
        <f t="shared" si="4"/>
        <v>0.79819536488532894</v>
      </c>
      <c r="AE19" s="14">
        <f t="shared" si="5"/>
        <v>18787.564379463463</v>
      </c>
      <c r="AH19" s="15"/>
      <c r="AI19" s="14" t="s">
        <v>92</v>
      </c>
      <c r="AJ19" s="15" t="s">
        <v>91</v>
      </c>
      <c r="AK19" s="14">
        <v>5591.3737781881409</v>
      </c>
    </row>
    <row r="20" spans="2:44" x14ac:dyDescent="0.25">
      <c r="B20" t="s">
        <v>42</v>
      </c>
      <c r="C20">
        <v>34.049999999999997</v>
      </c>
      <c r="D20">
        <v>35.700000000000003</v>
      </c>
      <c r="S20" t="s">
        <v>79</v>
      </c>
      <c r="T20" t="s">
        <v>80</v>
      </c>
      <c r="U20">
        <v>84.323899999999995</v>
      </c>
      <c r="V20" s="12">
        <v>21.054590229999999</v>
      </c>
      <c r="W20" s="12">
        <v>12.726819989999999</v>
      </c>
      <c r="Y20" s="12">
        <f t="shared" si="0"/>
        <v>0.98959846153846143</v>
      </c>
      <c r="Z20" s="12">
        <f t="shared" si="1"/>
        <v>1.1696994572222221</v>
      </c>
      <c r="AA20" s="12">
        <f t="shared" si="2"/>
        <v>0.84845466599999997</v>
      </c>
      <c r="AB20" s="12">
        <f t="shared" si="3"/>
        <v>1.0090770616111111</v>
      </c>
      <c r="AC20" s="12">
        <f t="shared" si="4"/>
        <v>0.99929030203645364</v>
      </c>
      <c r="AE20" s="14">
        <f t="shared" si="5"/>
        <v>48747.851714513286</v>
      </c>
      <c r="AH20" s="15"/>
      <c r="AI20" s="14" t="s">
        <v>109</v>
      </c>
      <c r="AJ20" s="15" t="s">
        <v>108</v>
      </c>
      <c r="AK20" s="14">
        <v>13805.777541084581</v>
      </c>
    </row>
    <row r="21" spans="2:44" x14ac:dyDescent="0.25">
      <c r="B21" t="s">
        <v>30</v>
      </c>
      <c r="C21">
        <v>50.8</v>
      </c>
      <c r="D21">
        <v>53.44</v>
      </c>
      <c r="S21" t="s">
        <v>81</v>
      </c>
      <c r="T21" t="s">
        <v>32</v>
      </c>
      <c r="U21">
        <v>81.503600000000006</v>
      </c>
      <c r="V21" s="12">
        <v>16.007959369999998</v>
      </c>
      <c r="W21" s="12">
        <v>12.25669003</v>
      </c>
      <c r="Y21" s="12">
        <f t="shared" si="0"/>
        <v>0.94620923076923091</v>
      </c>
      <c r="Z21" s="12">
        <f t="shared" si="1"/>
        <v>0.88933107611111106</v>
      </c>
      <c r="AA21" s="12">
        <f t="shared" si="2"/>
        <v>0.81711266866666665</v>
      </c>
      <c r="AB21" s="12">
        <f t="shared" si="3"/>
        <v>0.85322187238888891</v>
      </c>
      <c r="AC21" s="12">
        <f t="shared" si="4"/>
        <v>0.89851344539109346</v>
      </c>
      <c r="AE21" s="14">
        <f t="shared" si="5"/>
        <v>51988.415829793303</v>
      </c>
      <c r="AH21" s="15"/>
      <c r="AI21" s="14" t="s">
        <v>101</v>
      </c>
      <c r="AJ21" s="15" t="s">
        <v>100</v>
      </c>
      <c r="AK21" s="14">
        <v>19239.553142745815</v>
      </c>
    </row>
    <row r="22" spans="2:44" x14ac:dyDescent="0.25">
      <c r="B22" t="s">
        <v>31</v>
      </c>
      <c r="C22">
        <v>38.06</v>
      </c>
      <c r="D22">
        <v>38.700000000000003</v>
      </c>
      <c r="S22" t="s">
        <v>82</v>
      </c>
      <c r="T22" t="s">
        <v>83</v>
      </c>
      <c r="U22">
        <v>66.867900000000006</v>
      </c>
      <c r="V22" s="12">
        <v>13.496890069999999</v>
      </c>
      <c r="W22" s="12">
        <v>10.5429697</v>
      </c>
      <c r="Y22" s="12">
        <f t="shared" si="0"/>
        <v>0.72104461538461551</v>
      </c>
      <c r="Z22" s="12">
        <f t="shared" si="1"/>
        <v>0.74982722611111108</v>
      </c>
      <c r="AA22" s="12">
        <f t="shared" si="2"/>
        <v>0.7028646466666667</v>
      </c>
      <c r="AB22" s="12">
        <f t="shared" si="3"/>
        <v>0.72634593638888889</v>
      </c>
      <c r="AC22" s="12">
        <f t="shared" si="4"/>
        <v>0.72369042161666397</v>
      </c>
      <c r="AE22" s="14">
        <f t="shared" si="5"/>
        <v>13726.769657688519</v>
      </c>
      <c r="AH22" s="15"/>
      <c r="AI22" s="14" t="s">
        <v>31</v>
      </c>
      <c r="AJ22" s="15" t="s">
        <v>86</v>
      </c>
      <c r="AK22" s="14">
        <v>48988.234703789742</v>
      </c>
    </row>
    <row r="23" spans="2:44" x14ac:dyDescent="0.25">
      <c r="B23" t="s">
        <v>32</v>
      </c>
      <c r="C23">
        <v>48.5</v>
      </c>
      <c r="D23">
        <v>52.57</v>
      </c>
      <c r="S23" t="s">
        <v>84</v>
      </c>
      <c r="T23" t="s">
        <v>85</v>
      </c>
      <c r="U23">
        <v>61.566299999999998</v>
      </c>
      <c r="V23" s="12">
        <v>10.722721890000001</v>
      </c>
      <c r="W23" s="12">
        <v>3.1292668830000001</v>
      </c>
      <c r="Y23" s="12">
        <f t="shared" si="0"/>
        <v>0.63948153846153843</v>
      </c>
      <c r="Z23" s="12">
        <f t="shared" si="1"/>
        <v>0.59570677166666675</v>
      </c>
      <c r="AA23" s="12">
        <f t="shared" si="2"/>
        <v>0.20861779220000001</v>
      </c>
      <c r="AB23" s="12">
        <f t="shared" si="3"/>
        <v>0.40216228193333337</v>
      </c>
      <c r="AC23" s="12">
        <f t="shared" si="4"/>
        <v>0.50712459490930928</v>
      </c>
      <c r="AE23" s="14">
        <f t="shared" si="5"/>
        <v>711.35526342316905</v>
      </c>
      <c r="AH23" s="15"/>
      <c r="AI23" s="14" t="s">
        <v>103</v>
      </c>
      <c r="AJ23" s="15" t="s">
        <v>102</v>
      </c>
      <c r="AK23" s="14">
        <v>7703.1180410435236</v>
      </c>
    </row>
    <row r="24" spans="2:44" x14ac:dyDescent="0.25">
      <c r="B24" t="s">
        <v>33</v>
      </c>
      <c r="C24">
        <v>40.08</v>
      </c>
      <c r="D24">
        <v>42.37</v>
      </c>
      <c r="S24" t="s">
        <v>86</v>
      </c>
      <c r="T24" t="s">
        <v>31</v>
      </c>
      <c r="U24">
        <v>80.788399999999996</v>
      </c>
      <c r="V24" s="12">
        <v>19.604219440000001</v>
      </c>
      <c r="W24" s="12">
        <v>12.37567997</v>
      </c>
      <c r="Y24" s="12">
        <f t="shared" si="0"/>
        <v>0.9352061538461538</v>
      </c>
      <c r="Z24" s="12">
        <f t="shared" si="1"/>
        <v>1.0891233022222222</v>
      </c>
      <c r="AA24" s="12">
        <f t="shared" si="2"/>
        <v>0.82504533133333335</v>
      </c>
      <c r="AB24" s="12">
        <f t="shared" si="3"/>
        <v>0.95708431677777783</v>
      </c>
      <c r="AC24" s="12">
        <f t="shared" si="4"/>
        <v>0.94608199581231833</v>
      </c>
      <c r="AE24" s="14">
        <f t="shared" si="5"/>
        <v>48988.234703789742</v>
      </c>
      <c r="AH24" s="15"/>
      <c r="AI24" s="14" t="s">
        <v>88</v>
      </c>
      <c r="AJ24" s="15" t="s">
        <v>87</v>
      </c>
      <c r="AK24" s="14">
        <v>3186.4862944155761</v>
      </c>
    </row>
    <row r="25" spans="2:44" x14ac:dyDescent="0.25">
      <c r="B25" t="s">
        <v>34</v>
      </c>
      <c r="C25">
        <v>43.79</v>
      </c>
      <c r="D25">
        <v>62.81</v>
      </c>
      <c r="S25" t="s">
        <v>87</v>
      </c>
      <c r="T25" t="s">
        <v>88</v>
      </c>
      <c r="U25">
        <v>60.088000000000001</v>
      </c>
      <c r="V25" s="12">
        <v>10.766679760000001</v>
      </c>
      <c r="W25" s="12">
        <v>4.3047864450000004</v>
      </c>
      <c r="Y25" s="12">
        <f t="shared" si="0"/>
        <v>0.61673846153846157</v>
      </c>
      <c r="Z25" s="12">
        <f t="shared" si="1"/>
        <v>0.59814887555555563</v>
      </c>
      <c r="AA25" s="12">
        <f t="shared" si="2"/>
        <v>0.286985763</v>
      </c>
      <c r="AB25" s="12">
        <f t="shared" si="3"/>
        <v>0.44256731927777782</v>
      </c>
      <c r="AC25" s="12">
        <f t="shared" si="4"/>
        <v>0.52244453066194296</v>
      </c>
      <c r="AE25" s="14">
        <f t="shared" si="5"/>
        <v>3186.4862944155761</v>
      </c>
      <c r="AH25" s="15"/>
      <c r="AI25" s="14" t="s">
        <v>462</v>
      </c>
      <c r="AJ25" s="15" t="s">
        <v>463</v>
      </c>
      <c r="AK25" s="14">
        <v>76117.804743872664</v>
      </c>
    </row>
    <row r="26" spans="2:44" x14ac:dyDescent="0.25">
      <c r="B26" t="s">
        <v>35</v>
      </c>
      <c r="C26">
        <v>40.619999999999997</v>
      </c>
      <c r="D26">
        <v>45.75</v>
      </c>
      <c r="S26" t="s">
        <v>89</v>
      </c>
      <c r="T26" t="s">
        <v>90</v>
      </c>
      <c r="U26">
        <v>59.730600000000003</v>
      </c>
      <c r="V26" s="12">
        <v>9.1421003340000002</v>
      </c>
      <c r="W26" s="12">
        <v>2.1149622589999999</v>
      </c>
      <c r="Y26" s="12">
        <f t="shared" si="0"/>
        <v>0.61124000000000001</v>
      </c>
      <c r="Z26" s="12">
        <f t="shared" si="1"/>
        <v>0.50789446299999996</v>
      </c>
      <c r="AA26" s="12">
        <f t="shared" si="2"/>
        <v>0.14099748393333333</v>
      </c>
      <c r="AB26" s="12">
        <f t="shared" si="3"/>
        <v>0.32444597346666665</v>
      </c>
      <c r="AC26" s="12">
        <f t="shared" si="4"/>
        <v>0.44532500134369879</v>
      </c>
      <c r="AE26" s="14">
        <f t="shared" si="5"/>
        <v>2093.7336472986876</v>
      </c>
      <c r="AH26" s="15"/>
      <c r="AI26" s="14" t="s">
        <v>113</v>
      </c>
      <c r="AJ26" s="15" t="s">
        <v>112</v>
      </c>
      <c r="AK26" s="14">
        <v>10547.051505250716</v>
      </c>
    </row>
    <row r="27" spans="2:44" x14ac:dyDescent="0.25">
      <c r="B27" t="s">
        <v>36</v>
      </c>
      <c r="C27" t="s">
        <v>12</v>
      </c>
      <c r="D27">
        <v>63.1</v>
      </c>
      <c r="S27" t="s">
        <v>91</v>
      </c>
      <c r="T27" t="s">
        <v>92</v>
      </c>
      <c r="U27">
        <v>71.967799999999997</v>
      </c>
      <c r="V27" s="12">
        <v>12.441980360000001</v>
      </c>
      <c r="W27" s="12">
        <v>7.3790597919999996</v>
      </c>
      <c r="Y27" s="12">
        <f t="shared" si="0"/>
        <v>0.79950461538461537</v>
      </c>
      <c r="Z27" s="12">
        <f t="shared" si="1"/>
        <v>0.69122113111111116</v>
      </c>
      <c r="AA27" s="12">
        <f t="shared" si="2"/>
        <v>0.49193731946666663</v>
      </c>
      <c r="AB27" s="12">
        <f t="shared" si="3"/>
        <v>0.59157922528888895</v>
      </c>
      <c r="AC27" s="12">
        <f t="shared" si="4"/>
        <v>0.6877283773293944</v>
      </c>
      <c r="AE27" s="14">
        <f t="shared" si="5"/>
        <v>5591.3737781881409</v>
      </c>
      <c r="AH27" s="15"/>
      <c r="AI27" s="14" t="s">
        <v>464</v>
      </c>
      <c r="AJ27" s="15" t="s">
        <v>104</v>
      </c>
      <c r="AK27" s="14">
        <v>7679.9331944980249</v>
      </c>
    </row>
    <row r="28" spans="2:44" x14ac:dyDescent="0.25">
      <c r="B28" t="s">
        <v>37</v>
      </c>
      <c r="C28">
        <v>38.26</v>
      </c>
      <c r="D28">
        <v>45.61</v>
      </c>
      <c r="S28" t="s">
        <v>93</v>
      </c>
      <c r="T28" t="s">
        <v>39</v>
      </c>
      <c r="U28">
        <v>73.645300000000006</v>
      </c>
      <c r="V28" s="12">
        <v>13.897290229999999</v>
      </c>
      <c r="W28" s="12">
        <v>11.413180349999999</v>
      </c>
      <c r="Y28" s="12">
        <f t="shared" si="0"/>
        <v>0.82531230769230779</v>
      </c>
      <c r="Z28" s="12">
        <f t="shared" si="1"/>
        <v>0.77207167944444444</v>
      </c>
      <c r="AA28" s="12">
        <f t="shared" si="2"/>
        <v>0.76087868999999997</v>
      </c>
      <c r="AB28" s="12">
        <f t="shared" si="3"/>
        <v>0.7664751847222222</v>
      </c>
      <c r="AC28" s="12">
        <f t="shared" si="4"/>
        <v>0.79534986231971216</v>
      </c>
      <c r="AE28" s="14">
        <f t="shared" si="5"/>
        <v>22479.582939657375</v>
      </c>
      <c r="AH28" s="15"/>
      <c r="AI28" s="14" t="s">
        <v>99</v>
      </c>
      <c r="AJ28" s="15" t="s">
        <v>98</v>
      </c>
      <c r="AK28" s="14">
        <v>14587.481736905855</v>
      </c>
    </row>
    <row r="29" spans="2:44" x14ac:dyDescent="0.25">
      <c r="B29" t="s">
        <v>38</v>
      </c>
      <c r="C29">
        <v>51.52</v>
      </c>
      <c r="D29">
        <v>63.39</v>
      </c>
      <c r="S29" t="s">
        <v>94</v>
      </c>
      <c r="T29" t="s">
        <v>95</v>
      </c>
      <c r="U29">
        <v>79.173500000000004</v>
      </c>
      <c r="V29" s="12">
        <v>16.297559740000001</v>
      </c>
      <c r="W29" s="12">
        <v>11.04658985</v>
      </c>
      <c r="Y29" s="12">
        <f t="shared" si="0"/>
        <v>0.91036153846153856</v>
      </c>
      <c r="Z29" s="12">
        <f t="shared" si="1"/>
        <v>0.90541998555555558</v>
      </c>
      <c r="AA29" s="12">
        <f t="shared" si="2"/>
        <v>0.7364393233333334</v>
      </c>
      <c r="AB29" s="12">
        <f t="shared" si="3"/>
        <v>0.82092965444444443</v>
      </c>
      <c r="AC29" s="12">
        <f t="shared" si="4"/>
        <v>0.86448989767882412</v>
      </c>
      <c r="AE29" s="14">
        <f t="shared" si="5"/>
        <v>47994.414292422567</v>
      </c>
      <c r="AH29" s="15"/>
      <c r="AI29" s="14" t="s">
        <v>115</v>
      </c>
      <c r="AJ29" s="15" t="s">
        <v>114</v>
      </c>
      <c r="AK29" s="14">
        <v>13545.218171150938</v>
      </c>
    </row>
    <row r="30" spans="2:44" x14ac:dyDescent="0.25">
      <c r="B30" t="s">
        <v>39</v>
      </c>
      <c r="C30">
        <v>32.020000000000003</v>
      </c>
      <c r="D30">
        <v>45.83</v>
      </c>
      <c r="S30" t="s">
        <v>96</v>
      </c>
      <c r="T30" t="s">
        <v>97</v>
      </c>
      <c r="U30">
        <v>72.676599999999993</v>
      </c>
      <c r="V30" s="12">
        <v>12.89945</v>
      </c>
      <c r="W30" s="12">
        <v>12.64192386</v>
      </c>
      <c r="Y30" s="12">
        <f t="shared" si="0"/>
        <v>0.81040923076923066</v>
      </c>
      <c r="Z30" s="12">
        <f t="shared" si="1"/>
        <v>0.71663611111111114</v>
      </c>
      <c r="AA30" s="12">
        <f t="shared" si="2"/>
        <v>0.842794924</v>
      </c>
      <c r="AB30" s="12">
        <f t="shared" si="3"/>
        <v>0.77971551755555557</v>
      </c>
      <c r="AC30" s="12">
        <f t="shared" si="4"/>
        <v>0.79491424241928788</v>
      </c>
      <c r="AE30" s="14">
        <f t="shared" si="5"/>
        <v>25780.414176445545</v>
      </c>
      <c r="AH30" s="15"/>
      <c r="AI30" s="14" t="s">
        <v>107</v>
      </c>
      <c r="AJ30" s="15" t="s">
        <v>106</v>
      </c>
      <c r="AK30" s="14">
        <v>14109.763969044454</v>
      </c>
    </row>
    <row r="31" spans="2:44" x14ac:dyDescent="0.25">
      <c r="B31" t="s">
        <v>40</v>
      </c>
      <c r="C31">
        <v>72.08</v>
      </c>
      <c r="D31">
        <v>77.59</v>
      </c>
      <c r="S31" t="s">
        <v>98</v>
      </c>
      <c r="T31" t="s">
        <v>99</v>
      </c>
      <c r="U31">
        <v>76.225399999999993</v>
      </c>
      <c r="V31" s="12">
        <v>13.8</v>
      </c>
      <c r="W31" s="12">
        <v>10.536319730000001</v>
      </c>
      <c r="Y31" s="12">
        <f t="shared" si="0"/>
        <v>0.86500615384615376</v>
      </c>
      <c r="Z31" s="12">
        <f t="shared" si="1"/>
        <v>0.76666666666666672</v>
      </c>
      <c r="AA31" s="12">
        <f t="shared" si="2"/>
        <v>0.70242131533333341</v>
      </c>
      <c r="AB31" s="12">
        <f t="shared" si="3"/>
        <v>0.73454399100000001</v>
      </c>
      <c r="AC31" s="12">
        <f t="shared" si="4"/>
        <v>0.79711045187333585</v>
      </c>
      <c r="AE31" s="14">
        <f t="shared" si="5"/>
        <v>14587.481736905855</v>
      </c>
      <c r="AH31" s="15"/>
      <c r="AI31" s="14" t="s">
        <v>465</v>
      </c>
      <c r="AJ31" s="15" t="s">
        <v>466</v>
      </c>
      <c r="AK31" s="14" t="s">
        <v>458</v>
      </c>
    </row>
    <row r="32" spans="2:44" x14ac:dyDescent="0.25">
      <c r="S32" t="s">
        <v>100</v>
      </c>
      <c r="T32" t="s">
        <v>101</v>
      </c>
      <c r="U32">
        <v>72.513199999999998</v>
      </c>
      <c r="V32" s="12">
        <v>15.16996956</v>
      </c>
      <c r="W32" s="12">
        <v>12.143580439999999</v>
      </c>
      <c r="Y32" s="12">
        <f t="shared" si="0"/>
        <v>0.80789538461538457</v>
      </c>
      <c r="Z32" s="12">
        <f t="shared" si="1"/>
        <v>0.8427760866666667</v>
      </c>
      <c r="AA32" s="12">
        <f t="shared" si="2"/>
        <v>0.80957202933333328</v>
      </c>
      <c r="AB32" s="12">
        <f t="shared" si="3"/>
        <v>0.82617405799999999</v>
      </c>
      <c r="AC32" s="12">
        <f t="shared" si="4"/>
        <v>0.81698360347510224</v>
      </c>
      <c r="AE32" s="14">
        <f t="shared" si="5"/>
        <v>19239.553142745815</v>
      </c>
      <c r="AH32" s="15"/>
      <c r="AI32" s="14" t="s">
        <v>111</v>
      </c>
      <c r="AJ32" s="15" t="s">
        <v>110</v>
      </c>
      <c r="AK32" s="14">
        <v>61603.550803618637</v>
      </c>
    </row>
    <row r="33" spans="4:37" x14ac:dyDescent="0.25">
      <c r="D33" s="1">
        <f>AVERAGE(D4:D31)</f>
        <v>45.504642857142855</v>
      </c>
      <c r="S33" t="s">
        <v>102</v>
      </c>
      <c r="T33" t="s">
        <v>103</v>
      </c>
      <c r="U33">
        <v>72.853999999999999</v>
      </c>
      <c r="V33" s="12">
        <v>12.99168968</v>
      </c>
      <c r="W33" s="12">
        <v>8.8475999830000003</v>
      </c>
      <c r="Y33" s="12">
        <f t="shared" si="0"/>
        <v>0.81313846153846148</v>
      </c>
      <c r="Z33" s="12">
        <f t="shared" si="1"/>
        <v>0.72176053777777782</v>
      </c>
      <c r="AA33" s="12">
        <f t="shared" si="2"/>
        <v>0.58983999886666671</v>
      </c>
      <c r="AB33" s="12">
        <f t="shared" si="3"/>
        <v>0.65580026832222227</v>
      </c>
      <c r="AC33" s="12">
        <f t="shared" si="4"/>
        <v>0.73024408334476909</v>
      </c>
      <c r="AE33" s="14">
        <f t="shared" si="5"/>
        <v>7703.1180410435236</v>
      </c>
      <c r="AH33" s="15"/>
      <c r="AI33" s="14" t="s">
        <v>39</v>
      </c>
      <c r="AJ33" s="15" t="s">
        <v>93</v>
      </c>
      <c r="AK33" s="14">
        <v>22479.582939657375</v>
      </c>
    </row>
    <row r="34" spans="4:37" x14ac:dyDescent="0.25">
      <c r="S34" t="s">
        <v>104</v>
      </c>
      <c r="T34" t="s">
        <v>105</v>
      </c>
      <c r="U34">
        <v>64.466700000000003</v>
      </c>
      <c r="V34" s="12">
        <v>14.94697094</v>
      </c>
      <c r="W34" s="12">
        <v>9.8277502059999993</v>
      </c>
      <c r="Y34" s="12">
        <f t="shared" si="0"/>
        <v>0.68410307692307692</v>
      </c>
      <c r="Z34" s="12">
        <f t="shared" si="1"/>
        <v>0.83038727444444449</v>
      </c>
      <c r="AA34" s="12">
        <f t="shared" si="2"/>
        <v>0.65518334706666659</v>
      </c>
      <c r="AB34" s="12">
        <f t="shared" si="3"/>
        <v>0.74278531075555554</v>
      </c>
      <c r="AC34" s="12">
        <f t="shared" si="4"/>
        <v>0.71284059689466295</v>
      </c>
      <c r="AE34" s="14">
        <f t="shared" si="5"/>
        <v>7679.9331944980249</v>
      </c>
      <c r="AH34" s="15"/>
      <c r="AI34" s="14" t="s">
        <v>90</v>
      </c>
      <c r="AJ34" s="15" t="s">
        <v>89</v>
      </c>
      <c r="AK34" s="14">
        <v>2093.7336472986876</v>
      </c>
    </row>
    <row r="35" spans="4:37" x14ac:dyDescent="0.25">
      <c r="S35" t="s">
        <v>106</v>
      </c>
      <c r="T35" t="s">
        <v>107</v>
      </c>
      <c r="U35">
        <v>74.008899999999997</v>
      </c>
      <c r="V35" s="12">
        <v>15.599060059999999</v>
      </c>
      <c r="W35" s="12">
        <v>8.128813955</v>
      </c>
      <c r="Y35" s="12">
        <f t="shared" si="0"/>
        <v>0.83090615384615385</v>
      </c>
      <c r="Z35" s="12">
        <f t="shared" si="1"/>
        <v>0.86661444777777774</v>
      </c>
      <c r="AA35" s="12">
        <f t="shared" si="2"/>
        <v>0.54192093033333333</v>
      </c>
      <c r="AB35" s="12">
        <f t="shared" si="3"/>
        <v>0.70426768905555548</v>
      </c>
      <c r="AC35" s="12">
        <f t="shared" si="4"/>
        <v>0.76497082087571855</v>
      </c>
      <c r="AE35" s="14">
        <f t="shared" si="5"/>
        <v>14109.763969044454</v>
      </c>
      <c r="AH35" s="15"/>
      <c r="AI35" s="14" t="s">
        <v>85</v>
      </c>
      <c r="AJ35" s="15" t="s">
        <v>84</v>
      </c>
      <c r="AK35" s="14">
        <v>711.35526342316905</v>
      </c>
    </row>
    <row r="36" spans="4:37" x14ac:dyDescent="0.25">
      <c r="S36" t="s">
        <v>108</v>
      </c>
      <c r="T36" t="s">
        <v>109</v>
      </c>
      <c r="U36">
        <v>77.392899999999997</v>
      </c>
      <c r="V36" s="12">
        <v>15.71338458</v>
      </c>
      <c r="W36" s="12">
        <v>9.852700596</v>
      </c>
      <c r="Y36" s="12">
        <f t="shared" si="0"/>
        <v>0.88296769230769223</v>
      </c>
      <c r="Z36" s="12">
        <f t="shared" si="1"/>
        <v>0.87296580999999995</v>
      </c>
      <c r="AA36" s="12">
        <f t="shared" si="2"/>
        <v>0.65684670639999998</v>
      </c>
      <c r="AB36" s="12">
        <f t="shared" si="3"/>
        <v>0.76490625819999991</v>
      </c>
      <c r="AC36" s="12">
        <f t="shared" si="4"/>
        <v>0.82181963570759597</v>
      </c>
      <c r="AE36" s="14">
        <f t="shared" si="5"/>
        <v>13805.777541084581</v>
      </c>
      <c r="AH36" s="15"/>
      <c r="AI36" s="14" t="s">
        <v>139</v>
      </c>
      <c r="AJ36" s="15" t="s">
        <v>138</v>
      </c>
      <c r="AK36" s="14">
        <v>6228.4286108944743</v>
      </c>
    </row>
    <row r="37" spans="4:37" x14ac:dyDescent="0.25">
      <c r="S37" t="s">
        <v>110</v>
      </c>
      <c r="T37" t="s">
        <v>111</v>
      </c>
      <c r="U37">
        <v>74.794899999999998</v>
      </c>
      <c r="V37" s="12">
        <v>13.951780319999999</v>
      </c>
      <c r="W37" s="12">
        <v>9.18</v>
      </c>
      <c r="Y37" s="12">
        <f t="shared" si="0"/>
        <v>0.84299846153846147</v>
      </c>
      <c r="Z37" s="12">
        <f t="shared" si="1"/>
        <v>0.77509890666666659</v>
      </c>
      <c r="AA37" s="12">
        <f t="shared" si="2"/>
        <v>0.61199999999999999</v>
      </c>
      <c r="AB37" s="12">
        <f t="shared" si="3"/>
        <v>0.69354945333333329</v>
      </c>
      <c r="AC37" s="12">
        <f t="shared" si="4"/>
        <v>0.7646313635738734</v>
      </c>
      <c r="AE37" s="14">
        <f t="shared" si="5"/>
        <v>61603.550803618637</v>
      </c>
      <c r="AH37" s="15"/>
      <c r="AI37" s="14" t="s">
        <v>231</v>
      </c>
      <c r="AJ37" s="15" t="s">
        <v>230</v>
      </c>
      <c r="AK37" s="14">
        <v>4276.1845389917808</v>
      </c>
    </row>
    <row r="38" spans="4:37" x14ac:dyDescent="0.25">
      <c r="S38" t="s">
        <v>112</v>
      </c>
      <c r="T38" t="s">
        <v>113</v>
      </c>
      <c r="U38">
        <v>71.609399999999994</v>
      </c>
      <c r="V38" s="12">
        <v>13.225004780000001</v>
      </c>
      <c r="W38" s="12">
        <v>5.1702622829999996</v>
      </c>
      <c r="Y38" s="12">
        <f t="shared" si="0"/>
        <v>0.79399076923076917</v>
      </c>
      <c r="Z38" s="12">
        <f t="shared" si="1"/>
        <v>0.73472248777777782</v>
      </c>
      <c r="AA38" s="12">
        <f t="shared" si="2"/>
        <v>0.34468415219999998</v>
      </c>
      <c r="AB38" s="12">
        <f t="shared" si="3"/>
        <v>0.53970331998888887</v>
      </c>
      <c r="AC38" s="12">
        <f t="shared" si="4"/>
        <v>0.6546139734182107</v>
      </c>
      <c r="AE38" s="14">
        <f t="shared" si="5"/>
        <v>10547.051505250716</v>
      </c>
      <c r="AH38" s="15"/>
      <c r="AI38" s="14" t="s">
        <v>129</v>
      </c>
      <c r="AJ38" s="15" t="s">
        <v>128</v>
      </c>
      <c r="AK38" s="14">
        <v>3665.5105811133776</v>
      </c>
    </row>
    <row r="39" spans="4:37" x14ac:dyDescent="0.25">
      <c r="S39" t="s">
        <v>114</v>
      </c>
      <c r="T39" t="s">
        <v>115</v>
      </c>
      <c r="U39">
        <v>65.647099999999995</v>
      </c>
      <c r="V39" s="12">
        <v>12.26513765</v>
      </c>
      <c r="W39" s="12">
        <v>10.34</v>
      </c>
      <c r="Y39" s="12">
        <f t="shared" si="0"/>
        <v>0.70226307692307688</v>
      </c>
      <c r="Z39" s="12">
        <f t="shared" si="1"/>
        <v>0.68139653611111106</v>
      </c>
      <c r="AA39" s="12">
        <f t="shared" si="2"/>
        <v>0.68933333333333335</v>
      </c>
      <c r="AB39" s="12">
        <f t="shared" si="3"/>
        <v>0.68536493472222215</v>
      </c>
      <c r="AC39" s="12">
        <f t="shared" si="4"/>
        <v>0.69376255871386683</v>
      </c>
      <c r="AE39" s="14">
        <f t="shared" si="5"/>
        <v>13545.218171150938</v>
      </c>
      <c r="AH39" s="15"/>
      <c r="AI39" s="14" t="s">
        <v>119</v>
      </c>
      <c r="AJ39" s="15" t="s">
        <v>118</v>
      </c>
      <c r="AK39" s="14">
        <v>46181.757554575641</v>
      </c>
    </row>
    <row r="40" spans="4:37" x14ac:dyDescent="0.25">
      <c r="S40" t="s">
        <v>116</v>
      </c>
      <c r="T40" t="s">
        <v>117</v>
      </c>
      <c r="U40">
        <v>54.604199999999999</v>
      </c>
      <c r="V40" s="12">
        <v>8.0401717139999995</v>
      </c>
      <c r="W40" s="12">
        <v>4.3339999999999996</v>
      </c>
      <c r="Y40" s="12">
        <f t="shared" si="0"/>
        <v>0.5323723076923077</v>
      </c>
      <c r="Z40" s="12">
        <f t="shared" si="1"/>
        <v>0.44667620633333333</v>
      </c>
      <c r="AA40" s="12">
        <f t="shared" si="2"/>
        <v>0.28893333333333332</v>
      </c>
      <c r="AB40" s="12">
        <f t="shared" si="3"/>
        <v>0.36780476983333332</v>
      </c>
      <c r="AC40" s="12">
        <f t="shared" si="4"/>
        <v>0.44250319105788349</v>
      </c>
      <c r="AE40" s="14">
        <f t="shared" si="5"/>
        <v>847.76501242058339</v>
      </c>
      <c r="AH40" s="15"/>
      <c r="AI40" s="14" t="s">
        <v>467</v>
      </c>
      <c r="AJ40" s="15" t="s">
        <v>468</v>
      </c>
      <c r="AK40" s="14">
        <v>67530.693800049441</v>
      </c>
    </row>
    <row r="41" spans="4:37" x14ac:dyDescent="0.25">
      <c r="S41" t="s">
        <v>118</v>
      </c>
      <c r="T41" t="s">
        <v>119</v>
      </c>
      <c r="U41">
        <v>82.0471</v>
      </c>
      <c r="V41" s="12">
        <v>16.396259310000001</v>
      </c>
      <c r="W41" s="12">
        <v>13.83442722</v>
      </c>
      <c r="Y41" s="12">
        <f t="shared" si="0"/>
        <v>0.95457076923076922</v>
      </c>
      <c r="Z41" s="12">
        <f t="shared" si="1"/>
        <v>0.91090329500000011</v>
      </c>
      <c r="AA41" s="12">
        <f t="shared" si="2"/>
        <v>0.92229514800000001</v>
      </c>
      <c r="AB41" s="12">
        <f t="shared" si="3"/>
        <v>0.91659922150000006</v>
      </c>
      <c r="AC41" s="12">
        <f t="shared" si="4"/>
        <v>0.93539233690659407</v>
      </c>
      <c r="AE41" s="14">
        <f t="shared" si="5"/>
        <v>46181.757554575641</v>
      </c>
      <c r="AH41" s="15"/>
      <c r="AI41" s="14" t="s">
        <v>117</v>
      </c>
      <c r="AJ41" s="15" t="s">
        <v>116</v>
      </c>
      <c r="AK41" s="14">
        <v>847.76501242058339</v>
      </c>
    </row>
    <row r="42" spans="4:37" x14ac:dyDescent="0.25">
      <c r="S42" t="s">
        <v>120</v>
      </c>
      <c r="T42" t="s">
        <v>121</v>
      </c>
      <c r="U42">
        <v>83.066999999999993</v>
      </c>
      <c r="V42" s="12">
        <v>16.50029945</v>
      </c>
      <c r="W42" s="12">
        <v>13.85966015</v>
      </c>
      <c r="Y42" s="12">
        <f t="shared" si="0"/>
        <v>0.9702615384615384</v>
      </c>
      <c r="Z42" s="12">
        <f t="shared" si="1"/>
        <v>0.91668330277777776</v>
      </c>
      <c r="AA42" s="12">
        <f t="shared" si="2"/>
        <v>0.92397734333333337</v>
      </c>
      <c r="AB42" s="12">
        <f t="shared" si="3"/>
        <v>0.92033032305555551</v>
      </c>
      <c r="AC42" s="12">
        <f t="shared" si="4"/>
        <v>0.94496619788259506</v>
      </c>
      <c r="AE42" s="14">
        <f t="shared" si="5"/>
        <v>67765.881429025932</v>
      </c>
      <c r="AH42" s="15"/>
      <c r="AI42" s="14" t="s">
        <v>376</v>
      </c>
      <c r="AJ42" s="15" t="s">
        <v>375</v>
      </c>
      <c r="AK42" s="14">
        <v>1489.186712179657</v>
      </c>
    </row>
    <row r="43" spans="4:37" x14ac:dyDescent="0.25">
      <c r="S43" t="s">
        <v>122</v>
      </c>
      <c r="T43" t="s">
        <v>123</v>
      </c>
      <c r="U43">
        <v>79.376900000000006</v>
      </c>
      <c r="V43" s="12">
        <v>16.731300350000001</v>
      </c>
      <c r="W43" s="12">
        <v>10.934966299999999</v>
      </c>
      <c r="Y43" s="12">
        <f t="shared" si="0"/>
        <v>0.91349076923076933</v>
      </c>
      <c r="Z43" s="12">
        <f t="shared" si="1"/>
        <v>0.92951668611111116</v>
      </c>
      <c r="AA43" s="12">
        <f t="shared" si="2"/>
        <v>0.72899775333333328</v>
      </c>
      <c r="AB43" s="12">
        <f t="shared" si="3"/>
        <v>0.82925721972222222</v>
      </c>
      <c r="AC43" s="12">
        <f t="shared" si="4"/>
        <v>0.87035556845132089</v>
      </c>
      <c r="AE43" s="14">
        <f t="shared" si="5"/>
        <v>22970.550435184301</v>
      </c>
      <c r="AH43" s="15"/>
      <c r="AI43" s="14" t="s">
        <v>469</v>
      </c>
      <c r="AJ43" s="15" t="s">
        <v>470</v>
      </c>
      <c r="AK43" s="14" t="s">
        <v>458</v>
      </c>
    </row>
    <row r="44" spans="4:37" x14ac:dyDescent="0.25">
      <c r="S44" t="s">
        <v>124</v>
      </c>
      <c r="T44" t="s">
        <v>125</v>
      </c>
      <c r="U44">
        <v>78.076599999999999</v>
      </c>
      <c r="V44" s="12">
        <v>14.2361149</v>
      </c>
      <c r="W44" s="12">
        <v>7.6001184459999998</v>
      </c>
      <c r="Y44" s="12">
        <f t="shared" si="0"/>
        <v>0.89348615384615382</v>
      </c>
      <c r="Z44" s="12">
        <f t="shared" si="1"/>
        <v>0.79089527222222222</v>
      </c>
      <c r="AA44" s="12">
        <f t="shared" si="2"/>
        <v>0.50667456306666669</v>
      </c>
      <c r="AB44" s="12">
        <f t="shared" si="3"/>
        <v>0.64878491764444446</v>
      </c>
      <c r="AC44" s="12">
        <f t="shared" si="4"/>
        <v>0.76136741507601202</v>
      </c>
      <c r="AE44" s="14">
        <f t="shared" si="5"/>
        <v>16296.609378967843</v>
      </c>
      <c r="AH44" s="15"/>
      <c r="AI44" s="14" t="s">
        <v>123</v>
      </c>
      <c r="AJ44" s="15" t="s">
        <v>122</v>
      </c>
      <c r="AK44" s="14">
        <v>22970.550435184301</v>
      </c>
    </row>
    <row r="45" spans="4:37" x14ac:dyDescent="0.25">
      <c r="S45" t="s">
        <v>126</v>
      </c>
      <c r="T45" t="s">
        <v>127</v>
      </c>
      <c r="U45">
        <v>59.031799999999997</v>
      </c>
      <c r="V45" s="12">
        <v>10.67558002</v>
      </c>
      <c r="W45" s="12">
        <v>5.1991389769999996</v>
      </c>
      <c r="Y45" s="12">
        <f t="shared" si="0"/>
        <v>0.60048923076923078</v>
      </c>
      <c r="Z45" s="12">
        <f t="shared" si="1"/>
        <v>0.59308777888888886</v>
      </c>
      <c r="AA45" s="12">
        <f t="shared" si="2"/>
        <v>0.34660926513333329</v>
      </c>
      <c r="AB45" s="12">
        <f t="shared" si="3"/>
        <v>0.46984852201111105</v>
      </c>
      <c r="AC45" s="12">
        <f t="shared" si="4"/>
        <v>0.53116756071931959</v>
      </c>
      <c r="AE45" s="14">
        <f t="shared" si="5"/>
        <v>5092.1634710325106</v>
      </c>
      <c r="AH45" s="15"/>
      <c r="AI45" s="14" t="s">
        <v>125</v>
      </c>
      <c r="AJ45" s="15" t="s">
        <v>124</v>
      </c>
      <c r="AK45" s="14">
        <v>16296.609378967843</v>
      </c>
    </row>
    <row r="46" spans="4:37" x14ac:dyDescent="0.25">
      <c r="S46" t="s">
        <v>128</v>
      </c>
      <c r="T46" t="s">
        <v>129</v>
      </c>
      <c r="U46">
        <v>60.832799999999999</v>
      </c>
      <c r="V46" s="12">
        <v>13.10859922</v>
      </c>
      <c r="W46" s="12">
        <v>6.1513115430000003</v>
      </c>
      <c r="Y46" s="12">
        <f t="shared" si="0"/>
        <v>0.6281969230769231</v>
      </c>
      <c r="Z46" s="12">
        <f t="shared" si="1"/>
        <v>0.72825551222222229</v>
      </c>
      <c r="AA46" s="12">
        <f t="shared" si="2"/>
        <v>0.41008743620000004</v>
      </c>
      <c r="AB46" s="12">
        <f t="shared" si="3"/>
        <v>0.56917147421111114</v>
      </c>
      <c r="AC46" s="12">
        <f t="shared" si="4"/>
        <v>0.59795632683547739</v>
      </c>
      <c r="AE46" s="14">
        <f t="shared" si="5"/>
        <v>3665.5105811133776</v>
      </c>
      <c r="AH46" s="15"/>
      <c r="AI46" s="14" t="s">
        <v>135</v>
      </c>
      <c r="AJ46" s="15" t="s">
        <v>134</v>
      </c>
      <c r="AK46" s="14">
        <v>13358.298082883701</v>
      </c>
    </row>
    <row r="47" spans="4:37" x14ac:dyDescent="0.25">
      <c r="S47" t="s">
        <v>130</v>
      </c>
      <c r="T47" t="s">
        <v>131</v>
      </c>
      <c r="U47">
        <v>59.739199999999997</v>
      </c>
      <c r="V47" s="12">
        <v>9.8178644510000002</v>
      </c>
      <c r="W47" s="12">
        <v>7.0186965160000003</v>
      </c>
      <c r="Y47" s="12">
        <f t="shared" si="0"/>
        <v>0.61137230769230766</v>
      </c>
      <c r="Z47" s="12">
        <f t="shared" si="1"/>
        <v>0.54543691394444449</v>
      </c>
      <c r="AA47" s="12">
        <f t="shared" si="2"/>
        <v>0.46791310106666667</v>
      </c>
      <c r="AB47" s="12">
        <f t="shared" si="3"/>
        <v>0.50667500750555561</v>
      </c>
      <c r="AC47" s="12">
        <f t="shared" si="4"/>
        <v>0.55656721839207246</v>
      </c>
      <c r="AE47" s="14">
        <f t="shared" si="5"/>
        <v>1044.0712138463073</v>
      </c>
      <c r="AH47" s="15"/>
      <c r="AI47" s="14" t="s">
        <v>137</v>
      </c>
      <c r="AJ47" s="15" t="s">
        <v>136</v>
      </c>
      <c r="AK47" s="14">
        <v>3222.3740892959781</v>
      </c>
    </row>
    <row r="48" spans="4:37" x14ac:dyDescent="0.25">
      <c r="S48" t="s">
        <v>132</v>
      </c>
      <c r="T48" t="s">
        <v>133</v>
      </c>
      <c r="U48">
        <v>63.785200000000003</v>
      </c>
      <c r="V48" s="12">
        <v>12.33081527</v>
      </c>
      <c r="W48" s="12">
        <v>6.1660000000000004</v>
      </c>
      <c r="Y48" s="12">
        <f t="shared" si="0"/>
        <v>0.67361846153846161</v>
      </c>
      <c r="Z48" s="12">
        <f t="shared" si="1"/>
        <v>0.68504529277777781</v>
      </c>
      <c r="AA48" s="12">
        <f t="shared" si="2"/>
        <v>0.41106666666666669</v>
      </c>
      <c r="AB48" s="12">
        <f t="shared" si="3"/>
        <v>0.5480559797222222</v>
      </c>
      <c r="AC48" s="12">
        <f t="shared" si="4"/>
        <v>0.60760235837053633</v>
      </c>
      <c r="AE48" s="14">
        <f t="shared" si="5"/>
        <v>3384.6543353217503</v>
      </c>
      <c r="AH48" s="15"/>
      <c r="AI48" s="14" t="s">
        <v>471</v>
      </c>
      <c r="AJ48" s="15" t="s">
        <v>130</v>
      </c>
      <c r="AK48" s="14">
        <v>1044.0712138463073</v>
      </c>
    </row>
    <row r="49" spans="19:37" x14ac:dyDescent="0.25">
      <c r="S49" t="s">
        <v>134</v>
      </c>
      <c r="T49" t="s">
        <v>135</v>
      </c>
      <c r="U49">
        <v>74.769199999999998</v>
      </c>
      <c r="V49" s="12">
        <v>14.44274998</v>
      </c>
      <c r="W49" s="12">
        <v>8.8628597259999999</v>
      </c>
      <c r="Y49" s="12">
        <f t="shared" si="0"/>
        <v>0.8426030769230769</v>
      </c>
      <c r="Z49" s="12">
        <f t="shared" si="1"/>
        <v>0.80237499888888886</v>
      </c>
      <c r="AA49" s="12">
        <f t="shared" si="2"/>
        <v>0.59085731506666661</v>
      </c>
      <c r="AB49" s="12">
        <f t="shared" si="3"/>
        <v>0.69661615697777779</v>
      </c>
      <c r="AC49" s="12">
        <f t="shared" si="4"/>
        <v>0.76614027260274253</v>
      </c>
      <c r="AE49" s="14">
        <f t="shared" si="5"/>
        <v>13358.298082883701</v>
      </c>
      <c r="AH49" s="15"/>
      <c r="AI49" s="14" t="s">
        <v>472</v>
      </c>
      <c r="AJ49" s="15" t="s">
        <v>132</v>
      </c>
      <c r="AK49" s="14">
        <v>3384.6543353217503</v>
      </c>
    </row>
    <row r="50" spans="19:37" x14ac:dyDescent="0.25">
      <c r="S50" t="s">
        <v>136</v>
      </c>
      <c r="T50" t="s">
        <v>137</v>
      </c>
      <c r="U50">
        <v>64.166499999999999</v>
      </c>
      <c r="V50" s="12">
        <v>11.92432393</v>
      </c>
      <c r="W50" s="12">
        <v>5.0786490000000004</v>
      </c>
      <c r="Y50" s="12">
        <f t="shared" si="0"/>
        <v>0.67948461538461535</v>
      </c>
      <c r="Z50" s="12">
        <f t="shared" si="1"/>
        <v>0.66246244055555559</v>
      </c>
      <c r="AA50" s="12">
        <f t="shared" si="2"/>
        <v>0.33857660000000001</v>
      </c>
      <c r="AB50" s="12">
        <f t="shared" si="3"/>
        <v>0.5005195202777778</v>
      </c>
      <c r="AC50" s="12">
        <f t="shared" si="4"/>
        <v>0.58317691460519772</v>
      </c>
      <c r="AE50" s="14">
        <f t="shared" si="5"/>
        <v>3222.3740892959781</v>
      </c>
      <c r="AH50" s="15"/>
      <c r="AI50" s="14" t="s">
        <v>141</v>
      </c>
      <c r="AJ50" s="15" t="s">
        <v>140</v>
      </c>
      <c r="AK50" s="14">
        <v>19778.386530261319</v>
      </c>
    </row>
    <row r="51" spans="19:37" x14ac:dyDescent="0.25">
      <c r="S51" t="s">
        <v>138</v>
      </c>
      <c r="T51" t="s">
        <v>139</v>
      </c>
      <c r="U51">
        <v>74.807699999999997</v>
      </c>
      <c r="V51" s="12">
        <v>12.55461444</v>
      </c>
      <c r="W51" s="12">
        <v>6.2877192869999998</v>
      </c>
      <c r="Y51" s="12">
        <f t="shared" si="0"/>
        <v>0.84319538461538457</v>
      </c>
      <c r="Z51" s="12">
        <f t="shared" si="1"/>
        <v>0.69747857999999996</v>
      </c>
      <c r="AA51" s="12">
        <f t="shared" si="2"/>
        <v>0.41918128579999997</v>
      </c>
      <c r="AB51" s="12">
        <f t="shared" si="3"/>
        <v>0.55832993289999999</v>
      </c>
      <c r="AC51" s="12">
        <f t="shared" si="4"/>
        <v>0.68613498855101196</v>
      </c>
      <c r="AE51" s="14">
        <f t="shared" si="5"/>
        <v>6228.4286108944743</v>
      </c>
      <c r="AH51" s="15"/>
      <c r="AI51" s="14" t="s">
        <v>473</v>
      </c>
      <c r="AJ51" s="15" t="s">
        <v>126</v>
      </c>
      <c r="AK51" s="14">
        <v>5092.1634710325106</v>
      </c>
    </row>
    <row r="52" spans="19:37" x14ac:dyDescent="0.25">
      <c r="S52" t="s">
        <v>140</v>
      </c>
      <c r="T52" t="s">
        <v>141</v>
      </c>
      <c r="U52">
        <v>79.277000000000001</v>
      </c>
      <c r="V52" s="12">
        <v>16.545770650000001</v>
      </c>
      <c r="W52" s="12">
        <v>8.8040599820000001</v>
      </c>
      <c r="Y52" s="12">
        <f t="shared" si="0"/>
        <v>0.91195384615384611</v>
      </c>
      <c r="Z52" s="12">
        <f t="shared" si="1"/>
        <v>0.91920948055555562</v>
      </c>
      <c r="AA52" s="12">
        <f t="shared" si="2"/>
        <v>0.58693733213333332</v>
      </c>
      <c r="AB52" s="12">
        <f t="shared" si="3"/>
        <v>0.75307340634444442</v>
      </c>
      <c r="AC52" s="12">
        <f t="shared" si="4"/>
        <v>0.82871478166616186</v>
      </c>
      <c r="AE52" s="14">
        <f t="shared" si="5"/>
        <v>19778.386530261319</v>
      </c>
      <c r="AH52" s="15"/>
      <c r="AI52" s="14" t="s">
        <v>25</v>
      </c>
      <c r="AJ52" s="15" t="s">
        <v>200</v>
      </c>
      <c r="AK52" s="14">
        <v>26945.878450492954</v>
      </c>
    </row>
    <row r="53" spans="19:37" x14ac:dyDescent="0.25">
      <c r="S53" t="s">
        <v>142</v>
      </c>
      <c r="T53" t="s">
        <v>143</v>
      </c>
      <c r="U53">
        <v>77.567300000000003</v>
      </c>
      <c r="V53" s="12">
        <v>14.44305992</v>
      </c>
      <c r="W53" s="12">
        <v>12.497734380000001</v>
      </c>
      <c r="Y53" s="12">
        <f t="shared" si="0"/>
        <v>0.88565076923076924</v>
      </c>
      <c r="Z53" s="12">
        <f t="shared" si="1"/>
        <v>0.80239221777777781</v>
      </c>
      <c r="AA53" s="12">
        <f t="shared" si="2"/>
        <v>0.83318229200000005</v>
      </c>
      <c r="AB53" s="12">
        <f t="shared" si="3"/>
        <v>0.81778725488888893</v>
      </c>
      <c r="AC53" s="12">
        <f t="shared" si="4"/>
        <v>0.85104283755840615</v>
      </c>
      <c r="AE53" s="14" t="str">
        <f t="shared" si="5"/>
        <v>..</v>
      </c>
      <c r="AH53" s="15"/>
      <c r="AI53" s="14" t="s">
        <v>143</v>
      </c>
      <c r="AJ53" s="15" t="s">
        <v>142</v>
      </c>
      <c r="AK53" s="14" t="s">
        <v>458</v>
      </c>
    </row>
    <row r="54" spans="19:37" x14ac:dyDescent="0.25">
      <c r="S54" t="s">
        <v>144</v>
      </c>
      <c r="T54" t="s">
        <v>40</v>
      </c>
      <c r="U54">
        <v>81.390500000000003</v>
      </c>
      <c r="V54" s="12">
        <v>15.64826965</v>
      </c>
      <c r="W54" s="12">
        <v>12.440170289999999</v>
      </c>
      <c r="Y54" s="12">
        <f t="shared" si="0"/>
        <v>0.94446923076923084</v>
      </c>
      <c r="Z54" s="12">
        <f t="shared" si="1"/>
        <v>0.86934831388888889</v>
      </c>
      <c r="AA54" s="12">
        <f t="shared" si="2"/>
        <v>0.829344686</v>
      </c>
      <c r="AB54" s="12">
        <f t="shared" si="3"/>
        <v>0.84934649994444444</v>
      </c>
      <c r="AC54" s="12">
        <f t="shared" si="4"/>
        <v>0.89564593197260045</v>
      </c>
      <c r="AE54" s="14">
        <f t="shared" si="5"/>
        <v>39464.53515625</v>
      </c>
      <c r="AH54" s="15"/>
      <c r="AI54" s="14" t="s">
        <v>474</v>
      </c>
      <c r="AJ54" s="15" t="s">
        <v>475</v>
      </c>
      <c r="AK54" s="14">
        <v>19607.431875924365</v>
      </c>
    </row>
    <row r="55" spans="19:37" x14ac:dyDescent="0.25">
      <c r="S55" t="s">
        <v>145</v>
      </c>
      <c r="T55" t="s">
        <v>146</v>
      </c>
      <c r="U55">
        <v>78.574600000000004</v>
      </c>
      <c r="V55" s="12">
        <v>16.219680790000002</v>
      </c>
      <c r="W55" s="12">
        <v>12.86931038</v>
      </c>
      <c r="Y55" s="12">
        <f t="shared" si="0"/>
        <v>0.90114769230769232</v>
      </c>
      <c r="Z55" s="12">
        <f t="shared" si="1"/>
        <v>0.90109337722222227</v>
      </c>
      <c r="AA55" s="12">
        <f t="shared" si="2"/>
        <v>0.85795402533333331</v>
      </c>
      <c r="AB55" s="12">
        <f t="shared" si="3"/>
        <v>0.87952370127777779</v>
      </c>
      <c r="AC55" s="12">
        <f t="shared" si="4"/>
        <v>0.89027004539992782</v>
      </c>
      <c r="AE55" s="14">
        <f t="shared" si="5"/>
        <v>38639.979520260065</v>
      </c>
      <c r="AH55" s="15"/>
      <c r="AI55" s="14" t="s">
        <v>40</v>
      </c>
      <c r="AJ55" s="15" t="s">
        <v>144</v>
      </c>
      <c r="AK55" s="14">
        <v>39464.53515625</v>
      </c>
    </row>
    <row r="56" spans="19:37" x14ac:dyDescent="0.25">
      <c r="S56" t="s">
        <v>147</v>
      </c>
      <c r="T56" t="s">
        <v>16</v>
      </c>
      <c r="U56">
        <v>81.147199999999998</v>
      </c>
      <c r="V56" s="12">
        <v>17.010139469999999</v>
      </c>
      <c r="W56" s="12">
        <v>14.090966910000001</v>
      </c>
      <c r="Y56" s="12">
        <f t="shared" si="0"/>
        <v>0.94072615384615377</v>
      </c>
      <c r="Z56" s="12">
        <f t="shared" si="1"/>
        <v>0.94500774833333323</v>
      </c>
      <c r="AA56" s="12">
        <f t="shared" si="2"/>
        <v>0.93939779400000001</v>
      </c>
      <c r="AB56" s="12">
        <f t="shared" si="3"/>
        <v>0.94220277116666662</v>
      </c>
      <c r="AC56" s="12">
        <f t="shared" si="4"/>
        <v>0.94146417301074503</v>
      </c>
      <c r="AE56" s="14">
        <f t="shared" si="5"/>
        <v>51840.329691935811</v>
      </c>
      <c r="AH56" s="15"/>
      <c r="AI56" s="14" t="s">
        <v>146</v>
      </c>
      <c r="AJ56" s="15" t="s">
        <v>145</v>
      </c>
      <c r="AK56" s="14">
        <v>38639.979520260065</v>
      </c>
    </row>
    <row r="57" spans="19:37" x14ac:dyDescent="0.25">
      <c r="S57" t="s">
        <v>148</v>
      </c>
      <c r="T57" t="s">
        <v>149</v>
      </c>
      <c r="U57">
        <v>62.694299999999998</v>
      </c>
      <c r="V57" s="12">
        <v>7.4329799999999997</v>
      </c>
      <c r="W57" s="12">
        <v>4.0999999999999996</v>
      </c>
      <c r="Y57" s="12">
        <f t="shared" si="0"/>
        <v>0.6568353846153846</v>
      </c>
      <c r="Z57" s="12">
        <f t="shared" si="1"/>
        <v>0.41294333333333333</v>
      </c>
      <c r="AA57" s="12">
        <f t="shared" si="2"/>
        <v>0.27333333333333332</v>
      </c>
      <c r="AB57" s="12">
        <f t="shared" si="3"/>
        <v>0.34313833333333332</v>
      </c>
      <c r="AC57" s="12">
        <f t="shared" si="4"/>
        <v>0.47474772158619366</v>
      </c>
      <c r="AE57" s="14">
        <f t="shared" si="5"/>
        <v>4753.8878860133973</v>
      </c>
      <c r="AH57" s="15"/>
      <c r="AI57" s="14" t="s">
        <v>36</v>
      </c>
      <c r="AJ57" s="15" t="s">
        <v>152</v>
      </c>
      <c r="AK57" s="14">
        <v>55518.597100915576</v>
      </c>
    </row>
    <row r="58" spans="19:37" x14ac:dyDescent="0.25">
      <c r="S58" t="s">
        <v>150</v>
      </c>
      <c r="T58" t="s">
        <v>151</v>
      </c>
      <c r="U58">
        <v>73.649000000000001</v>
      </c>
      <c r="V58" s="12">
        <v>13.319186200000001</v>
      </c>
      <c r="W58" s="12">
        <v>8.1421860000000006</v>
      </c>
      <c r="Y58" s="12">
        <f t="shared" si="0"/>
        <v>0.82536923076923074</v>
      </c>
      <c r="Z58" s="12">
        <f t="shared" si="1"/>
        <v>0.73995478888888888</v>
      </c>
      <c r="AA58" s="12">
        <f t="shared" si="2"/>
        <v>0.54281240000000008</v>
      </c>
      <c r="AB58" s="12">
        <f t="shared" si="3"/>
        <v>0.64138359444444448</v>
      </c>
      <c r="AC58" s="12">
        <f t="shared" si="4"/>
        <v>0.72758386731332592</v>
      </c>
      <c r="AE58" s="14">
        <f t="shared" si="5"/>
        <v>10255.760984412134</v>
      </c>
      <c r="AH58" s="15"/>
      <c r="AI58" s="14" t="s">
        <v>149</v>
      </c>
      <c r="AJ58" s="15" t="s">
        <v>148</v>
      </c>
      <c r="AK58" s="14">
        <v>4753.8878860133973</v>
      </c>
    </row>
    <row r="59" spans="19:37" x14ac:dyDescent="0.25">
      <c r="S59" t="s">
        <v>152</v>
      </c>
      <c r="T59" t="s">
        <v>36</v>
      </c>
      <c r="U59">
        <v>81.544899999999998</v>
      </c>
      <c r="V59" s="12">
        <v>18.714799880000001</v>
      </c>
      <c r="W59" s="12">
        <v>12.96049023</v>
      </c>
      <c r="Y59" s="12">
        <f t="shared" si="0"/>
        <v>0.9468446153846154</v>
      </c>
      <c r="Z59" s="12">
        <f t="shared" si="1"/>
        <v>1.0397111044444445</v>
      </c>
      <c r="AA59" s="12">
        <f t="shared" si="2"/>
        <v>0.86403268199999994</v>
      </c>
      <c r="AB59" s="12">
        <f t="shared" si="3"/>
        <v>0.95187189322222221</v>
      </c>
      <c r="AC59" s="12">
        <f t="shared" si="4"/>
        <v>0.94935492658616394</v>
      </c>
      <c r="AE59" s="14">
        <f t="shared" si="5"/>
        <v>55518.597100915576</v>
      </c>
      <c r="AH59" s="15"/>
      <c r="AI59" s="14" t="s">
        <v>151</v>
      </c>
      <c r="AJ59" s="15" t="s">
        <v>150</v>
      </c>
      <c r="AK59" s="14">
        <v>10255.760984412134</v>
      </c>
    </row>
    <row r="60" spans="19:37" x14ac:dyDescent="0.25">
      <c r="S60" t="s">
        <v>153</v>
      </c>
      <c r="T60" t="s">
        <v>154</v>
      </c>
      <c r="U60">
        <v>72.889399999999995</v>
      </c>
      <c r="V60" s="12">
        <v>14.466558020000001</v>
      </c>
      <c r="W60" s="12">
        <v>9.3068641070000009</v>
      </c>
      <c r="Y60" s="12">
        <f t="shared" si="0"/>
        <v>0.81368307692307684</v>
      </c>
      <c r="Z60" s="12">
        <f t="shared" si="1"/>
        <v>0.80369766777777785</v>
      </c>
      <c r="AA60" s="12">
        <f t="shared" si="2"/>
        <v>0.62045760713333342</v>
      </c>
      <c r="AB60" s="12">
        <f t="shared" si="3"/>
        <v>0.71207763745555563</v>
      </c>
      <c r="AC60" s="12">
        <f t="shared" si="4"/>
        <v>0.76118691728967047</v>
      </c>
      <c r="AE60" s="14">
        <f t="shared" si="5"/>
        <v>16768.426104425511</v>
      </c>
      <c r="AH60" s="15"/>
      <c r="AI60" s="14" t="s">
        <v>154</v>
      </c>
      <c r="AJ60" s="15" t="s">
        <v>153</v>
      </c>
      <c r="AK60" s="14">
        <v>16768.426104425511</v>
      </c>
    </row>
    <row r="61" spans="19:37" x14ac:dyDescent="0.25">
      <c r="S61" t="s">
        <v>155</v>
      </c>
      <c r="T61" t="s">
        <v>156</v>
      </c>
      <c r="U61">
        <v>74.452799999999996</v>
      </c>
      <c r="V61" s="12">
        <v>14.62689602</v>
      </c>
      <c r="W61" s="12">
        <v>8.0692843970000006</v>
      </c>
      <c r="Y61" s="12">
        <f t="shared" si="0"/>
        <v>0.83773538461538455</v>
      </c>
      <c r="Z61" s="12">
        <f t="shared" si="1"/>
        <v>0.81260533444444449</v>
      </c>
      <c r="AA61" s="12">
        <f t="shared" si="2"/>
        <v>0.53795229313333337</v>
      </c>
      <c r="AB61" s="12">
        <f t="shared" si="3"/>
        <v>0.67527881378888899</v>
      </c>
      <c r="AC61" s="12">
        <f t="shared" si="4"/>
        <v>0.75213360302013865</v>
      </c>
      <c r="AE61" s="14">
        <f t="shared" si="5"/>
        <v>10844.770763706258</v>
      </c>
      <c r="AH61" s="15"/>
      <c r="AI61" s="14" t="s">
        <v>158</v>
      </c>
      <c r="AJ61" s="15" t="s">
        <v>157</v>
      </c>
      <c r="AK61" s="14">
        <v>10356.974201715828</v>
      </c>
    </row>
    <row r="62" spans="19:37" x14ac:dyDescent="0.25">
      <c r="S62" t="s">
        <v>157</v>
      </c>
      <c r="T62" t="s">
        <v>158</v>
      </c>
      <c r="U62">
        <v>72.153499999999994</v>
      </c>
      <c r="V62" s="12">
        <v>14.62423038</v>
      </c>
      <c r="W62" s="12">
        <v>8.8171195979999997</v>
      </c>
      <c r="Y62" s="12">
        <f t="shared" si="0"/>
        <v>0.80236153846153835</v>
      </c>
      <c r="Z62" s="12">
        <f t="shared" si="1"/>
        <v>0.81245724333333336</v>
      </c>
      <c r="AA62" s="12">
        <f t="shared" si="2"/>
        <v>0.5878079732</v>
      </c>
      <c r="AB62" s="12">
        <f t="shared" si="3"/>
        <v>0.70013260826666668</v>
      </c>
      <c r="AC62" s="12">
        <f t="shared" si="4"/>
        <v>0.74950615520883634</v>
      </c>
      <c r="AE62" s="14">
        <f t="shared" si="5"/>
        <v>10356.974201715828</v>
      </c>
      <c r="AH62" s="15"/>
      <c r="AI62" s="14" t="s">
        <v>476</v>
      </c>
      <c r="AJ62" s="15" t="s">
        <v>159</v>
      </c>
      <c r="AK62" s="14">
        <v>11989.599251464588</v>
      </c>
    </row>
    <row r="63" spans="19:37" x14ac:dyDescent="0.25">
      <c r="S63" t="s">
        <v>159</v>
      </c>
      <c r="T63" t="s">
        <v>160</v>
      </c>
      <c r="U63">
        <v>70.990499999999997</v>
      </c>
      <c r="V63" s="12">
        <v>13.78649972</v>
      </c>
      <c r="W63" s="12">
        <v>9.5730261740000007</v>
      </c>
      <c r="Y63" s="12">
        <f t="shared" si="0"/>
        <v>0.7844692307692307</v>
      </c>
      <c r="Z63" s="12">
        <f t="shared" si="1"/>
        <v>0.76591665111111107</v>
      </c>
      <c r="AA63" s="12">
        <f t="shared" si="2"/>
        <v>0.63820174493333337</v>
      </c>
      <c r="AB63" s="12">
        <f t="shared" si="3"/>
        <v>0.70205919802222216</v>
      </c>
      <c r="AC63" s="12">
        <f t="shared" si="4"/>
        <v>0.74212117543360512</v>
      </c>
      <c r="AE63" s="14">
        <f t="shared" si="5"/>
        <v>11989.599251464588</v>
      </c>
      <c r="AH63" s="15"/>
      <c r="AI63" s="14" t="s">
        <v>353</v>
      </c>
      <c r="AJ63" s="15" t="s">
        <v>352</v>
      </c>
      <c r="AK63" s="14">
        <v>8295.6279919935532</v>
      </c>
    </row>
    <row r="64" spans="19:37" x14ac:dyDescent="0.25">
      <c r="S64" t="s">
        <v>161</v>
      </c>
      <c r="T64" t="s">
        <v>162</v>
      </c>
      <c r="U64">
        <v>67.133399999999995</v>
      </c>
      <c r="V64" s="12">
        <v>8.0645246279999991</v>
      </c>
      <c r="W64" s="12">
        <v>4.8872352000000001</v>
      </c>
      <c r="Y64" s="12">
        <f t="shared" si="0"/>
        <v>0.72512923076923064</v>
      </c>
      <c r="Z64" s="12">
        <f t="shared" si="1"/>
        <v>0.44802914599999993</v>
      </c>
      <c r="AA64" s="12">
        <f t="shared" si="2"/>
        <v>0.32581568</v>
      </c>
      <c r="AB64" s="12">
        <f t="shared" si="3"/>
        <v>0.38692241299999997</v>
      </c>
      <c r="AC64" s="12">
        <f t="shared" si="4"/>
        <v>0.52968740942754577</v>
      </c>
      <c r="AE64" s="14" t="str">
        <f t="shared" si="5"/>
        <v>..</v>
      </c>
      <c r="AH64" s="15"/>
      <c r="AI64" s="14" t="s">
        <v>188</v>
      </c>
      <c r="AJ64" s="15" t="s">
        <v>187</v>
      </c>
      <c r="AK64" s="14">
        <v>15132.37997421416</v>
      </c>
    </row>
    <row r="65" spans="19:37" x14ac:dyDescent="0.25">
      <c r="S65" t="s">
        <v>163</v>
      </c>
      <c r="T65" t="s">
        <v>26</v>
      </c>
      <c r="U65">
        <v>82.289199999999994</v>
      </c>
      <c r="V65" s="12">
        <v>17.916900630000001</v>
      </c>
      <c r="W65" s="12">
        <v>10.60540009</v>
      </c>
      <c r="Y65" s="12">
        <f t="shared" si="0"/>
        <v>0.95829538461538455</v>
      </c>
      <c r="Z65" s="12">
        <f t="shared" si="1"/>
        <v>0.99538336833333341</v>
      </c>
      <c r="AA65" s="12">
        <f t="shared" si="2"/>
        <v>0.70702667266666663</v>
      </c>
      <c r="AB65" s="12">
        <f t="shared" si="3"/>
        <v>0.85120502050000002</v>
      </c>
      <c r="AC65" s="12">
        <f t="shared" si="4"/>
        <v>0.90316434966543813</v>
      </c>
      <c r="AE65" s="14">
        <f t="shared" si="5"/>
        <v>35987.239644842164</v>
      </c>
      <c r="AH65" s="15"/>
      <c r="AI65" s="14" t="s">
        <v>162</v>
      </c>
      <c r="AJ65" s="15" t="s">
        <v>161</v>
      </c>
      <c r="AK65" s="14" t="s">
        <v>458</v>
      </c>
    </row>
    <row r="66" spans="19:37" x14ac:dyDescent="0.25">
      <c r="S66" t="s">
        <v>164</v>
      </c>
      <c r="T66" t="s">
        <v>21</v>
      </c>
      <c r="U66">
        <v>78.343100000000007</v>
      </c>
      <c r="V66" s="12">
        <v>15.92895985</v>
      </c>
      <c r="W66" s="12">
        <v>13.548430440000001</v>
      </c>
      <c r="Y66" s="12">
        <f t="shared" si="0"/>
        <v>0.89758615384615392</v>
      </c>
      <c r="Z66" s="12">
        <f t="shared" si="1"/>
        <v>0.88494221388888894</v>
      </c>
      <c r="AA66" s="12">
        <f t="shared" si="2"/>
        <v>0.903228696</v>
      </c>
      <c r="AB66" s="12">
        <f t="shared" si="3"/>
        <v>0.89408545494444447</v>
      </c>
      <c r="AC66" s="12">
        <f t="shared" si="4"/>
        <v>0.89583409441334205</v>
      </c>
      <c r="AE66" s="14">
        <f t="shared" si="5"/>
        <v>35883.265325260989</v>
      </c>
      <c r="AH66" s="15"/>
      <c r="AI66" s="14" t="s">
        <v>21</v>
      </c>
      <c r="AJ66" s="15" t="s">
        <v>164</v>
      </c>
      <c r="AK66" s="14">
        <v>35883.265325260989</v>
      </c>
    </row>
    <row r="67" spans="19:37" x14ac:dyDescent="0.25">
      <c r="S67" t="s">
        <v>165</v>
      </c>
      <c r="T67" t="s">
        <v>166</v>
      </c>
      <c r="U67">
        <v>65.370500000000007</v>
      </c>
      <c r="V67" s="12">
        <v>9.6510714209999993</v>
      </c>
      <c r="W67" s="12">
        <v>3.2015206809999999</v>
      </c>
      <c r="Y67" s="12">
        <f t="shared" si="0"/>
        <v>0.69800769230769244</v>
      </c>
      <c r="Z67" s="12">
        <f t="shared" si="1"/>
        <v>0.53617063449999991</v>
      </c>
      <c r="AA67" s="12">
        <f t="shared" si="2"/>
        <v>0.21343471206666667</v>
      </c>
      <c r="AB67" s="12">
        <f t="shared" si="3"/>
        <v>0.37480267328333328</v>
      </c>
      <c r="AC67" s="12">
        <f t="shared" si="4"/>
        <v>0.5114832832549403</v>
      </c>
      <c r="AE67" s="14">
        <f t="shared" si="5"/>
        <v>2253.2357883219242</v>
      </c>
      <c r="AH67" s="15"/>
      <c r="AI67" s="14" t="s">
        <v>477</v>
      </c>
      <c r="AJ67" s="15" t="s">
        <v>369</v>
      </c>
      <c r="AK67" s="14">
        <v>8290.4094449110435</v>
      </c>
    </row>
    <row r="68" spans="19:37" x14ac:dyDescent="0.25">
      <c r="S68" t="s">
        <v>167</v>
      </c>
      <c r="T68" t="s">
        <v>29</v>
      </c>
      <c r="U68">
        <v>81.865700000000004</v>
      </c>
      <c r="V68" s="12">
        <v>19.051929470000001</v>
      </c>
      <c r="W68" s="12">
        <v>12.87362003</v>
      </c>
      <c r="Y68" s="12">
        <f t="shared" si="0"/>
        <v>0.95178000000000007</v>
      </c>
      <c r="Z68" s="12">
        <f t="shared" si="1"/>
        <v>1.0584405261111112</v>
      </c>
      <c r="AA68" s="12">
        <f t="shared" si="2"/>
        <v>0.85824133533333335</v>
      </c>
      <c r="AB68" s="12">
        <f t="shared" si="3"/>
        <v>0.95834093072222226</v>
      </c>
      <c r="AC68" s="12">
        <f t="shared" si="4"/>
        <v>0.95505483143262349</v>
      </c>
      <c r="AE68" s="14">
        <f t="shared" si="5"/>
        <v>47371.217569872817</v>
      </c>
      <c r="AH68" s="15"/>
      <c r="AI68" s="14" t="s">
        <v>166</v>
      </c>
      <c r="AJ68" s="15" t="s">
        <v>165</v>
      </c>
      <c r="AK68" s="14">
        <v>2253.2357883219242</v>
      </c>
    </row>
    <row r="69" spans="19:37" x14ac:dyDescent="0.25">
      <c r="S69" t="s">
        <v>168</v>
      </c>
      <c r="T69" t="s">
        <v>169</v>
      </c>
      <c r="U69">
        <v>67.924400000000006</v>
      </c>
      <c r="V69" s="12">
        <v>14.736789999999999</v>
      </c>
      <c r="W69" s="12">
        <v>10.921547990000001</v>
      </c>
      <c r="Y69" s="12">
        <f t="shared" si="0"/>
        <v>0.73729846153846168</v>
      </c>
      <c r="Z69" s="12">
        <f t="shared" si="1"/>
        <v>0.8187105555555555</v>
      </c>
      <c r="AA69" s="12">
        <f t="shared" si="2"/>
        <v>0.72810319933333334</v>
      </c>
      <c r="AB69" s="12">
        <f t="shared" si="3"/>
        <v>0.77340687744444447</v>
      </c>
      <c r="AC69" s="12">
        <f t="shared" si="4"/>
        <v>0.75513687559478548</v>
      </c>
      <c r="AE69" s="14">
        <f t="shared" si="5"/>
        <v>10966.925129584664</v>
      </c>
      <c r="AH69" s="15"/>
      <c r="AI69" s="14" t="s">
        <v>478</v>
      </c>
      <c r="AJ69" s="15" t="s">
        <v>479</v>
      </c>
      <c r="AK69" s="14" t="s">
        <v>458</v>
      </c>
    </row>
    <row r="70" spans="19:37" x14ac:dyDescent="0.25">
      <c r="S70" t="s">
        <v>170</v>
      </c>
      <c r="T70" t="s">
        <v>18</v>
      </c>
      <c r="U70">
        <v>82.210400000000007</v>
      </c>
      <c r="V70" s="12">
        <v>15.81206989</v>
      </c>
      <c r="W70" s="12">
        <v>11.610059740000001</v>
      </c>
      <c r="Y70" s="12">
        <f t="shared" si="0"/>
        <v>0.95708307692307704</v>
      </c>
      <c r="Z70" s="12">
        <f t="shared" si="1"/>
        <v>0.87844832722222221</v>
      </c>
      <c r="AA70" s="12">
        <f t="shared" si="2"/>
        <v>0.7740039826666667</v>
      </c>
      <c r="AB70" s="12">
        <f t="shared" si="3"/>
        <v>0.82622615494444451</v>
      </c>
      <c r="AC70" s="12">
        <f t="shared" si="4"/>
        <v>0.88925084796616982</v>
      </c>
      <c r="AE70" s="14">
        <f t="shared" si="5"/>
        <v>42233.1396001127</v>
      </c>
      <c r="AH70" s="15"/>
      <c r="AI70" s="14" t="s">
        <v>169</v>
      </c>
      <c r="AJ70" s="15" t="s">
        <v>168</v>
      </c>
      <c r="AK70" s="14">
        <v>10966.925129584664</v>
      </c>
    </row>
    <row r="71" spans="19:37" x14ac:dyDescent="0.25">
      <c r="S71" t="s">
        <v>171</v>
      </c>
      <c r="T71" t="s">
        <v>172</v>
      </c>
      <c r="U71">
        <v>70.674000000000007</v>
      </c>
      <c r="V71" s="12">
        <v>11.54947988</v>
      </c>
      <c r="W71" s="12">
        <v>7.8049559999999998</v>
      </c>
      <c r="Y71" s="12">
        <f t="shared" si="0"/>
        <v>0.77960000000000007</v>
      </c>
      <c r="Z71" s="12">
        <f t="shared" si="1"/>
        <v>0.64163777111111109</v>
      </c>
      <c r="AA71" s="12">
        <f t="shared" si="2"/>
        <v>0.52033039999999997</v>
      </c>
      <c r="AB71" s="12">
        <f t="shared" si="3"/>
        <v>0.58098408555555547</v>
      </c>
      <c r="AC71" s="12">
        <f t="shared" si="4"/>
        <v>0.67300460109802451</v>
      </c>
      <c r="AE71" s="14">
        <f t="shared" si="5"/>
        <v>3455.7764338706115</v>
      </c>
      <c r="AH71" s="15"/>
      <c r="AI71" s="14" t="s">
        <v>29</v>
      </c>
      <c r="AJ71" s="15" t="s">
        <v>167</v>
      </c>
      <c r="AK71" s="14">
        <v>47371.217569872817</v>
      </c>
    </row>
    <row r="72" spans="19:37" x14ac:dyDescent="0.25">
      <c r="S72" t="s">
        <v>173</v>
      </c>
      <c r="T72" t="s">
        <v>174</v>
      </c>
      <c r="U72">
        <v>66.530500000000004</v>
      </c>
      <c r="V72" s="12">
        <v>12.977309999999999</v>
      </c>
      <c r="W72" s="12">
        <v>9.4359999999999999</v>
      </c>
      <c r="Y72" s="12">
        <f t="shared" si="0"/>
        <v>0.71585384615384617</v>
      </c>
      <c r="Z72" s="12">
        <f t="shared" si="1"/>
        <v>0.72096166666666661</v>
      </c>
      <c r="AA72" s="12">
        <f t="shared" si="2"/>
        <v>0.62906666666666666</v>
      </c>
      <c r="AB72" s="12">
        <f t="shared" si="3"/>
        <v>0.67501416666666669</v>
      </c>
      <c r="AC72" s="12">
        <f t="shared" si="4"/>
        <v>0.6951341506620623</v>
      </c>
      <c r="AE72" s="14">
        <f t="shared" si="5"/>
        <v>13903.288954665359</v>
      </c>
      <c r="AH72" s="15"/>
      <c r="AI72" s="14" t="s">
        <v>18</v>
      </c>
      <c r="AJ72" s="15" t="s">
        <v>170</v>
      </c>
      <c r="AK72" s="14">
        <v>42233.1396001127</v>
      </c>
    </row>
    <row r="73" spans="19:37" x14ac:dyDescent="0.25">
      <c r="S73" t="s">
        <v>175</v>
      </c>
      <c r="T73" t="s">
        <v>176</v>
      </c>
      <c r="U73">
        <v>80.4345</v>
      </c>
      <c r="V73" s="12">
        <v>17.309719090000002</v>
      </c>
      <c r="W73" s="12">
        <v>13.4061203</v>
      </c>
      <c r="Y73" s="12">
        <f t="shared" si="0"/>
        <v>0.92976153846153842</v>
      </c>
      <c r="Z73" s="12">
        <f t="shared" si="1"/>
        <v>0.9616510605555556</v>
      </c>
      <c r="AA73" s="12">
        <f t="shared" si="2"/>
        <v>0.89374135333333327</v>
      </c>
      <c r="AB73" s="12">
        <f t="shared" si="3"/>
        <v>0.92769620694444443</v>
      </c>
      <c r="AC73" s="12">
        <f t="shared" si="4"/>
        <v>0.92872829858554451</v>
      </c>
      <c r="AE73" s="14">
        <f t="shared" si="5"/>
        <v>41741.0214460528</v>
      </c>
      <c r="AH73" s="15"/>
      <c r="AI73" s="14" t="s">
        <v>480</v>
      </c>
      <c r="AJ73" s="15" t="s">
        <v>481</v>
      </c>
      <c r="AK73" s="14" t="s">
        <v>458</v>
      </c>
    </row>
    <row r="74" spans="19:37" x14ac:dyDescent="0.25">
      <c r="S74" t="s">
        <v>177</v>
      </c>
      <c r="T74" t="s">
        <v>178</v>
      </c>
      <c r="U74">
        <v>72.765299999999996</v>
      </c>
      <c r="V74" s="12">
        <v>15.568519589999999</v>
      </c>
      <c r="W74" s="12">
        <v>12.82221985</v>
      </c>
      <c r="Y74" s="12">
        <f t="shared" si="0"/>
        <v>0.81177384615384607</v>
      </c>
      <c r="Z74" s="12">
        <f t="shared" si="1"/>
        <v>0.86491775500000001</v>
      </c>
      <c r="AA74" s="12">
        <f t="shared" si="2"/>
        <v>0.85481465666666667</v>
      </c>
      <c r="AB74" s="12">
        <f t="shared" si="3"/>
        <v>0.85986620583333329</v>
      </c>
      <c r="AC74" s="12">
        <f t="shared" si="4"/>
        <v>0.83547405530455565</v>
      </c>
      <c r="AE74" s="14">
        <f t="shared" si="5"/>
        <v>13966.326335016558</v>
      </c>
      <c r="AH74" s="15"/>
      <c r="AI74" s="14" t="s">
        <v>174</v>
      </c>
      <c r="AJ74" s="15" t="s">
        <v>173</v>
      </c>
      <c r="AK74" s="14">
        <v>13903.288954665359</v>
      </c>
    </row>
    <row r="75" spans="19:37" x14ac:dyDescent="0.25">
      <c r="S75" t="s">
        <v>179</v>
      </c>
      <c r="T75" t="s">
        <v>180</v>
      </c>
      <c r="U75">
        <v>64.114000000000004</v>
      </c>
      <c r="V75" s="12">
        <v>12.047780039999999</v>
      </c>
      <c r="W75" s="12">
        <v>8.3298866950000008</v>
      </c>
      <c r="Y75" s="12">
        <f t="shared" si="0"/>
        <v>0.67867692307692318</v>
      </c>
      <c r="Z75" s="12">
        <f t="shared" si="1"/>
        <v>0.66932111333333333</v>
      </c>
      <c r="AA75" s="12">
        <f t="shared" si="2"/>
        <v>0.55532577966666674</v>
      </c>
      <c r="AB75" s="12">
        <f t="shared" si="3"/>
        <v>0.61232344650000003</v>
      </c>
      <c r="AC75" s="12">
        <f t="shared" si="4"/>
        <v>0.64464702946533226</v>
      </c>
      <c r="AE75" s="14">
        <f t="shared" si="5"/>
        <v>5263.5266040155329</v>
      </c>
      <c r="AH75" s="15"/>
      <c r="AI75" s="14" t="s">
        <v>482</v>
      </c>
      <c r="AJ75" s="15" t="s">
        <v>183</v>
      </c>
      <c r="AK75" s="14">
        <v>2042.620289351634</v>
      </c>
    </row>
    <row r="76" spans="19:37" x14ac:dyDescent="0.25">
      <c r="S76" t="s">
        <v>181</v>
      </c>
      <c r="T76" t="s">
        <v>182</v>
      </c>
      <c r="U76">
        <v>59.327300000000001</v>
      </c>
      <c r="V76" s="12">
        <v>9.8052974650000007</v>
      </c>
      <c r="W76" s="12">
        <v>2.2021259519999998</v>
      </c>
      <c r="Y76" s="12">
        <f t="shared" si="0"/>
        <v>0.60503538461538464</v>
      </c>
      <c r="Z76" s="12">
        <f t="shared" si="1"/>
        <v>0.54473874805555556</v>
      </c>
      <c r="AA76" s="12">
        <f t="shared" si="2"/>
        <v>0.14680839679999999</v>
      </c>
      <c r="AB76" s="12">
        <f t="shared" si="3"/>
        <v>0.34577357242777779</v>
      </c>
      <c r="AC76" s="12">
        <f t="shared" si="4"/>
        <v>0.45738960021373037</v>
      </c>
      <c r="AE76" s="14">
        <f t="shared" si="5"/>
        <v>2604.1172340730163</v>
      </c>
      <c r="AH76" s="15"/>
      <c r="AI76" s="14" t="s">
        <v>178</v>
      </c>
      <c r="AJ76" s="15" t="s">
        <v>177</v>
      </c>
      <c r="AK76" s="14">
        <v>13966.326335016558</v>
      </c>
    </row>
    <row r="77" spans="19:37" x14ac:dyDescent="0.25">
      <c r="S77" t="s">
        <v>183</v>
      </c>
      <c r="T77" t="s">
        <v>184</v>
      </c>
      <c r="U77">
        <v>62.612499999999997</v>
      </c>
      <c r="V77" s="12">
        <v>9.4186262989999996</v>
      </c>
      <c r="W77" s="12">
        <v>4.6374874110000004</v>
      </c>
      <c r="Y77" s="12">
        <f t="shared" ref="Y77:Y140" si="6">(U77-$AA$7)/($AB$7-$AA$7)</f>
        <v>0.65557692307692306</v>
      </c>
      <c r="Z77" s="12">
        <f t="shared" ref="Z77:Z140" si="7">(V77-$AA$8)/($AB$8-$AA$8)</f>
        <v>0.52325701661111113</v>
      </c>
      <c r="AA77" s="12">
        <f t="shared" ref="AA77:AA140" si="8">(W77-$AA$9)/($AB$9-$AA$9)</f>
        <v>0.30916582740000004</v>
      </c>
      <c r="AB77" s="12">
        <f t="shared" ref="AB77:AB140" si="9">AVERAGE(Z77:AA77)</f>
        <v>0.41621142200555561</v>
      </c>
      <c r="AC77" s="12">
        <f t="shared" ref="AC77:AC140" si="10">GEOMEAN(Y77,AB77)</f>
        <v>0.52235869226794041</v>
      </c>
      <c r="AE77" s="14">
        <f t="shared" ref="AE77:AE140" si="11">_xlfn.XLOOKUP(S77, $AJ$4:$AJ$220,$AK$4:$AK$220,"NOT FOUND",0,1)</f>
        <v>2042.620289351634</v>
      </c>
      <c r="AH77" s="15"/>
      <c r="AI77" s="14" t="s">
        <v>16</v>
      </c>
      <c r="AJ77" s="15" t="s">
        <v>147</v>
      </c>
      <c r="AK77" s="14">
        <v>51840.329691935811</v>
      </c>
    </row>
    <row r="78" spans="19:37" x14ac:dyDescent="0.25">
      <c r="S78" t="s">
        <v>185</v>
      </c>
      <c r="T78" t="s">
        <v>186</v>
      </c>
      <c r="U78">
        <v>59.998800000000003</v>
      </c>
      <c r="V78" s="12">
        <v>10.61306278</v>
      </c>
      <c r="W78" s="12">
        <v>3.5837189999999999</v>
      </c>
      <c r="Y78" s="12">
        <f t="shared" si="6"/>
        <v>0.6153661538461539</v>
      </c>
      <c r="Z78" s="12">
        <f t="shared" si="7"/>
        <v>0.5896145988888889</v>
      </c>
      <c r="AA78" s="12">
        <f t="shared" si="8"/>
        <v>0.2389146</v>
      </c>
      <c r="AB78" s="12">
        <f t="shared" si="9"/>
        <v>0.41426459944444444</v>
      </c>
      <c r="AC78" s="12">
        <f t="shared" si="10"/>
        <v>0.50490039932123776</v>
      </c>
      <c r="AE78" s="14">
        <f t="shared" si="11"/>
        <v>1803.6305907650958</v>
      </c>
      <c r="AH78" s="15"/>
      <c r="AI78" s="14" t="s">
        <v>180</v>
      </c>
      <c r="AJ78" s="15" t="s">
        <v>179</v>
      </c>
      <c r="AK78" s="14">
        <v>5263.5266040155329</v>
      </c>
    </row>
    <row r="79" spans="19:37" x14ac:dyDescent="0.25">
      <c r="S79" t="s">
        <v>187</v>
      </c>
      <c r="T79" t="s">
        <v>188</v>
      </c>
      <c r="U79">
        <v>60.708300000000001</v>
      </c>
      <c r="V79" s="12">
        <v>9.7349399999999999</v>
      </c>
      <c r="W79" s="12">
        <v>5.910863</v>
      </c>
      <c r="Y79" s="12">
        <f t="shared" si="6"/>
        <v>0.62628153846153845</v>
      </c>
      <c r="Z79" s="12">
        <f t="shared" si="7"/>
        <v>0.54083000000000003</v>
      </c>
      <c r="AA79" s="12">
        <f t="shared" si="8"/>
        <v>0.39405753333333332</v>
      </c>
      <c r="AB79" s="12">
        <f t="shared" si="9"/>
        <v>0.46744376666666665</v>
      </c>
      <c r="AC79" s="12">
        <f t="shared" si="10"/>
        <v>0.54106506201403948</v>
      </c>
      <c r="AE79" s="14">
        <f t="shared" si="11"/>
        <v>15132.37997421416</v>
      </c>
      <c r="AH79" s="15"/>
      <c r="AI79" s="14" t="s">
        <v>483</v>
      </c>
      <c r="AJ79" s="15" t="s">
        <v>484</v>
      </c>
      <c r="AK79" s="14" t="s">
        <v>458</v>
      </c>
    </row>
    <row r="80" spans="19:37" x14ac:dyDescent="0.25">
      <c r="S80" t="s">
        <v>189</v>
      </c>
      <c r="T80" t="s">
        <v>30</v>
      </c>
      <c r="U80">
        <v>80.909199999999998</v>
      </c>
      <c r="V80" s="12">
        <v>20.02878952</v>
      </c>
      <c r="W80" s="12">
        <v>11.408530239999999</v>
      </c>
      <c r="Y80" s="12">
        <f t="shared" si="6"/>
        <v>0.93706461538461538</v>
      </c>
      <c r="Z80" s="12">
        <f t="shared" si="7"/>
        <v>1.112710528888889</v>
      </c>
      <c r="AA80" s="12">
        <f t="shared" si="8"/>
        <v>0.76056868266666666</v>
      </c>
      <c r="AB80" s="12">
        <f t="shared" si="9"/>
        <v>0.93663960577777783</v>
      </c>
      <c r="AC80" s="12">
        <f t="shared" si="10"/>
        <v>0.93685208648011831</v>
      </c>
      <c r="AE80" s="14">
        <f t="shared" si="11"/>
        <v>27103.540907337152</v>
      </c>
      <c r="AH80" s="15"/>
      <c r="AI80" s="14" t="s">
        <v>30</v>
      </c>
      <c r="AJ80" s="15" t="s">
        <v>189</v>
      </c>
      <c r="AK80" s="14">
        <v>27103.540907337152</v>
      </c>
    </row>
    <row r="81" spans="19:37" x14ac:dyDescent="0.25">
      <c r="S81" t="s">
        <v>190</v>
      </c>
      <c r="T81" t="s">
        <v>191</v>
      </c>
      <c r="U81">
        <v>74.9238</v>
      </c>
      <c r="V81" s="12">
        <v>18.662020349999999</v>
      </c>
      <c r="W81" s="12">
        <v>9.0321040000000004</v>
      </c>
      <c r="Y81" s="12">
        <f t="shared" si="6"/>
        <v>0.84498153846153845</v>
      </c>
      <c r="Z81" s="12">
        <f t="shared" si="7"/>
        <v>1.0367789083333332</v>
      </c>
      <c r="AA81" s="12">
        <f t="shared" si="8"/>
        <v>0.60214026666666665</v>
      </c>
      <c r="AB81" s="12">
        <f t="shared" si="9"/>
        <v>0.81945958749999992</v>
      </c>
      <c r="AC81" s="12">
        <f t="shared" si="10"/>
        <v>0.83212272108914775</v>
      </c>
      <c r="AE81" s="14">
        <f t="shared" si="11"/>
        <v>13175.521742100791</v>
      </c>
      <c r="AH81" s="15"/>
      <c r="AI81" s="14" t="s">
        <v>485</v>
      </c>
      <c r="AJ81" s="15" t="s">
        <v>486</v>
      </c>
      <c r="AK81" s="14" t="s">
        <v>458</v>
      </c>
    </row>
    <row r="82" spans="19:37" x14ac:dyDescent="0.25">
      <c r="S82" t="s">
        <v>192</v>
      </c>
      <c r="T82" t="s">
        <v>193</v>
      </c>
      <c r="U82">
        <v>71.796899999999994</v>
      </c>
      <c r="V82" s="12">
        <v>10.56245041</v>
      </c>
      <c r="W82" s="12">
        <v>5.6813001630000004</v>
      </c>
      <c r="Y82" s="12">
        <f t="shared" si="6"/>
        <v>0.79687538461538454</v>
      </c>
      <c r="Z82" s="12">
        <f t="shared" si="7"/>
        <v>0.58680280055555556</v>
      </c>
      <c r="AA82" s="12">
        <f t="shared" si="8"/>
        <v>0.37875334420000001</v>
      </c>
      <c r="AB82" s="12">
        <f t="shared" si="9"/>
        <v>0.48277807237777781</v>
      </c>
      <c r="AC82" s="12">
        <f t="shared" si="10"/>
        <v>0.62025314357116779</v>
      </c>
      <c r="AE82" s="14">
        <f t="shared" si="11"/>
        <v>8389.1067360440393</v>
      </c>
      <c r="AH82" s="15"/>
      <c r="AI82" s="14" t="s">
        <v>191</v>
      </c>
      <c r="AJ82" s="15" t="s">
        <v>190</v>
      </c>
      <c r="AK82" s="14">
        <v>13175.521742100791</v>
      </c>
    </row>
    <row r="83" spans="19:37" x14ac:dyDescent="0.25">
      <c r="S83" t="s">
        <v>194</v>
      </c>
      <c r="T83" t="s">
        <v>195</v>
      </c>
      <c r="U83">
        <v>68.485799999999998</v>
      </c>
      <c r="V83" s="12">
        <v>12.502722159999999</v>
      </c>
      <c r="W83" s="12">
        <v>8.6174769999999992</v>
      </c>
      <c r="Y83" s="12">
        <f t="shared" si="6"/>
        <v>0.74593538461538456</v>
      </c>
      <c r="Z83" s="12">
        <f t="shared" si="7"/>
        <v>0.69459567555555557</v>
      </c>
      <c r="AA83" s="12">
        <f t="shared" si="8"/>
        <v>0.5744984666666666</v>
      </c>
      <c r="AB83" s="12">
        <f t="shared" si="9"/>
        <v>0.63454707111111108</v>
      </c>
      <c r="AC83" s="12">
        <f t="shared" si="10"/>
        <v>0.68799063478061417</v>
      </c>
      <c r="AE83" s="14">
        <f t="shared" si="11"/>
        <v>18430.569745428911</v>
      </c>
      <c r="AH83" s="15"/>
      <c r="AI83" s="14" t="s">
        <v>487</v>
      </c>
      <c r="AJ83" s="15" t="s">
        <v>488</v>
      </c>
      <c r="AK83" s="14" t="s">
        <v>458</v>
      </c>
    </row>
    <row r="84" spans="19:37" x14ac:dyDescent="0.25">
      <c r="S84" t="s">
        <v>196</v>
      </c>
      <c r="T84" t="s">
        <v>197</v>
      </c>
      <c r="U84">
        <v>85.196799999999996</v>
      </c>
      <c r="V84" s="12">
        <v>17.278169630000001</v>
      </c>
      <c r="W84" s="12">
        <v>12.22620964</v>
      </c>
      <c r="Y84" s="12">
        <f t="shared" si="6"/>
        <v>1.0030276923076922</v>
      </c>
      <c r="Z84" s="12">
        <f t="shared" si="7"/>
        <v>0.95989831277777782</v>
      </c>
      <c r="AA84" s="12">
        <f t="shared" si="8"/>
        <v>0.81508064266666669</v>
      </c>
      <c r="AB84" s="12">
        <f t="shared" si="9"/>
        <v>0.8874894777222222</v>
      </c>
      <c r="AC84" s="12">
        <f t="shared" si="10"/>
        <v>0.94349166545713559</v>
      </c>
      <c r="AE84" s="14">
        <f t="shared" si="11"/>
        <v>55892.110974709358</v>
      </c>
      <c r="AH84" s="15"/>
      <c r="AI84" s="14" t="s">
        <v>193</v>
      </c>
      <c r="AJ84" s="15" t="s">
        <v>192</v>
      </c>
      <c r="AK84" s="14">
        <v>8389.1067360440393</v>
      </c>
    </row>
    <row r="85" spans="19:37" x14ac:dyDescent="0.25">
      <c r="S85" t="s">
        <v>198</v>
      </c>
      <c r="T85" t="s">
        <v>199</v>
      </c>
      <c r="U85">
        <v>71.4619</v>
      </c>
      <c r="V85" s="12">
        <v>10.13281417</v>
      </c>
      <c r="W85" s="12">
        <v>7.0884799960000002</v>
      </c>
      <c r="Y85" s="12">
        <f t="shared" si="6"/>
        <v>0.79172153846153848</v>
      </c>
      <c r="Z85" s="12">
        <f t="shared" si="7"/>
        <v>0.56293412055555558</v>
      </c>
      <c r="AA85" s="12">
        <f t="shared" si="8"/>
        <v>0.4725653330666667</v>
      </c>
      <c r="AB85" s="12">
        <f t="shared" si="9"/>
        <v>0.51774972681111109</v>
      </c>
      <c r="AC85" s="12">
        <f t="shared" si="10"/>
        <v>0.64024496112732832</v>
      </c>
      <c r="AE85" s="14">
        <f t="shared" si="11"/>
        <v>5028.1451089198927</v>
      </c>
      <c r="AH85" s="15"/>
      <c r="AI85" s="14" t="s">
        <v>182</v>
      </c>
      <c r="AJ85" s="15" t="s">
        <v>181</v>
      </c>
      <c r="AK85" s="14">
        <v>2604.1172340730163</v>
      </c>
    </row>
    <row r="86" spans="19:37" x14ac:dyDescent="0.25">
      <c r="S86" t="s">
        <v>200</v>
      </c>
      <c r="T86" t="s">
        <v>25</v>
      </c>
      <c r="U86">
        <v>77.984499999999997</v>
      </c>
      <c r="V86" s="12">
        <v>15.112099649999999</v>
      </c>
      <c r="W86" s="12">
        <v>12.19108434</v>
      </c>
      <c r="Y86" s="12">
        <f t="shared" si="6"/>
        <v>0.89206923076923073</v>
      </c>
      <c r="Z86" s="12">
        <f t="shared" si="7"/>
        <v>0.83956109166666659</v>
      </c>
      <c r="AA86" s="12">
        <f t="shared" si="8"/>
        <v>0.81273895600000001</v>
      </c>
      <c r="AB86" s="12">
        <f t="shared" si="9"/>
        <v>0.82615002383333325</v>
      </c>
      <c r="AC86" s="12">
        <f t="shared" si="10"/>
        <v>0.85847714952757082</v>
      </c>
      <c r="AE86" s="14">
        <f t="shared" si="11"/>
        <v>26945.878450492954</v>
      </c>
      <c r="AH86" s="15"/>
      <c r="AI86" s="14" t="s">
        <v>186</v>
      </c>
      <c r="AJ86" s="15" t="s">
        <v>185</v>
      </c>
      <c r="AK86" s="14">
        <v>1803.6305907650958</v>
      </c>
    </row>
    <row r="87" spans="19:37" x14ac:dyDescent="0.25">
      <c r="S87" t="s">
        <v>201</v>
      </c>
      <c r="T87" t="s">
        <v>202</v>
      </c>
      <c r="U87">
        <v>64.0518</v>
      </c>
      <c r="V87" s="12">
        <v>9.6999999999999993</v>
      </c>
      <c r="W87" s="12">
        <v>5.5540000000000003</v>
      </c>
      <c r="Y87" s="12">
        <f t="shared" si="6"/>
        <v>0.67771999999999999</v>
      </c>
      <c r="Z87" s="12">
        <f t="shared" si="7"/>
        <v>0.53888888888888886</v>
      </c>
      <c r="AA87" s="12">
        <f t="shared" si="8"/>
        <v>0.37026666666666669</v>
      </c>
      <c r="AB87" s="12">
        <f t="shared" si="9"/>
        <v>0.45457777777777775</v>
      </c>
      <c r="AC87" s="12">
        <f t="shared" si="10"/>
        <v>0.55504635081725884</v>
      </c>
      <c r="AE87" s="14">
        <f t="shared" si="11"/>
        <v>2970.4628453088812</v>
      </c>
      <c r="AH87" s="15"/>
      <c r="AI87" s="14" t="s">
        <v>195</v>
      </c>
      <c r="AJ87" s="15" t="s">
        <v>194</v>
      </c>
      <c r="AK87" s="14">
        <v>18430.569745428911</v>
      </c>
    </row>
    <row r="88" spans="19:37" x14ac:dyDescent="0.25">
      <c r="S88" t="s">
        <v>203</v>
      </c>
      <c r="T88" t="s">
        <v>37</v>
      </c>
      <c r="U88">
        <v>75.729699999999994</v>
      </c>
      <c r="V88" s="12">
        <v>15.0336281</v>
      </c>
      <c r="W88" s="12">
        <v>12.24958992</v>
      </c>
      <c r="Y88" s="12">
        <f t="shared" si="6"/>
        <v>0.85737999999999992</v>
      </c>
      <c r="Z88" s="12">
        <f t="shared" si="7"/>
        <v>0.8352015611111111</v>
      </c>
      <c r="AA88" s="12">
        <f t="shared" si="8"/>
        <v>0.81663932800000005</v>
      </c>
      <c r="AB88" s="12">
        <f t="shared" si="9"/>
        <v>0.82592044455555558</v>
      </c>
      <c r="AC88" s="12">
        <f t="shared" si="10"/>
        <v>0.84150322088096741</v>
      </c>
      <c r="AE88" s="14">
        <f t="shared" si="11"/>
        <v>31232.101080990775</v>
      </c>
      <c r="AH88" s="15"/>
      <c r="AI88" s="14" t="s">
        <v>202</v>
      </c>
      <c r="AJ88" s="15" t="s">
        <v>201</v>
      </c>
      <c r="AK88" s="14">
        <v>2970.4628453088812</v>
      </c>
    </row>
    <row r="89" spans="19:37" x14ac:dyDescent="0.25">
      <c r="S89" t="s">
        <v>204</v>
      </c>
      <c r="T89" t="s">
        <v>205</v>
      </c>
      <c r="U89">
        <v>68.807699999999997</v>
      </c>
      <c r="V89" s="12">
        <v>13.748893860000001</v>
      </c>
      <c r="W89" s="12">
        <v>8.5565099720000006</v>
      </c>
      <c r="Y89" s="12">
        <f t="shared" si="6"/>
        <v>0.75088769230769226</v>
      </c>
      <c r="Z89" s="12">
        <f t="shared" si="7"/>
        <v>0.76382743666666675</v>
      </c>
      <c r="AA89" s="12">
        <f t="shared" si="8"/>
        <v>0.5704339981333334</v>
      </c>
      <c r="AB89" s="12">
        <f t="shared" si="9"/>
        <v>0.66713071740000007</v>
      </c>
      <c r="AC89" s="12">
        <f t="shared" si="10"/>
        <v>0.70777132243123642</v>
      </c>
      <c r="AE89" s="14">
        <f t="shared" si="11"/>
        <v>11515.680743615412</v>
      </c>
      <c r="AH89" s="15"/>
      <c r="AI89" s="14" t="s">
        <v>199</v>
      </c>
      <c r="AJ89" s="15" t="s">
        <v>198</v>
      </c>
      <c r="AK89" s="14">
        <v>5028.1451089198927</v>
      </c>
    </row>
    <row r="90" spans="19:37" x14ac:dyDescent="0.25">
      <c r="S90" t="s">
        <v>206</v>
      </c>
      <c r="T90" t="s">
        <v>207</v>
      </c>
      <c r="U90">
        <v>70.149900000000002</v>
      </c>
      <c r="V90" s="12">
        <v>11.874620439999999</v>
      </c>
      <c r="W90" s="12">
        <v>6.6551091949999996</v>
      </c>
      <c r="Y90" s="12">
        <f t="shared" si="6"/>
        <v>0.77153692307692312</v>
      </c>
      <c r="Z90" s="12">
        <f t="shared" si="7"/>
        <v>0.65970113555555554</v>
      </c>
      <c r="AA90" s="12">
        <f t="shared" si="8"/>
        <v>0.44367394633333329</v>
      </c>
      <c r="AB90" s="12">
        <f t="shared" si="9"/>
        <v>0.55168754094444439</v>
      </c>
      <c r="AC90" s="12">
        <f t="shared" si="10"/>
        <v>0.65241651407682089</v>
      </c>
      <c r="AE90" s="14">
        <f t="shared" si="11"/>
        <v>6172.0423863914439</v>
      </c>
      <c r="AH90" s="15"/>
      <c r="AI90" s="14" t="s">
        <v>489</v>
      </c>
      <c r="AJ90" s="15" t="s">
        <v>196</v>
      </c>
      <c r="AK90" s="14">
        <v>55892.110974709358</v>
      </c>
    </row>
    <row r="91" spans="19:37" x14ac:dyDescent="0.25">
      <c r="S91" t="s">
        <v>208</v>
      </c>
      <c r="T91" t="s">
        <v>35</v>
      </c>
      <c r="U91">
        <v>82.469899999999996</v>
      </c>
      <c r="V91" s="12">
        <v>18.94522095</v>
      </c>
      <c r="W91" s="12">
        <v>11.58222303</v>
      </c>
      <c r="Y91" s="12">
        <f t="shared" si="6"/>
        <v>0.96107538461538455</v>
      </c>
      <c r="Z91" s="12">
        <f t="shared" si="7"/>
        <v>1.052512275</v>
      </c>
      <c r="AA91" s="12">
        <f t="shared" si="8"/>
        <v>0.77214820200000001</v>
      </c>
      <c r="AB91" s="12">
        <f t="shared" si="9"/>
        <v>0.91233023850000006</v>
      </c>
      <c r="AC91" s="12">
        <f t="shared" si="10"/>
        <v>0.93638567634422576</v>
      </c>
      <c r="AE91" s="14">
        <f t="shared" si="11"/>
        <v>91356.855053801977</v>
      </c>
      <c r="AH91" s="15"/>
      <c r="AI91" s="14" t="s">
        <v>37</v>
      </c>
      <c r="AJ91" s="15" t="s">
        <v>203</v>
      </c>
      <c r="AK91" s="14">
        <v>31232.101080990775</v>
      </c>
    </row>
    <row r="92" spans="19:37" x14ac:dyDescent="0.25">
      <c r="S92" t="s">
        <v>209</v>
      </c>
      <c r="T92" t="s">
        <v>210</v>
      </c>
      <c r="U92">
        <v>74.831999999999994</v>
      </c>
      <c r="V92" s="12">
        <v>14.615249629999999</v>
      </c>
      <c r="W92" s="12">
        <v>10.63645314</v>
      </c>
      <c r="Y92" s="12">
        <f t="shared" si="6"/>
        <v>0.84356923076923063</v>
      </c>
      <c r="Z92" s="12">
        <f t="shared" si="7"/>
        <v>0.81195831277777775</v>
      </c>
      <c r="AA92" s="12">
        <f t="shared" si="8"/>
        <v>0.70909687600000004</v>
      </c>
      <c r="AB92" s="12">
        <f t="shared" si="9"/>
        <v>0.76052759438888895</v>
      </c>
      <c r="AC92" s="12">
        <f t="shared" si="10"/>
        <v>0.8009729569576044</v>
      </c>
      <c r="AE92" s="14">
        <f t="shared" si="11"/>
        <v>14432.362714039966</v>
      </c>
      <c r="AH92" s="15"/>
      <c r="AI92" s="14" t="s">
        <v>214</v>
      </c>
      <c r="AJ92" s="15" t="s">
        <v>213</v>
      </c>
      <c r="AK92" s="14">
        <v>51641.392081009624</v>
      </c>
    </row>
    <row r="93" spans="19:37" x14ac:dyDescent="0.25">
      <c r="S93" t="s">
        <v>211</v>
      </c>
      <c r="T93" t="s">
        <v>212</v>
      </c>
      <c r="U93">
        <v>69.122799999999998</v>
      </c>
      <c r="V93" s="12">
        <v>12.087473170000001</v>
      </c>
      <c r="W93" s="12">
        <v>7.9055934890000001</v>
      </c>
      <c r="Y93" s="12">
        <f t="shared" si="6"/>
        <v>0.75573538461538459</v>
      </c>
      <c r="Z93" s="12">
        <f t="shared" si="7"/>
        <v>0.6715262872222223</v>
      </c>
      <c r="AA93" s="12">
        <f t="shared" si="8"/>
        <v>0.52703956593333334</v>
      </c>
      <c r="AB93" s="12">
        <f t="shared" si="9"/>
        <v>0.59928292657777782</v>
      </c>
      <c r="AC93" s="12">
        <f t="shared" si="10"/>
        <v>0.67297794392586907</v>
      </c>
      <c r="AE93" s="14">
        <f t="shared" si="11"/>
        <v>8848.1184567801283</v>
      </c>
      <c r="AH93" s="15"/>
      <c r="AI93" s="14" t="s">
        <v>207</v>
      </c>
      <c r="AJ93" s="15" t="s">
        <v>206</v>
      </c>
      <c r="AK93" s="14">
        <v>6172.0423863914439</v>
      </c>
    </row>
    <row r="94" spans="19:37" x14ac:dyDescent="0.25">
      <c r="S94" t="s">
        <v>213</v>
      </c>
      <c r="T94" t="s">
        <v>214</v>
      </c>
      <c r="U94">
        <v>82.575500000000005</v>
      </c>
      <c r="V94" s="12">
        <v>19.163059230000002</v>
      </c>
      <c r="W94" s="12">
        <v>13.76716995</v>
      </c>
      <c r="Y94" s="12">
        <f t="shared" si="6"/>
        <v>0.96270000000000011</v>
      </c>
      <c r="Z94" s="12">
        <f t="shared" si="7"/>
        <v>1.0646144016666668</v>
      </c>
      <c r="AA94" s="12">
        <f t="shared" si="8"/>
        <v>0.91781132999999993</v>
      </c>
      <c r="AB94" s="12">
        <f t="shared" si="9"/>
        <v>0.99121286583333335</v>
      </c>
      <c r="AC94" s="12">
        <f t="shared" si="10"/>
        <v>0.97685240744840784</v>
      </c>
      <c r="AE94" s="14">
        <f t="shared" si="11"/>
        <v>51641.392081009624</v>
      </c>
      <c r="AH94" s="15"/>
      <c r="AI94" s="14" t="s">
        <v>205</v>
      </c>
      <c r="AJ94" s="15" t="s">
        <v>204</v>
      </c>
      <c r="AK94" s="14">
        <v>11515.680743615412</v>
      </c>
    </row>
    <row r="95" spans="19:37" x14ac:dyDescent="0.25">
      <c r="S95" t="s">
        <v>215</v>
      </c>
      <c r="T95" t="s">
        <v>216</v>
      </c>
      <c r="U95">
        <v>82.359800000000007</v>
      </c>
      <c r="V95" s="12">
        <v>16.05088997</v>
      </c>
      <c r="W95" s="12">
        <v>13.344866400000001</v>
      </c>
      <c r="Y95" s="12">
        <f t="shared" si="6"/>
        <v>0.95938153846153862</v>
      </c>
      <c r="Z95" s="12">
        <f t="shared" si="7"/>
        <v>0.89171610944444446</v>
      </c>
      <c r="AA95" s="12">
        <f t="shared" si="8"/>
        <v>0.88965776000000008</v>
      </c>
      <c r="AB95" s="12">
        <f t="shared" si="9"/>
        <v>0.89068693472222227</v>
      </c>
      <c r="AC95" s="12">
        <f t="shared" si="10"/>
        <v>0.92439634449807173</v>
      </c>
      <c r="AE95" s="14">
        <f t="shared" si="11"/>
        <v>39680.66587035705</v>
      </c>
      <c r="AH95" s="15"/>
      <c r="AI95" s="14" t="s">
        <v>490</v>
      </c>
      <c r="AJ95" s="15" t="s">
        <v>209</v>
      </c>
      <c r="AK95" s="14">
        <v>14432.362714039966</v>
      </c>
    </row>
    <row r="96" spans="19:37" x14ac:dyDescent="0.25">
      <c r="S96" t="s">
        <v>217</v>
      </c>
      <c r="T96" t="s">
        <v>22</v>
      </c>
      <c r="U96">
        <v>82.395300000000006</v>
      </c>
      <c r="V96" s="12">
        <v>16.22678947</v>
      </c>
      <c r="W96" s="12">
        <v>10.740110400000001</v>
      </c>
      <c r="Y96" s="12">
        <f t="shared" si="6"/>
        <v>0.95992769230769237</v>
      </c>
      <c r="Z96" s="12">
        <f t="shared" si="7"/>
        <v>0.9014883038888889</v>
      </c>
      <c r="AA96" s="12">
        <f t="shared" si="8"/>
        <v>0.71600736000000009</v>
      </c>
      <c r="AB96" s="12">
        <f t="shared" si="9"/>
        <v>0.80874783194444455</v>
      </c>
      <c r="AC96" s="12">
        <f t="shared" si="10"/>
        <v>0.88110126544982337</v>
      </c>
      <c r="AE96" s="14">
        <f t="shared" si="11"/>
        <v>39091.406055017738</v>
      </c>
      <c r="AH96" s="15"/>
      <c r="AI96" s="14" t="s">
        <v>212</v>
      </c>
      <c r="AJ96" s="15" t="s">
        <v>211</v>
      </c>
      <c r="AK96" s="14">
        <v>8848.1184567801283</v>
      </c>
    </row>
    <row r="97" spans="19:37" x14ac:dyDescent="0.25">
      <c r="S97" t="s">
        <v>218</v>
      </c>
      <c r="T97" t="s">
        <v>219</v>
      </c>
      <c r="U97">
        <v>71.868600000000001</v>
      </c>
      <c r="V97" s="12">
        <v>13.40492042</v>
      </c>
      <c r="W97" s="12">
        <v>9.1546286610000003</v>
      </c>
      <c r="Y97" s="12">
        <f t="shared" si="6"/>
        <v>0.79797846153846153</v>
      </c>
      <c r="Z97" s="12">
        <f t="shared" si="7"/>
        <v>0.74471780111111108</v>
      </c>
      <c r="AA97" s="12">
        <f t="shared" si="8"/>
        <v>0.6103085774</v>
      </c>
      <c r="AB97" s="12">
        <f t="shared" si="9"/>
        <v>0.67751318925555548</v>
      </c>
      <c r="AC97" s="12">
        <f t="shared" si="10"/>
        <v>0.73528289279308323</v>
      </c>
      <c r="AE97" s="14">
        <f t="shared" si="11"/>
        <v>9208.368569666196</v>
      </c>
      <c r="AH97" s="15"/>
      <c r="AI97" s="14" t="s">
        <v>35</v>
      </c>
      <c r="AJ97" s="15" t="s">
        <v>208</v>
      </c>
      <c r="AK97" s="14">
        <v>91356.855053801977</v>
      </c>
    </row>
    <row r="98" spans="19:37" x14ac:dyDescent="0.25">
      <c r="S98" t="s">
        <v>220</v>
      </c>
      <c r="T98" t="s">
        <v>221</v>
      </c>
      <c r="U98">
        <v>75.184299999999993</v>
      </c>
      <c r="V98" s="12">
        <v>10.646559720000001</v>
      </c>
      <c r="W98" s="12">
        <v>10.446680069999999</v>
      </c>
      <c r="Y98" s="12">
        <f t="shared" si="6"/>
        <v>0.84898923076923072</v>
      </c>
      <c r="Z98" s="12">
        <f t="shared" si="7"/>
        <v>0.59147554000000002</v>
      </c>
      <c r="AA98" s="12">
        <f t="shared" si="8"/>
        <v>0.69644533799999997</v>
      </c>
      <c r="AB98" s="12">
        <f t="shared" si="9"/>
        <v>0.643960439</v>
      </c>
      <c r="AC98" s="12">
        <f t="shared" si="10"/>
        <v>0.73940210829590292</v>
      </c>
      <c r="AE98" s="14">
        <f t="shared" si="11"/>
        <v>9184.0035456647583</v>
      </c>
      <c r="AH98" s="15"/>
      <c r="AI98" s="14" t="s">
        <v>491</v>
      </c>
      <c r="AJ98" s="15" t="s">
        <v>492</v>
      </c>
      <c r="AK98" s="14" t="s">
        <v>458</v>
      </c>
    </row>
    <row r="99" spans="19:37" x14ac:dyDescent="0.25">
      <c r="S99" t="s">
        <v>222</v>
      </c>
      <c r="T99" t="s">
        <v>223</v>
      </c>
      <c r="U99">
        <v>84.687899999999999</v>
      </c>
      <c r="V99" s="12">
        <v>15.221625879999999</v>
      </c>
      <c r="W99" s="12">
        <v>13.366100339999999</v>
      </c>
      <c r="Y99" s="12">
        <f t="shared" si="6"/>
        <v>0.99519846153846148</v>
      </c>
      <c r="Z99" s="12">
        <f t="shared" si="7"/>
        <v>0.84564588222222214</v>
      </c>
      <c r="AA99" s="12">
        <f t="shared" si="8"/>
        <v>0.89107335599999993</v>
      </c>
      <c r="AB99" s="12">
        <f t="shared" si="9"/>
        <v>0.86835961911111104</v>
      </c>
      <c r="AC99" s="12">
        <f t="shared" si="10"/>
        <v>0.92961828564282345</v>
      </c>
      <c r="AE99" s="14">
        <f t="shared" si="11"/>
        <v>39989.578606681753</v>
      </c>
      <c r="AH99" s="15"/>
      <c r="AI99" s="14" t="s">
        <v>216</v>
      </c>
      <c r="AJ99" s="15" t="s">
        <v>215</v>
      </c>
      <c r="AK99" s="14">
        <v>39680.66587035705</v>
      </c>
    </row>
    <row r="100" spans="19:37" x14ac:dyDescent="0.25">
      <c r="S100" t="s">
        <v>224</v>
      </c>
      <c r="T100" t="s">
        <v>225</v>
      </c>
      <c r="U100">
        <v>70.0304</v>
      </c>
      <c r="V100" s="12">
        <v>15.76500034</v>
      </c>
      <c r="W100" s="12">
        <v>12.34756189</v>
      </c>
      <c r="Y100" s="12">
        <f t="shared" si="6"/>
        <v>0.76969846153846155</v>
      </c>
      <c r="Z100" s="12">
        <f t="shared" si="7"/>
        <v>0.87583335222222225</v>
      </c>
      <c r="AA100" s="12">
        <f t="shared" si="8"/>
        <v>0.8231707926666666</v>
      </c>
      <c r="AB100" s="12">
        <f t="shared" si="9"/>
        <v>0.84950207244444442</v>
      </c>
      <c r="AC100" s="12">
        <f t="shared" si="10"/>
        <v>0.80861637272208609</v>
      </c>
      <c r="AE100" s="14">
        <f t="shared" si="11"/>
        <v>25361.507991001541</v>
      </c>
      <c r="AH100" s="15"/>
      <c r="AI100" s="14" t="s">
        <v>22</v>
      </c>
      <c r="AJ100" s="15" t="s">
        <v>217</v>
      </c>
      <c r="AK100" s="14">
        <v>39091.406055017738</v>
      </c>
    </row>
    <row r="101" spans="19:37" x14ac:dyDescent="0.25">
      <c r="S101" t="s">
        <v>226</v>
      </c>
      <c r="T101" t="s">
        <v>227</v>
      </c>
      <c r="U101">
        <v>62.6755</v>
      </c>
      <c r="V101" s="12">
        <v>10.698558350000001</v>
      </c>
      <c r="W101" s="12">
        <v>6.6520000000000001</v>
      </c>
      <c r="Y101" s="12">
        <f t="shared" si="6"/>
        <v>0.65654615384615389</v>
      </c>
      <c r="Z101" s="12">
        <f t="shared" si="7"/>
        <v>0.59436435277777777</v>
      </c>
      <c r="AA101" s="12">
        <f t="shared" si="8"/>
        <v>0.44346666666666668</v>
      </c>
      <c r="AB101" s="12">
        <f t="shared" si="9"/>
        <v>0.51891550972222222</v>
      </c>
      <c r="AC101" s="12">
        <f t="shared" si="10"/>
        <v>0.58368825761637644</v>
      </c>
      <c r="AE101" s="14">
        <f t="shared" si="11"/>
        <v>4497.3629750232867</v>
      </c>
      <c r="AH101" s="15"/>
      <c r="AI101" s="14" t="s">
        <v>219</v>
      </c>
      <c r="AJ101" s="15" t="s">
        <v>218</v>
      </c>
      <c r="AK101" s="14">
        <v>9208.368569666196</v>
      </c>
    </row>
    <row r="102" spans="19:37" x14ac:dyDescent="0.25">
      <c r="S102" t="s">
        <v>228</v>
      </c>
      <c r="T102" t="s">
        <v>229</v>
      </c>
      <c r="U102">
        <v>69.629099999999994</v>
      </c>
      <c r="V102" s="12">
        <v>13.195300100000001</v>
      </c>
      <c r="W102" s="12">
        <v>11.37410556</v>
      </c>
      <c r="Y102" s="12">
        <f t="shared" si="6"/>
        <v>0.76352461538461525</v>
      </c>
      <c r="Z102" s="12">
        <f t="shared" si="7"/>
        <v>0.73307222777777781</v>
      </c>
      <c r="AA102" s="12">
        <f t="shared" si="8"/>
        <v>0.75827370400000005</v>
      </c>
      <c r="AB102" s="12">
        <f t="shared" si="9"/>
        <v>0.74567296588888898</v>
      </c>
      <c r="AC102" s="12">
        <f t="shared" si="10"/>
        <v>0.75454599891790519</v>
      </c>
      <c r="AE102" s="14">
        <f t="shared" si="11"/>
        <v>4726.1965588636149</v>
      </c>
      <c r="AH102" s="15"/>
      <c r="AI102" s="14" t="s">
        <v>223</v>
      </c>
      <c r="AJ102" s="15" t="s">
        <v>222</v>
      </c>
      <c r="AK102" s="14">
        <v>39989.578606681753</v>
      </c>
    </row>
    <row r="103" spans="19:37" x14ac:dyDescent="0.25">
      <c r="S103" t="s">
        <v>230</v>
      </c>
      <c r="T103" t="s">
        <v>231</v>
      </c>
      <c r="U103">
        <v>70.415999999999997</v>
      </c>
      <c r="V103" s="12">
        <v>11.46772</v>
      </c>
      <c r="W103" s="12">
        <v>5.0880000000000001</v>
      </c>
      <c r="Y103" s="12">
        <f t="shared" si="6"/>
        <v>0.77563076923076923</v>
      </c>
      <c r="Z103" s="12">
        <f t="shared" si="7"/>
        <v>0.63709555555555553</v>
      </c>
      <c r="AA103" s="12">
        <f t="shared" si="8"/>
        <v>0.3392</v>
      </c>
      <c r="AB103" s="12">
        <f t="shared" si="9"/>
        <v>0.48814777777777774</v>
      </c>
      <c r="AC103" s="12">
        <f t="shared" si="10"/>
        <v>0.61532303416666301</v>
      </c>
      <c r="AE103" s="14">
        <f t="shared" si="11"/>
        <v>4276.1845389917808</v>
      </c>
      <c r="AH103" s="15"/>
      <c r="AI103" s="14" t="s">
        <v>221</v>
      </c>
      <c r="AJ103" s="15" t="s">
        <v>220</v>
      </c>
      <c r="AK103" s="14">
        <v>9184.0035456647583</v>
      </c>
    </row>
    <row r="104" spans="19:37" x14ac:dyDescent="0.25">
      <c r="S104" t="s">
        <v>232</v>
      </c>
      <c r="T104" t="s">
        <v>233</v>
      </c>
      <c r="U104">
        <v>67.265900000000002</v>
      </c>
      <c r="V104" s="12">
        <v>11.801993</v>
      </c>
      <c r="W104" s="12">
        <v>7.9844618220000001</v>
      </c>
      <c r="Y104" s="12">
        <f t="shared" si="6"/>
        <v>0.72716769230769229</v>
      </c>
      <c r="Z104" s="12">
        <f t="shared" si="7"/>
        <v>0.65566627777777775</v>
      </c>
      <c r="AA104" s="12">
        <f t="shared" si="8"/>
        <v>0.53229745480000001</v>
      </c>
      <c r="AB104" s="12">
        <f t="shared" si="9"/>
        <v>0.59398186628888894</v>
      </c>
      <c r="AC104" s="12">
        <f t="shared" si="10"/>
        <v>0.65720957310579986</v>
      </c>
      <c r="AE104" s="14">
        <f t="shared" si="11"/>
        <v>1897.0619217901406</v>
      </c>
      <c r="AH104" s="15"/>
      <c r="AI104" s="14" t="s">
        <v>225</v>
      </c>
      <c r="AJ104" s="15" t="s">
        <v>224</v>
      </c>
      <c r="AK104" s="14">
        <v>25361.507991001541</v>
      </c>
    </row>
    <row r="105" spans="19:37" x14ac:dyDescent="0.25">
      <c r="S105" t="s">
        <v>234</v>
      </c>
      <c r="T105" t="s">
        <v>235</v>
      </c>
      <c r="U105">
        <v>71.626599999999996</v>
      </c>
      <c r="V105" s="12">
        <v>15.42769157</v>
      </c>
      <c r="W105" s="12">
        <v>8.6627449999999993</v>
      </c>
      <c r="Y105" s="12">
        <f t="shared" si="6"/>
        <v>0.79425538461538459</v>
      </c>
      <c r="Z105" s="12">
        <f t="shared" si="7"/>
        <v>0.85709397611111116</v>
      </c>
      <c r="AA105" s="12">
        <f t="shared" si="8"/>
        <v>0.5775163333333333</v>
      </c>
      <c r="AB105" s="12">
        <f t="shared" si="9"/>
        <v>0.71730515472222223</v>
      </c>
      <c r="AC105" s="12">
        <f t="shared" si="10"/>
        <v>0.75480029249497282</v>
      </c>
      <c r="AE105" s="14">
        <f t="shared" si="11"/>
        <v>26701.115459001474</v>
      </c>
      <c r="AH105" s="15"/>
      <c r="AI105" s="14" t="s">
        <v>227</v>
      </c>
      <c r="AJ105" s="15" t="s">
        <v>226</v>
      </c>
      <c r="AK105" s="14">
        <v>4497.3629750232867</v>
      </c>
    </row>
    <row r="106" spans="19:37" x14ac:dyDescent="0.25">
      <c r="S106" t="s">
        <v>236</v>
      </c>
      <c r="T106" t="s">
        <v>237</v>
      </c>
      <c r="U106">
        <v>83.608900000000006</v>
      </c>
      <c r="V106" s="12">
        <v>16.521739960000001</v>
      </c>
      <c r="W106" s="12">
        <v>12.51293027</v>
      </c>
      <c r="Y106" s="12">
        <f t="shared" si="6"/>
        <v>0.97859846153846164</v>
      </c>
      <c r="Z106" s="12">
        <f t="shared" si="7"/>
        <v>0.91787444222222225</v>
      </c>
      <c r="AA106" s="12">
        <f t="shared" si="8"/>
        <v>0.83419535133333333</v>
      </c>
      <c r="AB106" s="12">
        <f t="shared" si="9"/>
        <v>0.87603489677777779</v>
      </c>
      <c r="AC106" s="12">
        <f t="shared" si="10"/>
        <v>0.92589761974029205</v>
      </c>
      <c r="AE106" s="14">
        <f t="shared" si="11"/>
        <v>42396.761944199534</v>
      </c>
      <c r="AH106" s="15"/>
      <c r="AI106" s="14" t="s">
        <v>233</v>
      </c>
      <c r="AJ106" s="15" t="s">
        <v>232</v>
      </c>
      <c r="AK106" s="14">
        <v>1897.0619217901406</v>
      </c>
    </row>
    <row r="107" spans="19:37" x14ac:dyDescent="0.25">
      <c r="S107" t="s">
        <v>238</v>
      </c>
      <c r="T107" t="s">
        <v>239</v>
      </c>
      <c r="U107">
        <v>76.919799999999995</v>
      </c>
      <c r="V107" s="12">
        <v>15.324433320000001</v>
      </c>
      <c r="W107" s="12">
        <v>7.3280226180000003</v>
      </c>
      <c r="Y107" s="12">
        <f t="shared" si="6"/>
        <v>0.87568923076923066</v>
      </c>
      <c r="Z107" s="12">
        <f t="shared" si="7"/>
        <v>0.85135740666666671</v>
      </c>
      <c r="AA107" s="12">
        <f t="shared" si="8"/>
        <v>0.48853484120000001</v>
      </c>
      <c r="AB107" s="12">
        <f t="shared" si="9"/>
        <v>0.6699461239333333</v>
      </c>
      <c r="AC107" s="12">
        <f t="shared" si="10"/>
        <v>0.76594034096919605</v>
      </c>
      <c r="AE107" s="14">
        <f t="shared" si="11"/>
        <v>43922.630209562616</v>
      </c>
      <c r="AH107" s="15"/>
      <c r="AI107" s="14" t="s">
        <v>493</v>
      </c>
      <c r="AJ107" s="15" t="s">
        <v>326</v>
      </c>
      <c r="AK107" s="14" t="s">
        <v>458</v>
      </c>
    </row>
    <row r="108" spans="19:37" x14ac:dyDescent="0.25">
      <c r="S108" t="s">
        <v>240</v>
      </c>
      <c r="T108" t="s">
        <v>241</v>
      </c>
      <c r="U108">
        <v>68.496799999999993</v>
      </c>
      <c r="V108" s="12">
        <v>10.136110309999999</v>
      </c>
      <c r="W108" s="12">
        <v>5.3739999999999997</v>
      </c>
      <c r="Y108" s="12">
        <f t="shared" si="6"/>
        <v>0.74610461538461526</v>
      </c>
      <c r="Z108" s="12">
        <f t="shared" si="7"/>
        <v>0.56311723944444436</v>
      </c>
      <c r="AA108" s="12">
        <f t="shared" si="8"/>
        <v>0.35826666666666662</v>
      </c>
      <c r="AB108" s="12">
        <f t="shared" si="9"/>
        <v>0.46069195305555549</v>
      </c>
      <c r="AC108" s="12">
        <f t="shared" si="10"/>
        <v>0.58628013137518353</v>
      </c>
      <c r="AE108" s="14">
        <f t="shared" si="11"/>
        <v>7763.9488813409635</v>
      </c>
      <c r="AH108" s="15"/>
      <c r="AI108" s="14" t="s">
        <v>494</v>
      </c>
      <c r="AJ108" s="15" t="s">
        <v>236</v>
      </c>
      <c r="AK108" s="14">
        <v>42396.761944199534</v>
      </c>
    </row>
    <row r="109" spans="19:37" x14ac:dyDescent="0.25">
      <c r="S109" t="s">
        <v>242</v>
      </c>
      <c r="T109" t="s">
        <v>243</v>
      </c>
      <c r="U109">
        <v>77.803799999999995</v>
      </c>
      <c r="V109" s="12">
        <v>11.285869999999999</v>
      </c>
      <c r="W109" s="12">
        <v>8.7186360000000001</v>
      </c>
      <c r="Y109" s="12">
        <f t="shared" si="6"/>
        <v>0.88928923076923072</v>
      </c>
      <c r="Z109" s="12">
        <f t="shared" si="7"/>
        <v>0.62699277777777773</v>
      </c>
      <c r="AA109" s="12">
        <f t="shared" si="8"/>
        <v>0.58124240000000005</v>
      </c>
      <c r="AB109" s="12">
        <f t="shared" si="9"/>
        <v>0.60411758888888889</v>
      </c>
      <c r="AC109" s="12">
        <f t="shared" si="10"/>
        <v>0.73296334554816744</v>
      </c>
      <c r="AE109" s="14">
        <f t="shared" si="11"/>
        <v>13791.270299543639</v>
      </c>
      <c r="AH109" s="15"/>
      <c r="AI109" s="14" t="s">
        <v>495</v>
      </c>
      <c r="AJ109" s="15" t="s">
        <v>496</v>
      </c>
      <c r="AK109" s="14">
        <v>10706.513975629761</v>
      </c>
    </row>
    <row r="110" spans="19:37" x14ac:dyDescent="0.25">
      <c r="S110" t="s">
        <v>244</v>
      </c>
      <c r="T110" t="s">
        <v>245</v>
      </c>
      <c r="U110">
        <v>60.947600000000001</v>
      </c>
      <c r="V110" s="12">
        <v>10.42078972</v>
      </c>
      <c r="W110" s="12">
        <v>5.0819999999999999</v>
      </c>
      <c r="Y110" s="12">
        <f t="shared" si="6"/>
        <v>0.62996307692307696</v>
      </c>
      <c r="Z110" s="12">
        <f t="shared" si="7"/>
        <v>0.57893276222222223</v>
      </c>
      <c r="AA110" s="12">
        <f t="shared" si="8"/>
        <v>0.33879999999999999</v>
      </c>
      <c r="AB110" s="12">
        <f t="shared" si="9"/>
        <v>0.45886638111111111</v>
      </c>
      <c r="AC110" s="12">
        <f t="shared" si="10"/>
        <v>0.53765125996440555</v>
      </c>
      <c r="AE110" s="14">
        <f t="shared" si="11"/>
        <v>1383.8280991000138</v>
      </c>
      <c r="AH110" s="15"/>
      <c r="AI110" s="14" t="s">
        <v>239</v>
      </c>
      <c r="AJ110" s="15" t="s">
        <v>238</v>
      </c>
      <c r="AK110" s="14">
        <v>43922.630209562616</v>
      </c>
    </row>
    <row r="111" spans="19:37" x14ac:dyDescent="0.25">
      <c r="S111" t="s">
        <v>246</v>
      </c>
      <c r="T111" t="s">
        <v>247</v>
      </c>
      <c r="U111">
        <v>72.472200000000001</v>
      </c>
      <c r="V111" s="12">
        <v>12.854279999999999</v>
      </c>
      <c r="W111" s="12">
        <v>7.5999850000000002</v>
      </c>
      <c r="Y111" s="12">
        <f t="shared" si="6"/>
        <v>0.80726461538461536</v>
      </c>
      <c r="Z111" s="12">
        <f t="shared" si="7"/>
        <v>0.71412666666666658</v>
      </c>
      <c r="AA111" s="12">
        <f t="shared" si="8"/>
        <v>0.50666566666666668</v>
      </c>
      <c r="AB111" s="12">
        <f t="shared" si="9"/>
        <v>0.61039616666666663</v>
      </c>
      <c r="AC111" s="12">
        <f t="shared" si="10"/>
        <v>0.70196241118482272</v>
      </c>
      <c r="AE111" s="14">
        <f t="shared" si="11"/>
        <v>15621.000033071854</v>
      </c>
      <c r="AH111" s="15"/>
      <c r="AI111" s="14" t="s">
        <v>497</v>
      </c>
      <c r="AJ111" s="15" t="s">
        <v>228</v>
      </c>
      <c r="AK111" s="14">
        <v>4726.1965588636149</v>
      </c>
    </row>
    <row r="112" spans="19:37" x14ac:dyDescent="0.25">
      <c r="S112" t="s">
        <v>248</v>
      </c>
      <c r="T112" t="s">
        <v>249</v>
      </c>
      <c r="U112">
        <v>73.415999999999997</v>
      </c>
      <c r="V112" s="12">
        <v>12.866109850000001</v>
      </c>
      <c r="W112" s="12">
        <v>8.5450401310000004</v>
      </c>
      <c r="Y112" s="12">
        <f t="shared" si="6"/>
        <v>0.82178461538461534</v>
      </c>
      <c r="Z112" s="12">
        <f t="shared" si="7"/>
        <v>0.71478388055555564</v>
      </c>
      <c r="AA112" s="12">
        <f t="shared" si="8"/>
        <v>0.56966934206666664</v>
      </c>
      <c r="AB112" s="12">
        <f t="shared" si="9"/>
        <v>0.64222661131111114</v>
      </c>
      <c r="AC112" s="12">
        <f t="shared" si="10"/>
        <v>0.72647914544470327</v>
      </c>
      <c r="AE112" s="14">
        <f t="shared" si="11"/>
        <v>11650.930319256229</v>
      </c>
      <c r="AH112" s="15"/>
      <c r="AI112" s="14" t="s">
        <v>498</v>
      </c>
      <c r="AJ112" s="15" t="s">
        <v>240</v>
      </c>
      <c r="AK112" s="14">
        <v>7763.9488813409635</v>
      </c>
    </row>
    <row r="113" spans="19:37" x14ac:dyDescent="0.25">
      <c r="S113" t="s">
        <v>250</v>
      </c>
      <c r="T113" t="s">
        <v>251</v>
      </c>
      <c r="U113">
        <v>82.796999999999997</v>
      </c>
      <c r="V113" s="12">
        <v>15.181570049999999</v>
      </c>
      <c r="W113" s="12">
        <v>12.538539999999999</v>
      </c>
      <c r="Y113" s="12">
        <f t="shared" si="6"/>
        <v>0.96610769230769222</v>
      </c>
      <c r="Z113" s="12">
        <f t="shared" si="7"/>
        <v>0.84342055833333329</v>
      </c>
      <c r="AA113" s="12">
        <f t="shared" si="8"/>
        <v>0.83590266666666657</v>
      </c>
      <c r="AB113" s="12">
        <f t="shared" si="9"/>
        <v>0.83966161249999993</v>
      </c>
      <c r="AC113" s="12">
        <f t="shared" si="10"/>
        <v>0.90066838668387306</v>
      </c>
      <c r="AE113" s="14" t="str">
        <f t="shared" si="11"/>
        <v>..</v>
      </c>
      <c r="AH113" s="15"/>
      <c r="AI113" s="14" t="s">
        <v>27</v>
      </c>
      <c r="AJ113" s="15" t="s">
        <v>258</v>
      </c>
      <c r="AK113" s="14">
        <v>30568.501815632218</v>
      </c>
    </row>
    <row r="114" spans="19:37" x14ac:dyDescent="0.25">
      <c r="S114" t="s">
        <v>252</v>
      </c>
      <c r="T114" t="s">
        <v>253</v>
      </c>
      <c r="U114">
        <v>76.392899999999997</v>
      </c>
      <c r="V114" s="12">
        <v>14.13990486</v>
      </c>
      <c r="W114" s="12">
        <v>10.82730007</v>
      </c>
      <c r="Y114" s="12">
        <f t="shared" si="6"/>
        <v>0.8675830769230769</v>
      </c>
      <c r="Z114" s="12">
        <f t="shared" si="7"/>
        <v>0.78555026999999999</v>
      </c>
      <c r="AA114" s="12">
        <f t="shared" si="8"/>
        <v>0.72182000466666663</v>
      </c>
      <c r="AB114" s="12">
        <f t="shared" si="9"/>
        <v>0.75368513733333331</v>
      </c>
      <c r="AC114" s="12">
        <f t="shared" si="10"/>
        <v>0.80863123268820447</v>
      </c>
      <c r="AE114" s="14">
        <f t="shared" si="11"/>
        <v>12939.440565654826</v>
      </c>
      <c r="AH114" s="15"/>
      <c r="AI114" s="14" t="s">
        <v>243</v>
      </c>
      <c r="AJ114" s="15" t="s">
        <v>242</v>
      </c>
      <c r="AK114" s="14">
        <v>13791.270299543639</v>
      </c>
    </row>
    <row r="115" spans="19:37" x14ac:dyDescent="0.25">
      <c r="S115" t="s">
        <v>254</v>
      </c>
      <c r="T115" t="s">
        <v>255</v>
      </c>
      <c r="U115">
        <v>54.693300000000001</v>
      </c>
      <c r="V115" s="12">
        <v>12.04087801</v>
      </c>
      <c r="W115" s="12">
        <v>6.0101847069999996</v>
      </c>
      <c r="Y115" s="12">
        <f t="shared" si="6"/>
        <v>0.53374307692307699</v>
      </c>
      <c r="Z115" s="12">
        <f t="shared" si="7"/>
        <v>0.66893766722222225</v>
      </c>
      <c r="AA115" s="12">
        <f t="shared" si="8"/>
        <v>0.40067898046666667</v>
      </c>
      <c r="AB115" s="12">
        <f t="shared" si="9"/>
        <v>0.53480832384444443</v>
      </c>
      <c r="AC115" s="12">
        <f t="shared" si="10"/>
        <v>0.53427543489552953</v>
      </c>
      <c r="AE115" s="14">
        <f t="shared" si="11"/>
        <v>2285.0827190355162</v>
      </c>
      <c r="AH115" s="15"/>
      <c r="AI115" s="14" t="s">
        <v>255</v>
      </c>
      <c r="AJ115" s="15" t="s">
        <v>254</v>
      </c>
      <c r="AK115" s="14">
        <v>2285.0827190355162</v>
      </c>
    </row>
    <row r="116" spans="19:37" x14ac:dyDescent="0.25">
      <c r="S116" t="s">
        <v>256</v>
      </c>
      <c r="T116" t="s">
        <v>19</v>
      </c>
      <c r="U116">
        <v>75.067599999999999</v>
      </c>
      <c r="V116" s="12">
        <v>16.28506088</v>
      </c>
      <c r="W116" s="12">
        <v>13.498100279999999</v>
      </c>
      <c r="Y116" s="12">
        <f t="shared" si="6"/>
        <v>0.84719384615384619</v>
      </c>
      <c r="Z116" s="12">
        <f t="shared" si="7"/>
        <v>0.90472560444444439</v>
      </c>
      <c r="AA116" s="12">
        <f t="shared" si="8"/>
        <v>0.89987335199999996</v>
      </c>
      <c r="AB116" s="12">
        <f t="shared" si="9"/>
        <v>0.90229947822222223</v>
      </c>
      <c r="AC116" s="12">
        <f t="shared" si="10"/>
        <v>0.87431262448719849</v>
      </c>
      <c r="AE116" s="14">
        <f t="shared" si="11"/>
        <v>37166.296056782652</v>
      </c>
      <c r="AH116" s="15"/>
      <c r="AI116" s="14" t="s">
        <v>245</v>
      </c>
      <c r="AJ116" s="15" t="s">
        <v>244</v>
      </c>
      <c r="AK116" s="14">
        <v>1383.8280991000138</v>
      </c>
    </row>
    <row r="117" spans="19:37" x14ac:dyDescent="0.25">
      <c r="S117" t="s">
        <v>257</v>
      </c>
      <c r="T117" t="s">
        <v>24</v>
      </c>
      <c r="U117">
        <v>81.433499999999995</v>
      </c>
      <c r="V117" s="12">
        <v>14.398139949999999</v>
      </c>
      <c r="W117" s="12">
        <v>13.015192170000001</v>
      </c>
      <c r="Y117" s="12">
        <f t="shared" si="6"/>
        <v>0.94513076923076911</v>
      </c>
      <c r="Z117" s="12">
        <f t="shared" si="7"/>
        <v>0.7998966638888888</v>
      </c>
      <c r="AA117" s="12">
        <f t="shared" si="8"/>
        <v>0.867679478</v>
      </c>
      <c r="AB117" s="12">
        <f t="shared" si="9"/>
        <v>0.8337880709444444</v>
      </c>
      <c r="AC117" s="12">
        <f t="shared" si="10"/>
        <v>0.88771547292314434</v>
      </c>
      <c r="AE117" s="14">
        <f t="shared" si="11"/>
        <v>111751.3147513618</v>
      </c>
      <c r="AH117" s="15"/>
      <c r="AI117" s="14" t="s">
        <v>247</v>
      </c>
      <c r="AJ117" s="15" t="s">
        <v>246</v>
      </c>
      <c r="AK117" s="14">
        <v>15621.000033071854</v>
      </c>
    </row>
    <row r="118" spans="19:37" x14ac:dyDescent="0.25">
      <c r="S118" t="s">
        <v>258</v>
      </c>
      <c r="T118" t="s">
        <v>27</v>
      </c>
      <c r="U118">
        <v>75.452600000000004</v>
      </c>
      <c r="V118" s="12">
        <v>16.202529909999999</v>
      </c>
      <c r="W118" s="12">
        <v>13.252719880000001</v>
      </c>
      <c r="Y118" s="12">
        <f t="shared" si="6"/>
        <v>0.85311692307692311</v>
      </c>
      <c r="Z118" s="12">
        <f t="shared" si="7"/>
        <v>0.90014055055555553</v>
      </c>
      <c r="AA118" s="12">
        <f t="shared" si="8"/>
        <v>0.88351465866666667</v>
      </c>
      <c r="AB118" s="12">
        <f t="shared" si="9"/>
        <v>0.8918276046111111</v>
      </c>
      <c r="AC118" s="12">
        <f t="shared" si="10"/>
        <v>0.872257543367149</v>
      </c>
      <c r="AE118" s="14">
        <f t="shared" si="11"/>
        <v>30568.501815632218</v>
      </c>
      <c r="AH118" s="15"/>
      <c r="AI118" s="14" t="s">
        <v>251</v>
      </c>
      <c r="AJ118" s="15" t="s">
        <v>250</v>
      </c>
      <c r="AK118" s="14" t="s">
        <v>458</v>
      </c>
    </row>
    <row r="119" spans="19:37" x14ac:dyDescent="0.25">
      <c r="S119" t="s">
        <v>259</v>
      </c>
      <c r="T119" t="s">
        <v>260</v>
      </c>
      <c r="U119">
        <v>73.919899999999998</v>
      </c>
      <c r="V119" s="12">
        <v>14.151909829999999</v>
      </c>
      <c r="W119" s="12">
        <v>5.9160000000000004</v>
      </c>
      <c r="Y119" s="12">
        <f t="shared" si="6"/>
        <v>0.82953692307692306</v>
      </c>
      <c r="Z119" s="12">
        <f t="shared" si="7"/>
        <v>0.78621721277777779</v>
      </c>
      <c r="AA119" s="12">
        <f t="shared" si="8"/>
        <v>0.39440000000000003</v>
      </c>
      <c r="AB119" s="12">
        <f t="shared" si="9"/>
        <v>0.59030860638888893</v>
      </c>
      <c r="AC119" s="12">
        <f t="shared" si="10"/>
        <v>0.69977338118112598</v>
      </c>
      <c r="AE119" s="14">
        <f t="shared" si="11"/>
        <v>7545.9951171875</v>
      </c>
      <c r="AH119" s="15"/>
      <c r="AI119" s="14" t="s">
        <v>19</v>
      </c>
      <c r="AJ119" s="15" t="s">
        <v>256</v>
      </c>
      <c r="AK119" s="14">
        <v>37166.296056782652</v>
      </c>
    </row>
    <row r="120" spans="19:37" x14ac:dyDescent="0.25">
      <c r="S120" t="s">
        <v>261</v>
      </c>
      <c r="T120" t="s">
        <v>262</v>
      </c>
      <c r="U120">
        <v>86.537999999999997</v>
      </c>
      <c r="V120" s="12"/>
      <c r="W120" s="12"/>
      <c r="Y120" s="12">
        <f t="shared" si="6"/>
        <v>1.0236615384615384</v>
      </c>
      <c r="Z120" s="12">
        <f t="shared" si="7"/>
        <v>0</v>
      </c>
      <c r="AA120" s="12">
        <f t="shared" si="8"/>
        <v>0</v>
      </c>
      <c r="AB120" s="12">
        <f t="shared" si="9"/>
        <v>0</v>
      </c>
      <c r="AC120" s="12" t="e">
        <f t="shared" si="10"/>
        <v>#NUM!</v>
      </c>
      <c r="AE120" s="14" t="str">
        <f t="shared" si="11"/>
        <v>..</v>
      </c>
      <c r="AH120" s="15"/>
      <c r="AI120" s="14" t="s">
        <v>24</v>
      </c>
      <c r="AJ120" s="15" t="s">
        <v>257</v>
      </c>
      <c r="AK120" s="14">
        <v>111751.3147513618</v>
      </c>
    </row>
    <row r="121" spans="19:37" x14ac:dyDescent="0.25">
      <c r="S121" t="s">
        <v>263</v>
      </c>
      <c r="T121" t="s">
        <v>264</v>
      </c>
      <c r="U121">
        <v>70.166499999999999</v>
      </c>
      <c r="V121" s="12">
        <v>14.43299961</v>
      </c>
      <c r="W121" s="12">
        <v>11.82159042</v>
      </c>
      <c r="Y121" s="12">
        <f t="shared" si="6"/>
        <v>0.77179230769230767</v>
      </c>
      <c r="Z121" s="12">
        <f t="shared" si="7"/>
        <v>0.8018333116666666</v>
      </c>
      <c r="AA121" s="12">
        <f t="shared" si="8"/>
        <v>0.78810602799999996</v>
      </c>
      <c r="AB121" s="12">
        <f t="shared" si="9"/>
        <v>0.79496966983333328</v>
      </c>
      <c r="AC121" s="12">
        <f t="shared" si="10"/>
        <v>0.78329526746052802</v>
      </c>
      <c r="AE121" s="14">
        <f t="shared" si="11"/>
        <v>11848.89952657619</v>
      </c>
      <c r="AH121" s="15"/>
      <c r="AI121" s="14" t="s">
        <v>499</v>
      </c>
      <c r="AJ121" s="15" t="s">
        <v>500</v>
      </c>
      <c r="AK121" s="14">
        <v>55158.712729193634</v>
      </c>
    </row>
    <row r="122" spans="19:37" x14ac:dyDescent="0.25">
      <c r="S122" t="s">
        <v>265</v>
      </c>
      <c r="T122" t="s">
        <v>266</v>
      </c>
      <c r="U122">
        <v>65.182000000000002</v>
      </c>
      <c r="V122" s="12">
        <v>10.13499142</v>
      </c>
      <c r="W122" s="12">
        <v>5.1204685339999996</v>
      </c>
      <c r="Y122" s="12">
        <f t="shared" si="6"/>
        <v>0.69510769230769232</v>
      </c>
      <c r="Z122" s="12">
        <f t="shared" si="7"/>
        <v>0.56305507888888895</v>
      </c>
      <c r="AA122" s="12">
        <f t="shared" si="8"/>
        <v>0.34136456893333328</v>
      </c>
      <c r="AB122" s="12">
        <f t="shared" si="9"/>
        <v>0.45220982391111109</v>
      </c>
      <c r="AC122" s="12">
        <f t="shared" si="10"/>
        <v>0.56065544422374092</v>
      </c>
      <c r="AE122" s="14">
        <f t="shared" si="11"/>
        <v>1436.20695047955</v>
      </c>
      <c r="AH122" s="15"/>
      <c r="AI122" s="14" t="s">
        <v>266</v>
      </c>
      <c r="AJ122" s="15" t="s">
        <v>265</v>
      </c>
      <c r="AK122" s="14">
        <v>1436.20695047955</v>
      </c>
    </row>
    <row r="123" spans="19:37" x14ac:dyDescent="0.25">
      <c r="S123" t="s">
        <v>267</v>
      </c>
      <c r="T123" t="s">
        <v>268</v>
      </c>
      <c r="U123">
        <v>79.874700000000004</v>
      </c>
      <c r="V123" s="12">
        <v>12.635609629999999</v>
      </c>
      <c r="W123" s="12">
        <v>7.3220000000000001</v>
      </c>
      <c r="Y123" s="12">
        <f t="shared" si="6"/>
        <v>0.92114923076923083</v>
      </c>
      <c r="Z123" s="12">
        <f t="shared" si="7"/>
        <v>0.70197831277777778</v>
      </c>
      <c r="AA123" s="12">
        <f t="shared" si="8"/>
        <v>0.48813333333333336</v>
      </c>
      <c r="AB123" s="12">
        <f t="shared" si="9"/>
        <v>0.5950558230555556</v>
      </c>
      <c r="AC123" s="12">
        <f t="shared" si="10"/>
        <v>0.74036154254011366</v>
      </c>
      <c r="AE123" s="14">
        <f t="shared" si="11"/>
        <v>13419.3345511644</v>
      </c>
      <c r="AH123" s="15"/>
      <c r="AI123" s="14" t="s">
        <v>291</v>
      </c>
      <c r="AJ123" s="15" t="s">
        <v>290</v>
      </c>
      <c r="AK123" s="14">
        <v>1489.6013808411024</v>
      </c>
    </row>
    <row r="124" spans="19:37" x14ac:dyDescent="0.25">
      <c r="S124" t="s">
        <v>269</v>
      </c>
      <c r="T124" t="s">
        <v>270</v>
      </c>
      <c r="U124">
        <v>70.132800000000003</v>
      </c>
      <c r="V124" s="12">
        <v>14.86443996</v>
      </c>
      <c r="W124" s="12">
        <v>9.2210502620000003</v>
      </c>
      <c r="Y124" s="12">
        <f t="shared" si="6"/>
        <v>0.7712738461538462</v>
      </c>
      <c r="Z124" s="12">
        <f t="shared" si="7"/>
        <v>0.82580222000000003</v>
      </c>
      <c r="AA124" s="12">
        <f t="shared" si="8"/>
        <v>0.61473668413333338</v>
      </c>
      <c r="AB124" s="12">
        <f t="shared" si="9"/>
        <v>0.7202694520666667</v>
      </c>
      <c r="AC124" s="12">
        <f t="shared" si="10"/>
        <v>0.7453354885973037</v>
      </c>
      <c r="AE124" s="14">
        <f t="shared" si="11"/>
        <v>18327.990763239639</v>
      </c>
      <c r="AH124" s="15"/>
      <c r="AI124" s="14" t="s">
        <v>293</v>
      </c>
      <c r="AJ124" s="15" t="s">
        <v>292</v>
      </c>
      <c r="AK124" s="14">
        <v>25830.973590392216</v>
      </c>
    </row>
    <row r="125" spans="19:37" x14ac:dyDescent="0.25">
      <c r="S125" t="s">
        <v>271</v>
      </c>
      <c r="T125" t="s">
        <v>272</v>
      </c>
      <c r="U125">
        <v>64.977000000000004</v>
      </c>
      <c r="V125" s="12">
        <v>10.239319800000001</v>
      </c>
      <c r="W125" s="12">
        <v>10.883139610000001</v>
      </c>
      <c r="Y125" s="12">
        <f t="shared" si="6"/>
        <v>0.69195384615384625</v>
      </c>
      <c r="Z125" s="12">
        <f t="shared" si="7"/>
        <v>0.56885110000000005</v>
      </c>
      <c r="AA125" s="12">
        <f t="shared" si="8"/>
        <v>0.72554264066666674</v>
      </c>
      <c r="AB125" s="12">
        <f t="shared" si="9"/>
        <v>0.6471968703333334</v>
      </c>
      <c r="AC125" s="12">
        <f t="shared" si="10"/>
        <v>0.66920128783937805</v>
      </c>
      <c r="AE125" s="14">
        <f t="shared" si="11"/>
        <v>5711.0719263698784</v>
      </c>
      <c r="AH125" s="15"/>
      <c r="AI125" s="14" t="s">
        <v>268</v>
      </c>
      <c r="AJ125" s="15" t="s">
        <v>267</v>
      </c>
      <c r="AK125" s="14">
        <v>13419.3345511644</v>
      </c>
    </row>
    <row r="126" spans="19:37" x14ac:dyDescent="0.25">
      <c r="S126" t="s">
        <v>273</v>
      </c>
      <c r="T126" t="s">
        <v>274</v>
      </c>
      <c r="U126">
        <v>75.167699999999996</v>
      </c>
      <c r="V126" s="12">
        <v>13.62443234</v>
      </c>
      <c r="W126" s="12">
        <v>10.22815037</v>
      </c>
      <c r="Y126" s="12">
        <f t="shared" si="6"/>
        <v>0.84873384615384606</v>
      </c>
      <c r="Z126" s="12">
        <f t="shared" si="7"/>
        <v>0.75691290777777775</v>
      </c>
      <c r="AA126" s="12">
        <f t="shared" si="8"/>
        <v>0.68187669133333328</v>
      </c>
      <c r="AB126" s="12">
        <f t="shared" si="9"/>
        <v>0.71939479955555552</v>
      </c>
      <c r="AC126" s="12">
        <f t="shared" si="10"/>
        <v>0.78139280463148741</v>
      </c>
      <c r="AE126" s="14">
        <f t="shared" si="11"/>
        <v>15779.730193018311</v>
      </c>
      <c r="AH126" s="15"/>
      <c r="AI126" s="14" t="s">
        <v>276</v>
      </c>
      <c r="AJ126" s="15" t="s">
        <v>275</v>
      </c>
      <c r="AK126" s="14">
        <v>2123.8282021637692</v>
      </c>
    </row>
    <row r="127" spans="19:37" x14ac:dyDescent="0.25">
      <c r="S127" t="s">
        <v>275</v>
      </c>
      <c r="T127" t="s">
        <v>276</v>
      </c>
      <c r="U127">
        <v>58.633099999999999</v>
      </c>
      <c r="V127" s="12">
        <v>7.4230376170000003</v>
      </c>
      <c r="W127" s="12">
        <v>2.31</v>
      </c>
      <c r="Y127" s="12">
        <f t="shared" si="6"/>
        <v>0.59435538461538462</v>
      </c>
      <c r="Z127" s="12">
        <f t="shared" si="7"/>
        <v>0.41239097872222225</v>
      </c>
      <c r="AA127" s="12">
        <f t="shared" si="8"/>
        <v>0.154</v>
      </c>
      <c r="AB127" s="12">
        <f t="shared" si="9"/>
        <v>0.28319548936111111</v>
      </c>
      <c r="AC127" s="12">
        <f t="shared" si="10"/>
        <v>0.41026669862488868</v>
      </c>
      <c r="AE127" s="14">
        <f t="shared" si="11"/>
        <v>2123.8282021637692</v>
      </c>
      <c r="AH127" s="15"/>
      <c r="AI127" s="14" t="s">
        <v>34</v>
      </c>
      <c r="AJ127" s="15" t="s">
        <v>277</v>
      </c>
      <c r="AK127" s="14">
        <v>41012.968499547322</v>
      </c>
    </row>
    <row r="128" spans="19:37" x14ac:dyDescent="0.25">
      <c r="S128" t="s">
        <v>277</v>
      </c>
      <c r="T128" t="s">
        <v>34</v>
      </c>
      <c r="U128">
        <v>83.354500000000002</v>
      </c>
      <c r="V128" s="12">
        <v>16.838569639999999</v>
      </c>
      <c r="W128" s="12">
        <v>12.21026039</v>
      </c>
      <c r="Y128" s="12">
        <f t="shared" si="6"/>
        <v>0.97468461538461537</v>
      </c>
      <c r="Z128" s="12">
        <f t="shared" si="7"/>
        <v>0.93547609111111107</v>
      </c>
      <c r="AA128" s="12">
        <f t="shared" si="8"/>
        <v>0.8140173593333333</v>
      </c>
      <c r="AB128" s="12">
        <f t="shared" si="9"/>
        <v>0.87474672522222219</v>
      </c>
      <c r="AC128" s="12">
        <f t="shared" si="10"/>
        <v>0.92336459507183477</v>
      </c>
      <c r="AE128" s="14">
        <f t="shared" si="11"/>
        <v>41012.968499547322</v>
      </c>
      <c r="AH128" s="15"/>
      <c r="AI128" s="14" t="s">
        <v>272</v>
      </c>
      <c r="AJ128" s="15" t="s">
        <v>271</v>
      </c>
      <c r="AK128" s="14">
        <v>5711.0719263698784</v>
      </c>
    </row>
    <row r="129" spans="19:37" x14ac:dyDescent="0.25">
      <c r="S129" t="s">
        <v>278</v>
      </c>
      <c r="T129" t="s">
        <v>279</v>
      </c>
      <c r="U129">
        <v>66.796999999999997</v>
      </c>
      <c r="V129" s="12">
        <v>10.90913752</v>
      </c>
      <c r="W129" s="12">
        <v>6.3768000599999999</v>
      </c>
      <c r="Y129" s="12">
        <f t="shared" si="6"/>
        <v>0.71995384615384606</v>
      </c>
      <c r="Z129" s="12">
        <f t="shared" si="7"/>
        <v>0.60606319555555555</v>
      </c>
      <c r="AA129" s="12">
        <f t="shared" si="8"/>
        <v>0.425120004</v>
      </c>
      <c r="AB129" s="12">
        <f t="shared" si="9"/>
        <v>0.5155915997777778</v>
      </c>
      <c r="AC129" s="12">
        <f t="shared" si="10"/>
        <v>0.60926361725005829</v>
      </c>
      <c r="AE129" s="14">
        <f t="shared" si="11"/>
        <v>4947.0939613933933</v>
      </c>
      <c r="AH129" s="15"/>
      <c r="AI129" s="14" t="s">
        <v>287</v>
      </c>
      <c r="AJ129" s="15" t="s">
        <v>286</v>
      </c>
      <c r="AK129" s="14">
        <v>5314.8493701716734</v>
      </c>
    </row>
    <row r="130" spans="19:37" x14ac:dyDescent="0.25">
      <c r="S130" t="s">
        <v>280</v>
      </c>
      <c r="T130" t="s">
        <v>281</v>
      </c>
      <c r="U130">
        <v>76.257499999999993</v>
      </c>
      <c r="V130" s="12">
        <v>15.08160973</v>
      </c>
      <c r="W130" s="12">
        <v>12.176483060000001</v>
      </c>
      <c r="Y130" s="12">
        <f t="shared" si="6"/>
        <v>0.86549999999999994</v>
      </c>
      <c r="Z130" s="12">
        <f t="shared" si="7"/>
        <v>0.83786720722222219</v>
      </c>
      <c r="AA130" s="12">
        <f t="shared" si="8"/>
        <v>0.81176553733333334</v>
      </c>
      <c r="AB130" s="12">
        <f t="shared" si="9"/>
        <v>0.82481637227777771</v>
      </c>
      <c r="AC130" s="12">
        <f t="shared" si="10"/>
        <v>0.84491335070906326</v>
      </c>
      <c r="AE130" s="14">
        <f t="shared" si="11"/>
        <v>18258.976366749986</v>
      </c>
      <c r="AH130" s="15"/>
      <c r="AI130" s="14" t="s">
        <v>289</v>
      </c>
      <c r="AJ130" s="15" t="s">
        <v>288</v>
      </c>
      <c r="AK130" s="14">
        <v>20219.810081180611</v>
      </c>
    </row>
    <row r="131" spans="19:37" x14ac:dyDescent="0.25">
      <c r="S131" t="s">
        <v>282</v>
      </c>
      <c r="T131" t="s">
        <v>283</v>
      </c>
      <c r="U131">
        <v>72.141000000000005</v>
      </c>
      <c r="V131" s="12">
        <v>14.980349540000001</v>
      </c>
      <c r="W131" s="12">
        <v>9.4237003329999993</v>
      </c>
      <c r="Y131" s="12">
        <f t="shared" si="6"/>
        <v>0.80216923076923086</v>
      </c>
      <c r="Z131" s="12">
        <f t="shared" si="7"/>
        <v>0.8322416411111111</v>
      </c>
      <c r="AA131" s="12">
        <f t="shared" si="8"/>
        <v>0.62824668886666657</v>
      </c>
      <c r="AB131" s="12">
        <f t="shared" si="9"/>
        <v>0.73024416498888889</v>
      </c>
      <c r="AC131" s="12">
        <f t="shared" si="10"/>
        <v>0.765362267232228</v>
      </c>
      <c r="AE131" s="14">
        <f t="shared" si="11"/>
        <v>11666.779701198984</v>
      </c>
      <c r="AH131" s="15"/>
      <c r="AI131" s="14" t="s">
        <v>270</v>
      </c>
      <c r="AJ131" s="15" t="s">
        <v>269</v>
      </c>
      <c r="AK131" s="14">
        <v>18327.990763239639</v>
      </c>
    </row>
    <row r="132" spans="19:37" x14ac:dyDescent="0.25">
      <c r="S132" t="s">
        <v>284</v>
      </c>
      <c r="T132" t="s">
        <v>285</v>
      </c>
      <c r="U132">
        <v>61.172199999999997</v>
      </c>
      <c r="V132" s="12">
        <v>10.2191516</v>
      </c>
      <c r="W132" s="12">
        <v>3.197641838</v>
      </c>
      <c r="Y132" s="12">
        <f t="shared" si="6"/>
        <v>0.63341846153846149</v>
      </c>
      <c r="Z132" s="12">
        <f t="shared" si="7"/>
        <v>0.56773064444444443</v>
      </c>
      <c r="AA132" s="12">
        <f t="shared" si="8"/>
        <v>0.21317612253333335</v>
      </c>
      <c r="AB132" s="12">
        <f t="shared" si="9"/>
        <v>0.39045338348888892</v>
      </c>
      <c r="AC132" s="12">
        <f t="shared" si="10"/>
        <v>0.49731316237559903</v>
      </c>
      <c r="AE132" s="14">
        <f t="shared" si="11"/>
        <v>1233.4249959559188</v>
      </c>
      <c r="AH132" s="15"/>
      <c r="AI132" s="14" t="s">
        <v>501</v>
      </c>
      <c r="AJ132" s="15" t="s">
        <v>171</v>
      </c>
      <c r="AK132" s="14">
        <v>3455.7764338706115</v>
      </c>
    </row>
    <row r="133" spans="19:37" x14ac:dyDescent="0.25">
      <c r="S133" t="s">
        <v>286</v>
      </c>
      <c r="T133" t="s">
        <v>287</v>
      </c>
      <c r="U133">
        <v>64.5321</v>
      </c>
      <c r="V133" s="12">
        <v>9.3761596679999997</v>
      </c>
      <c r="W133" s="12">
        <v>4.9188048909999997</v>
      </c>
      <c r="Y133" s="12">
        <f t="shared" si="6"/>
        <v>0.6851092307692308</v>
      </c>
      <c r="Z133" s="12">
        <f t="shared" si="7"/>
        <v>0.52089775933333327</v>
      </c>
      <c r="AA133" s="12">
        <f t="shared" si="8"/>
        <v>0.32792032606666666</v>
      </c>
      <c r="AB133" s="12">
        <f t="shared" si="9"/>
        <v>0.42440904269999996</v>
      </c>
      <c r="AC133" s="12">
        <f t="shared" si="10"/>
        <v>0.53922773739460272</v>
      </c>
      <c r="AE133" s="14">
        <f t="shared" si="11"/>
        <v>5314.8493701716734</v>
      </c>
      <c r="AH133" s="15"/>
      <c r="AI133" s="14" t="s">
        <v>502</v>
      </c>
      <c r="AJ133" s="15" t="s">
        <v>263</v>
      </c>
      <c r="AK133" s="14">
        <v>11848.89952657619</v>
      </c>
    </row>
    <row r="134" spans="19:37" x14ac:dyDescent="0.25">
      <c r="S134" t="s">
        <v>288</v>
      </c>
      <c r="T134" t="s">
        <v>289</v>
      </c>
      <c r="U134">
        <v>74.330600000000004</v>
      </c>
      <c r="V134" s="12">
        <v>15.17352977</v>
      </c>
      <c r="W134" s="12">
        <v>10.42791048</v>
      </c>
      <c r="Y134" s="12">
        <f t="shared" si="6"/>
        <v>0.83585538461538467</v>
      </c>
      <c r="Z134" s="12">
        <f t="shared" si="7"/>
        <v>0.84297387611111108</v>
      </c>
      <c r="AA134" s="12">
        <f t="shared" si="8"/>
        <v>0.69519403199999996</v>
      </c>
      <c r="AB134" s="12">
        <f t="shared" si="9"/>
        <v>0.76908395405555552</v>
      </c>
      <c r="AC134" s="12">
        <f t="shared" si="10"/>
        <v>0.80177488375392947</v>
      </c>
      <c r="AE134" s="14">
        <f t="shared" si="11"/>
        <v>20219.810081180611</v>
      </c>
      <c r="AH134" s="15"/>
      <c r="AI134" s="14" t="s">
        <v>262</v>
      </c>
      <c r="AJ134" s="15" t="s">
        <v>261</v>
      </c>
      <c r="AK134" s="14" t="s">
        <v>458</v>
      </c>
    </row>
    <row r="135" spans="19:37" x14ac:dyDescent="0.25">
      <c r="S135" t="s">
        <v>290</v>
      </c>
      <c r="T135" t="s">
        <v>291</v>
      </c>
      <c r="U135">
        <v>63.716700000000003</v>
      </c>
      <c r="V135" s="12">
        <v>12.67898523</v>
      </c>
      <c r="W135" s="12">
        <v>4.4896953850000001</v>
      </c>
      <c r="Y135" s="12">
        <f t="shared" si="6"/>
        <v>0.67256461538461543</v>
      </c>
      <c r="Z135" s="12">
        <f t="shared" si="7"/>
        <v>0.70438806833333334</v>
      </c>
      <c r="AA135" s="12">
        <f t="shared" si="8"/>
        <v>0.29931302566666668</v>
      </c>
      <c r="AB135" s="12">
        <f t="shared" si="9"/>
        <v>0.50185054699999998</v>
      </c>
      <c r="AC135" s="12">
        <f t="shared" si="10"/>
        <v>0.58097067062254859</v>
      </c>
      <c r="AE135" s="14">
        <f t="shared" si="11"/>
        <v>1489.6013808411024</v>
      </c>
      <c r="AH135" s="15"/>
      <c r="AI135" s="14" t="s">
        <v>283</v>
      </c>
      <c r="AJ135" s="15" t="s">
        <v>282</v>
      </c>
      <c r="AK135" s="14">
        <v>11666.779701198984</v>
      </c>
    </row>
    <row r="136" spans="19:37" x14ac:dyDescent="0.25">
      <c r="S136" t="s">
        <v>292</v>
      </c>
      <c r="T136" t="s">
        <v>293</v>
      </c>
      <c r="U136">
        <v>75.937799999999996</v>
      </c>
      <c r="V136" s="12">
        <v>13.34304047</v>
      </c>
      <c r="W136" s="12">
        <v>10.645059590000001</v>
      </c>
      <c r="Y136" s="12">
        <f t="shared" si="6"/>
        <v>0.8605815384615384</v>
      </c>
      <c r="Z136" s="12">
        <f t="shared" si="7"/>
        <v>0.7412800261111111</v>
      </c>
      <c r="AA136" s="12">
        <f t="shared" si="8"/>
        <v>0.70967063933333341</v>
      </c>
      <c r="AB136" s="12">
        <f t="shared" si="9"/>
        <v>0.72547533272222231</v>
      </c>
      <c r="AC136" s="12">
        <f t="shared" si="10"/>
        <v>0.79014598521411628</v>
      </c>
      <c r="AE136" s="14">
        <f t="shared" si="11"/>
        <v>25830.973590392216</v>
      </c>
      <c r="AH136" s="15"/>
      <c r="AI136" s="14" t="s">
        <v>281</v>
      </c>
      <c r="AJ136" s="15" t="s">
        <v>280</v>
      </c>
      <c r="AK136" s="14">
        <v>18258.976366749986</v>
      </c>
    </row>
    <row r="137" spans="19:37" x14ac:dyDescent="0.25">
      <c r="S137" t="s">
        <v>294</v>
      </c>
      <c r="T137" t="s">
        <v>295</v>
      </c>
      <c r="U137">
        <v>62.829000000000001</v>
      </c>
      <c r="V137" s="12">
        <v>11.92720692</v>
      </c>
      <c r="W137" s="12">
        <v>7.192013277</v>
      </c>
      <c r="Y137" s="12">
        <f t="shared" si="6"/>
        <v>0.65890769230769231</v>
      </c>
      <c r="Z137" s="12">
        <f t="shared" si="7"/>
        <v>0.66262260666666661</v>
      </c>
      <c r="AA137" s="12">
        <f t="shared" si="8"/>
        <v>0.4794675518</v>
      </c>
      <c r="AB137" s="12">
        <f t="shared" si="9"/>
        <v>0.57104507923333325</v>
      </c>
      <c r="AC137" s="12">
        <f t="shared" si="10"/>
        <v>0.61340524562584142</v>
      </c>
      <c r="AE137" s="14">
        <f t="shared" si="11"/>
        <v>9041.7698604857887</v>
      </c>
      <c r="AH137" s="15"/>
      <c r="AI137" s="14" t="s">
        <v>260</v>
      </c>
      <c r="AJ137" s="15" t="s">
        <v>259</v>
      </c>
      <c r="AK137" s="14">
        <v>7545.9951171875</v>
      </c>
    </row>
    <row r="138" spans="19:37" x14ac:dyDescent="0.25">
      <c r="S138" t="s">
        <v>296</v>
      </c>
      <c r="T138" t="s">
        <v>297</v>
      </c>
      <c r="U138">
        <v>61.450600000000001</v>
      </c>
      <c r="V138" s="12">
        <v>6.9571119880000003</v>
      </c>
      <c r="W138" s="12">
        <v>2.1167172989999998</v>
      </c>
      <c r="Y138" s="12">
        <f t="shared" si="6"/>
        <v>0.63770153846153843</v>
      </c>
      <c r="Z138" s="12">
        <f t="shared" si="7"/>
        <v>0.38650622155555558</v>
      </c>
      <c r="AA138" s="12">
        <f t="shared" si="8"/>
        <v>0.14111448659999998</v>
      </c>
      <c r="AB138" s="12">
        <f t="shared" si="9"/>
        <v>0.26381035407777775</v>
      </c>
      <c r="AC138" s="12">
        <f t="shared" si="10"/>
        <v>0.41016127152314374</v>
      </c>
      <c r="AE138" s="14">
        <f t="shared" si="11"/>
        <v>1214.5465562107745</v>
      </c>
      <c r="AH138" s="15"/>
      <c r="AI138" s="14" t="s">
        <v>285</v>
      </c>
      <c r="AJ138" s="15" t="s">
        <v>284</v>
      </c>
      <c r="AK138" s="14">
        <v>1233.4249959559188</v>
      </c>
    </row>
    <row r="139" spans="19:37" x14ac:dyDescent="0.25">
      <c r="S139" t="s">
        <v>298</v>
      </c>
      <c r="T139" t="s">
        <v>299</v>
      </c>
      <c r="U139">
        <v>52.887</v>
      </c>
      <c r="V139" s="12">
        <v>10.12758388</v>
      </c>
      <c r="W139" s="12">
        <v>7.181074153</v>
      </c>
      <c r="Y139" s="12">
        <f t="shared" si="6"/>
        <v>0.5059538461538462</v>
      </c>
      <c r="Z139" s="12">
        <f t="shared" si="7"/>
        <v>0.5626435488888889</v>
      </c>
      <c r="AA139" s="12">
        <f t="shared" si="8"/>
        <v>0.47873827686666665</v>
      </c>
      <c r="AB139" s="12">
        <f t="shared" si="9"/>
        <v>0.5206909128777778</v>
      </c>
      <c r="AC139" s="12">
        <f t="shared" si="10"/>
        <v>0.51326949064586813</v>
      </c>
      <c r="AE139" s="14">
        <f t="shared" si="11"/>
        <v>4865.0868321690768</v>
      </c>
      <c r="AH139" s="15"/>
      <c r="AI139" s="14" t="s">
        <v>279</v>
      </c>
      <c r="AJ139" s="15" t="s">
        <v>278</v>
      </c>
      <c r="AK139" s="14">
        <v>4947.0939613933933</v>
      </c>
    </row>
    <row r="140" spans="19:37" x14ac:dyDescent="0.25">
      <c r="S140" t="s">
        <v>300</v>
      </c>
      <c r="T140" t="s">
        <v>301</v>
      </c>
      <c r="U140">
        <v>71.795400000000001</v>
      </c>
      <c r="V140" s="12">
        <v>12.64135783</v>
      </c>
      <c r="W140" s="12">
        <v>7.1440000000000001</v>
      </c>
      <c r="Y140" s="12">
        <f t="shared" si="6"/>
        <v>0.79685230769230775</v>
      </c>
      <c r="Z140" s="12">
        <f t="shared" si="7"/>
        <v>0.70229765722222226</v>
      </c>
      <c r="AA140" s="12">
        <f t="shared" si="8"/>
        <v>0.47626666666666667</v>
      </c>
      <c r="AB140" s="12">
        <f t="shared" si="9"/>
        <v>0.58928216194444449</v>
      </c>
      <c r="AC140" s="12">
        <f t="shared" si="10"/>
        <v>0.68525239921312409</v>
      </c>
      <c r="AE140" s="14">
        <f t="shared" si="11"/>
        <v>5230.5614228735212</v>
      </c>
      <c r="AH140" s="15"/>
      <c r="AI140" s="14" t="s">
        <v>295</v>
      </c>
      <c r="AJ140" s="15" t="s">
        <v>294</v>
      </c>
      <c r="AK140" s="14">
        <v>9041.7698604857887</v>
      </c>
    </row>
    <row r="141" spans="19:37" x14ac:dyDescent="0.25">
      <c r="S141" t="s">
        <v>302</v>
      </c>
      <c r="T141" t="s">
        <v>41</v>
      </c>
      <c r="U141">
        <v>81.638099999999994</v>
      </c>
      <c r="V141" s="12">
        <v>18.693165220000001</v>
      </c>
      <c r="W141" s="12">
        <v>12.581629749999999</v>
      </c>
      <c r="Y141" s="12">
        <f t="shared" ref="Y141:Y204" si="12">(U141-$AA$7)/($AB$7-$AA$7)</f>
        <v>0.9482784615384614</v>
      </c>
      <c r="Z141" s="12">
        <f t="shared" ref="Z141:Z204" si="13">(V141-$AA$8)/($AB$8-$AA$8)</f>
        <v>1.0385091788888889</v>
      </c>
      <c r="AA141" s="12">
        <f t="shared" ref="AA141:AA204" si="14">(W141-$AA$9)/($AB$9-$AA$9)</f>
        <v>0.8387753166666666</v>
      </c>
      <c r="AB141" s="12">
        <f t="shared" ref="AB141:AB204" si="15">AVERAGE(Z141:AA141)</f>
        <v>0.93864224777777783</v>
      </c>
      <c r="AC141" s="12">
        <f t="shared" ref="AC141:AC204" si="16">GEOMEAN(Y141,AB141)</f>
        <v>0.94344805191261827</v>
      </c>
      <c r="AE141" s="14">
        <f t="shared" ref="AE141:AE204" si="17">_xlfn.XLOOKUP(S141, $AJ$4:$AJ$220,$AK$4:$AK$220,"NOT FOUND",0,1)</f>
        <v>54275.003046567697</v>
      </c>
      <c r="AH141" s="15"/>
      <c r="AI141" s="14" t="s">
        <v>308</v>
      </c>
      <c r="AJ141" s="15" t="s">
        <v>307</v>
      </c>
      <c r="AK141" s="14">
        <v>10812.889284414861</v>
      </c>
    </row>
    <row r="142" spans="19:37" x14ac:dyDescent="0.25">
      <c r="S142" t="s">
        <v>303</v>
      </c>
      <c r="T142" t="s">
        <v>304</v>
      </c>
      <c r="U142">
        <v>83.195099999999996</v>
      </c>
      <c r="V142" s="12">
        <v>18.185199740000002</v>
      </c>
      <c r="W142" s="12">
        <v>13.00362968</v>
      </c>
      <c r="Y142" s="12">
        <f t="shared" si="12"/>
        <v>0.97223230769230762</v>
      </c>
      <c r="Z142" s="12">
        <f t="shared" si="13"/>
        <v>1.0102888744444445</v>
      </c>
      <c r="AA142" s="12">
        <f t="shared" si="14"/>
        <v>0.86690864533333334</v>
      </c>
      <c r="AB142" s="12">
        <f t="shared" si="15"/>
        <v>0.93859875988888897</v>
      </c>
      <c r="AC142" s="12">
        <f t="shared" si="16"/>
        <v>0.95526752186176234</v>
      </c>
      <c r="AE142" s="14">
        <f t="shared" si="17"/>
        <v>63776.160965344156</v>
      </c>
      <c r="AH142" s="15"/>
      <c r="AI142" s="14" t="s">
        <v>306</v>
      </c>
      <c r="AJ142" s="15" t="s">
        <v>305</v>
      </c>
      <c r="AK142" s="14">
        <v>3761.8027875187113</v>
      </c>
    </row>
    <row r="143" spans="19:37" x14ac:dyDescent="0.25">
      <c r="S143" t="s">
        <v>305</v>
      </c>
      <c r="T143" t="s">
        <v>306</v>
      </c>
      <c r="U143">
        <v>69.245599999999996</v>
      </c>
      <c r="V143" s="12">
        <v>12.88694954</v>
      </c>
      <c r="W143" s="12">
        <v>5.1217927420000002</v>
      </c>
      <c r="Y143" s="12">
        <f t="shared" si="12"/>
        <v>0.75762461538461534</v>
      </c>
      <c r="Z143" s="12">
        <f t="shared" si="13"/>
        <v>0.71594164111111114</v>
      </c>
      <c r="AA143" s="12">
        <f t="shared" si="14"/>
        <v>0.34145284946666671</v>
      </c>
      <c r="AB143" s="12">
        <f t="shared" si="15"/>
        <v>0.52869724528888895</v>
      </c>
      <c r="AC143" s="12">
        <f t="shared" si="16"/>
        <v>0.63289339316894444</v>
      </c>
      <c r="AE143" s="14">
        <f t="shared" si="17"/>
        <v>3761.8027875187113</v>
      </c>
      <c r="AH143" s="15"/>
      <c r="AI143" s="14" t="s">
        <v>41</v>
      </c>
      <c r="AJ143" s="15" t="s">
        <v>302</v>
      </c>
      <c r="AK143" s="14">
        <v>54275.003046567697</v>
      </c>
    </row>
    <row r="144" spans="19:37" x14ac:dyDescent="0.25">
      <c r="S144" t="s">
        <v>307</v>
      </c>
      <c r="T144" t="s">
        <v>308</v>
      </c>
      <c r="U144">
        <v>63.436700000000002</v>
      </c>
      <c r="V144" s="12">
        <v>11.69042029</v>
      </c>
      <c r="W144" s="12"/>
      <c r="Y144" s="12">
        <f t="shared" si="12"/>
        <v>0.66825692307692308</v>
      </c>
      <c r="Z144" s="12">
        <f t="shared" si="13"/>
        <v>0.64946779388888887</v>
      </c>
      <c r="AA144" s="12">
        <f t="shared" si="14"/>
        <v>0</v>
      </c>
      <c r="AB144" s="12">
        <f t="shared" si="15"/>
        <v>0.32473389694444443</v>
      </c>
      <c r="AC144" s="12">
        <f t="shared" si="16"/>
        <v>0.4658386789338913</v>
      </c>
      <c r="AE144" s="14">
        <f t="shared" si="17"/>
        <v>10812.889284414861</v>
      </c>
      <c r="AH144" s="15"/>
      <c r="AI144" s="14" t="s">
        <v>503</v>
      </c>
      <c r="AJ144" s="15" t="s">
        <v>504</v>
      </c>
      <c r="AK144" s="14" t="s">
        <v>458</v>
      </c>
    </row>
    <row r="145" spans="19:37" x14ac:dyDescent="0.25">
      <c r="S145" t="s">
        <v>309</v>
      </c>
      <c r="T145" t="s">
        <v>310</v>
      </c>
      <c r="U145">
        <v>82.741900000000001</v>
      </c>
      <c r="V145" s="12">
        <v>20.283889769999998</v>
      </c>
      <c r="W145" s="12">
        <v>12.94468975</v>
      </c>
      <c r="Y145" s="12">
        <f t="shared" si="12"/>
        <v>0.96526000000000001</v>
      </c>
      <c r="Z145" s="12">
        <f t="shared" si="13"/>
        <v>1.126882765</v>
      </c>
      <c r="AA145" s="12">
        <f t="shared" si="14"/>
        <v>0.86297931666666672</v>
      </c>
      <c r="AB145" s="12">
        <f t="shared" si="15"/>
        <v>0.99493104083333339</v>
      </c>
      <c r="AC145" s="12">
        <f t="shared" si="16"/>
        <v>0.97998323275185861</v>
      </c>
      <c r="AE145" s="14">
        <f t="shared" si="17"/>
        <v>42052.140967772641</v>
      </c>
      <c r="AH145" s="15"/>
      <c r="AI145" s="14" t="s">
        <v>310</v>
      </c>
      <c r="AJ145" s="15" t="s">
        <v>309</v>
      </c>
      <c r="AK145" s="14">
        <v>42052.140967772641</v>
      </c>
    </row>
    <row r="146" spans="19:37" x14ac:dyDescent="0.25">
      <c r="S146" t="s">
        <v>311</v>
      </c>
      <c r="T146" t="s">
        <v>312</v>
      </c>
      <c r="U146">
        <v>74.757099999999994</v>
      </c>
      <c r="V146" s="12">
        <v>14.573490140000001</v>
      </c>
      <c r="W146" s="12">
        <v>11.65404034</v>
      </c>
      <c r="Y146" s="12">
        <f t="shared" si="12"/>
        <v>0.84241692307692295</v>
      </c>
      <c r="Z146" s="12">
        <f t="shared" si="13"/>
        <v>0.8096383411111111</v>
      </c>
      <c r="AA146" s="12">
        <f t="shared" si="14"/>
        <v>0.77693602266666661</v>
      </c>
      <c r="AB146" s="12">
        <f t="shared" si="15"/>
        <v>0.79328718188888891</v>
      </c>
      <c r="AC146" s="12">
        <f t="shared" si="16"/>
        <v>0.81748305602208116</v>
      </c>
      <c r="AE146" s="14">
        <f t="shared" si="17"/>
        <v>33098.209899809735</v>
      </c>
      <c r="AH146" s="15"/>
      <c r="AI146" s="14" t="s">
        <v>301</v>
      </c>
      <c r="AJ146" s="15" t="s">
        <v>300</v>
      </c>
      <c r="AK146" s="14">
        <v>5230.5614228735212</v>
      </c>
    </row>
    <row r="147" spans="19:37" x14ac:dyDescent="0.25">
      <c r="S147" t="s">
        <v>313</v>
      </c>
      <c r="T147" t="s">
        <v>314</v>
      </c>
      <c r="U147">
        <v>66.269499999999994</v>
      </c>
      <c r="V147" s="12">
        <v>8.6583499909999997</v>
      </c>
      <c r="W147" s="12">
        <v>4.5363302230000002</v>
      </c>
      <c r="Y147" s="12">
        <f t="shared" si="12"/>
        <v>0.71183846153846142</v>
      </c>
      <c r="Z147" s="12">
        <f t="shared" si="13"/>
        <v>0.4810194439444444</v>
      </c>
      <c r="AA147" s="12">
        <f t="shared" si="14"/>
        <v>0.3024220148666667</v>
      </c>
      <c r="AB147" s="12">
        <f t="shared" si="15"/>
        <v>0.39172072940555558</v>
      </c>
      <c r="AC147" s="12">
        <f t="shared" si="16"/>
        <v>0.52805480906130819</v>
      </c>
      <c r="AE147" s="14">
        <f t="shared" si="17"/>
        <v>5004.3522419186647</v>
      </c>
      <c r="AH147" s="15"/>
      <c r="AI147" s="14" t="s">
        <v>297</v>
      </c>
      <c r="AJ147" s="15" t="s">
        <v>296</v>
      </c>
      <c r="AK147" s="14">
        <v>1214.5465562107745</v>
      </c>
    </row>
    <row r="148" spans="19:37" x14ac:dyDescent="0.25">
      <c r="S148" t="s">
        <v>315</v>
      </c>
      <c r="T148" t="s">
        <v>316</v>
      </c>
      <c r="U148">
        <v>76.656999999999996</v>
      </c>
      <c r="V148" s="12">
        <v>13.05787868</v>
      </c>
      <c r="W148" s="12">
        <v>10.540590290000001</v>
      </c>
      <c r="Y148" s="12">
        <f t="shared" si="12"/>
        <v>0.87164615384615374</v>
      </c>
      <c r="Z148" s="12">
        <f t="shared" si="13"/>
        <v>0.72543770444444444</v>
      </c>
      <c r="AA148" s="12">
        <f t="shared" si="14"/>
        <v>0.70270601933333343</v>
      </c>
      <c r="AB148" s="12">
        <f t="shared" si="15"/>
        <v>0.71407186188888894</v>
      </c>
      <c r="AC148" s="12">
        <f t="shared" si="16"/>
        <v>0.78893471972350915</v>
      </c>
      <c r="AE148" s="14">
        <f t="shared" si="17"/>
        <v>26606.294977685287</v>
      </c>
      <c r="AH148" s="15"/>
      <c r="AI148" s="14" t="s">
        <v>299</v>
      </c>
      <c r="AJ148" s="15" t="s">
        <v>298</v>
      </c>
      <c r="AK148" s="14">
        <v>4865.0868321690768</v>
      </c>
    </row>
    <row r="149" spans="19:37" x14ac:dyDescent="0.25">
      <c r="S149" t="s">
        <v>317</v>
      </c>
      <c r="T149" t="s">
        <v>318</v>
      </c>
      <c r="U149">
        <v>73.665499999999994</v>
      </c>
      <c r="V149" s="12">
        <v>15.387733539999999</v>
      </c>
      <c r="W149" s="12">
        <v>9.8855188629999997</v>
      </c>
      <c r="Y149" s="12">
        <f t="shared" si="12"/>
        <v>0.82562307692307679</v>
      </c>
      <c r="Z149" s="12">
        <f t="shared" si="13"/>
        <v>0.85487408555555555</v>
      </c>
      <c r="AA149" s="12">
        <f t="shared" si="14"/>
        <v>0.6590345908666666</v>
      </c>
      <c r="AB149" s="12">
        <f t="shared" si="15"/>
        <v>0.75695433821111102</v>
      </c>
      <c r="AC149" s="12">
        <f t="shared" si="16"/>
        <v>0.79054346484183191</v>
      </c>
      <c r="AE149" s="14">
        <f t="shared" si="17"/>
        <v>11187.343789603729</v>
      </c>
      <c r="AH149" s="15"/>
      <c r="AI149" s="14" t="s">
        <v>274</v>
      </c>
      <c r="AJ149" s="15" t="s">
        <v>273</v>
      </c>
      <c r="AK149" s="14">
        <v>15779.730193018311</v>
      </c>
    </row>
    <row r="150" spans="19:37" x14ac:dyDescent="0.25">
      <c r="S150" t="s">
        <v>319</v>
      </c>
      <c r="T150" t="s">
        <v>320</v>
      </c>
      <c r="U150">
        <v>72.119100000000003</v>
      </c>
      <c r="V150" s="12">
        <v>13.12656975</v>
      </c>
      <c r="W150" s="12">
        <v>8.9690999980000008</v>
      </c>
      <c r="Y150" s="12">
        <f t="shared" si="12"/>
        <v>0.80183230769230773</v>
      </c>
      <c r="Z150" s="12">
        <f t="shared" si="13"/>
        <v>0.72925387499999994</v>
      </c>
      <c r="AA150" s="12">
        <f t="shared" si="14"/>
        <v>0.59793999986666668</v>
      </c>
      <c r="AB150" s="12">
        <f t="shared" si="15"/>
        <v>0.66359693743333326</v>
      </c>
      <c r="AC150" s="12">
        <f t="shared" si="16"/>
        <v>0.72944736871121663</v>
      </c>
      <c r="AE150" s="14">
        <f t="shared" si="17"/>
        <v>7773.2602307440684</v>
      </c>
      <c r="AH150" s="15"/>
      <c r="AI150" s="14" t="s">
        <v>505</v>
      </c>
      <c r="AJ150" s="15" t="s">
        <v>506</v>
      </c>
      <c r="AK150" s="14" t="s">
        <v>458</v>
      </c>
    </row>
    <row r="151" spans="19:37" x14ac:dyDescent="0.25">
      <c r="S151" t="s">
        <v>321</v>
      </c>
      <c r="T151" t="s">
        <v>322</v>
      </c>
      <c r="U151">
        <v>65.349100000000007</v>
      </c>
      <c r="V151" s="12">
        <v>15.784319999999999</v>
      </c>
      <c r="W151" s="12">
        <v>12.491429999999999</v>
      </c>
      <c r="Y151" s="12">
        <f t="shared" si="12"/>
        <v>0.69767846153846169</v>
      </c>
      <c r="Z151" s="12">
        <f t="shared" si="13"/>
        <v>0.87690666666666661</v>
      </c>
      <c r="AA151" s="12">
        <f t="shared" si="14"/>
        <v>0.832762</v>
      </c>
      <c r="AB151" s="12">
        <f t="shared" si="15"/>
        <v>0.85483433333333325</v>
      </c>
      <c r="AC151" s="12">
        <f t="shared" si="16"/>
        <v>0.77226906098215309</v>
      </c>
      <c r="AE151" s="14">
        <f t="shared" si="17"/>
        <v>15952.527357472454</v>
      </c>
      <c r="AH151" s="15"/>
      <c r="AI151" s="14" t="s">
        <v>304</v>
      </c>
      <c r="AJ151" s="15" t="s">
        <v>303</v>
      </c>
      <c r="AK151" s="14">
        <v>63776.160965344156</v>
      </c>
    </row>
    <row r="152" spans="19:37" x14ac:dyDescent="0.25">
      <c r="S152" t="s">
        <v>323</v>
      </c>
      <c r="T152" t="s">
        <v>324</v>
      </c>
      <c r="U152">
        <v>65.786799999999999</v>
      </c>
      <c r="V152" s="12">
        <v>10.36077074</v>
      </c>
      <c r="W152" s="12">
        <v>4.74</v>
      </c>
      <c r="Y152" s="12">
        <f t="shared" si="12"/>
        <v>0.70441230769230767</v>
      </c>
      <c r="Z152" s="12">
        <f t="shared" si="13"/>
        <v>0.57559837444444439</v>
      </c>
      <c r="AA152" s="12">
        <f t="shared" si="14"/>
        <v>0.316</v>
      </c>
      <c r="AB152" s="12">
        <f t="shared" si="15"/>
        <v>0.44579918722222223</v>
      </c>
      <c r="AC152" s="12">
        <f t="shared" si="16"/>
        <v>0.56038061550928109</v>
      </c>
      <c r="AE152" s="14">
        <f t="shared" si="17"/>
        <v>3741.6615779009639</v>
      </c>
      <c r="AH152" s="15"/>
      <c r="AI152" s="14" t="s">
        <v>312</v>
      </c>
      <c r="AJ152" s="15" t="s">
        <v>311</v>
      </c>
      <c r="AK152" s="14">
        <v>33098.209899809735</v>
      </c>
    </row>
    <row r="153" spans="19:37" x14ac:dyDescent="0.25">
      <c r="S153" t="s">
        <v>325</v>
      </c>
      <c r="T153" t="s">
        <v>17</v>
      </c>
      <c r="U153">
        <v>76.942400000000006</v>
      </c>
      <c r="V153" s="12">
        <v>16.0271492</v>
      </c>
      <c r="W153" s="12">
        <v>13.164750099999999</v>
      </c>
      <c r="Y153" s="12">
        <f t="shared" si="12"/>
        <v>0.87603692307692316</v>
      </c>
      <c r="Z153" s="12">
        <f t="shared" si="13"/>
        <v>0.89039717777777783</v>
      </c>
      <c r="AA153" s="12">
        <f t="shared" si="14"/>
        <v>0.87765000666666659</v>
      </c>
      <c r="AB153" s="12">
        <f t="shared" si="15"/>
        <v>0.88402359222222215</v>
      </c>
      <c r="AC153" s="12">
        <f t="shared" si="16"/>
        <v>0.88002119727752248</v>
      </c>
      <c r="AE153" s="14">
        <f t="shared" si="17"/>
        <v>32546.825941931886</v>
      </c>
      <c r="AH153" s="15"/>
      <c r="AI153" s="14" t="s">
        <v>314</v>
      </c>
      <c r="AJ153" s="15" t="s">
        <v>313</v>
      </c>
      <c r="AK153" s="14">
        <v>5004.3522419186647</v>
      </c>
    </row>
    <row r="154" spans="19:37" x14ac:dyDescent="0.25">
      <c r="S154" t="s">
        <v>326</v>
      </c>
      <c r="T154" t="s">
        <v>327</v>
      </c>
      <c r="U154">
        <v>73.274100000000004</v>
      </c>
      <c r="V154" s="12">
        <v>10.78317</v>
      </c>
      <c r="W154" s="12"/>
      <c r="Y154" s="12">
        <f t="shared" si="12"/>
        <v>0.81960153846153849</v>
      </c>
      <c r="Z154" s="12">
        <f t="shared" si="13"/>
        <v>0.59906499999999996</v>
      </c>
      <c r="AA154" s="12">
        <f t="shared" si="14"/>
        <v>0</v>
      </c>
      <c r="AB154" s="12">
        <f t="shared" si="15"/>
        <v>0.29953249999999998</v>
      </c>
      <c r="AC154" s="12">
        <f t="shared" si="16"/>
        <v>0.49547683883228161</v>
      </c>
      <c r="AE154" s="14" t="str">
        <f t="shared" si="17"/>
        <v>..</v>
      </c>
      <c r="AH154" s="15"/>
      <c r="AI154" s="14" t="s">
        <v>322</v>
      </c>
      <c r="AJ154" s="15" t="s">
        <v>321</v>
      </c>
      <c r="AK154" s="14">
        <v>15952.527357472454</v>
      </c>
    </row>
    <row r="155" spans="19:37" x14ac:dyDescent="0.25">
      <c r="S155" t="s">
        <v>328</v>
      </c>
      <c r="T155" t="s">
        <v>38</v>
      </c>
      <c r="U155">
        <v>81.054500000000004</v>
      </c>
      <c r="V155" s="12">
        <v>16.871229169999999</v>
      </c>
      <c r="W155" s="12">
        <v>9.5759401319999995</v>
      </c>
      <c r="Y155" s="12">
        <f t="shared" si="12"/>
        <v>0.93930000000000002</v>
      </c>
      <c r="Z155" s="12">
        <f t="shared" si="13"/>
        <v>0.93729050944444436</v>
      </c>
      <c r="AA155" s="12">
        <f t="shared" si="14"/>
        <v>0.63839600879999991</v>
      </c>
      <c r="AB155" s="12">
        <f t="shared" si="15"/>
        <v>0.78784325912222219</v>
      </c>
      <c r="AC155" s="12">
        <f t="shared" si="16"/>
        <v>0.8602448333431032</v>
      </c>
      <c r="AE155" s="14">
        <f t="shared" si="17"/>
        <v>32011.325158682892</v>
      </c>
      <c r="AH155" s="15"/>
      <c r="AI155" s="14" t="s">
        <v>316</v>
      </c>
      <c r="AJ155" s="15" t="s">
        <v>315</v>
      </c>
      <c r="AK155" s="14">
        <v>26606.294977685287</v>
      </c>
    </row>
    <row r="156" spans="19:37" x14ac:dyDescent="0.25">
      <c r="S156" t="s">
        <v>329</v>
      </c>
      <c r="T156" t="s">
        <v>330</v>
      </c>
      <c r="U156">
        <v>73.181600000000003</v>
      </c>
      <c r="V156" s="12">
        <v>12.987991129999999</v>
      </c>
      <c r="W156" s="12">
        <v>8.861840248</v>
      </c>
      <c r="Y156" s="12">
        <f t="shared" si="12"/>
        <v>0.81817846153846163</v>
      </c>
      <c r="Z156" s="12">
        <f t="shared" si="13"/>
        <v>0.7215550627777777</v>
      </c>
      <c r="AA156" s="12">
        <f t="shared" si="14"/>
        <v>0.59078934986666665</v>
      </c>
      <c r="AB156" s="12">
        <f t="shared" si="15"/>
        <v>0.65617220632222217</v>
      </c>
      <c r="AC156" s="12">
        <f t="shared" si="16"/>
        <v>0.73271137992596636</v>
      </c>
      <c r="AE156" s="14">
        <f t="shared" si="17"/>
        <v>13317.321118433343</v>
      </c>
      <c r="AH156" s="15"/>
      <c r="AI156" s="14" t="s">
        <v>324</v>
      </c>
      <c r="AJ156" s="15" t="s">
        <v>323</v>
      </c>
      <c r="AK156" s="14">
        <v>3741.6615779009639</v>
      </c>
    </row>
    <row r="157" spans="19:37" x14ac:dyDescent="0.25">
      <c r="S157" t="s">
        <v>331</v>
      </c>
      <c r="T157" t="s">
        <v>332</v>
      </c>
      <c r="U157">
        <v>74.403499999999994</v>
      </c>
      <c r="V157" s="12">
        <v>13.358010289999999</v>
      </c>
      <c r="W157" s="12">
        <v>9.9384803769999994</v>
      </c>
      <c r="Y157" s="12">
        <f t="shared" si="12"/>
        <v>0.83697692307692295</v>
      </c>
      <c r="Z157" s="12">
        <f t="shared" si="13"/>
        <v>0.74211168277777773</v>
      </c>
      <c r="AA157" s="12">
        <f t="shared" si="14"/>
        <v>0.66256535846666664</v>
      </c>
      <c r="AB157" s="12">
        <f t="shared" si="15"/>
        <v>0.70233852062222213</v>
      </c>
      <c r="AC157" s="12">
        <f t="shared" si="16"/>
        <v>0.76670798479524493</v>
      </c>
      <c r="AE157" s="14">
        <f t="shared" si="17"/>
        <v>5402.5387727565021</v>
      </c>
      <c r="AH157" s="15"/>
      <c r="AI157" s="14" t="s">
        <v>330</v>
      </c>
      <c r="AJ157" s="15" t="s">
        <v>329</v>
      </c>
      <c r="AK157" s="14">
        <v>13317.321118433343</v>
      </c>
    </row>
    <row r="158" spans="19:37" x14ac:dyDescent="0.25">
      <c r="S158" t="s">
        <v>333</v>
      </c>
      <c r="T158" t="s">
        <v>334</v>
      </c>
      <c r="U158">
        <v>79.098699999999994</v>
      </c>
      <c r="V158" s="12">
        <v>12.63722038</v>
      </c>
      <c r="W158" s="12">
        <v>9.9960114499999992</v>
      </c>
      <c r="Y158" s="12">
        <f t="shared" si="12"/>
        <v>0.90921076923076916</v>
      </c>
      <c r="Z158" s="12">
        <f t="shared" si="13"/>
        <v>0.70206779888888893</v>
      </c>
      <c r="AA158" s="12">
        <f t="shared" si="14"/>
        <v>0.66640076333333331</v>
      </c>
      <c r="AB158" s="12">
        <f t="shared" si="15"/>
        <v>0.68423428111111106</v>
      </c>
      <c r="AC158" s="12">
        <f t="shared" si="16"/>
        <v>0.78874151473286591</v>
      </c>
      <c r="AE158" s="14">
        <f t="shared" si="17"/>
        <v>89019.069857330993</v>
      </c>
      <c r="AH158" s="15"/>
      <c r="AI158" s="14" t="s">
        <v>318</v>
      </c>
      <c r="AJ158" s="15" t="s">
        <v>317</v>
      </c>
      <c r="AK158" s="14">
        <v>11187.343789603729</v>
      </c>
    </row>
    <row r="159" spans="19:37" x14ac:dyDescent="0.25">
      <c r="S159" t="s">
        <v>335</v>
      </c>
      <c r="T159" t="s">
        <v>15</v>
      </c>
      <c r="U159">
        <v>75.345600000000005</v>
      </c>
      <c r="V159" s="12">
        <v>14.22990036</v>
      </c>
      <c r="W159" s="12">
        <v>11.275119780000001</v>
      </c>
      <c r="Y159" s="12">
        <f t="shared" si="12"/>
        <v>0.85147076923076925</v>
      </c>
      <c r="Z159" s="12">
        <f t="shared" si="13"/>
        <v>0.79055001999999996</v>
      </c>
      <c r="AA159" s="12">
        <f t="shared" si="14"/>
        <v>0.75167465200000005</v>
      </c>
      <c r="AB159" s="12">
        <f t="shared" si="15"/>
        <v>0.77111233600000006</v>
      </c>
      <c r="AC159" s="12">
        <f t="shared" si="16"/>
        <v>0.81029600387590184</v>
      </c>
      <c r="AE159" s="14">
        <f t="shared" si="17"/>
        <v>29057.284603928569</v>
      </c>
      <c r="AH159" s="15"/>
      <c r="AI159" s="14" t="s">
        <v>320</v>
      </c>
      <c r="AJ159" s="15" t="s">
        <v>319</v>
      </c>
      <c r="AK159" s="14">
        <v>7773.2602307440684</v>
      </c>
    </row>
    <row r="160" spans="19:37" x14ac:dyDescent="0.25">
      <c r="S160" t="s">
        <v>336</v>
      </c>
      <c r="T160" t="s">
        <v>337</v>
      </c>
      <c r="U160">
        <v>71.342299999999994</v>
      </c>
      <c r="V160" s="12">
        <v>15.76636982</v>
      </c>
      <c r="W160" s="12">
        <v>12.774288049999999</v>
      </c>
      <c r="Y160" s="12">
        <f t="shared" si="12"/>
        <v>0.78988153846153841</v>
      </c>
      <c r="Z160" s="12">
        <f t="shared" si="13"/>
        <v>0.87590943444444447</v>
      </c>
      <c r="AA160" s="12">
        <f t="shared" si="14"/>
        <v>0.8516192033333333</v>
      </c>
      <c r="AB160" s="12">
        <f t="shared" si="15"/>
        <v>0.86376431888888883</v>
      </c>
      <c r="AC160" s="12">
        <f t="shared" si="16"/>
        <v>0.82599726940961393</v>
      </c>
      <c r="AE160" s="14">
        <f t="shared" si="17"/>
        <v>26586.5546875</v>
      </c>
      <c r="AH160" s="15"/>
      <c r="AI160" s="14" t="s">
        <v>17</v>
      </c>
      <c r="AJ160" s="15" t="s">
        <v>325</v>
      </c>
      <c r="AK160" s="14">
        <v>32546.825941931886</v>
      </c>
    </row>
    <row r="161" spans="19:37" x14ac:dyDescent="0.25">
      <c r="S161" t="s">
        <v>338</v>
      </c>
      <c r="T161" t="s">
        <v>339</v>
      </c>
      <c r="U161">
        <v>66.774100000000004</v>
      </c>
      <c r="V161" s="12">
        <v>11.23097038</v>
      </c>
      <c r="W161" s="12">
        <v>4.4252923580000001</v>
      </c>
      <c r="Y161" s="12">
        <f t="shared" si="12"/>
        <v>0.71960153846153851</v>
      </c>
      <c r="Z161" s="12">
        <f t="shared" si="13"/>
        <v>0.62394279888888893</v>
      </c>
      <c r="AA161" s="12">
        <f t="shared" si="14"/>
        <v>0.29501949053333332</v>
      </c>
      <c r="AB161" s="12">
        <f t="shared" si="15"/>
        <v>0.45948114471111112</v>
      </c>
      <c r="AC161" s="12">
        <f t="shared" si="16"/>
        <v>0.57501594641208376</v>
      </c>
      <c r="AE161" s="14">
        <f t="shared" si="17"/>
        <v>2066.6286592528595</v>
      </c>
      <c r="AH161" s="15"/>
      <c r="AI161" s="14" t="s">
        <v>38</v>
      </c>
      <c r="AJ161" s="15" t="s">
        <v>328</v>
      </c>
      <c r="AK161" s="14">
        <v>32011.325158682892</v>
      </c>
    </row>
    <row r="162" spans="19:37" x14ac:dyDescent="0.25">
      <c r="S162" t="s">
        <v>340</v>
      </c>
      <c r="T162" t="s">
        <v>341</v>
      </c>
      <c r="U162">
        <v>76.239199999999997</v>
      </c>
      <c r="V162" s="12">
        <v>16.13549042</v>
      </c>
      <c r="W162" s="12">
        <v>11.310529710000001</v>
      </c>
      <c r="Y162" s="12">
        <f t="shared" si="12"/>
        <v>0.86521846153846149</v>
      </c>
      <c r="Z162" s="12">
        <f t="shared" si="13"/>
        <v>0.89641613444444446</v>
      </c>
      <c r="AA162" s="12">
        <f t="shared" si="14"/>
        <v>0.75403531400000001</v>
      </c>
      <c r="AB162" s="12">
        <f t="shared" si="15"/>
        <v>0.82522572422222229</v>
      </c>
      <c r="AC162" s="12">
        <f t="shared" si="16"/>
        <v>0.8449855214934241</v>
      </c>
      <c r="AE162" s="14">
        <f t="shared" si="17"/>
        <v>44770.908279760886</v>
      </c>
      <c r="AH162" s="15"/>
      <c r="AI162" s="14" t="s">
        <v>507</v>
      </c>
      <c r="AJ162" s="15" t="s">
        <v>508</v>
      </c>
      <c r="AK162" s="14">
        <v>32437.965147913441</v>
      </c>
    </row>
    <row r="163" spans="19:37" x14ac:dyDescent="0.25">
      <c r="S163" t="s">
        <v>342</v>
      </c>
      <c r="T163" t="s">
        <v>343</v>
      </c>
      <c r="U163">
        <v>65.613600000000005</v>
      </c>
      <c r="V163" s="12">
        <v>7.9451878579999997</v>
      </c>
      <c r="W163" s="12">
        <v>3.82</v>
      </c>
      <c r="Y163" s="12">
        <f t="shared" si="12"/>
        <v>0.70174769230769241</v>
      </c>
      <c r="Z163" s="12">
        <f t="shared" si="13"/>
        <v>0.44139932544444443</v>
      </c>
      <c r="AA163" s="12">
        <f t="shared" si="14"/>
        <v>0.25466666666666665</v>
      </c>
      <c r="AB163" s="12">
        <f t="shared" si="15"/>
        <v>0.34803299605555554</v>
      </c>
      <c r="AC163" s="12">
        <f t="shared" si="16"/>
        <v>0.49419768496920169</v>
      </c>
      <c r="AE163" s="14">
        <f t="shared" si="17"/>
        <v>3874.80029296875</v>
      </c>
      <c r="AH163" s="15"/>
      <c r="AI163" s="14" t="s">
        <v>334</v>
      </c>
      <c r="AJ163" s="15" t="s">
        <v>333</v>
      </c>
      <c r="AK163" s="14">
        <v>89019.069857330993</v>
      </c>
    </row>
    <row r="164" spans="19:37" x14ac:dyDescent="0.25">
      <c r="S164" t="s">
        <v>344</v>
      </c>
      <c r="T164" t="s">
        <v>345</v>
      </c>
      <c r="U164">
        <v>68.006399999999999</v>
      </c>
      <c r="V164" s="12">
        <v>8.9637498860000004</v>
      </c>
      <c r="W164" s="12">
        <v>2.937938258</v>
      </c>
      <c r="Y164" s="12">
        <f t="shared" si="12"/>
        <v>0.73855999999999999</v>
      </c>
      <c r="Z164" s="12">
        <f t="shared" si="13"/>
        <v>0.49798610477777783</v>
      </c>
      <c r="AA164" s="12">
        <f t="shared" si="14"/>
        <v>0.19586255053333332</v>
      </c>
      <c r="AB164" s="12">
        <f t="shared" si="15"/>
        <v>0.34692432765555559</v>
      </c>
      <c r="AC164" s="12">
        <f t="shared" si="16"/>
        <v>0.50618616282281681</v>
      </c>
      <c r="AE164" s="14">
        <f t="shared" si="17"/>
        <v>3384.4417824662637</v>
      </c>
      <c r="AH164" s="15"/>
      <c r="AI164" s="14" t="s">
        <v>15</v>
      </c>
      <c r="AJ164" s="15" t="s">
        <v>335</v>
      </c>
      <c r="AK164" s="14">
        <v>29057.284603928569</v>
      </c>
    </row>
    <row r="165" spans="19:37" x14ac:dyDescent="0.25">
      <c r="S165" t="s">
        <v>346</v>
      </c>
      <c r="T165" t="s">
        <v>347</v>
      </c>
      <c r="U165">
        <v>82.861000000000004</v>
      </c>
      <c r="V165" s="12">
        <v>16.524320599999999</v>
      </c>
      <c r="W165" s="12">
        <v>11.924880030000001</v>
      </c>
      <c r="Y165" s="12">
        <f t="shared" si="12"/>
        <v>0.96709230769230781</v>
      </c>
      <c r="Z165" s="12">
        <f t="shared" si="13"/>
        <v>0.91801781111111103</v>
      </c>
      <c r="AA165" s="12">
        <f t="shared" si="14"/>
        <v>0.79499200200000009</v>
      </c>
      <c r="AB165" s="12">
        <f t="shared" si="15"/>
        <v>0.85650490655555556</v>
      </c>
      <c r="AC165" s="12">
        <f t="shared" si="16"/>
        <v>0.91012049017182151</v>
      </c>
      <c r="AE165" s="14">
        <f t="shared" si="17"/>
        <v>94910.10143137259</v>
      </c>
      <c r="AH165" s="15"/>
      <c r="AI165" s="14" t="s">
        <v>337</v>
      </c>
      <c r="AJ165" s="15" t="s">
        <v>336</v>
      </c>
      <c r="AK165" s="14">
        <v>26586.5546875</v>
      </c>
    </row>
    <row r="166" spans="19:37" x14ac:dyDescent="0.25">
      <c r="S166" t="s">
        <v>348</v>
      </c>
      <c r="T166" t="s">
        <v>349</v>
      </c>
      <c r="U166">
        <v>70.198700000000002</v>
      </c>
      <c r="V166" s="12">
        <v>10.328690269999999</v>
      </c>
      <c r="W166" s="12">
        <v>5.7118479999999998</v>
      </c>
      <c r="Y166" s="12">
        <f t="shared" si="12"/>
        <v>0.77228769230769234</v>
      </c>
      <c r="Z166" s="12">
        <f t="shared" si="13"/>
        <v>0.5738161261111111</v>
      </c>
      <c r="AA166" s="12">
        <f t="shared" si="14"/>
        <v>0.38078986666666664</v>
      </c>
      <c r="AB166" s="12">
        <f t="shared" si="15"/>
        <v>0.47730299638888884</v>
      </c>
      <c r="AC166" s="12">
        <f t="shared" si="16"/>
        <v>0.60713691175279549</v>
      </c>
      <c r="AE166" s="14">
        <f t="shared" si="17"/>
        <v>2469.1742149284719</v>
      </c>
      <c r="AH166" s="15"/>
      <c r="AI166" s="14" t="s">
        <v>339</v>
      </c>
      <c r="AJ166" s="15" t="s">
        <v>338</v>
      </c>
      <c r="AK166" s="14">
        <v>2066.6286592528595</v>
      </c>
    </row>
    <row r="167" spans="19:37" x14ac:dyDescent="0.25">
      <c r="S167" t="s">
        <v>350</v>
      </c>
      <c r="T167" t="s">
        <v>351</v>
      </c>
      <c r="U167">
        <v>59.763199999999998</v>
      </c>
      <c r="V167" s="12">
        <v>9.5733910899999994</v>
      </c>
      <c r="W167" s="12">
        <v>4.5760812849999999</v>
      </c>
      <c r="Y167" s="12">
        <f t="shared" si="12"/>
        <v>0.61174153846153845</v>
      </c>
      <c r="Z167" s="12">
        <f t="shared" si="13"/>
        <v>0.53185506055555554</v>
      </c>
      <c r="AA167" s="12">
        <f t="shared" si="14"/>
        <v>0.30507208566666666</v>
      </c>
      <c r="AB167" s="12">
        <f t="shared" si="15"/>
        <v>0.4184635731111111</v>
      </c>
      <c r="AC167" s="12">
        <f t="shared" si="16"/>
        <v>0.50595607517362962</v>
      </c>
      <c r="AE167" s="14">
        <f t="shared" si="17"/>
        <v>1586.3549429916561</v>
      </c>
      <c r="AH167" s="15"/>
      <c r="AI167" s="14" t="s">
        <v>418</v>
      </c>
      <c r="AJ167" s="15" t="s">
        <v>417</v>
      </c>
      <c r="AK167" s="14">
        <v>6062.4717354530358</v>
      </c>
    </row>
    <row r="168" spans="19:37" x14ac:dyDescent="0.25">
      <c r="S168" t="s">
        <v>352</v>
      </c>
      <c r="T168" t="s">
        <v>353</v>
      </c>
      <c r="U168">
        <v>71.060900000000004</v>
      </c>
      <c r="V168" s="12">
        <v>12.671347669999999</v>
      </c>
      <c r="W168" s="12">
        <v>7.150929928</v>
      </c>
      <c r="Y168" s="12">
        <f t="shared" si="12"/>
        <v>0.78555230769230777</v>
      </c>
      <c r="Z168" s="12">
        <f t="shared" si="13"/>
        <v>0.70396375944444445</v>
      </c>
      <c r="AA168" s="12">
        <f t="shared" si="14"/>
        <v>0.47672866186666668</v>
      </c>
      <c r="AB168" s="12">
        <f t="shared" si="15"/>
        <v>0.59034621065555559</v>
      </c>
      <c r="AC168" s="12">
        <f t="shared" si="16"/>
        <v>0.68099032894592637</v>
      </c>
      <c r="AE168" s="14">
        <f t="shared" si="17"/>
        <v>8295.6279919935532</v>
      </c>
      <c r="AH168" s="15"/>
      <c r="AI168" s="14" t="s">
        <v>355</v>
      </c>
      <c r="AJ168" s="15" t="s">
        <v>354</v>
      </c>
      <c r="AK168" s="14">
        <v>56364.214163191209</v>
      </c>
    </row>
    <row r="169" spans="19:37" x14ac:dyDescent="0.25">
      <c r="S169" t="s">
        <v>354</v>
      </c>
      <c r="T169" t="s">
        <v>355</v>
      </c>
      <c r="U169">
        <v>79.5886</v>
      </c>
      <c r="V169" s="12">
        <v>12.26613998</v>
      </c>
      <c r="W169" s="12">
        <v>10.80146027</v>
      </c>
      <c r="Y169" s="12">
        <f t="shared" si="12"/>
        <v>0.91674769230769226</v>
      </c>
      <c r="Z169" s="12">
        <f t="shared" si="13"/>
        <v>0.68145222111111114</v>
      </c>
      <c r="AA169" s="12">
        <f t="shared" si="14"/>
        <v>0.7200973513333333</v>
      </c>
      <c r="AB169" s="12">
        <f t="shared" si="15"/>
        <v>0.70077478622222222</v>
      </c>
      <c r="AC169" s="12">
        <f t="shared" si="16"/>
        <v>0.80151959932158778</v>
      </c>
      <c r="AE169" s="14">
        <f t="shared" si="17"/>
        <v>56364.214163191209</v>
      </c>
      <c r="AH169" s="15"/>
      <c r="AI169" s="14" t="s">
        <v>363</v>
      </c>
      <c r="AJ169" s="15" t="s">
        <v>362</v>
      </c>
      <c r="AK169" s="14">
        <v>4058.6740025447784</v>
      </c>
    </row>
    <row r="170" spans="19:37" x14ac:dyDescent="0.25">
      <c r="S170" t="s">
        <v>356</v>
      </c>
      <c r="T170" t="s">
        <v>357</v>
      </c>
      <c r="U170">
        <v>55.9666</v>
      </c>
      <c r="V170" s="12"/>
      <c r="W170" s="12"/>
      <c r="Y170" s="12">
        <f t="shared" si="12"/>
        <v>0.55333230769230768</v>
      </c>
      <c r="Z170" s="12">
        <f t="shared" si="13"/>
        <v>0</v>
      </c>
      <c r="AA170" s="12">
        <f t="shared" si="14"/>
        <v>0</v>
      </c>
      <c r="AB170" s="12">
        <f t="shared" si="15"/>
        <v>0</v>
      </c>
      <c r="AC170" s="12" t="e">
        <f t="shared" si="16"/>
        <v>#NUM!</v>
      </c>
      <c r="AE170" s="14">
        <f t="shared" si="17"/>
        <v>1127.4185339946789</v>
      </c>
      <c r="AH170" s="15"/>
      <c r="AI170" s="14" t="s">
        <v>341</v>
      </c>
      <c r="AJ170" s="15" t="s">
        <v>340</v>
      </c>
      <c r="AK170" s="14">
        <v>44770.908279760886</v>
      </c>
    </row>
    <row r="171" spans="19:37" x14ac:dyDescent="0.25">
      <c r="S171" t="s">
        <v>358</v>
      </c>
      <c r="T171" t="s">
        <v>359</v>
      </c>
      <c r="U171">
        <v>75.405699999999996</v>
      </c>
      <c r="V171" s="12">
        <v>14.400090219999999</v>
      </c>
      <c r="W171" s="12">
        <v>11.36987019</v>
      </c>
      <c r="Y171" s="12">
        <f t="shared" si="12"/>
        <v>0.85239538461538455</v>
      </c>
      <c r="Z171" s="12">
        <f t="shared" si="13"/>
        <v>0.8000050122222222</v>
      </c>
      <c r="AA171" s="12">
        <f t="shared" si="14"/>
        <v>0.75799134600000007</v>
      </c>
      <c r="AB171" s="12">
        <f t="shared" si="15"/>
        <v>0.77899817911111113</v>
      </c>
      <c r="AC171" s="12">
        <f t="shared" si="16"/>
        <v>0.81487081951564555</v>
      </c>
      <c r="AE171" s="14">
        <f t="shared" si="17"/>
        <v>18262.706401510804</v>
      </c>
      <c r="AH171" s="15"/>
      <c r="AI171" s="14" t="s">
        <v>345</v>
      </c>
      <c r="AJ171" s="15" t="s">
        <v>344</v>
      </c>
      <c r="AK171" s="14">
        <v>3384.4417824662637</v>
      </c>
    </row>
    <row r="172" spans="19:37" x14ac:dyDescent="0.25">
      <c r="S172" t="s">
        <v>360</v>
      </c>
      <c r="T172" t="s">
        <v>361</v>
      </c>
      <c r="U172">
        <v>55.4801</v>
      </c>
      <c r="V172" s="12">
        <v>5.54251</v>
      </c>
      <c r="W172" s="12">
        <v>5.7261400220000001</v>
      </c>
      <c r="Y172" s="12">
        <f t="shared" si="12"/>
        <v>0.54584769230769226</v>
      </c>
      <c r="Z172" s="12">
        <f t="shared" si="13"/>
        <v>0.30791722222222223</v>
      </c>
      <c r="AA172" s="12">
        <f t="shared" si="14"/>
        <v>0.38174266813333335</v>
      </c>
      <c r="AB172" s="12">
        <f t="shared" si="15"/>
        <v>0.34482994517777776</v>
      </c>
      <c r="AC172" s="12">
        <f t="shared" si="16"/>
        <v>0.43384862546039954</v>
      </c>
      <c r="AE172" s="14" t="str">
        <f t="shared" si="17"/>
        <v>..</v>
      </c>
      <c r="AH172" s="15"/>
      <c r="AI172" s="14" t="s">
        <v>359</v>
      </c>
      <c r="AJ172" s="15" t="s">
        <v>358</v>
      </c>
      <c r="AK172" s="14">
        <v>18262.706401510804</v>
      </c>
    </row>
    <row r="173" spans="19:37" x14ac:dyDescent="0.25">
      <c r="S173" t="s">
        <v>362</v>
      </c>
      <c r="T173" t="s">
        <v>363</v>
      </c>
      <c r="U173">
        <v>67.784800000000004</v>
      </c>
      <c r="V173" s="12">
        <v>13.365385059999999</v>
      </c>
      <c r="W173" s="12">
        <v>6.2155994349999997</v>
      </c>
      <c r="Y173" s="12">
        <f t="shared" si="12"/>
        <v>0.73515076923076927</v>
      </c>
      <c r="Z173" s="12">
        <f t="shared" si="13"/>
        <v>0.74252139222222224</v>
      </c>
      <c r="AA173" s="12">
        <f t="shared" si="14"/>
        <v>0.41437329566666664</v>
      </c>
      <c r="AB173" s="12">
        <f t="shared" si="15"/>
        <v>0.57844734394444441</v>
      </c>
      <c r="AC173" s="12">
        <f t="shared" si="16"/>
        <v>0.65210889417355267</v>
      </c>
      <c r="AE173" s="14">
        <f t="shared" si="17"/>
        <v>4058.6740025447784</v>
      </c>
      <c r="AH173" s="15"/>
      <c r="AI173" s="14" t="s">
        <v>372</v>
      </c>
      <c r="AJ173" s="15" t="s">
        <v>371</v>
      </c>
      <c r="AK173" s="14">
        <v>26439.120237955423</v>
      </c>
    </row>
    <row r="174" spans="19:37" x14ac:dyDescent="0.25">
      <c r="S174" t="s">
        <v>364</v>
      </c>
      <c r="T174" t="s">
        <v>365</v>
      </c>
      <c r="U174">
        <v>72.561499999999995</v>
      </c>
      <c r="V174" s="12">
        <v>13.03564357</v>
      </c>
      <c r="W174" s="12">
        <v>9.7768006300000003</v>
      </c>
      <c r="Y174" s="12">
        <f t="shared" si="12"/>
        <v>0.80863846153846142</v>
      </c>
      <c r="Z174" s="12">
        <f t="shared" si="13"/>
        <v>0.7242024205555555</v>
      </c>
      <c r="AA174" s="12">
        <f t="shared" si="14"/>
        <v>0.65178670866666666</v>
      </c>
      <c r="AB174" s="12">
        <f t="shared" si="15"/>
        <v>0.68799456461111108</v>
      </c>
      <c r="AC174" s="12">
        <f t="shared" si="16"/>
        <v>0.74588126821495693</v>
      </c>
      <c r="AE174" s="14">
        <f t="shared" si="17"/>
        <v>15329.179105804476</v>
      </c>
      <c r="AH174" s="15"/>
      <c r="AI174" s="14" t="s">
        <v>351</v>
      </c>
      <c r="AJ174" s="15" t="s">
        <v>350</v>
      </c>
      <c r="AK174" s="14">
        <v>1586.3549429916561</v>
      </c>
    </row>
    <row r="175" spans="19:37" x14ac:dyDescent="0.25">
      <c r="S175" t="s">
        <v>366</v>
      </c>
      <c r="T175" t="s">
        <v>23</v>
      </c>
      <c r="U175">
        <v>77.005399999999995</v>
      </c>
      <c r="V175" s="12">
        <v>14.51303959</v>
      </c>
      <c r="W175" s="12">
        <v>12.91141987</v>
      </c>
      <c r="Y175" s="12">
        <f t="shared" si="12"/>
        <v>0.87700615384615377</v>
      </c>
      <c r="Z175" s="12">
        <f t="shared" si="13"/>
        <v>0.80627997722222222</v>
      </c>
      <c r="AA175" s="12">
        <f t="shared" si="14"/>
        <v>0.86076132466666666</v>
      </c>
      <c r="AB175" s="12">
        <f t="shared" si="15"/>
        <v>0.83352065094444439</v>
      </c>
      <c r="AC175" s="12">
        <f t="shared" si="16"/>
        <v>0.85498698249513116</v>
      </c>
      <c r="AE175" s="14">
        <f t="shared" si="17"/>
        <v>30960.257299971192</v>
      </c>
      <c r="AH175" s="15"/>
      <c r="AI175" s="14" t="s">
        <v>347</v>
      </c>
      <c r="AJ175" s="15" t="s">
        <v>346</v>
      </c>
      <c r="AK175" s="14">
        <v>94910.10143137259</v>
      </c>
    </row>
    <row r="176" spans="19:37" x14ac:dyDescent="0.25">
      <c r="S176" t="s">
        <v>367</v>
      </c>
      <c r="T176" t="s">
        <v>28</v>
      </c>
      <c r="U176">
        <v>80.440899999999999</v>
      </c>
      <c r="V176" s="12">
        <v>17.654920579999999</v>
      </c>
      <c r="W176" s="12">
        <v>12.803680419999999</v>
      </c>
      <c r="Y176" s="12">
        <f t="shared" si="12"/>
        <v>0.92986000000000002</v>
      </c>
      <c r="Z176" s="12">
        <f t="shared" si="13"/>
        <v>0.98082892111111109</v>
      </c>
      <c r="AA176" s="12">
        <f t="shared" si="14"/>
        <v>0.85357869466666658</v>
      </c>
      <c r="AB176" s="12">
        <f t="shared" si="15"/>
        <v>0.91720380788888889</v>
      </c>
      <c r="AC176" s="12">
        <f t="shared" si="16"/>
        <v>0.9235102234429039</v>
      </c>
      <c r="AE176" s="14">
        <f t="shared" si="17"/>
        <v>37098.119340396966</v>
      </c>
      <c r="AH176" s="15"/>
      <c r="AI176" s="14" t="s">
        <v>509</v>
      </c>
      <c r="AJ176" s="15" t="s">
        <v>510</v>
      </c>
      <c r="AK176" s="14">
        <v>30850.916579702127</v>
      </c>
    </row>
    <row r="177" spans="19:37" x14ac:dyDescent="0.25">
      <c r="S177" t="s">
        <v>368</v>
      </c>
      <c r="T177" t="s">
        <v>20</v>
      </c>
      <c r="U177">
        <v>82.427400000000006</v>
      </c>
      <c r="V177" s="12">
        <v>19.418529509999999</v>
      </c>
      <c r="W177" s="12">
        <v>12.609720230000001</v>
      </c>
      <c r="Y177" s="12">
        <f t="shared" si="12"/>
        <v>0.96042153846153855</v>
      </c>
      <c r="Z177" s="12">
        <f t="shared" si="13"/>
        <v>1.078807195</v>
      </c>
      <c r="AA177" s="12">
        <f t="shared" si="14"/>
        <v>0.84064801533333333</v>
      </c>
      <c r="AB177" s="12">
        <f t="shared" si="15"/>
        <v>0.95972760516666666</v>
      </c>
      <c r="AC177" s="12">
        <f t="shared" si="16"/>
        <v>0.96007450911800485</v>
      </c>
      <c r="AE177" s="14">
        <f t="shared" si="17"/>
        <v>51331.2822226344</v>
      </c>
      <c r="AH177" s="15"/>
      <c r="AI177" s="14" t="s">
        <v>511</v>
      </c>
      <c r="AJ177" s="15" t="s">
        <v>366</v>
      </c>
      <c r="AK177" s="14">
        <v>30960.257299971192</v>
      </c>
    </row>
    <row r="178" spans="19:37" x14ac:dyDescent="0.25">
      <c r="S178" t="s">
        <v>369</v>
      </c>
      <c r="T178" t="s">
        <v>370</v>
      </c>
      <c r="U178">
        <v>59.6922</v>
      </c>
      <c r="V178" s="12">
        <v>13.744345859999999</v>
      </c>
      <c r="W178" s="12">
        <v>5.5960000000000001</v>
      </c>
      <c r="Y178" s="12">
        <f t="shared" si="12"/>
        <v>0.61064923076923072</v>
      </c>
      <c r="Z178" s="12">
        <f t="shared" si="13"/>
        <v>0.76357476999999996</v>
      </c>
      <c r="AA178" s="12">
        <f t="shared" si="14"/>
        <v>0.37306666666666666</v>
      </c>
      <c r="AB178" s="12">
        <f t="shared" si="15"/>
        <v>0.56832071833333331</v>
      </c>
      <c r="AC178" s="12">
        <f t="shared" si="16"/>
        <v>0.58910492230201794</v>
      </c>
      <c r="AE178" s="14">
        <f t="shared" si="17"/>
        <v>8290.4094449110435</v>
      </c>
      <c r="AH178" s="15"/>
      <c r="AI178" s="14" t="s">
        <v>28</v>
      </c>
      <c r="AJ178" s="15" t="s">
        <v>367</v>
      </c>
      <c r="AK178" s="14">
        <v>37098.119340396966</v>
      </c>
    </row>
    <row r="179" spans="19:37" x14ac:dyDescent="0.25">
      <c r="S179" t="s">
        <v>371</v>
      </c>
      <c r="T179" t="s">
        <v>372</v>
      </c>
      <c r="U179">
        <v>73.532399999999996</v>
      </c>
      <c r="V179" s="12">
        <v>13.94161034</v>
      </c>
      <c r="W179" s="12">
        <v>10.28312</v>
      </c>
      <c r="Y179" s="12">
        <f t="shared" si="12"/>
        <v>0.8235753846153846</v>
      </c>
      <c r="Z179" s="12">
        <f t="shared" si="13"/>
        <v>0.77453390777777775</v>
      </c>
      <c r="AA179" s="12">
        <f t="shared" si="14"/>
        <v>0.68554133333333334</v>
      </c>
      <c r="AB179" s="12">
        <f t="shared" si="15"/>
        <v>0.73003762055555554</v>
      </c>
      <c r="AC179" s="12">
        <f t="shared" si="16"/>
        <v>0.77539732662212724</v>
      </c>
      <c r="AE179" s="14">
        <f t="shared" si="17"/>
        <v>26439.120237955423</v>
      </c>
      <c r="AH179" s="15"/>
      <c r="AI179" s="14" t="s">
        <v>349</v>
      </c>
      <c r="AJ179" s="15" t="s">
        <v>348</v>
      </c>
      <c r="AK179" s="14">
        <v>2469.1742149284719</v>
      </c>
    </row>
    <row r="180" spans="19:37" x14ac:dyDescent="0.25">
      <c r="S180" t="s">
        <v>373</v>
      </c>
      <c r="T180" t="s">
        <v>374</v>
      </c>
      <c r="U180">
        <v>72.139899999999997</v>
      </c>
      <c r="V180" s="12">
        <v>9.1642198560000008</v>
      </c>
      <c r="W180" s="12">
        <v>5.0999999999999996</v>
      </c>
      <c r="Y180" s="12">
        <f t="shared" si="12"/>
        <v>0.80215230769230761</v>
      </c>
      <c r="Z180" s="12">
        <f t="shared" si="13"/>
        <v>0.50912332533333338</v>
      </c>
      <c r="AA180" s="12">
        <f t="shared" si="14"/>
        <v>0.33999999999999997</v>
      </c>
      <c r="AB180" s="12">
        <f t="shared" si="15"/>
        <v>0.42456166266666667</v>
      </c>
      <c r="AC180" s="12">
        <f t="shared" si="16"/>
        <v>0.58357785895778269</v>
      </c>
      <c r="AE180" s="14" t="str">
        <f t="shared" si="17"/>
        <v>..</v>
      </c>
      <c r="AH180" s="15"/>
      <c r="AI180" s="14" t="s">
        <v>357</v>
      </c>
      <c r="AJ180" s="15" t="s">
        <v>356</v>
      </c>
      <c r="AK180" s="14">
        <v>1127.4185339946789</v>
      </c>
    </row>
    <row r="181" spans="19:37" x14ac:dyDescent="0.25">
      <c r="S181" t="s">
        <v>375</v>
      </c>
      <c r="T181" t="s">
        <v>376</v>
      </c>
      <c r="U181">
        <v>52.7774</v>
      </c>
      <c r="V181" s="12">
        <v>8.0359143339999992</v>
      </c>
      <c r="W181" s="12">
        <v>2.5737742099999998</v>
      </c>
      <c r="Y181" s="12">
        <f t="shared" si="12"/>
        <v>0.50426769230769231</v>
      </c>
      <c r="Z181" s="12">
        <f t="shared" si="13"/>
        <v>0.44643968522222216</v>
      </c>
      <c r="AA181" s="12">
        <f t="shared" si="14"/>
        <v>0.17158494733333332</v>
      </c>
      <c r="AB181" s="12">
        <f t="shared" si="15"/>
        <v>0.30901231627777775</v>
      </c>
      <c r="AC181" s="12">
        <f t="shared" si="16"/>
        <v>0.39474666258760155</v>
      </c>
      <c r="AE181" s="14">
        <f t="shared" si="17"/>
        <v>1489.186712179657</v>
      </c>
      <c r="AH181" s="15"/>
      <c r="AI181" s="14" t="s">
        <v>422</v>
      </c>
      <c r="AJ181" s="15" t="s">
        <v>421</v>
      </c>
      <c r="AK181" s="14">
        <v>12815.909590529323</v>
      </c>
    </row>
    <row r="182" spans="19:37" x14ac:dyDescent="0.25">
      <c r="S182" t="s">
        <v>377</v>
      </c>
      <c r="T182" t="s">
        <v>378</v>
      </c>
      <c r="U182">
        <v>61.034999999999997</v>
      </c>
      <c r="V182" s="12">
        <v>12.95049378</v>
      </c>
      <c r="W182" s="12">
        <v>5.0168073670000002</v>
      </c>
      <c r="Y182" s="12">
        <f t="shared" si="12"/>
        <v>0.63130769230769224</v>
      </c>
      <c r="Z182" s="12">
        <f t="shared" si="13"/>
        <v>0.71947187666666668</v>
      </c>
      <c r="AA182" s="12">
        <f t="shared" si="14"/>
        <v>0.33445382446666666</v>
      </c>
      <c r="AB182" s="12">
        <f t="shared" si="15"/>
        <v>0.5269628505666667</v>
      </c>
      <c r="AC182" s="12">
        <f t="shared" si="16"/>
        <v>0.57678046180771902</v>
      </c>
      <c r="AE182" s="14">
        <f t="shared" si="17"/>
        <v>2064.1366073939803</v>
      </c>
      <c r="AH182" s="15"/>
      <c r="AI182" s="14" t="s">
        <v>361</v>
      </c>
      <c r="AJ182" s="15" t="s">
        <v>360</v>
      </c>
      <c r="AK182" s="14" t="s">
        <v>458</v>
      </c>
    </row>
    <row r="183" spans="19:37" x14ac:dyDescent="0.25">
      <c r="S183" t="s">
        <v>379</v>
      </c>
      <c r="T183" t="s">
        <v>380</v>
      </c>
      <c r="U183">
        <v>79.273899999999998</v>
      </c>
      <c r="V183" s="12">
        <v>15.882219129999999</v>
      </c>
      <c r="W183" s="12">
        <v>8.6971197129999993</v>
      </c>
      <c r="Y183" s="12">
        <f t="shared" si="12"/>
        <v>0.91190615384615381</v>
      </c>
      <c r="Z183" s="12">
        <f t="shared" si="13"/>
        <v>0.88234550722222216</v>
      </c>
      <c r="AA183" s="12">
        <f t="shared" si="14"/>
        <v>0.57980798086666663</v>
      </c>
      <c r="AB183" s="12">
        <f t="shared" si="15"/>
        <v>0.73107674404444434</v>
      </c>
      <c r="AC183" s="12">
        <f t="shared" si="16"/>
        <v>0.81650069309703477</v>
      </c>
      <c r="AE183" s="14">
        <f t="shared" si="17"/>
        <v>16865.548770916295</v>
      </c>
      <c r="AH183" s="15"/>
      <c r="AI183" s="14" t="s">
        <v>26</v>
      </c>
      <c r="AJ183" s="15" t="s">
        <v>163</v>
      </c>
      <c r="AK183" s="14">
        <v>35987.239644842164</v>
      </c>
    </row>
    <row r="184" spans="19:37" x14ac:dyDescent="0.25">
      <c r="S184" t="s">
        <v>381</v>
      </c>
      <c r="T184" t="s">
        <v>382</v>
      </c>
      <c r="U184">
        <v>67.994200000000006</v>
      </c>
      <c r="V184" s="12">
        <v>11.653036180000001</v>
      </c>
      <c r="W184" s="12">
        <v>11.3333938</v>
      </c>
      <c r="Y184" s="12">
        <f t="shared" si="12"/>
        <v>0.73837230769230777</v>
      </c>
      <c r="Z184" s="12">
        <f t="shared" si="13"/>
        <v>0.6473908988888889</v>
      </c>
      <c r="AA184" s="12">
        <f t="shared" si="14"/>
        <v>0.75555958666666667</v>
      </c>
      <c r="AB184" s="12">
        <f t="shared" si="15"/>
        <v>0.70147524277777773</v>
      </c>
      <c r="AC184" s="12">
        <f t="shared" si="16"/>
        <v>0.71968735837087594</v>
      </c>
      <c r="AE184" s="14">
        <f t="shared" si="17"/>
        <v>3651.9426602834665</v>
      </c>
      <c r="AH184" s="15"/>
      <c r="AI184" s="14" t="s">
        <v>253</v>
      </c>
      <c r="AJ184" s="15" t="s">
        <v>252</v>
      </c>
      <c r="AK184" s="14">
        <v>12939.440565654826</v>
      </c>
    </row>
    <row r="185" spans="19:37" x14ac:dyDescent="0.25">
      <c r="S185" t="s">
        <v>383</v>
      </c>
      <c r="T185" t="s">
        <v>384</v>
      </c>
      <c r="U185">
        <v>68.686999999999998</v>
      </c>
      <c r="V185" s="12">
        <v>13.21039963</v>
      </c>
      <c r="W185" s="12">
        <v>11.26139</v>
      </c>
      <c r="Y185" s="12">
        <f t="shared" si="12"/>
        <v>0.74903076923076917</v>
      </c>
      <c r="Z185" s="12">
        <f t="shared" si="13"/>
        <v>0.73391109055555548</v>
      </c>
      <c r="AA185" s="12">
        <f t="shared" si="14"/>
        <v>0.75075933333333333</v>
      </c>
      <c r="AB185" s="12">
        <f t="shared" si="15"/>
        <v>0.74233521194444441</v>
      </c>
      <c r="AC185" s="12">
        <f t="shared" si="16"/>
        <v>0.74567547554538316</v>
      </c>
      <c r="AE185" s="14">
        <f t="shared" si="17"/>
        <v>14269.641029788265</v>
      </c>
      <c r="AH185" s="15"/>
      <c r="AI185" s="14" t="s">
        <v>512</v>
      </c>
      <c r="AJ185" s="15" t="s">
        <v>234</v>
      </c>
      <c r="AK185" s="14">
        <v>26701.115459001474</v>
      </c>
    </row>
    <row r="186" spans="19:37" x14ac:dyDescent="0.25">
      <c r="S186" t="s">
        <v>385</v>
      </c>
      <c r="T186" t="s">
        <v>386</v>
      </c>
      <c r="U186">
        <v>68.475499999999997</v>
      </c>
      <c r="V186" s="12">
        <v>12.616097999999999</v>
      </c>
      <c r="W186" s="12">
        <v>5.4367900000000002</v>
      </c>
      <c r="Y186" s="12">
        <f t="shared" si="12"/>
        <v>0.745776923076923</v>
      </c>
      <c r="Z186" s="12">
        <f t="shared" si="13"/>
        <v>0.70089433333333329</v>
      </c>
      <c r="AA186" s="12">
        <f t="shared" si="14"/>
        <v>0.3624526666666667</v>
      </c>
      <c r="AB186" s="12">
        <f t="shared" si="15"/>
        <v>0.53167350000000002</v>
      </c>
      <c r="AC186" s="12">
        <f t="shared" si="16"/>
        <v>0.62969026267803951</v>
      </c>
      <c r="AE186" s="14">
        <f t="shared" si="17"/>
        <v>4856.5182914253855</v>
      </c>
      <c r="AH186" s="15"/>
      <c r="AI186" s="14" t="s">
        <v>513</v>
      </c>
      <c r="AJ186" s="15" t="s">
        <v>248</v>
      </c>
      <c r="AK186" s="14">
        <v>11650.930319256229</v>
      </c>
    </row>
    <row r="187" spans="19:37" x14ac:dyDescent="0.25">
      <c r="S187" t="s">
        <v>387</v>
      </c>
      <c r="T187" t="s">
        <v>388</v>
      </c>
      <c r="U187">
        <v>70.927599999999998</v>
      </c>
      <c r="V187" s="12">
        <v>16.04857063</v>
      </c>
      <c r="W187" s="12">
        <v>11.392594000000001</v>
      </c>
      <c r="Y187" s="12">
        <f t="shared" si="12"/>
        <v>0.78350153846153847</v>
      </c>
      <c r="Z187" s="12">
        <f t="shared" si="13"/>
        <v>0.89158725722222221</v>
      </c>
      <c r="AA187" s="12">
        <f t="shared" si="14"/>
        <v>0.75950626666666676</v>
      </c>
      <c r="AB187" s="12">
        <f t="shared" si="15"/>
        <v>0.82554676194444454</v>
      </c>
      <c r="AC187" s="12">
        <f t="shared" si="16"/>
        <v>0.8042494377091064</v>
      </c>
      <c r="AE187" s="14">
        <f t="shared" si="17"/>
        <v>6357.0699144526607</v>
      </c>
      <c r="AH187" s="15"/>
      <c r="AI187" s="14" t="s">
        <v>514</v>
      </c>
      <c r="AJ187" s="15" t="s">
        <v>515</v>
      </c>
      <c r="AK187" s="14" t="s">
        <v>458</v>
      </c>
    </row>
    <row r="188" spans="19:37" x14ac:dyDescent="0.25">
      <c r="S188" t="s">
        <v>389</v>
      </c>
      <c r="T188" t="s">
        <v>390</v>
      </c>
      <c r="U188">
        <v>74.405600000000007</v>
      </c>
      <c r="V188" s="12">
        <v>14.535452920000001</v>
      </c>
      <c r="W188" s="12">
        <v>11.610624189999999</v>
      </c>
      <c r="Y188" s="12">
        <f t="shared" si="12"/>
        <v>0.83700923076923084</v>
      </c>
      <c r="Z188" s="12">
        <f t="shared" si="13"/>
        <v>0.80752516222222226</v>
      </c>
      <c r="AA188" s="12">
        <f t="shared" si="14"/>
        <v>0.7740416126666666</v>
      </c>
      <c r="AB188" s="12">
        <f t="shared" si="15"/>
        <v>0.79078338744444443</v>
      </c>
      <c r="AC188" s="12">
        <f t="shared" si="16"/>
        <v>0.81356806404256132</v>
      </c>
      <c r="AE188" s="14">
        <f t="shared" si="17"/>
        <v>23391.316198833167</v>
      </c>
      <c r="AH188" s="15"/>
      <c r="AI188" s="14" t="s">
        <v>516</v>
      </c>
      <c r="AJ188" s="15" t="s">
        <v>409</v>
      </c>
      <c r="AK188" s="14">
        <v>13690.973397358373</v>
      </c>
    </row>
    <row r="189" spans="19:37" x14ac:dyDescent="0.25">
      <c r="S189" t="s">
        <v>391</v>
      </c>
      <c r="T189" t="s">
        <v>392</v>
      </c>
      <c r="U189">
        <v>75.292299999999997</v>
      </c>
      <c r="V189" s="12">
        <v>15.425382239999999</v>
      </c>
      <c r="W189" s="12">
        <v>7.4315986140000003</v>
      </c>
      <c r="Y189" s="12">
        <f t="shared" si="12"/>
        <v>0.85065076923076921</v>
      </c>
      <c r="Z189" s="12">
        <f t="shared" si="13"/>
        <v>0.85696567999999995</v>
      </c>
      <c r="AA189" s="12">
        <f t="shared" si="14"/>
        <v>0.49543990760000001</v>
      </c>
      <c r="AB189" s="12">
        <f t="shared" si="15"/>
        <v>0.67620279379999992</v>
      </c>
      <c r="AC189" s="12">
        <f t="shared" si="16"/>
        <v>0.75842760149005994</v>
      </c>
      <c r="AE189" s="14">
        <f t="shared" si="17"/>
        <v>10040.135993665323</v>
      </c>
      <c r="AH189" s="15"/>
      <c r="AI189" s="14" t="s">
        <v>343</v>
      </c>
      <c r="AJ189" s="15" t="s">
        <v>342</v>
      </c>
      <c r="AK189" s="14">
        <v>3874.80029296875</v>
      </c>
    </row>
    <row r="190" spans="19:37" x14ac:dyDescent="0.25">
      <c r="S190" t="s">
        <v>393</v>
      </c>
      <c r="T190" t="s">
        <v>394</v>
      </c>
      <c r="U190">
        <v>75.849999999999994</v>
      </c>
      <c r="V190" s="12">
        <v>18.3382206</v>
      </c>
      <c r="W190" s="12">
        <v>8.6331396100000006</v>
      </c>
      <c r="Y190" s="12">
        <f t="shared" si="12"/>
        <v>0.85923076923076913</v>
      </c>
      <c r="Z190" s="12">
        <f t="shared" si="13"/>
        <v>1.0187900333333333</v>
      </c>
      <c r="AA190" s="12">
        <f t="shared" si="14"/>
        <v>0.57554264066666672</v>
      </c>
      <c r="AB190" s="12">
        <f t="shared" si="15"/>
        <v>0.79716633699999995</v>
      </c>
      <c r="AC190" s="12">
        <f t="shared" si="16"/>
        <v>0.82761696753110647</v>
      </c>
      <c r="AE190" s="14">
        <f t="shared" si="17"/>
        <v>28473.205858382837</v>
      </c>
      <c r="AH190" s="15"/>
      <c r="AI190" s="14" t="s">
        <v>365</v>
      </c>
      <c r="AJ190" s="15" t="s">
        <v>364</v>
      </c>
      <c r="AK190" s="14">
        <v>15329.179105804476</v>
      </c>
    </row>
    <row r="191" spans="19:37" x14ac:dyDescent="0.25">
      <c r="S191" t="s">
        <v>395</v>
      </c>
      <c r="T191" t="s">
        <v>396</v>
      </c>
      <c r="U191">
        <v>64.382000000000005</v>
      </c>
      <c r="V191" s="12">
        <v>9.4044299999999996</v>
      </c>
      <c r="W191" s="12">
        <v>10.573107719999999</v>
      </c>
      <c r="Y191" s="12">
        <f t="shared" si="12"/>
        <v>0.68280000000000007</v>
      </c>
      <c r="Z191" s="12">
        <f t="shared" si="13"/>
        <v>0.52246833333333331</v>
      </c>
      <c r="AA191" s="12">
        <f t="shared" si="14"/>
        <v>0.70487384799999997</v>
      </c>
      <c r="AB191" s="12">
        <f t="shared" si="15"/>
        <v>0.6136710906666667</v>
      </c>
      <c r="AC191" s="12">
        <f t="shared" si="16"/>
        <v>0.64731338678201311</v>
      </c>
      <c r="AE191" s="14">
        <f t="shared" si="17"/>
        <v>4577.9681550971181</v>
      </c>
      <c r="AH191" s="15"/>
      <c r="AI191" s="14" t="s">
        <v>20</v>
      </c>
      <c r="AJ191" s="15" t="s">
        <v>368</v>
      </c>
      <c r="AK191" s="14">
        <v>51331.2822226344</v>
      </c>
    </row>
    <row r="192" spans="19:37" x14ac:dyDescent="0.25">
      <c r="S192" t="s">
        <v>397</v>
      </c>
      <c r="T192" t="s">
        <v>398</v>
      </c>
      <c r="U192">
        <v>66.407700000000006</v>
      </c>
      <c r="V192" s="12">
        <v>9.2214899060000004</v>
      </c>
      <c r="W192" s="12">
        <v>6.3728987100000003</v>
      </c>
      <c r="Y192" s="12">
        <f t="shared" si="12"/>
        <v>0.71396461538461542</v>
      </c>
      <c r="Z192" s="12">
        <f t="shared" si="13"/>
        <v>0.5123049947777778</v>
      </c>
      <c r="AA192" s="12">
        <f t="shared" si="14"/>
        <v>0.42485991400000001</v>
      </c>
      <c r="AB192" s="12">
        <f t="shared" si="15"/>
        <v>0.4685824543888889</v>
      </c>
      <c r="AC192" s="12">
        <f t="shared" si="16"/>
        <v>0.57840409042791374</v>
      </c>
      <c r="AE192" s="14">
        <f t="shared" si="17"/>
        <v>2551.5068359375</v>
      </c>
      <c r="AH192" s="15"/>
      <c r="AI192" s="14" t="s">
        <v>121</v>
      </c>
      <c r="AJ192" s="15" t="s">
        <v>120</v>
      </c>
      <c r="AK192" s="14">
        <v>67765.881429025932</v>
      </c>
    </row>
    <row r="193" spans="19:37" x14ac:dyDescent="0.25">
      <c r="S193" t="s">
        <v>399</v>
      </c>
      <c r="T193" t="s">
        <v>400</v>
      </c>
      <c r="U193">
        <v>62.851300000000002</v>
      </c>
      <c r="V193" s="12">
        <v>10.14986994</v>
      </c>
      <c r="W193" s="12">
        <v>5.7309415660000003</v>
      </c>
      <c r="Y193" s="12">
        <f t="shared" si="12"/>
        <v>0.65925076923076931</v>
      </c>
      <c r="Z193" s="12">
        <f t="shared" si="13"/>
        <v>0.56388166333333334</v>
      </c>
      <c r="AA193" s="12">
        <f t="shared" si="14"/>
        <v>0.3820627710666667</v>
      </c>
      <c r="AB193" s="12">
        <f t="shared" si="15"/>
        <v>0.47297221720000004</v>
      </c>
      <c r="AC193" s="12">
        <f t="shared" si="16"/>
        <v>0.55839707915951931</v>
      </c>
      <c r="AE193" s="14">
        <f t="shared" si="17"/>
        <v>2240.4902372908259</v>
      </c>
      <c r="AH193" s="15"/>
      <c r="AI193" s="14" t="s">
        <v>374</v>
      </c>
      <c r="AJ193" s="15" t="s">
        <v>373</v>
      </c>
      <c r="AK193" s="14" t="s">
        <v>458</v>
      </c>
    </row>
    <row r="194" spans="19:37" x14ac:dyDescent="0.25">
      <c r="S194" t="s">
        <v>401</v>
      </c>
      <c r="T194" t="s">
        <v>402</v>
      </c>
      <c r="U194">
        <v>72.572599999999994</v>
      </c>
      <c r="V194" s="12">
        <v>14.956568539999999</v>
      </c>
      <c r="W194" s="12">
        <v>11.13142043</v>
      </c>
      <c r="Y194" s="12">
        <f t="shared" si="12"/>
        <v>0.80880923076923072</v>
      </c>
      <c r="Z194" s="12">
        <f t="shared" si="13"/>
        <v>0.83092047444444439</v>
      </c>
      <c r="AA194" s="12">
        <f t="shared" si="14"/>
        <v>0.74209469533333339</v>
      </c>
      <c r="AB194" s="12">
        <f t="shared" si="15"/>
        <v>0.78650758488888894</v>
      </c>
      <c r="AC194" s="12">
        <f t="shared" si="16"/>
        <v>0.7975804628550951</v>
      </c>
      <c r="AE194" s="14">
        <f t="shared" si="17"/>
        <v>12407.7900390625</v>
      </c>
      <c r="AH194" s="15"/>
      <c r="AI194" s="14" t="s">
        <v>382</v>
      </c>
      <c r="AJ194" s="15" t="s">
        <v>381</v>
      </c>
      <c r="AK194" s="14">
        <v>3651.9426602834665</v>
      </c>
    </row>
    <row r="195" spans="19:37" x14ac:dyDescent="0.25">
      <c r="S195" t="s">
        <v>403</v>
      </c>
      <c r="T195" t="s">
        <v>404</v>
      </c>
      <c r="U195">
        <v>78.4298</v>
      </c>
      <c r="V195" s="12">
        <v>16.832599640000002</v>
      </c>
      <c r="W195" s="12">
        <v>8.9825496670000007</v>
      </c>
      <c r="Y195" s="12">
        <f t="shared" si="12"/>
        <v>0.89892000000000005</v>
      </c>
      <c r="Z195" s="12">
        <f t="shared" si="13"/>
        <v>0.93514442444444457</v>
      </c>
      <c r="AA195" s="12">
        <f t="shared" si="14"/>
        <v>0.59883664446666673</v>
      </c>
      <c r="AB195" s="12">
        <f t="shared" si="15"/>
        <v>0.76699053445555565</v>
      </c>
      <c r="AC195" s="12">
        <f t="shared" si="16"/>
        <v>0.83033916638491057</v>
      </c>
      <c r="AE195" s="14">
        <f t="shared" si="17"/>
        <v>22073.374872663455</v>
      </c>
      <c r="AH195" s="15"/>
      <c r="AI195" s="14" t="s">
        <v>517</v>
      </c>
      <c r="AJ195" s="15" t="s">
        <v>397</v>
      </c>
      <c r="AK195" s="14">
        <v>2551.5068359375</v>
      </c>
    </row>
    <row r="196" spans="19:37" x14ac:dyDescent="0.25">
      <c r="S196" t="s">
        <v>405</v>
      </c>
      <c r="T196" t="s">
        <v>406</v>
      </c>
      <c r="U196">
        <v>77.414400000000001</v>
      </c>
      <c r="V196" s="12">
        <v>16.280979160000001</v>
      </c>
      <c r="W196" s="12">
        <v>13.683429719999999</v>
      </c>
      <c r="Y196" s="12">
        <f t="shared" si="12"/>
        <v>0.88329846153846159</v>
      </c>
      <c r="Z196" s="12">
        <f t="shared" si="13"/>
        <v>0.90449884222222232</v>
      </c>
      <c r="AA196" s="12">
        <f t="shared" si="14"/>
        <v>0.91222864799999992</v>
      </c>
      <c r="AB196" s="12">
        <f t="shared" si="15"/>
        <v>0.90836374511111107</v>
      </c>
      <c r="AC196" s="12">
        <f t="shared" si="16"/>
        <v>0.8957434334528831</v>
      </c>
      <c r="AE196" s="14">
        <f t="shared" si="17"/>
        <v>60158.910452830198</v>
      </c>
      <c r="AH196" s="15"/>
      <c r="AI196" s="14" t="s">
        <v>380</v>
      </c>
      <c r="AJ196" s="15" t="s">
        <v>379</v>
      </c>
      <c r="AK196" s="14">
        <v>16865.548770916295</v>
      </c>
    </row>
    <row r="197" spans="19:37" x14ac:dyDescent="0.25">
      <c r="S197" t="s">
        <v>407</v>
      </c>
      <c r="T197" t="s">
        <v>408</v>
      </c>
      <c r="U197">
        <v>70.3309</v>
      </c>
      <c r="V197" s="12">
        <v>12.47714043</v>
      </c>
      <c r="W197" s="12">
        <v>11.89558983</v>
      </c>
      <c r="Y197" s="12">
        <f t="shared" si="12"/>
        <v>0.77432153846153851</v>
      </c>
      <c r="Z197" s="12">
        <f t="shared" si="13"/>
        <v>0.6931744683333334</v>
      </c>
      <c r="AA197" s="12">
        <f t="shared" si="14"/>
        <v>0.79303932200000005</v>
      </c>
      <c r="AB197" s="12">
        <f t="shared" si="15"/>
        <v>0.74310689516666673</v>
      </c>
      <c r="AC197" s="12">
        <f t="shared" si="16"/>
        <v>0.75855367266056439</v>
      </c>
      <c r="AE197" s="14">
        <f t="shared" si="17"/>
        <v>7407.7276400851442</v>
      </c>
      <c r="AH197" s="15"/>
      <c r="AI197" s="14" t="s">
        <v>386</v>
      </c>
      <c r="AJ197" s="15" t="s">
        <v>385</v>
      </c>
      <c r="AK197" s="14">
        <v>4856.5182914253855</v>
      </c>
    </row>
    <row r="198" spans="19:37" x14ac:dyDescent="0.25">
      <c r="S198" t="s">
        <v>409</v>
      </c>
      <c r="T198" t="s">
        <v>410</v>
      </c>
      <c r="U198">
        <v>72.125600000000006</v>
      </c>
      <c r="V198" s="12">
        <v>14.67220567</v>
      </c>
      <c r="W198" s="12">
        <v>10.833430290000001</v>
      </c>
      <c r="Y198" s="12">
        <f t="shared" si="12"/>
        <v>0.80193230769230783</v>
      </c>
      <c r="Z198" s="12">
        <f t="shared" si="13"/>
        <v>0.81512253722222228</v>
      </c>
      <c r="AA198" s="12">
        <f t="shared" si="14"/>
        <v>0.72222868600000001</v>
      </c>
      <c r="AB198" s="12">
        <f t="shared" si="15"/>
        <v>0.76867561161111109</v>
      </c>
      <c r="AC198" s="12">
        <f t="shared" si="16"/>
        <v>0.78512789218451184</v>
      </c>
      <c r="AE198" s="14">
        <f t="shared" si="17"/>
        <v>13690.973397358373</v>
      </c>
      <c r="AH198" s="15"/>
      <c r="AI198" s="14" t="s">
        <v>378</v>
      </c>
      <c r="AJ198" s="15" t="s">
        <v>377</v>
      </c>
      <c r="AK198" s="14">
        <v>2064.1366073939803</v>
      </c>
    </row>
    <row r="199" spans="19:37" x14ac:dyDescent="0.25">
      <c r="S199" t="s">
        <v>411</v>
      </c>
      <c r="T199" t="s">
        <v>412</v>
      </c>
      <c r="U199">
        <v>71.094899999999996</v>
      </c>
      <c r="V199" s="12">
        <v>12.816079999999999</v>
      </c>
      <c r="W199" s="12">
        <v>11.107277359999999</v>
      </c>
      <c r="Y199" s="12">
        <f t="shared" si="12"/>
        <v>0.78607538461538451</v>
      </c>
      <c r="Z199" s="12">
        <f t="shared" si="13"/>
        <v>0.71200444444444444</v>
      </c>
      <c r="AA199" s="12">
        <f t="shared" si="14"/>
        <v>0.74048515733333331</v>
      </c>
      <c r="AB199" s="12">
        <f t="shared" si="15"/>
        <v>0.72624480088888888</v>
      </c>
      <c r="AC199" s="12">
        <f t="shared" si="16"/>
        <v>0.75556810492744908</v>
      </c>
      <c r="AE199" s="14" t="str">
        <f t="shared" si="17"/>
        <v>..</v>
      </c>
      <c r="AH199" s="15"/>
      <c r="AI199" s="14" t="s">
        <v>388</v>
      </c>
      <c r="AJ199" s="15" t="s">
        <v>387</v>
      </c>
      <c r="AK199" s="14">
        <v>6357.0699144526607</v>
      </c>
    </row>
    <row r="200" spans="19:37" x14ac:dyDescent="0.25">
      <c r="S200" t="s">
        <v>413</v>
      </c>
      <c r="T200" t="s">
        <v>414</v>
      </c>
      <c r="U200">
        <v>75.377899999999997</v>
      </c>
      <c r="V200" s="12">
        <v>12.9519325</v>
      </c>
      <c r="W200" s="12">
        <v>8.370280266</v>
      </c>
      <c r="Y200" s="12">
        <f t="shared" si="12"/>
        <v>0.8519676923076922</v>
      </c>
      <c r="Z200" s="12">
        <f t="shared" si="13"/>
        <v>0.71955180555555553</v>
      </c>
      <c r="AA200" s="12">
        <f t="shared" si="14"/>
        <v>0.55801868440000002</v>
      </c>
      <c r="AB200" s="12">
        <f t="shared" si="15"/>
        <v>0.63878524497777778</v>
      </c>
      <c r="AC200" s="12">
        <f t="shared" si="16"/>
        <v>0.73771565731243716</v>
      </c>
      <c r="AE200" s="14">
        <f t="shared" si="17"/>
        <v>10450.622381569274</v>
      </c>
      <c r="AH200" s="15"/>
      <c r="AI200" s="14" t="s">
        <v>390</v>
      </c>
      <c r="AJ200" s="15" t="s">
        <v>389</v>
      </c>
      <c r="AK200" s="14">
        <v>23391.316198833167</v>
      </c>
    </row>
    <row r="201" spans="19:37" x14ac:dyDescent="0.25">
      <c r="S201" t="s">
        <v>415</v>
      </c>
      <c r="T201" t="s">
        <v>416</v>
      </c>
      <c r="U201">
        <v>70.299499999999995</v>
      </c>
      <c r="V201" s="12">
        <v>11.53531503</v>
      </c>
      <c r="W201" s="12">
        <v>7.0648460000000002</v>
      </c>
      <c r="Y201" s="12">
        <f t="shared" si="12"/>
        <v>0.77383846153846148</v>
      </c>
      <c r="Z201" s="12">
        <f t="shared" si="13"/>
        <v>0.64085083499999995</v>
      </c>
      <c r="AA201" s="12">
        <f t="shared" si="14"/>
        <v>0.47098973333333333</v>
      </c>
      <c r="AB201" s="12">
        <f t="shared" si="15"/>
        <v>0.55592028416666661</v>
      </c>
      <c r="AC201" s="12">
        <f t="shared" si="16"/>
        <v>0.65589061392701575</v>
      </c>
      <c r="AE201" s="14">
        <f t="shared" si="17"/>
        <v>2848.9702397598171</v>
      </c>
      <c r="AH201" s="15"/>
      <c r="AI201" s="14" t="s">
        <v>392</v>
      </c>
      <c r="AJ201" s="15" t="s">
        <v>391</v>
      </c>
      <c r="AK201" s="14">
        <v>10040.135993665323</v>
      </c>
    </row>
    <row r="202" spans="19:37" x14ac:dyDescent="0.25">
      <c r="S202" t="s">
        <v>417</v>
      </c>
      <c r="T202" t="s">
        <v>418</v>
      </c>
      <c r="U202">
        <v>72.767700000000005</v>
      </c>
      <c r="V202" s="12">
        <v>12.41885948</v>
      </c>
      <c r="W202" s="12">
        <v>11.4038</v>
      </c>
      <c r="Y202" s="12">
        <f t="shared" si="12"/>
        <v>0.81181076923076934</v>
      </c>
      <c r="Z202" s="12">
        <f t="shared" si="13"/>
        <v>0.68993663777777781</v>
      </c>
      <c r="AA202" s="12">
        <f t="shared" si="14"/>
        <v>0.76025333333333334</v>
      </c>
      <c r="AB202" s="12">
        <f t="shared" si="15"/>
        <v>0.72509498555555552</v>
      </c>
      <c r="AC202" s="12">
        <f t="shared" si="16"/>
        <v>0.76722872599325231</v>
      </c>
      <c r="AE202" s="14">
        <f t="shared" si="17"/>
        <v>6062.4717354530358</v>
      </c>
      <c r="AH202" s="15"/>
      <c r="AI202" s="14" t="s">
        <v>518</v>
      </c>
      <c r="AJ202" s="15" t="s">
        <v>393</v>
      </c>
      <c r="AK202" s="14">
        <v>28473.205858382837</v>
      </c>
    </row>
    <row r="203" spans="19:37" x14ac:dyDescent="0.25">
      <c r="S203" t="s">
        <v>419</v>
      </c>
      <c r="T203" t="s">
        <v>420</v>
      </c>
      <c r="U203">
        <v>64.650099999999995</v>
      </c>
      <c r="V203" s="12">
        <v>9.0987100600000002</v>
      </c>
      <c r="W203" s="12">
        <v>3.2</v>
      </c>
      <c r="Y203" s="12">
        <f t="shared" si="12"/>
        <v>0.68692461538461536</v>
      </c>
      <c r="Z203" s="12">
        <f t="shared" si="13"/>
        <v>0.50548389222222223</v>
      </c>
      <c r="AA203" s="12">
        <f t="shared" si="14"/>
        <v>0.21333333333333335</v>
      </c>
      <c r="AB203" s="12">
        <f t="shared" si="15"/>
        <v>0.3594086127777778</v>
      </c>
      <c r="AC203" s="12">
        <f t="shared" si="16"/>
        <v>0.49687686915199947</v>
      </c>
      <c r="AE203" s="14" t="str">
        <f t="shared" si="17"/>
        <v>..</v>
      </c>
      <c r="AH203" s="15"/>
      <c r="AI203" s="14" t="s">
        <v>384</v>
      </c>
      <c r="AJ203" s="15" t="s">
        <v>383</v>
      </c>
      <c r="AK203" s="14">
        <v>14269.641029788265</v>
      </c>
    </row>
    <row r="204" spans="19:37" x14ac:dyDescent="0.25">
      <c r="S204" t="s">
        <v>421</v>
      </c>
      <c r="T204" t="s">
        <v>422</v>
      </c>
      <c r="U204">
        <v>65.252200000000002</v>
      </c>
      <c r="V204" s="12">
        <v>13.64371014</v>
      </c>
      <c r="W204" s="12">
        <v>11.37316036</v>
      </c>
      <c r="Y204" s="12">
        <f t="shared" si="12"/>
        <v>0.69618769230769229</v>
      </c>
      <c r="Z204" s="12">
        <f t="shared" si="13"/>
        <v>0.75798389666666666</v>
      </c>
      <c r="AA204" s="12">
        <f t="shared" si="14"/>
        <v>0.75821069066666669</v>
      </c>
      <c r="AB204" s="12">
        <f t="shared" si="15"/>
        <v>0.75809729366666667</v>
      </c>
      <c r="AC204" s="12">
        <f t="shared" si="16"/>
        <v>0.72648331393260746</v>
      </c>
      <c r="AE204" s="14">
        <f t="shared" si="17"/>
        <v>12815.909590529323</v>
      </c>
      <c r="AH204" s="15"/>
      <c r="AI204" s="14" t="s">
        <v>519</v>
      </c>
      <c r="AJ204" s="15" t="s">
        <v>520</v>
      </c>
      <c r="AK204" s="14">
        <v>18474.865994876869</v>
      </c>
    </row>
    <row r="205" spans="19:37" x14ac:dyDescent="0.25">
      <c r="S205" t="s">
        <v>423</v>
      </c>
      <c r="T205" t="s">
        <v>424</v>
      </c>
      <c r="U205">
        <v>62.380299999999998</v>
      </c>
      <c r="V205" s="12">
        <v>10.92876021</v>
      </c>
      <c r="W205" s="12">
        <v>7.1870914939999997</v>
      </c>
      <c r="Y205" s="12">
        <f t="shared" ref="Y205:Y206" si="18">(U205-$AA$7)/($AB$7-$AA$7)</f>
        <v>0.6520046153846154</v>
      </c>
      <c r="Z205" s="12">
        <f t="shared" ref="Z205:Z206" si="19">(V205-$AA$8)/($AB$8-$AA$8)</f>
        <v>0.60715334499999996</v>
      </c>
      <c r="AA205" s="12">
        <f t="shared" ref="AA205:AA206" si="20">(W205-$AA$9)/($AB$9-$AA$9)</f>
        <v>0.47913943293333333</v>
      </c>
      <c r="AB205" s="12">
        <f t="shared" ref="AB205:AB206" si="21">AVERAGE(Z205:AA205)</f>
        <v>0.54314638896666667</v>
      </c>
      <c r="AC205" s="12">
        <f t="shared" ref="AC205:AC206" si="22">GEOMEAN(Y205,AB205)</f>
        <v>0.59509154962556332</v>
      </c>
      <c r="AE205" s="14">
        <f t="shared" ref="AE205:AE206" si="23">_xlfn.XLOOKUP(S205, $AJ$4:$AJ$220,$AK$4:$AK$220,"NOT FOUND",0,1)</f>
        <v>3183.6507732625855</v>
      </c>
      <c r="AH205" s="15"/>
      <c r="AI205" s="14" t="s">
        <v>396</v>
      </c>
      <c r="AJ205" s="15" t="s">
        <v>395</v>
      </c>
      <c r="AK205" s="14">
        <v>4577.9681550971181</v>
      </c>
    </row>
    <row r="206" spans="19:37" x14ac:dyDescent="0.25">
      <c r="S206" t="s">
        <v>425</v>
      </c>
      <c r="T206" t="s">
        <v>426</v>
      </c>
      <c r="U206">
        <v>61.124200000000002</v>
      </c>
      <c r="V206" s="12">
        <v>12.110969040000001</v>
      </c>
      <c r="W206" s="12">
        <v>8.7109085010000005</v>
      </c>
      <c r="Y206" s="12">
        <f t="shared" si="18"/>
        <v>0.63268000000000002</v>
      </c>
      <c r="Z206" s="12">
        <f t="shared" si="19"/>
        <v>0.67283161333333341</v>
      </c>
      <c r="AA206" s="12">
        <f t="shared" si="20"/>
        <v>0.58072723339999999</v>
      </c>
      <c r="AB206" s="12">
        <f t="shared" si="21"/>
        <v>0.6267794233666667</v>
      </c>
      <c r="AC206" s="12">
        <f t="shared" si="22"/>
        <v>0.62972280058421159</v>
      </c>
      <c r="AE206" s="14">
        <f t="shared" si="23"/>
        <v>1990.3194191982541</v>
      </c>
      <c r="AH206" s="15"/>
      <c r="AI206" s="14" t="s">
        <v>400</v>
      </c>
      <c r="AJ206" s="15" t="s">
        <v>399</v>
      </c>
      <c r="AK206" s="14">
        <v>2240.4902372908259</v>
      </c>
    </row>
    <row r="207" spans="19:37" x14ac:dyDescent="0.25">
      <c r="V207" s="12"/>
      <c r="W207" s="12"/>
      <c r="AH207" s="15"/>
      <c r="AI207" s="14" t="s">
        <v>402</v>
      </c>
      <c r="AJ207" s="15" t="s">
        <v>401</v>
      </c>
      <c r="AK207" s="14">
        <v>12407.7900390625</v>
      </c>
    </row>
    <row r="208" spans="19:37" x14ac:dyDescent="0.25">
      <c r="V208" s="12"/>
      <c r="W208" s="12"/>
      <c r="AH208" s="15"/>
      <c r="AI208" s="14" t="s">
        <v>72</v>
      </c>
      <c r="AJ208" s="15" t="s">
        <v>71</v>
      </c>
      <c r="AK208" s="14">
        <v>67668.286641326529</v>
      </c>
    </row>
    <row r="209" spans="22:37" x14ac:dyDescent="0.25">
      <c r="V209" s="12"/>
      <c r="W209" s="12"/>
      <c r="AH209" s="15"/>
      <c r="AI209" s="14" t="s">
        <v>176</v>
      </c>
      <c r="AJ209" s="15" t="s">
        <v>175</v>
      </c>
      <c r="AK209" s="14">
        <v>41741.0214460528</v>
      </c>
    </row>
    <row r="210" spans="22:37" x14ac:dyDescent="0.25">
      <c r="V210" s="12"/>
      <c r="W210" s="12"/>
      <c r="AH210" s="15"/>
      <c r="AI210" s="14" t="s">
        <v>406</v>
      </c>
      <c r="AJ210" s="15" t="s">
        <v>405</v>
      </c>
      <c r="AK210" s="14">
        <v>60158.910452830198</v>
      </c>
    </row>
    <row r="211" spans="22:37" x14ac:dyDescent="0.25">
      <c r="V211" s="12"/>
      <c r="W211" s="12"/>
      <c r="AH211" s="15"/>
      <c r="AI211" s="14" t="s">
        <v>404</v>
      </c>
      <c r="AJ211" s="15" t="s">
        <v>403</v>
      </c>
      <c r="AK211" s="14">
        <v>22073.374872663455</v>
      </c>
    </row>
    <row r="212" spans="22:37" x14ac:dyDescent="0.25">
      <c r="V212" s="12"/>
      <c r="W212" s="12"/>
      <c r="AH212" s="15"/>
      <c r="AI212" s="14" t="s">
        <v>408</v>
      </c>
      <c r="AJ212" s="15" t="s">
        <v>407</v>
      </c>
      <c r="AK212" s="14">
        <v>7407.7276400851442</v>
      </c>
    </row>
    <row r="213" spans="22:37" x14ac:dyDescent="0.25">
      <c r="V213" s="12"/>
      <c r="W213" s="12"/>
      <c r="AH213" s="15"/>
      <c r="AI213" s="14" t="s">
        <v>416</v>
      </c>
      <c r="AJ213" s="15" t="s">
        <v>415</v>
      </c>
      <c r="AK213" s="14">
        <v>2848.9702397598171</v>
      </c>
    </row>
    <row r="214" spans="22:37" x14ac:dyDescent="0.25">
      <c r="V214" s="12"/>
      <c r="W214" s="12"/>
      <c r="AH214" s="15"/>
      <c r="AI214" s="14" t="s">
        <v>521</v>
      </c>
      <c r="AJ214" s="15" t="s">
        <v>411</v>
      </c>
      <c r="AK214" s="14" t="s">
        <v>458</v>
      </c>
    </row>
    <row r="215" spans="22:37" x14ac:dyDescent="0.25">
      <c r="V215" s="12"/>
      <c r="W215" s="12"/>
      <c r="AH215" s="15"/>
      <c r="AI215" s="14" t="s">
        <v>522</v>
      </c>
      <c r="AJ215" s="15" t="s">
        <v>413</v>
      </c>
      <c r="AK215" s="14">
        <v>10450.622381569274</v>
      </c>
    </row>
    <row r="216" spans="22:37" x14ac:dyDescent="0.25">
      <c r="V216" s="12"/>
      <c r="W216" s="12"/>
      <c r="AH216" s="15"/>
      <c r="AI216" s="14" t="s">
        <v>523</v>
      </c>
      <c r="AJ216" s="15" t="s">
        <v>524</v>
      </c>
      <c r="AK216" s="14" t="s">
        <v>458</v>
      </c>
    </row>
    <row r="217" spans="22:37" x14ac:dyDescent="0.25">
      <c r="V217" s="12"/>
      <c r="W217" s="12"/>
      <c r="AH217" s="15"/>
      <c r="AI217" s="14" t="s">
        <v>525</v>
      </c>
      <c r="AJ217" s="15" t="s">
        <v>331</v>
      </c>
      <c r="AK217" s="14">
        <v>5402.5387727565021</v>
      </c>
    </row>
    <row r="218" spans="22:37" x14ac:dyDescent="0.25">
      <c r="V218" s="12"/>
      <c r="W218" s="12"/>
      <c r="AH218" s="15"/>
      <c r="AI218" s="14" t="s">
        <v>526</v>
      </c>
      <c r="AJ218" s="15" t="s">
        <v>419</v>
      </c>
      <c r="AK218" s="14" t="s">
        <v>458</v>
      </c>
    </row>
    <row r="219" spans="22:37" x14ac:dyDescent="0.25">
      <c r="AH219" s="15"/>
      <c r="AI219" s="14" t="s">
        <v>424</v>
      </c>
      <c r="AJ219" s="15" t="s">
        <v>423</v>
      </c>
      <c r="AK219" s="14">
        <v>3183.6507732625855</v>
      </c>
    </row>
    <row r="220" spans="22:37" x14ac:dyDescent="0.25">
      <c r="AH220" s="15"/>
      <c r="AI220" s="14" t="s">
        <v>426</v>
      </c>
      <c r="AJ220" s="15" t="s">
        <v>425</v>
      </c>
      <c r="AK220" s="14">
        <v>1990.3194191982541</v>
      </c>
    </row>
    <row r="221" spans="22:37" x14ac:dyDescent="0.25">
      <c r="AH221" s="15"/>
    </row>
    <row r="222" spans="22:37" x14ac:dyDescent="0.25">
      <c r="AH222" s="15"/>
    </row>
    <row r="223" spans="22:37" x14ac:dyDescent="0.25">
      <c r="AH223" s="15"/>
    </row>
    <row r="224" spans="22:37" x14ac:dyDescent="0.25">
      <c r="AH224" s="15"/>
    </row>
    <row r="225" spans="34:34" x14ac:dyDescent="0.25">
      <c r="AH225" s="15"/>
    </row>
    <row r="226" spans="34:34" x14ac:dyDescent="0.25">
      <c r="AH226" s="15"/>
    </row>
    <row r="227" spans="34:34" x14ac:dyDescent="0.25">
      <c r="AH227" s="15"/>
    </row>
    <row r="228" spans="34:34" x14ac:dyDescent="0.25">
      <c r="AH228" s="15"/>
    </row>
  </sheetData>
  <phoneticPr fontId="8" type="noConversion"/>
  <hyperlinks>
    <hyperlink ref="A1" r:id="rId1" xr:uid="{9235ED51-AEB2-4D86-9731-2A37F92D7090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3 1 F V x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H N 9 R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f U V X K I p H u A 4 A A A A R A A A A E w A c A E Z v c m 1 1 b G F z L 1 N l Y 3 R p b 2 4 x L m 0 g o h g A K K A U A A A A A A A A A A A A A A A A A A A A A A A A A A A A K 0 5 N L s n M z 1 M I h t C G 1 g B Q S w E C L Q A U A A I A C A B z f U V X G y Q U s K U A A A D 2 A A A A E g A A A A A A A A A A A A A A A A A A A A A A Q 2 9 u Z m l n L 1 B h Y 2 t h Z 2 U u e G 1 s U E s B A i 0 A F A A C A A g A c 3 1 F V w / K 6 a u k A A A A 6 Q A A A B M A A A A A A A A A A A A A A A A A 8 Q A A A F t D b 2 5 0 Z W 5 0 X 1 R 5 c G V z X S 5 4 b W x Q S w E C L Q A U A A I A C A B z f U V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E W K g m g h F y U 2 N 8 2 N R I z o w e w A A A A A C A A A A A A A D Z g A A w A A A A B A A A A B t i m 7 R Q j t k c w / k a 4 D m A V o q A A A A A A S A A A C g A A A A E A A A A I v X o c E i / Y o / J H o B n d I y u a t Q A A A A c n R g L r 7 F w y D 0 9 l y I L e T 0 y g f Z S z Y B H T l t r y k j z v 4 p c v 5 V 7 K A b J x h W S V 8 2 f o W r R F T v I F H + 5 r R x 6 J y H V E 2 P X w 4 I z W 2 S u p e T T D L Y i A Y 9 X v V g w o U U A A A A 7 M + c 6 3 g 3 w P 7 s b 4 8 4 f w d r h j N h I U E = < / D a t a M a s h u p > 
</file>

<file path=customXml/itemProps1.xml><?xml version="1.0" encoding="utf-8"?>
<ds:datastoreItem xmlns:ds="http://schemas.openxmlformats.org/officeDocument/2006/customXml" ds:itemID="{F1A9F134-98B6-4E0E-88C0-88D165145B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SCHEIFINGER Karl</dc:creator>
  <cp:lastModifiedBy>SCHEIFINGER Karl</cp:lastModifiedBy>
  <dcterms:created xsi:type="dcterms:W3CDTF">2015-06-05T18:17:20Z</dcterms:created>
  <dcterms:modified xsi:type="dcterms:W3CDTF">2023-10-06T11:39:32Z</dcterms:modified>
</cp:coreProperties>
</file>