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chengzhang/Desktop/"/>
    </mc:Choice>
  </mc:AlternateContent>
  <xr:revisionPtr revIDLastSave="0" documentId="12_ncr:500000_{F1370A02-0C2D-3D47-A4B8-50C59883CB16}" xr6:coauthVersionLast="31" xr6:coauthVersionMax="31" xr10:uidLastSave="{00000000-0000-0000-0000-000000000000}"/>
  <bookViews>
    <workbookView xWindow="0" yWindow="460" windowWidth="28800" windowHeight="16460" xr2:uid="{00000000-000D-0000-FFFF-FFFF00000000}"/>
  </bookViews>
  <sheets>
    <sheet name="Original" sheetId="1" r:id="rId1"/>
    <sheet name="Main" sheetId="13" r:id="rId2"/>
    <sheet name="Cancelled" sheetId="8" r:id="rId3"/>
    <sheet name="Shared" sheetId="5" r:id="rId4"/>
    <sheet name="Others" sheetId="15" r:id="rId5"/>
    <sheet name="Platforms" sheetId="4" r:id="rId6"/>
    <sheet name="Time Series" sheetId="9" r:id="rId7"/>
    <sheet name="Correlation" sheetId="10" r:id="rId8"/>
  </sheets>
  <definedNames>
    <definedName name="_xlnm._FilterDatabase" localSheetId="1" hidden="1">Main!$A$1:$A$96</definedName>
    <definedName name="_xlnm._FilterDatabase" localSheetId="0" hidden="1">Original!$C$1:$C$189</definedName>
  </definedNames>
  <calcPr calcId="162913"/>
</workbook>
</file>

<file path=xl/calcChain.xml><?xml version="1.0" encoding="utf-8"?>
<calcChain xmlns="http://schemas.openxmlformats.org/spreadsheetml/2006/main">
  <c r="K96" i="13" l="1"/>
  <c r="J96" i="13"/>
  <c r="H96" i="13"/>
  <c r="G96" i="13"/>
  <c r="F96" i="13"/>
  <c r="E96" i="13"/>
  <c r="C94" i="13"/>
  <c r="C83" i="13"/>
  <c r="C77" i="13"/>
  <c r="C68" i="13"/>
  <c r="C57" i="13"/>
  <c r="C52" i="13"/>
  <c r="C44" i="13"/>
  <c r="C96" i="13" l="1"/>
  <c r="Q185" i="1"/>
  <c r="E11" i="1" l="1"/>
  <c r="E21" i="1"/>
  <c r="E26" i="1"/>
  <c r="E33" i="1"/>
  <c r="E50" i="1"/>
  <c r="E69" i="1"/>
  <c r="E70" i="1"/>
  <c r="E81" i="1"/>
  <c r="E87" i="1"/>
  <c r="E111" i="1"/>
  <c r="E119" i="1"/>
  <c r="E120" i="1"/>
  <c r="E138" i="1"/>
  <c r="E183" i="1"/>
  <c r="E180" i="1"/>
  <c r="E151" i="1"/>
  <c r="E148" i="1"/>
  <c r="E147" i="1"/>
  <c r="E130" i="1"/>
  <c r="E158" i="1"/>
  <c r="E4" i="1"/>
  <c r="E5" i="1"/>
  <c r="E6" i="1"/>
  <c r="E7" i="1"/>
  <c r="E17" i="1"/>
  <c r="E22" i="1"/>
  <c r="E23" i="1"/>
  <c r="E27" i="1"/>
  <c r="E31" i="1"/>
  <c r="E34" i="1"/>
  <c r="E36" i="1"/>
  <c r="E38" i="1"/>
  <c r="E40" i="1"/>
  <c r="E41" i="1"/>
  <c r="E47" i="1"/>
  <c r="E48" i="1"/>
  <c r="E61" i="1"/>
  <c r="E64" i="1"/>
  <c r="E77" i="1"/>
  <c r="E80" i="1"/>
  <c r="E82" i="1"/>
  <c r="E88" i="1"/>
  <c r="E92" i="1"/>
  <c r="E93" i="1"/>
  <c r="E98" i="1"/>
  <c r="E99" i="1"/>
  <c r="E104" i="1"/>
  <c r="E105" i="1"/>
  <c r="E107" i="1"/>
  <c r="E114" i="1"/>
  <c r="E115" i="1"/>
  <c r="E122" i="1"/>
  <c r="E123" i="1"/>
  <c r="E124" i="1"/>
  <c r="E129" i="1"/>
  <c r="E132" i="1"/>
  <c r="E133" i="1"/>
  <c r="E134" i="1"/>
  <c r="E137" i="1"/>
  <c r="E142" i="1"/>
  <c r="E143" i="1"/>
  <c r="E144" i="1"/>
  <c r="E145" i="1"/>
  <c r="E152" i="1"/>
  <c r="E153" i="1"/>
  <c r="E154" i="1"/>
  <c r="E155" i="1"/>
  <c r="E159" i="1"/>
  <c r="E160" i="1"/>
  <c r="E163" i="1"/>
  <c r="E164" i="1"/>
  <c r="E165" i="1"/>
  <c r="E166" i="1"/>
  <c r="E168" i="1"/>
  <c r="E169" i="1"/>
  <c r="E172" i="1"/>
  <c r="E182" i="1"/>
  <c r="E185" i="1"/>
  <c r="T174" i="1"/>
  <c r="S174" i="1"/>
  <c r="O174" i="1"/>
  <c r="E174" i="1" s="1"/>
  <c r="N174" i="1"/>
  <c r="M174" i="1"/>
  <c r="D39" i="1" l="1"/>
  <c r="E39" i="1" s="1"/>
  <c r="Q97" i="1" l="1"/>
  <c r="K97" i="1"/>
  <c r="D100" i="1"/>
  <c r="E100" i="1" s="1"/>
  <c r="Q153" i="1" l="1"/>
  <c r="H189" i="1" l="1"/>
  <c r="I189" i="1"/>
  <c r="D189" i="1"/>
  <c r="G189" i="1"/>
  <c r="T130" i="1" l="1"/>
  <c r="T189" i="1" s="1"/>
  <c r="S130" i="1"/>
  <c r="S189" i="1" s="1"/>
  <c r="O130" i="1"/>
  <c r="O189" i="1" s="1"/>
  <c r="N130" i="1"/>
  <c r="N189" i="1" s="1"/>
  <c r="M130" i="1"/>
  <c r="M189" i="1" s="1"/>
  <c r="Q21" i="1"/>
  <c r="Q176" i="1"/>
  <c r="Q51" i="1"/>
  <c r="Q148" i="1"/>
  <c r="Q186" i="1"/>
  <c r="Q135" i="1"/>
  <c r="Q72" i="1"/>
  <c r="Q59" i="1"/>
  <c r="Q37" i="1"/>
  <c r="Q20" i="1"/>
  <c r="Q130" i="1" l="1"/>
  <c r="Q170" i="1"/>
  <c r="Q106" i="1"/>
  <c r="Q19" i="1"/>
  <c r="Q68" i="1"/>
  <c r="Q183" i="1"/>
  <c r="Q180" i="1"/>
  <c r="Q173" i="1"/>
  <c r="Q162" i="1"/>
  <c r="Q156" i="1"/>
  <c r="Q151" i="1"/>
  <c r="Q147" i="1"/>
  <c r="Q120" i="1"/>
  <c r="Q119" i="1"/>
  <c r="Q118" i="1"/>
  <c r="Q113" i="1"/>
  <c r="Q111" i="1"/>
  <c r="Q96" i="1"/>
  <c r="Q94" i="1"/>
  <c r="Q87" i="1"/>
  <c r="Q81" i="1"/>
  <c r="Q70" i="1"/>
  <c r="Q60" i="1"/>
  <c r="Q46" i="1"/>
  <c r="Q45" i="1"/>
  <c r="Q25" i="1"/>
  <c r="Q11" i="1"/>
  <c r="Q9" i="1"/>
  <c r="Q4" i="1"/>
  <c r="Q5" i="1"/>
  <c r="Q6" i="1"/>
  <c r="Q7" i="1"/>
  <c r="Q10" i="1"/>
  <c r="Q13" i="1"/>
  <c r="Q14" i="1"/>
  <c r="Q17" i="1"/>
  <c r="Q22" i="1"/>
  <c r="Q27" i="1"/>
  <c r="Q28" i="1"/>
  <c r="Q29" i="1"/>
  <c r="Q34" i="1"/>
  <c r="Q36" i="1"/>
  <c r="Q38" i="1"/>
  <c r="Q39" i="1"/>
  <c r="Q41" i="1"/>
  <c r="Q43" i="1"/>
  <c r="Q44" i="1"/>
  <c r="Q47" i="1"/>
  <c r="Q48" i="1"/>
  <c r="Q54" i="1"/>
  <c r="Q55" i="1"/>
  <c r="Q57" i="1"/>
  <c r="Q58" i="1"/>
  <c r="Q61" i="1"/>
  <c r="Q62" i="1"/>
  <c r="Q64" i="1"/>
  <c r="Q73" i="1"/>
  <c r="Q74" i="1"/>
  <c r="Q75" i="1"/>
  <c r="Q76" i="1"/>
  <c r="Q77" i="1"/>
  <c r="Q80" i="1"/>
  <c r="Q82" i="1"/>
  <c r="Q83" i="1"/>
  <c r="Q84" i="1"/>
  <c r="Q85" i="1"/>
  <c r="Q88" i="1"/>
  <c r="Q92" i="1"/>
  <c r="Q93" i="1"/>
  <c r="Q95" i="1"/>
  <c r="Q98" i="1"/>
  <c r="Q99" i="1"/>
  <c r="Q100" i="1"/>
  <c r="Q102" i="1"/>
  <c r="Q103" i="1"/>
  <c r="Q104" i="1"/>
  <c r="Q105" i="1"/>
  <c r="Q108" i="1"/>
  <c r="Q109" i="1"/>
  <c r="Q110" i="1"/>
  <c r="Q112" i="1"/>
  <c r="Q114" i="1"/>
  <c r="Q116" i="1"/>
  <c r="Q117" i="1"/>
  <c r="Q123" i="1"/>
  <c r="Q124" i="1"/>
  <c r="Q125" i="1"/>
  <c r="Q127" i="1"/>
  <c r="Q128" i="1"/>
  <c r="Q132" i="1"/>
  <c r="Q133" i="1"/>
  <c r="Q134" i="1"/>
  <c r="Q137" i="1"/>
  <c r="Q139" i="1"/>
  <c r="Q141" i="1"/>
  <c r="Q142" i="1"/>
  <c r="Q144" i="1"/>
  <c r="Q145" i="1"/>
  <c r="Q146" i="1"/>
  <c r="Q149" i="1"/>
  <c r="Q150" i="1"/>
  <c r="Q152" i="1"/>
  <c r="Q154" i="1"/>
  <c r="Q155" i="1"/>
  <c r="Q157" i="1"/>
  <c r="Q159" i="1"/>
  <c r="Q161" i="1"/>
  <c r="Q163" i="1"/>
  <c r="Q164" i="1"/>
  <c r="Q165" i="1"/>
  <c r="Q166" i="1"/>
  <c r="Q167" i="1"/>
  <c r="Q168" i="1"/>
  <c r="Q169" i="1"/>
  <c r="Q172" i="1"/>
  <c r="Q174" i="1"/>
  <c r="Q175" i="1"/>
  <c r="Q181" i="1"/>
  <c r="Q182" i="1"/>
  <c r="Q187" i="1"/>
  <c r="Q3" i="1"/>
  <c r="K134" i="1"/>
  <c r="K7" i="1" l="1"/>
  <c r="K4" i="1"/>
  <c r="K53" i="1"/>
  <c r="K52" i="1"/>
  <c r="K111" i="1"/>
  <c r="K113" i="1"/>
  <c r="K118" i="1"/>
  <c r="K119" i="1"/>
  <c r="K120" i="1"/>
  <c r="K130" i="1"/>
  <c r="K135" i="1"/>
  <c r="K138" i="1"/>
  <c r="K140" i="1"/>
  <c r="K147" i="1"/>
  <c r="K148" i="1"/>
  <c r="K151" i="1"/>
  <c r="K156" i="1"/>
  <c r="K162" i="1"/>
  <c r="K173" i="1"/>
  <c r="K180" i="1"/>
  <c r="K183" i="1"/>
  <c r="K184" i="1"/>
  <c r="K186" i="1"/>
  <c r="K96" i="1"/>
  <c r="K106" i="1"/>
  <c r="K94" i="1"/>
  <c r="K87" i="1"/>
  <c r="K81" i="1"/>
  <c r="K72" i="1"/>
  <c r="K70" i="1"/>
  <c r="K69" i="1"/>
  <c r="K68" i="1"/>
  <c r="K60" i="1"/>
  <c r="K51" i="1"/>
  <c r="K50" i="1"/>
  <c r="K46" i="1"/>
  <c r="K45" i="1"/>
  <c r="K33" i="1"/>
  <c r="K37" i="1"/>
  <c r="K25" i="1"/>
  <c r="K21" i="1"/>
  <c r="K20" i="1"/>
  <c r="K11" i="1"/>
  <c r="K9" i="1"/>
  <c r="K5" i="1"/>
  <c r="K6" i="1"/>
  <c r="K10" i="1"/>
  <c r="K12" i="1"/>
  <c r="K13" i="1"/>
  <c r="K14" i="1"/>
  <c r="K15" i="1"/>
  <c r="K17" i="1"/>
  <c r="K22" i="1"/>
  <c r="K27" i="1"/>
  <c r="K28" i="1"/>
  <c r="K29" i="1"/>
  <c r="K34" i="1"/>
  <c r="K36" i="1"/>
  <c r="K38" i="1"/>
  <c r="K39" i="1"/>
  <c r="K40" i="1"/>
  <c r="K41" i="1"/>
  <c r="K43" i="1"/>
  <c r="K44" i="1"/>
  <c r="K47" i="1"/>
  <c r="K48" i="1"/>
  <c r="K54" i="1"/>
  <c r="K55" i="1"/>
  <c r="K57" i="1"/>
  <c r="K58" i="1"/>
  <c r="K61" i="1"/>
  <c r="K62" i="1"/>
  <c r="K64" i="1"/>
  <c r="K71" i="1"/>
  <c r="K73" i="1"/>
  <c r="K74" i="1"/>
  <c r="K75" i="1"/>
  <c r="K76" i="1"/>
  <c r="K77" i="1"/>
  <c r="K79" i="1"/>
  <c r="K80" i="1"/>
  <c r="K82" i="1"/>
  <c r="K83" i="1"/>
  <c r="K84" i="1"/>
  <c r="K85" i="1"/>
  <c r="K88" i="1"/>
  <c r="K92" i="1"/>
  <c r="K93" i="1"/>
  <c r="K95" i="1"/>
  <c r="K98" i="1"/>
  <c r="K99" i="1"/>
  <c r="K100" i="1"/>
  <c r="K102" i="1"/>
  <c r="K103" i="1"/>
  <c r="K104" i="1"/>
  <c r="K105" i="1"/>
  <c r="K107" i="1"/>
  <c r="K108" i="1"/>
  <c r="K109" i="1"/>
  <c r="K110" i="1"/>
  <c r="K112" i="1"/>
  <c r="K114" i="1"/>
  <c r="K115" i="1"/>
  <c r="K116" i="1"/>
  <c r="K117" i="1"/>
  <c r="K122" i="1"/>
  <c r="K123" i="1"/>
  <c r="K125" i="1"/>
  <c r="K127" i="1"/>
  <c r="K128" i="1"/>
  <c r="K129" i="1"/>
  <c r="K132" i="1"/>
  <c r="K133" i="1"/>
  <c r="K137" i="1"/>
  <c r="K139" i="1"/>
  <c r="K141" i="1"/>
  <c r="K142" i="1"/>
  <c r="K143" i="1"/>
  <c r="K144" i="1"/>
  <c r="K145" i="1"/>
  <c r="K146" i="1"/>
  <c r="K149" i="1"/>
  <c r="K150" i="1"/>
  <c r="K152" i="1"/>
  <c r="K153" i="1"/>
  <c r="K154" i="1"/>
  <c r="K155" i="1"/>
  <c r="K157" i="1"/>
  <c r="K159" i="1"/>
  <c r="K160" i="1"/>
  <c r="K161" i="1"/>
  <c r="K163" i="1"/>
  <c r="K164" i="1"/>
  <c r="K166" i="1"/>
  <c r="K167" i="1"/>
  <c r="K168" i="1"/>
  <c r="K169" i="1"/>
  <c r="K170" i="1"/>
  <c r="K172" i="1"/>
  <c r="K174" i="1"/>
  <c r="K175" i="1"/>
  <c r="K176" i="1"/>
  <c r="K181" i="1"/>
  <c r="K182" i="1"/>
  <c r="K185" i="1"/>
  <c r="K187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Tiffany Lemaistre</author>
  </authors>
  <commentList>
    <comment ref="N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Tiffany Lemaistre:</t>
        </r>
        <r>
          <rPr>
            <sz val="9"/>
            <color indexed="81"/>
            <rFont val="Tahoma"/>
            <family val="2"/>
          </rPr>
          <t xml:space="preserve">
based on LibGuide clicks.</t>
        </r>
      </text>
    </comment>
    <comment ref="N7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Tiffany Lemaistre:</t>
        </r>
        <r>
          <rPr>
            <sz val="9"/>
            <color indexed="81"/>
            <rFont val="Tahoma"/>
            <family val="2"/>
          </rPr>
          <t xml:space="preserve">
Hits from LibGuide links</t>
        </r>
      </text>
    </comment>
    <comment ref="O7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Tiffany Lemaistre:</t>
        </r>
        <r>
          <rPr>
            <sz val="9"/>
            <color indexed="81"/>
            <rFont val="Tahoma"/>
            <family val="2"/>
          </rPr>
          <t xml:space="preserve">
Page views in all of Tyler, TX according to Google Analytics.</t>
        </r>
      </text>
    </comment>
    <comment ref="D1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Tiffany Lemaistre:</t>
        </r>
        <r>
          <rPr>
            <sz val="9"/>
            <color indexed="81"/>
            <rFont val="Tahoma"/>
            <family val="2"/>
          </rPr>
          <t xml:space="preserve">
One-time</t>
        </r>
      </text>
    </comment>
    <comment ref="N17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Tiffany Lemaistre:</t>
        </r>
        <r>
          <rPr>
            <sz val="9"/>
            <color indexed="81"/>
            <rFont val="Tahoma"/>
            <family val="2"/>
          </rPr>
          <t xml:space="preserve">
Based on LibGuide hit counts</t>
        </r>
      </text>
    </comment>
  </commentList>
</comments>
</file>

<file path=xl/sharedStrings.xml><?xml version="1.0" encoding="utf-8"?>
<sst xmlns="http://schemas.openxmlformats.org/spreadsheetml/2006/main" count="2828" uniqueCount="453">
  <si>
    <t>Database</t>
  </si>
  <si>
    <t>Searches</t>
  </si>
  <si>
    <t>Sessions</t>
  </si>
  <si>
    <t>Full Text</t>
  </si>
  <si>
    <t xml:space="preserve">Academic Search Complete </t>
  </si>
  <si>
    <t>ACM Digital Library</t>
  </si>
  <si>
    <t>AGRICOLA</t>
  </si>
  <si>
    <t>Alt HealthWatch</t>
  </si>
  <si>
    <t>America: History &amp; Life</t>
  </si>
  <si>
    <t>American Drama 1714-1915</t>
  </si>
  <si>
    <t>American Film Scripts</t>
  </si>
  <si>
    <t>American Periodical Series Online</t>
  </si>
  <si>
    <t>American Poetry 1600-present</t>
  </si>
  <si>
    <t>Annual Bibliography of English Language and Literature, 1920-Present</t>
  </si>
  <si>
    <t>Annual Reviews</t>
  </si>
  <si>
    <t>ArchiveGrid</t>
  </si>
  <si>
    <t>ArticleFirst</t>
  </si>
  <si>
    <t>ArtStor</t>
  </si>
  <si>
    <t>ASCE Research Library</t>
  </si>
  <si>
    <t>ASME Digital Library</t>
  </si>
  <si>
    <t>Bibliography of American Literature</t>
  </si>
  <si>
    <t>Bibliography of Native North Americans</t>
  </si>
  <si>
    <t>Britannica Online</t>
  </si>
  <si>
    <t>British Periodicals I &amp; II</t>
  </si>
  <si>
    <t>Business Source Complete</t>
  </si>
  <si>
    <t>CAMIO</t>
  </si>
  <si>
    <t>Campus Research</t>
  </si>
  <si>
    <t>Canadian Poetry: Late 1700s - Early 1900s</t>
  </si>
  <si>
    <t>Checkpoint</t>
  </si>
  <si>
    <t>Children's Literature Review</t>
  </si>
  <si>
    <t>Choice Online</t>
  </si>
  <si>
    <t>CINAHL Plus with Fulltext</t>
  </si>
  <si>
    <t>Clase and Periodica</t>
  </si>
  <si>
    <t>Classical Music Library</t>
  </si>
  <si>
    <t>Classical Scores Library</t>
  </si>
  <si>
    <t>Cochrane Central Register</t>
  </si>
  <si>
    <t>Communication &amp; Mass Media Complete</t>
  </si>
  <si>
    <t>CompuStat</t>
  </si>
  <si>
    <t>Computer Source</t>
  </si>
  <si>
    <t>Consumer Health Complete</t>
  </si>
  <si>
    <t>Contemporary Authors</t>
  </si>
  <si>
    <t>Contemporary Literary Criticism</t>
  </si>
  <si>
    <t>Counseling &amp; Psychotherapy Transcripts, Client Narratives and Reference Works</t>
  </si>
  <si>
    <t>Counseling &amp; Therapy in Video</t>
  </si>
  <si>
    <t>Dictionary of Literary Biography</t>
  </si>
  <si>
    <t>Digital Dissertations &amp; Theses</t>
  </si>
  <si>
    <t>Digital National Security Archive</t>
  </si>
  <si>
    <t>Early American Fiction 1789-1850</t>
  </si>
  <si>
    <t>Early American Fiction 1789-1875</t>
  </si>
  <si>
    <t>Early Encounters in North America</t>
  </si>
  <si>
    <t>Early English Books Online 1475-1700</t>
  </si>
  <si>
    <t>Early English Prose Fiction</t>
  </si>
  <si>
    <t>eBooks on EBSCOhost (Netlibrary)</t>
  </si>
  <si>
    <t>Ebrary</t>
  </si>
  <si>
    <t>ECO Electronic Collections Online</t>
  </si>
  <si>
    <t>Economia y Negocios</t>
  </si>
  <si>
    <t>Education Research Complete</t>
  </si>
  <si>
    <t>Eighteenth Century Collections Online</t>
  </si>
  <si>
    <t>Eighteenth-Century Fiction</t>
  </si>
  <si>
    <t>Emerald</t>
  </si>
  <si>
    <t>English Drama 1280-1915</t>
  </si>
  <si>
    <t>English Poetry 600-Present</t>
  </si>
  <si>
    <t>English Poetry, Second Edition</t>
  </si>
  <si>
    <t>ERIC</t>
  </si>
  <si>
    <t>Ethnic NewsWatch</t>
  </si>
  <si>
    <t>European Views of the Americas: 1493-1750</t>
  </si>
  <si>
    <t>Faber Poetry Library</t>
  </si>
  <si>
    <t>FirstSearch</t>
  </si>
  <si>
    <t>Fuente Academica</t>
  </si>
  <si>
    <t>Funk &amp; Wagnall's New Encyclopedia</t>
  </si>
  <si>
    <t>Gale Virtual Reference Library</t>
  </si>
  <si>
    <t>Gerritsen Collection-Women's History Online</t>
  </si>
  <si>
    <t>Global Road Warrior</t>
  </si>
  <si>
    <t>Handbook of Texas</t>
  </si>
  <si>
    <t>HarpWeek-Harper's Weekly (1857-1912)</t>
  </si>
  <si>
    <t>Health &amp; Wellness Resource Center</t>
  </si>
  <si>
    <t>Health and Psychosocial Instruments</t>
  </si>
  <si>
    <t>Health Business Elite</t>
  </si>
  <si>
    <t>Health Reference Center Academic</t>
  </si>
  <si>
    <t>Health Source: Consumer Edition</t>
  </si>
  <si>
    <t>Health Source: Nursing/Academic</t>
  </si>
  <si>
    <t>HeritageQuest Online</t>
  </si>
  <si>
    <t>Historical Abstracts</t>
  </si>
  <si>
    <t>Historical New York Times</t>
  </si>
  <si>
    <t>History Cooperative</t>
  </si>
  <si>
    <t>History Study Center</t>
  </si>
  <si>
    <t>BNA HR Library</t>
  </si>
  <si>
    <t>Humanities E-Book Project</t>
  </si>
  <si>
    <t>IEEE Xplore</t>
  </si>
  <si>
    <t>Information Science &amp; Technology Abstracts</t>
  </si>
  <si>
    <t>InfoTrac Newstand</t>
  </si>
  <si>
    <t>Internet &amp; Personal Computing Abstracts</t>
  </si>
  <si>
    <t>IPA Source</t>
  </si>
  <si>
    <t>Jazz Music Library</t>
  </si>
  <si>
    <t>JSTOR</t>
  </si>
  <si>
    <t>King James Bible</t>
  </si>
  <si>
    <t>Latin American Women Writers</t>
  </si>
  <si>
    <t>Legal Collection</t>
  </si>
  <si>
    <t>Lexis-Nexis Academic Universe</t>
  </si>
  <si>
    <t>Library Literature and Information Science</t>
  </si>
  <si>
    <t>Library, Information Science, &amp; Technology Abstracts</t>
  </si>
  <si>
    <t>LION: Literature Online</t>
  </si>
  <si>
    <t>Literature Resource Center</t>
  </si>
  <si>
    <t>MAS Ultra: School Edition</t>
  </si>
  <si>
    <t>MasterFile Premier</t>
  </si>
  <si>
    <t>MathSciNet</t>
  </si>
  <si>
    <t>MedicLatina</t>
  </si>
  <si>
    <t>MEDLINE</t>
  </si>
  <si>
    <t>Mental Measurements Yearbook with Tests In Print</t>
  </si>
  <si>
    <t>Mergent</t>
  </si>
  <si>
    <t>Middle Search Plus</t>
  </si>
  <si>
    <t>Military &amp; Government Collection</t>
  </si>
  <si>
    <t>MLA Directory of Periodicals</t>
  </si>
  <si>
    <t>MLA International Bibliography</t>
  </si>
  <si>
    <t>Music Index</t>
  </si>
  <si>
    <t>Natural &amp; Alternative Treatments</t>
  </si>
  <si>
    <t>Nature Chemistry</t>
  </si>
  <si>
    <t>Nature Online</t>
  </si>
  <si>
    <t>Naxos Music Library</t>
  </si>
  <si>
    <t>Newspaper Source</t>
  </si>
  <si>
    <t>Nineteenth Century Fiction 1782-1903</t>
  </si>
  <si>
    <t>North American Immigrant Letters, Diaries, and Oral Histories</t>
  </si>
  <si>
    <t>North American Women's Letters and Diaries</t>
  </si>
  <si>
    <t>Nursing Collection 1 &amp; Premier Collection</t>
  </si>
  <si>
    <t>OCLC Base Package</t>
  </si>
  <si>
    <t>OCLC Worldcat Collection Analysis</t>
  </si>
  <si>
    <t>Oxford English Dictionary</t>
  </si>
  <si>
    <t>Oxford Music Online</t>
  </si>
  <si>
    <t>PapersFirst</t>
  </si>
  <si>
    <t>Periodicals Archive Online</t>
  </si>
  <si>
    <t>Physical Reviews Online Archive</t>
  </si>
  <si>
    <t>Primal Pictures</t>
  </si>
  <si>
    <t>Primary Search</t>
  </si>
  <si>
    <t>ProceedingsFirst</t>
  </si>
  <si>
    <t>Professional Development Collection</t>
  </si>
  <si>
    <t>Project Muse</t>
  </si>
  <si>
    <t>PsycArticles</t>
  </si>
  <si>
    <t>PsycCritiques</t>
  </si>
  <si>
    <t>Psychology &amp; Behavioral Sciences Collection</t>
  </si>
  <si>
    <t>PsycInfo</t>
  </si>
  <si>
    <t>RefWorks</t>
  </si>
  <si>
    <t>Regional Business News</t>
  </si>
  <si>
    <t>Religion &amp; Philosophy Collection</t>
  </si>
  <si>
    <t>RILM Abstracts of Music Literature</t>
  </si>
  <si>
    <t>SAGE Fulltext Collection: Education</t>
  </si>
  <si>
    <t>SAGE Fulltext Collection: Management &amp; Organization Studies</t>
  </si>
  <si>
    <t>SAGE Fulltext Collection: Nursing &amp; Health Sciences</t>
  </si>
  <si>
    <t>SAGE Fulltext Collection: Psychology</t>
  </si>
  <si>
    <t>Salud en Espanol</t>
  </si>
  <si>
    <t>Science &amp; Technology Collection</t>
  </si>
  <si>
    <t>Science of Synthesis</t>
  </si>
  <si>
    <t>Science Online</t>
  </si>
  <si>
    <t>ScienceDirect</t>
  </si>
  <si>
    <t>Scribner Writers Series</t>
  </si>
  <si>
    <t>Serials Directory</t>
  </si>
  <si>
    <t>Short Story Criticism</t>
  </si>
  <si>
    <t>SocIndex with Full Text</t>
  </si>
  <si>
    <t>Something About the Author</t>
  </si>
  <si>
    <t>SportDiscus Fulltext</t>
  </si>
  <si>
    <t>Springer E-Books</t>
  </si>
  <si>
    <t>SpringerLink</t>
  </si>
  <si>
    <t>Stat!Ref</t>
  </si>
  <si>
    <t>Student Resource Center - College Edition</t>
  </si>
  <si>
    <t>Texas Digital Sanborn Maps</t>
  </si>
  <si>
    <t>Texas Historical Newspapers</t>
  </si>
  <si>
    <t>Texas Reference Center</t>
  </si>
  <si>
    <t>TexShare Databases</t>
  </si>
  <si>
    <t>TOPICsearch</t>
  </si>
  <si>
    <t>Twayne's Authors Series</t>
  </si>
  <si>
    <t>Twentieth Century African-American Poetry</t>
  </si>
  <si>
    <t>Twentieth Century American Poetry</t>
  </si>
  <si>
    <t>Twentieth Century English Poetry</t>
  </si>
  <si>
    <t>Ulrich's Periodical Directory Online</t>
  </si>
  <si>
    <t>Vocational &amp; Career Center</t>
  </si>
  <si>
    <t>Wall Street Journal</t>
  </si>
  <si>
    <t>Web of Knowledge</t>
  </si>
  <si>
    <t>Webster's Third New International Dictionary, Unabridged</t>
  </si>
  <si>
    <t>Wiley Interscience &amp; STM Collection</t>
  </si>
  <si>
    <t>World Almanac</t>
  </si>
  <si>
    <t>World History Collection</t>
  </si>
  <si>
    <t>-</t>
  </si>
  <si>
    <t>A&amp;I</t>
  </si>
  <si>
    <t>n/a</t>
  </si>
  <si>
    <t>Canceled in FY2011-2012</t>
  </si>
  <si>
    <t>ProQuest Congresional</t>
  </si>
  <si>
    <t>Jan. - May 2012</t>
  </si>
  <si>
    <t>Platform</t>
  </si>
  <si>
    <t>EBSCO</t>
  </si>
  <si>
    <t>Association for Computing Machinery</t>
  </si>
  <si>
    <t>American Chemical Society</t>
  </si>
  <si>
    <t>Alexander Street Press</t>
  </si>
  <si>
    <t>ProQuest</t>
  </si>
  <si>
    <t>OCLC</t>
  </si>
  <si>
    <t>American Society of Civil Engineers</t>
  </si>
  <si>
    <t>American Society of Mechanical Engineers</t>
  </si>
  <si>
    <t>Bureau of National Affairs</t>
  </si>
  <si>
    <t>Encyclopedia Britannica</t>
  </si>
  <si>
    <t>Thomson West</t>
  </si>
  <si>
    <t>Thomson Reuters</t>
  </si>
  <si>
    <t>Wiley</t>
  </si>
  <si>
    <t>Gale</t>
  </si>
  <si>
    <t>World Trade Press</t>
  </si>
  <si>
    <t>IEEE</t>
  </si>
  <si>
    <t>Institute of Physics</t>
  </si>
  <si>
    <t>IOP Science</t>
  </si>
  <si>
    <t>IPA Source, LLC</t>
  </si>
  <si>
    <t>ACLS</t>
  </si>
  <si>
    <t>LexisNexis</t>
  </si>
  <si>
    <t>American Mathematical Society</t>
  </si>
  <si>
    <t>Nature</t>
  </si>
  <si>
    <t>NAXOS</t>
  </si>
  <si>
    <t>OvidSP</t>
  </si>
  <si>
    <t>Oxford University Press</t>
  </si>
  <si>
    <t>American Physical Society</t>
  </si>
  <si>
    <t>Sage</t>
  </si>
  <si>
    <t>Thieme</t>
  </si>
  <si>
    <t>Elsevier</t>
  </si>
  <si>
    <t>Springer</t>
  </si>
  <si>
    <t>NewsBank</t>
  </si>
  <si>
    <t>Chadwyck-Healey</t>
  </si>
  <si>
    <t>Amigos</t>
  </si>
  <si>
    <t>Choice</t>
  </si>
  <si>
    <t>Compustat Research Insight</t>
  </si>
  <si>
    <t>eBrary</t>
  </si>
  <si>
    <t>Texas State Historical Association</t>
  </si>
  <si>
    <t>Nature Publishing Group</t>
  </si>
  <si>
    <t>AAAS</t>
  </si>
  <si>
    <t>Historical Newspapers: Palmer's Index</t>
  </si>
  <si>
    <t>% Change</t>
  </si>
  <si>
    <t>in FT or Se</t>
  </si>
  <si>
    <t>ACLS Humanities E-Book Project</t>
  </si>
  <si>
    <t>ACS Publications</t>
  </si>
  <si>
    <t>AEA American Economic Association</t>
  </si>
  <si>
    <t>American Economic Association</t>
  </si>
  <si>
    <t>African American Poetry</t>
  </si>
  <si>
    <t>Arte Publico Hispanic Historical Collection Series</t>
  </si>
  <si>
    <t>ALCEP Purchase in FY2011-2012</t>
  </si>
  <si>
    <t>Oxford University Press Journals</t>
  </si>
  <si>
    <t>TexShare</t>
  </si>
  <si>
    <t>FY1112 Cost</t>
  </si>
  <si>
    <t>LION</t>
  </si>
  <si>
    <t>LIBR</t>
  </si>
  <si>
    <t>ALCEP</t>
  </si>
  <si>
    <t>Varies</t>
  </si>
  <si>
    <t>Total for all Platforms</t>
  </si>
  <si>
    <t>UTSDL</t>
  </si>
  <si>
    <t>College</t>
  </si>
  <si>
    <t>A&amp;S</t>
  </si>
  <si>
    <t>E&amp;CS</t>
  </si>
  <si>
    <t>N&amp;HS</t>
  </si>
  <si>
    <t>B&amp;T</t>
  </si>
  <si>
    <t>E&amp;P</t>
  </si>
  <si>
    <t>GEN</t>
  </si>
  <si>
    <t>w/ MLA Int'l</t>
  </si>
  <si>
    <t>FY1112 CPU</t>
  </si>
  <si>
    <t>TexShare</t>
    <phoneticPr fontId="24" type="noConversion"/>
  </si>
  <si>
    <t>OCLC</t>
    <phoneticPr fontId="24" type="noConversion"/>
  </si>
  <si>
    <t>ALCEP</t>
    <phoneticPr fontId="24" type="noConversion"/>
  </si>
  <si>
    <t>q</t>
    <phoneticPr fontId="24" type="noConversion"/>
  </si>
  <si>
    <t>Varies</t>
    <phoneticPr fontId="24" type="noConversion"/>
  </si>
  <si>
    <t>A&amp;S Total</t>
    <phoneticPr fontId="24" type="noConversion"/>
  </si>
  <si>
    <t>B&amp;T Total</t>
    <phoneticPr fontId="24" type="noConversion"/>
  </si>
  <si>
    <t>E&amp;CS Total</t>
    <phoneticPr fontId="24" type="noConversion"/>
  </si>
  <si>
    <t>E&amp;P Total</t>
    <phoneticPr fontId="24" type="noConversion"/>
  </si>
  <si>
    <t>GEN Total</t>
    <phoneticPr fontId="24" type="noConversion"/>
  </si>
  <si>
    <t>LIBR Total</t>
    <phoneticPr fontId="24" type="noConversion"/>
  </si>
  <si>
    <t>N&amp;HS Total</t>
    <phoneticPr fontId="24" type="noConversion"/>
  </si>
  <si>
    <t>n/a</t>
    <phoneticPr fontId="24" type="noConversion"/>
  </si>
  <si>
    <t xml:space="preserve">Total </t>
    <phoneticPr fontId="24" type="noConversion"/>
  </si>
  <si>
    <t>A&amp;S</t>
    <phoneticPr fontId="24" type="noConversion"/>
  </si>
  <si>
    <t>Month</t>
    <phoneticPr fontId="24" type="noConversion"/>
  </si>
  <si>
    <t>Jan</t>
    <phoneticPr fontId="24" type="noConversion"/>
  </si>
  <si>
    <t>Feb</t>
    <phoneticPr fontId="24" type="noConversion"/>
  </si>
  <si>
    <t>Mar</t>
    <phoneticPr fontId="24" type="noConversion"/>
  </si>
  <si>
    <t>Apr</t>
    <phoneticPr fontId="24" type="noConversion"/>
  </si>
  <si>
    <t>May</t>
    <phoneticPr fontId="24" type="noConversion"/>
  </si>
  <si>
    <t>Jun</t>
    <phoneticPr fontId="24" type="noConversion"/>
  </si>
  <si>
    <t>Jul</t>
    <phoneticPr fontId="24" type="noConversion"/>
  </si>
  <si>
    <t>Aug</t>
    <phoneticPr fontId="24" type="noConversion"/>
  </si>
  <si>
    <t>Sep</t>
    <phoneticPr fontId="24" type="noConversion"/>
  </si>
  <si>
    <t>Oct</t>
    <phoneticPr fontId="24" type="noConversion"/>
  </si>
  <si>
    <t>Nov</t>
    <phoneticPr fontId="24" type="noConversion"/>
  </si>
  <si>
    <t>Dec</t>
    <phoneticPr fontId="24" type="noConversion"/>
  </si>
  <si>
    <t>Average Precipitation (inch)</t>
    <phoneticPr fontId="24" type="noConversion"/>
  </si>
  <si>
    <t>Overall Rank</t>
  </si>
  <si>
    <t>Country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</si>
  <si>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</si>
  <si>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</si>
  <si>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</si>
  <si>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</si>
  <si>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</si>
  <si>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</si>
  <si>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</si>
  <si>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N/A</t>
  </si>
  <si>
    <t> Finland</t>
  </si>
  <si>
    <t> Norway</t>
  </si>
  <si>
    <t> Denmark</t>
  </si>
  <si>
    <t> Iceland</t>
  </si>
  <si>
    <t>  Switzerland</t>
  </si>
  <si>
    <t> Netherlands</t>
  </si>
  <si>
    <t> Canada</t>
  </si>
  <si>
    <t> New Zealand</t>
  </si>
  <si>
    <t> Sweden</t>
  </si>
  <si>
    <t> Australia</t>
  </si>
  <si>
    <t> Israel</t>
  </si>
  <si>
    <t> Austria</t>
  </si>
  <si>
    <t> Costa Rica</t>
  </si>
  <si>
    <t> Ireland</t>
  </si>
  <si>
    <t> Germany</t>
  </si>
  <si>
    <t> Belgium</t>
  </si>
  <si>
    <t> Luxembourg</t>
  </si>
  <si>
    <t> United States</t>
  </si>
  <si>
    <t> United Kingdom</t>
  </si>
  <si>
    <t> United Arab Emirates</t>
  </si>
  <si>
    <t> Czech Republic</t>
  </si>
  <si>
    <t> Malta</t>
  </si>
  <si>
    <t> France</t>
  </si>
  <si>
    <t> Mexico</t>
  </si>
  <si>
    <t> Chile</t>
  </si>
  <si>
    <t> Taiwan</t>
  </si>
  <si>
    <t> Panama</t>
  </si>
  <si>
    <t> Brazil</t>
  </si>
  <si>
    <t> Argentina</t>
  </si>
  <si>
    <t> Guatemala</t>
  </si>
  <si>
    <t> Uruguay</t>
  </si>
  <si>
    <t> Qatar</t>
  </si>
  <si>
    <t> Saudi Arabia</t>
  </si>
  <si>
    <t> Singapore</t>
  </si>
  <si>
    <t> Malaysia</t>
  </si>
  <si>
    <t> Spain</t>
  </si>
  <si>
    <t> Colombia</t>
  </si>
  <si>
    <t> Trinidad &amp; Tobago</t>
  </si>
  <si>
    <t> Slovakia</t>
  </si>
  <si>
    <t> El Salvador</t>
  </si>
  <si>
    <t> Nicaragua</t>
  </si>
  <si>
    <t> Poland</t>
  </si>
  <si>
    <t> Bahrain</t>
  </si>
  <si>
    <t> Uzbekistan</t>
  </si>
  <si>
    <t> Kuwait</t>
  </si>
  <si>
    <t> Thailand</t>
  </si>
  <si>
    <t> Italy</t>
  </si>
  <si>
    <t> Ecuador</t>
  </si>
  <si>
    <t> Belize</t>
  </si>
  <si>
    <t> Lithuania</t>
  </si>
  <si>
    <t> Slovenia</t>
  </si>
  <si>
    <t> Romania</t>
  </si>
  <si>
    <t> Latvia</t>
  </si>
  <si>
    <t> Japan</t>
  </si>
  <si>
    <t> Mauritius</t>
  </si>
  <si>
    <t> Jamaica</t>
  </si>
  <si>
    <t> South Korea</t>
  </si>
  <si>
    <t> Northern Cyprus</t>
  </si>
  <si>
    <t> Russia</t>
  </si>
  <si>
    <t> Kazakhstan</t>
  </si>
  <si>
    <t> Cyprus</t>
  </si>
  <si>
    <t> Bolivia</t>
  </si>
  <si>
    <t> Estonia</t>
  </si>
  <si>
    <t> Paraguay</t>
  </si>
  <si>
    <t> Peru</t>
  </si>
  <si>
    <t> Kosovo</t>
  </si>
  <si>
    <t> Moldova</t>
  </si>
  <si>
    <t> Turkmenistan</t>
  </si>
  <si>
    <t> Hungary</t>
  </si>
  <si>
    <t> Libya</t>
  </si>
  <si>
    <t> Philippines</t>
  </si>
  <si>
    <t> Honduras</t>
  </si>
  <si>
    <t> Belarus</t>
  </si>
  <si>
    <t> Turkey</t>
  </si>
  <si>
    <t> Pakistan</t>
  </si>
  <si>
    <t> Hong Kong</t>
  </si>
  <si>
    <t> Portugal</t>
  </si>
  <si>
    <t> Serbia</t>
  </si>
  <si>
    <t> Greece</t>
  </si>
  <si>
    <t> Tajikistan</t>
  </si>
  <si>
    <t> Montenegro</t>
  </si>
  <si>
    <t> Croatia</t>
  </si>
  <si>
    <t> Dominican Republic</t>
  </si>
  <si>
    <t> Algeria</t>
  </si>
  <si>
    <t> Morocco</t>
  </si>
  <si>
    <t> China</t>
  </si>
  <si>
    <t> Azerbaijan</t>
  </si>
  <si>
    <t> Lebanon</t>
  </si>
  <si>
    <t> Macedonia</t>
  </si>
  <si>
    <t> Jordan</t>
  </si>
  <si>
    <t> Nigeria</t>
  </si>
  <si>
    <t> Kyrgyzstan</t>
  </si>
  <si>
    <t> Bosnia and Herzegovina</t>
  </si>
  <si>
    <t> Mongolia</t>
  </si>
  <si>
    <t> Vietnam</t>
  </si>
  <si>
    <t> Indonesia</t>
  </si>
  <si>
    <t> Bhutan</t>
  </si>
  <si>
    <t> Somalia</t>
  </si>
  <si>
    <t> Cameroon</t>
  </si>
  <si>
    <t> Bulgaria</t>
  </si>
  <si>
    <t>   Nepal</t>
  </si>
  <si>
    <t> Venezuela</t>
  </si>
  <si>
    <t> Gabon</t>
  </si>
  <si>
    <t> Palestinian Territories</t>
  </si>
  <si>
    <t> South Africa</t>
  </si>
  <si>
    <t> Iran</t>
  </si>
  <si>
    <t> Ivory Coast</t>
  </si>
  <si>
    <t> Ghana</t>
  </si>
  <si>
    <t> Senegal</t>
  </si>
  <si>
    <t> Laos</t>
  </si>
  <si>
    <t> Tunisia</t>
  </si>
  <si>
    <t> Albania</t>
  </si>
  <si>
    <t> Sierra Leone</t>
  </si>
  <si>
    <t> Congo (Brazzaville)</t>
  </si>
  <si>
    <t> Bangladesh</t>
  </si>
  <si>
    <t> Sri Lanka</t>
  </si>
  <si>
    <t> Iraq</t>
  </si>
  <si>
    <t> Mali</t>
  </si>
  <si>
    <t> Namibia</t>
  </si>
  <si>
    <t> Cambodia</t>
  </si>
  <si>
    <t> Burkina Faso</t>
  </si>
  <si>
    <t> Egypt</t>
  </si>
  <si>
    <t> Mozambique</t>
  </si>
  <si>
    <t> Kenya</t>
  </si>
  <si>
    <t> Zambia</t>
  </si>
  <si>
    <t> Mauritania</t>
  </si>
  <si>
    <t> Ethiopia</t>
  </si>
  <si>
    <t> Georgia</t>
  </si>
  <si>
    <t> Armenia</t>
  </si>
  <si>
    <t> Myanmar</t>
  </si>
  <si>
    <t> Chad</t>
  </si>
  <si>
    <t> Congo (Kinshasa)</t>
  </si>
  <si>
    <t> India</t>
  </si>
  <si>
    <t> Niger</t>
  </si>
  <si>
    <t> Uganda</t>
  </si>
  <si>
    <t> Benin</t>
  </si>
  <si>
    <t> Sudan</t>
  </si>
  <si>
    <t> Ukraine</t>
  </si>
  <si>
    <t> Togo</t>
  </si>
  <si>
    <t> Guinea</t>
  </si>
  <si>
    <t> Lesotho</t>
  </si>
  <si>
    <t> Angola</t>
  </si>
  <si>
    <t> Madagascar</t>
  </si>
  <si>
    <t> Zimbabwe</t>
  </si>
  <si>
    <t> Afghanistan</t>
  </si>
  <si>
    <t> Botswana</t>
  </si>
  <si>
    <t> Malawi</t>
  </si>
  <si>
    <t> Haiti</t>
  </si>
  <si>
    <t> Liberia</t>
  </si>
  <si>
    <t> Syria</t>
  </si>
  <si>
    <t> Rwanda</t>
  </si>
  <si>
    <t> Yemen</t>
  </si>
  <si>
    <t> Tanzania</t>
  </si>
  <si>
    <t> South Sudan</t>
  </si>
  <si>
    <t> Central African Republic</t>
  </si>
  <si>
    <t> Burundi</t>
  </si>
  <si>
    <t>Data Source: https://en.wikipedia.org/wiki/World_Happiness_Report</t>
    <phoneticPr fontId="24" type="noConversion"/>
  </si>
  <si>
    <t>Data Source: https://www.currentresults.com/Weather/US/average-annual-state-precipitation.php</t>
    <phoneticPr fontId="24" type="noConversion"/>
  </si>
  <si>
    <t>w/ MLA Int'l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</si>
</sst>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26" formatCode="\$#,##0.00_);[Red]\(\$#,##0.00\)"/>
    <numFmt numFmtId="176" formatCode="_(&quot;$&quot;* #,##0.00_);_(&quot;$&quot;* \(#,##0.00\);_(&quot;$&quot;* &quot;-&quot;??_);_(@_)"/>
    <numFmt numFmtId="177" formatCode="0_);[Red]\(0\)"/>
  </numFmts>
  <fonts count="3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宋体"/>
      <family val="2"/>
      <scheme val="minor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2"/>
      <name val="Cambria"/>
      <family val="1"/>
    </font>
    <font>
      <sz val="11"/>
      <name val="Cambria"/>
      <family val="1"/>
    </font>
    <font>
      <sz val="12"/>
      <color theme="1"/>
      <name val="Cambria"/>
      <family val="1"/>
    </font>
    <font>
      <b/>
      <sz val="12"/>
      <color rgb="FF222222"/>
      <name val="Cambria"/>
      <family val="1"/>
    </font>
    <font>
      <sz val="12"/>
      <color rgb="FF222222"/>
      <name val="Cambria"/>
      <family val="1"/>
    </font>
    <font>
      <i/>
      <sz val="12"/>
      <color rgb="FF222222"/>
      <name val="Cambria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right"/>
    </xf>
    <xf numFmtId="176" fontId="19" fillId="0" borderId="0" xfId="1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19" fillId="0" borderId="0" xfId="0" applyFont="1" applyFill="1" applyBorder="1" applyAlignment="1">
      <alignment horizontal="right" vertical="center"/>
    </xf>
    <xf numFmtId="0" fontId="0" fillId="0" borderId="0" xfId="0" applyFill="1" applyProtection="1">
      <protection locked="0"/>
    </xf>
    <xf numFmtId="3" fontId="0" fillId="0" borderId="0" xfId="0" applyNumberFormat="1" applyFill="1" applyAlignment="1">
      <alignment horizontal="right"/>
    </xf>
    <xf numFmtId="0" fontId="22" fillId="0" borderId="0" xfId="0" applyFont="1"/>
    <xf numFmtId="0" fontId="18" fillId="0" borderId="0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 applyFill="1" applyBorder="1" applyAlignment="1">
      <alignment horizontal="center"/>
    </xf>
    <xf numFmtId="9" fontId="19" fillId="0" borderId="0" xfId="43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23" fillId="0" borderId="0" xfId="0" applyFont="1"/>
    <xf numFmtId="0" fontId="0" fillId="0" borderId="0" xfId="0" applyFill="1" applyAlignment="1">
      <alignment horizontal="center"/>
    </xf>
    <xf numFmtId="176" fontId="18" fillId="0" borderId="0" xfId="1" applyFont="1" applyFill="1" applyBorder="1" applyAlignment="1">
      <alignment horizontal="center"/>
    </xf>
    <xf numFmtId="176" fontId="0" fillId="0" borderId="0" xfId="1" applyFont="1" applyFill="1" applyAlignment="1">
      <alignment horizontal="center"/>
    </xf>
    <xf numFmtId="176" fontId="19" fillId="0" borderId="0" xfId="1" applyFont="1" applyFill="1" applyBorder="1"/>
    <xf numFmtId="176" fontId="0" fillId="0" borderId="0" xfId="1" applyFont="1" applyFill="1"/>
    <xf numFmtId="176" fontId="19" fillId="0" borderId="0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9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176" fontId="18" fillId="0" borderId="0" xfId="1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horizontal="right"/>
    </xf>
    <xf numFmtId="0" fontId="25" fillId="0" borderId="0" xfId="0" applyFont="1" applyBorder="1"/>
    <xf numFmtId="0" fontId="0" fillId="0" borderId="0" xfId="0" applyBorder="1"/>
    <xf numFmtId="24" fontId="0" fillId="0" borderId="0" xfId="0" applyNumberFormat="1" applyBorder="1" applyAlignment="1">
      <alignment horizontal="right"/>
    </xf>
    <xf numFmtId="2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27" fillId="34" borderId="0" xfId="0" applyFont="1" applyFill="1" applyBorder="1"/>
    <xf numFmtId="24" fontId="27" fillId="34" borderId="0" xfId="0" applyNumberFormat="1" applyFont="1" applyFill="1" applyBorder="1" applyAlignment="1">
      <alignment horizontal="right"/>
    </xf>
    <xf numFmtId="26" fontId="27" fillId="34" borderId="0" xfId="0" applyNumberFormat="1" applyFont="1" applyFill="1" applyBorder="1" applyAlignment="1">
      <alignment horizontal="right"/>
    </xf>
    <xf numFmtId="9" fontId="27" fillId="34" borderId="0" xfId="0" applyNumberFormat="1" applyFont="1" applyFill="1" applyBorder="1" applyAlignment="1">
      <alignment horizontal="right"/>
    </xf>
    <xf numFmtId="0" fontId="27" fillId="34" borderId="0" xfId="0" applyFont="1" applyFill="1" applyBorder="1" applyAlignment="1">
      <alignment horizontal="right"/>
    </xf>
    <xf numFmtId="0" fontId="28" fillId="33" borderId="0" xfId="0" applyFont="1" applyFill="1" applyBorder="1"/>
    <xf numFmtId="24" fontId="28" fillId="33" borderId="0" xfId="0" applyNumberFormat="1" applyFont="1" applyFill="1" applyBorder="1" applyAlignment="1">
      <alignment horizontal="right"/>
    </xf>
    <xf numFmtId="26" fontId="28" fillId="33" borderId="0" xfId="0" applyNumberFormat="1" applyFont="1" applyFill="1" applyBorder="1" applyAlignment="1">
      <alignment horizontal="right"/>
    </xf>
    <xf numFmtId="0" fontId="28" fillId="33" borderId="0" xfId="0" applyFont="1" applyFill="1" applyBorder="1" applyAlignment="1">
      <alignment horizontal="right"/>
    </xf>
    <xf numFmtId="9" fontId="28" fillId="33" borderId="0" xfId="0" applyNumberFormat="1" applyFont="1" applyFill="1" applyBorder="1" applyAlignment="1">
      <alignment horizontal="right"/>
    </xf>
    <xf numFmtId="0" fontId="28" fillId="35" borderId="0" xfId="0" applyFont="1" applyFill="1" applyBorder="1"/>
    <xf numFmtId="24" fontId="28" fillId="35" borderId="0" xfId="0" applyNumberFormat="1" applyFont="1" applyFill="1" applyBorder="1" applyAlignment="1">
      <alignment horizontal="right"/>
    </xf>
    <xf numFmtId="26" fontId="28" fillId="35" borderId="0" xfId="0" applyNumberFormat="1" applyFont="1" applyFill="1" applyBorder="1" applyAlignment="1">
      <alignment horizontal="right"/>
    </xf>
    <xf numFmtId="0" fontId="28" fillId="35" borderId="0" xfId="0" applyFont="1" applyFill="1" applyBorder="1" applyAlignment="1">
      <alignment horizontal="right"/>
    </xf>
    <xf numFmtId="9" fontId="28" fillId="35" borderId="0" xfId="0" applyNumberFormat="1" applyFont="1" applyFill="1" applyBorder="1" applyAlignment="1">
      <alignment horizontal="right"/>
    </xf>
    <xf numFmtId="0" fontId="26" fillId="35" borderId="0" xfId="0" applyFont="1" applyFill="1" applyBorder="1"/>
    <xf numFmtId="24" fontId="26" fillId="35" borderId="0" xfId="0" applyNumberFormat="1" applyFont="1" applyFill="1" applyBorder="1" applyAlignment="1">
      <alignment horizontal="right"/>
    </xf>
    <xf numFmtId="0" fontId="26" fillId="33" borderId="0" xfId="0" applyFont="1" applyFill="1" applyBorder="1"/>
    <xf numFmtId="24" fontId="26" fillId="33" borderId="0" xfId="0" applyNumberFormat="1" applyFont="1" applyFill="1" applyBorder="1" applyAlignment="1">
      <alignment horizontal="right"/>
    </xf>
    <xf numFmtId="0" fontId="26" fillId="35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8" fillId="0" borderId="0" xfId="0" applyFont="1"/>
    <xf numFmtId="0" fontId="28" fillId="0" borderId="0" xfId="0" applyFont="1" applyFill="1"/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 applyProtection="1">
      <alignment horizontal="left"/>
      <protection locked="0"/>
    </xf>
    <xf numFmtId="176" fontId="19" fillId="0" borderId="0" xfId="1" applyFont="1" applyFill="1" applyBorder="1" applyAlignment="1">
      <alignment horizontal="left"/>
    </xf>
    <xf numFmtId="9" fontId="19" fillId="0" borderId="0" xfId="43" applyFont="1" applyFill="1" applyBorder="1" applyAlignment="1">
      <alignment horizontal="left"/>
    </xf>
    <xf numFmtId="0" fontId="0" fillId="0" borderId="0" xfId="0" applyAlignment="1">
      <alignment horizontal="right" indent="1"/>
    </xf>
    <xf numFmtId="9" fontId="27" fillId="34" borderId="0" xfId="0" applyNumberFormat="1" applyFont="1" applyFill="1" applyBorder="1" applyAlignment="1">
      <alignment horizontal="center"/>
    </xf>
    <xf numFmtId="0" fontId="29" fillId="34" borderId="0" xfId="0" applyFont="1" applyFill="1" applyBorder="1" applyAlignment="1">
      <alignment horizontal="left"/>
    </xf>
    <xf numFmtId="176" fontId="29" fillId="34" borderId="0" xfId="1" applyFont="1" applyFill="1" applyBorder="1" applyAlignment="1">
      <alignment horizontal="right"/>
    </xf>
    <xf numFmtId="0" fontId="29" fillId="34" borderId="0" xfId="0" applyFont="1" applyFill="1" applyBorder="1" applyAlignment="1">
      <alignment horizontal="center"/>
    </xf>
    <xf numFmtId="0" fontId="27" fillId="34" borderId="0" xfId="0" applyFont="1" applyFill="1" applyAlignment="1">
      <alignment horizontal="left"/>
    </xf>
    <xf numFmtId="0" fontId="27" fillId="34" borderId="0" xfId="0" applyFont="1" applyFill="1" applyAlignment="1">
      <alignment horizontal="right"/>
    </xf>
    <xf numFmtId="0" fontId="27" fillId="34" borderId="0" xfId="0" applyFont="1" applyFill="1" applyAlignment="1">
      <alignment horizontal="right" indent="1"/>
    </xf>
    <xf numFmtId="0" fontId="28" fillId="33" borderId="0" xfId="0" applyFont="1" applyFill="1" applyAlignment="1">
      <alignment horizontal="left"/>
    </xf>
    <xf numFmtId="0" fontId="28" fillId="33" borderId="0" xfId="0" applyFont="1" applyFill="1" applyAlignment="1">
      <alignment horizontal="right"/>
    </xf>
    <xf numFmtId="9" fontId="28" fillId="33" borderId="0" xfId="0" applyNumberFormat="1" applyFont="1" applyFill="1" applyAlignment="1">
      <alignment horizontal="right"/>
    </xf>
    <xf numFmtId="0" fontId="28" fillId="33" borderId="0" xfId="0" applyFont="1" applyFill="1" applyAlignment="1">
      <alignment horizontal="right" indent="1"/>
    </xf>
    <xf numFmtId="0" fontId="28" fillId="35" borderId="0" xfId="0" applyFont="1" applyFill="1" applyAlignment="1">
      <alignment horizontal="left"/>
    </xf>
    <xf numFmtId="0" fontId="28" fillId="35" borderId="0" xfId="0" applyFont="1" applyFill="1" applyAlignment="1">
      <alignment horizontal="right"/>
    </xf>
    <xf numFmtId="9" fontId="28" fillId="35" borderId="0" xfId="0" applyNumberFormat="1" applyFont="1" applyFill="1" applyAlignment="1">
      <alignment horizontal="right"/>
    </xf>
    <xf numFmtId="0" fontId="28" fillId="35" borderId="0" xfId="0" applyFont="1" applyFill="1" applyAlignment="1">
      <alignment horizontal="right" indent="1"/>
    </xf>
    <xf numFmtId="177" fontId="0" fillId="0" borderId="0" xfId="0" applyNumberFormat="1" applyAlignment="1">
      <alignment horizontal="left"/>
    </xf>
    <xf numFmtId="9" fontId="0" fillId="0" borderId="0" xfId="43" applyFont="1" applyAlignment="1">
      <alignment horizontal="right"/>
    </xf>
    <xf numFmtId="176" fontId="29" fillId="34" borderId="0" xfId="1" applyFont="1" applyFill="1" applyBorder="1" applyAlignment="1">
      <alignment horizontal="left"/>
    </xf>
    <xf numFmtId="0" fontId="29" fillId="34" borderId="0" xfId="0" applyFont="1" applyFill="1" applyBorder="1" applyAlignment="1">
      <alignment horizontal="right"/>
    </xf>
    <xf numFmtId="9" fontId="29" fillId="34" borderId="0" xfId="43" applyFont="1" applyFill="1" applyBorder="1" applyAlignment="1">
      <alignment horizontal="center"/>
    </xf>
    <xf numFmtId="9" fontId="29" fillId="34" borderId="0" xfId="43" applyFont="1" applyFill="1" applyBorder="1" applyAlignment="1">
      <alignment horizontal="right"/>
    </xf>
    <xf numFmtId="9" fontId="27" fillId="34" borderId="0" xfId="43" applyFont="1" applyFill="1" applyAlignment="1">
      <alignment horizontal="right"/>
    </xf>
    <xf numFmtId="9" fontId="28" fillId="33" borderId="0" xfId="43" applyFont="1" applyFill="1" applyAlignment="1">
      <alignment horizontal="right"/>
    </xf>
    <xf numFmtId="9" fontId="28" fillId="35" borderId="0" xfId="43" applyFont="1" applyFill="1" applyAlignment="1">
      <alignment horizontal="right"/>
    </xf>
    <xf numFmtId="0" fontId="30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24" fontId="27" fillId="34" borderId="0" xfId="0" applyNumberFormat="1" applyFont="1" applyFill="1" applyBorder="1" applyAlignment="1">
      <alignment horizontal="left"/>
    </xf>
    <xf numFmtId="0" fontId="28" fillId="35" borderId="0" xfId="0" applyFont="1" applyFill="1"/>
    <xf numFmtId="24" fontId="28" fillId="35" borderId="0" xfId="0" applyNumberFormat="1" applyFont="1" applyFill="1" applyAlignment="1">
      <alignment horizontal="left"/>
    </xf>
    <xf numFmtId="26" fontId="28" fillId="35" borderId="0" xfId="0" applyNumberFormat="1" applyFont="1" applyFill="1" applyAlignment="1">
      <alignment horizontal="right"/>
    </xf>
    <xf numFmtId="0" fontId="28" fillId="33" borderId="0" xfId="0" applyFont="1" applyFill="1"/>
    <xf numFmtId="24" fontId="28" fillId="33" borderId="0" xfId="0" applyNumberFormat="1" applyFont="1" applyFill="1" applyAlignment="1">
      <alignment horizontal="left"/>
    </xf>
    <xf numFmtId="26" fontId="28" fillId="33" borderId="0" xfId="0" applyNumberFormat="1" applyFont="1" applyFill="1" applyAlignment="1">
      <alignment horizontal="right"/>
    </xf>
    <xf numFmtId="0" fontId="28" fillId="33" borderId="10" xfId="0" applyFont="1" applyFill="1" applyBorder="1"/>
    <xf numFmtId="24" fontId="28" fillId="33" borderId="10" xfId="0" applyNumberFormat="1" applyFont="1" applyFill="1" applyBorder="1" applyAlignment="1">
      <alignment horizontal="left"/>
    </xf>
    <xf numFmtId="26" fontId="28" fillId="33" borderId="10" xfId="0" applyNumberFormat="1" applyFont="1" applyFill="1" applyBorder="1" applyAlignment="1">
      <alignment horizontal="right"/>
    </xf>
    <xf numFmtId="0" fontId="28" fillId="33" borderId="10" xfId="0" applyFont="1" applyFill="1" applyBorder="1" applyAlignment="1">
      <alignment horizontal="right"/>
    </xf>
    <xf numFmtId="9" fontId="28" fillId="33" borderId="10" xfId="0" applyNumberFormat="1" applyFont="1" applyFill="1" applyBorder="1" applyAlignment="1">
      <alignment horizontal="right"/>
    </xf>
    <xf numFmtId="0" fontId="28" fillId="33" borderId="10" xfId="0" applyFont="1" applyFill="1" applyBorder="1" applyAlignment="1">
      <alignment horizontal="left"/>
    </xf>
    <xf numFmtId="9" fontId="28" fillId="33" borderId="10" xfId="43" applyFont="1" applyFill="1" applyBorder="1" applyAlignment="1">
      <alignment horizontal="right"/>
    </xf>
    <xf numFmtId="0" fontId="31" fillId="0" borderId="0" xfId="0" applyFont="1"/>
    <xf numFmtId="0" fontId="27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8" fillId="0" borderId="0" xfId="0" applyFont="1" applyFill="1" applyBorder="1" applyAlignment="1">
      <alignment horizontal="center"/>
    </xf>
    <xf numFmtId="0" fontId="27" fillId="34" borderId="0" xfId="0" applyFont="1" applyFill="1" applyBorder="1" applyAlignment="1">
      <alignment horizontal="center"/>
    </xf>
    <xf numFmtId="0" fontId="29" fillId="34" borderId="0" xfId="0" applyFont="1" applyFill="1" applyBorder="1" applyAlignment="1">
      <alignment horizontal="center"/>
    </xf>
  </cellXfs>
  <cellStyles count="44"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百分比" xfId="43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7" builtinId="26" customBuiltin="1"/>
    <cellStyle name="汇总" xfId="18" builtinId="25" customBuiltin="1"/>
    <cellStyle name="货币" xfId="1" builtinId="4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CN" sz="1600" b="1">
                <a:latin typeface="+mj-lt"/>
              </a:rPr>
              <a:t>Average Precipitation in</a:t>
            </a:r>
            <a:r>
              <a:rPr lang="en-US" altLang="zh-CN" sz="1600" b="1" baseline="0">
                <a:latin typeface="+mj-lt"/>
              </a:rPr>
              <a:t> Austin, Texas by Month </a:t>
            </a:r>
            <a:endParaRPr lang="en-US" altLang="zh-CN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657590197413217E-2"/>
          <c:y val="9.802816901408451E-2"/>
          <c:w val="0.85474919306058872"/>
          <c:h val="0.77854441610291669"/>
        </c:manualLayout>
      </c:layout>
      <c:lineChart>
        <c:grouping val="standard"/>
        <c:varyColors val="0"/>
        <c:ser>
          <c:idx val="0"/>
          <c:order val="0"/>
          <c:tx>
            <c:strRef>
              <c:f>'Time Series'!$B$2</c:f>
              <c:strCache>
                <c:ptCount val="1"/>
                <c:pt idx="0">
                  <c:v>Average Precipitation (inch)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Series'!$B$3:$B$14</c:f>
              <c:numCache>
                <c:formatCode>General</c:formatCode>
                <c:ptCount val="12"/>
                <c:pt idx="0">
                  <c:v>2.56</c:v>
                </c:pt>
                <c:pt idx="1">
                  <c:v>2.11</c:v>
                </c:pt>
                <c:pt idx="2">
                  <c:v>2.93</c:v>
                </c:pt>
                <c:pt idx="3">
                  <c:v>2.6</c:v>
                </c:pt>
                <c:pt idx="4">
                  <c:v>4.5199999999999996</c:v>
                </c:pt>
                <c:pt idx="5">
                  <c:v>3.66</c:v>
                </c:pt>
                <c:pt idx="6">
                  <c:v>2.56</c:v>
                </c:pt>
                <c:pt idx="7">
                  <c:v>2.56</c:v>
                </c:pt>
                <c:pt idx="8">
                  <c:v>3.43</c:v>
                </c:pt>
                <c:pt idx="9">
                  <c:v>3.93</c:v>
                </c:pt>
                <c:pt idx="10">
                  <c:v>2.72</c:v>
                </c:pt>
                <c:pt idx="11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BA40-92EE-50CBF788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11280"/>
        <c:axId val="413449664"/>
      </c:lineChart>
      <c:catAx>
        <c:axId val="4176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zh-CN" sz="1400" b="1">
                    <a:latin typeface="+mj-lt"/>
                  </a:rPr>
                  <a:t>Month</a:t>
                </a:r>
                <a:endParaRPr lang="zh-CN" altLang="en-US" sz="1400" b="1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13449664"/>
        <c:crosses val="autoZero"/>
        <c:auto val="1"/>
        <c:lblAlgn val="ctr"/>
        <c:lblOffset val="100"/>
        <c:noMultiLvlLbl val="0"/>
      </c:catAx>
      <c:valAx>
        <c:axId val="41344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zh-CN" sz="1400" b="1" baseline="0">
                    <a:latin typeface="+mj-lt"/>
                  </a:rPr>
                  <a:t>Precipitation (inch) </a:t>
                </a:r>
                <a:endParaRPr lang="zh-CN" altLang="en-US" sz="1400" b="1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baseline="0"/>
              <a:t>Do Richer Countries Have Higher Happiness Score?  </a:t>
            </a:r>
            <a:endParaRPr lang="en-US" alt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Correlation!$I$2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Correlation!$C$3:$C$158</c:f>
              <c:numCache>
                <c:formatCode>General</c:formatCode>
                <c:ptCount val="156"/>
                <c:pt idx="0">
                  <c:v>1.3049999999999999</c:v>
                </c:pt>
                <c:pt idx="1">
                  <c:v>1.456</c:v>
                </c:pt>
                <c:pt idx="2">
                  <c:v>1.351</c:v>
                </c:pt>
                <c:pt idx="3">
                  <c:v>1.343</c:v>
                </c:pt>
                <c:pt idx="4">
                  <c:v>1.42</c:v>
                </c:pt>
                <c:pt idx="5">
                  <c:v>1.361</c:v>
                </c:pt>
                <c:pt idx="6">
                  <c:v>1.33</c:v>
                </c:pt>
                <c:pt idx="7">
                  <c:v>1.268</c:v>
                </c:pt>
                <c:pt idx="8">
                  <c:v>1.355</c:v>
                </c:pt>
                <c:pt idx="9">
                  <c:v>1.34</c:v>
                </c:pt>
                <c:pt idx="10">
                  <c:v>1.244</c:v>
                </c:pt>
                <c:pt idx="11">
                  <c:v>1.341</c:v>
                </c:pt>
                <c:pt idx="12">
                  <c:v>1.01</c:v>
                </c:pt>
                <c:pt idx="13">
                  <c:v>1.448</c:v>
                </c:pt>
                <c:pt idx="14">
                  <c:v>1.34</c:v>
                </c:pt>
                <c:pt idx="15">
                  <c:v>1.3240000000000001</c:v>
                </c:pt>
                <c:pt idx="16">
                  <c:v>1.5760000000000001</c:v>
                </c:pt>
                <c:pt idx="17">
                  <c:v>1.3979999999999999</c:v>
                </c:pt>
                <c:pt idx="18">
                  <c:v>1.3009999999999999</c:v>
                </c:pt>
                <c:pt idx="19">
                  <c:v>2.0960000000000001</c:v>
                </c:pt>
                <c:pt idx="20">
                  <c:v>1.2330000000000001</c:v>
                </c:pt>
                <c:pt idx="21">
                  <c:v>1.27</c:v>
                </c:pt>
                <c:pt idx="22">
                  <c:v>1.2929999999999999</c:v>
                </c:pt>
                <c:pt idx="23">
                  <c:v>1.038</c:v>
                </c:pt>
                <c:pt idx="24">
                  <c:v>1.131</c:v>
                </c:pt>
                <c:pt idx="25">
                  <c:v>1.365</c:v>
                </c:pt>
                <c:pt idx="26">
                  <c:v>1.1120000000000001</c:v>
                </c:pt>
                <c:pt idx="27">
                  <c:v>0.98599999999999999</c:v>
                </c:pt>
                <c:pt idx="28">
                  <c:v>1.073</c:v>
                </c:pt>
                <c:pt idx="29">
                  <c:v>0.78100000000000003</c:v>
                </c:pt>
                <c:pt idx="30">
                  <c:v>1.093</c:v>
                </c:pt>
                <c:pt idx="31">
                  <c:v>1.649</c:v>
                </c:pt>
                <c:pt idx="32">
                  <c:v>1.379</c:v>
                </c:pt>
                <c:pt idx="33">
                  <c:v>1.5289999999999999</c:v>
                </c:pt>
                <c:pt idx="34">
                  <c:v>1.161</c:v>
                </c:pt>
                <c:pt idx="35">
                  <c:v>1.2509999999999999</c:v>
                </c:pt>
                <c:pt idx="36">
                  <c:v>0.96</c:v>
                </c:pt>
                <c:pt idx="37">
                  <c:v>1.2230000000000001</c:v>
                </c:pt>
                <c:pt idx="38">
                  <c:v>1.21</c:v>
                </c:pt>
                <c:pt idx="39">
                  <c:v>0.80600000000000005</c:v>
                </c:pt>
                <c:pt idx="40">
                  <c:v>0.66800000000000004</c:v>
                </c:pt>
                <c:pt idx="41">
                  <c:v>1.1759999999999999</c:v>
                </c:pt>
                <c:pt idx="42">
                  <c:v>1.3380000000000001</c:v>
                </c:pt>
                <c:pt idx="43">
                  <c:v>0.71899999999999997</c:v>
                </c:pt>
                <c:pt idx="44">
                  <c:v>1.474</c:v>
                </c:pt>
                <c:pt idx="45">
                  <c:v>1.016</c:v>
                </c:pt>
                <c:pt idx="46">
                  <c:v>1.264</c:v>
                </c:pt>
                <c:pt idx="47">
                  <c:v>0.88900000000000001</c:v>
                </c:pt>
                <c:pt idx="48">
                  <c:v>0.80700000000000005</c:v>
                </c:pt>
                <c:pt idx="49">
                  <c:v>1.1970000000000001</c:v>
                </c:pt>
                <c:pt idx="50">
                  <c:v>1.2190000000000001</c:v>
                </c:pt>
                <c:pt idx="51">
                  <c:v>1.1160000000000001</c:v>
                </c:pt>
                <c:pt idx="52">
                  <c:v>1.1479999999999999</c:v>
                </c:pt>
                <c:pt idx="53">
                  <c:v>1.294</c:v>
                </c:pt>
                <c:pt idx="54">
                  <c:v>1.0900000000000001</c:v>
                </c:pt>
                <c:pt idx="55">
                  <c:v>0.81899999999999995</c:v>
                </c:pt>
                <c:pt idx="56">
                  <c:v>1.266</c:v>
                </c:pt>
                <c:pt idx="57">
                  <c:v>1.2290000000000001</c:v>
                </c:pt>
                <c:pt idx="58">
                  <c:v>1.151</c:v>
                </c:pt>
                <c:pt idx="59">
                  <c:v>1.143</c:v>
                </c:pt>
                <c:pt idx="60">
                  <c:v>1.2290000000000001</c:v>
                </c:pt>
                <c:pt idx="61">
                  <c:v>0.751</c:v>
                </c:pt>
                <c:pt idx="62">
                  <c:v>1.2</c:v>
                </c:pt>
                <c:pt idx="63">
                  <c:v>0.83499999999999996</c:v>
                </c:pt>
                <c:pt idx="64">
                  <c:v>0.93400000000000005</c:v>
                </c:pt>
                <c:pt idx="65">
                  <c:v>0.85499999999999998</c:v>
                </c:pt>
                <c:pt idx="66">
                  <c:v>0.65700000000000003</c:v>
                </c:pt>
                <c:pt idx="67">
                  <c:v>1.016</c:v>
                </c:pt>
                <c:pt idx="68">
                  <c:v>1.171</c:v>
                </c:pt>
                <c:pt idx="69">
                  <c:v>0.98499999999999999</c:v>
                </c:pt>
                <c:pt idx="70">
                  <c:v>0.77500000000000002</c:v>
                </c:pt>
                <c:pt idx="71">
                  <c:v>0.62</c:v>
                </c:pt>
                <c:pt idx="72">
                  <c:v>1.0389999999999999</c:v>
                </c:pt>
                <c:pt idx="73">
                  <c:v>1.1479999999999999</c:v>
                </c:pt>
                <c:pt idx="74">
                  <c:v>0.65200000000000002</c:v>
                </c:pt>
                <c:pt idx="75">
                  <c:v>1.405</c:v>
                </c:pt>
                <c:pt idx="76">
                  <c:v>1.1879999999999999</c:v>
                </c:pt>
                <c:pt idx="77">
                  <c:v>0.97499999999999998</c:v>
                </c:pt>
                <c:pt idx="78">
                  <c:v>1.1539999999999999</c:v>
                </c:pt>
                <c:pt idx="79">
                  <c:v>0.47399999999999998</c:v>
                </c:pt>
                <c:pt idx="80">
                  <c:v>1.0169999999999999</c:v>
                </c:pt>
                <c:pt idx="81">
                  <c:v>1.115</c:v>
                </c:pt>
                <c:pt idx="82">
                  <c:v>0.98199999999999998</c:v>
                </c:pt>
                <c:pt idx="83">
                  <c:v>0.97899999999999998</c:v>
                </c:pt>
                <c:pt idx="84">
                  <c:v>0.77900000000000003</c:v>
                </c:pt>
                <c:pt idx="85">
                  <c:v>0.98899999999999999</c:v>
                </c:pt>
                <c:pt idx="86">
                  <c:v>1.024</c:v>
                </c:pt>
                <c:pt idx="87">
                  <c:v>0.96499999999999997</c:v>
                </c:pt>
                <c:pt idx="88">
                  <c:v>0.95899999999999996</c:v>
                </c:pt>
                <c:pt idx="89">
                  <c:v>0.82199999999999995</c:v>
                </c:pt>
                <c:pt idx="90">
                  <c:v>0.68899999999999995</c:v>
                </c:pt>
                <c:pt idx="91">
                  <c:v>0.53</c:v>
                </c:pt>
                <c:pt idx="92">
                  <c:v>0.91500000000000004</c:v>
                </c:pt>
                <c:pt idx="93">
                  <c:v>0.91400000000000003</c:v>
                </c:pt>
                <c:pt idx="94">
                  <c:v>0.71499999999999997</c:v>
                </c:pt>
                <c:pt idx="95">
                  <c:v>0.89900000000000002</c:v>
                </c:pt>
                <c:pt idx="96">
                  <c:v>0.79600000000000004</c:v>
                </c:pt>
                <c:pt idx="97">
                  <c:v>0</c:v>
                </c:pt>
                <c:pt idx="98">
                  <c:v>0.53500000000000003</c:v>
                </c:pt>
                <c:pt idx="99">
                  <c:v>1.054</c:v>
                </c:pt>
                <c:pt idx="100">
                  <c:v>0.42499999999999999</c:v>
                </c:pt>
                <c:pt idx="101">
                  <c:v>0.996</c:v>
                </c:pt>
                <c:pt idx="102">
                  <c:v>1.036</c:v>
                </c:pt>
                <c:pt idx="103">
                  <c:v>0.64200000000000002</c:v>
                </c:pt>
                <c:pt idx="104">
                  <c:v>0.94</c:v>
                </c:pt>
                <c:pt idx="105">
                  <c:v>1.0589999999999999</c:v>
                </c:pt>
                <c:pt idx="106">
                  <c:v>0.54100000000000004</c:v>
                </c:pt>
                <c:pt idx="107">
                  <c:v>0.59199999999999997</c:v>
                </c:pt>
                <c:pt idx="108">
                  <c:v>0.42899999999999999</c:v>
                </c:pt>
                <c:pt idx="109">
                  <c:v>0.72</c:v>
                </c:pt>
                <c:pt idx="110">
                  <c:v>0.9</c:v>
                </c:pt>
                <c:pt idx="111">
                  <c:v>0.91600000000000004</c:v>
                </c:pt>
                <c:pt idx="112">
                  <c:v>0.25600000000000001</c:v>
                </c:pt>
                <c:pt idx="113">
                  <c:v>0.68200000000000005</c:v>
                </c:pt>
                <c:pt idx="114">
                  <c:v>0.53200000000000003</c:v>
                </c:pt>
                <c:pt idx="115">
                  <c:v>0.91800000000000004</c:v>
                </c:pt>
                <c:pt idx="116">
                  <c:v>1.01</c:v>
                </c:pt>
                <c:pt idx="117">
                  <c:v>0.37</c:v>
                </c:pt>
                <c:pt idx="118">
                  <c:v>0.874</c:v>
                </c:pt>
                <c:pt idx="119">
                  <c:v>0.54900000000000004</c:v>
                </c:pt>
                <c:pt idx="120">
                  <c:v>0.314</c:v>
                </c:pt>
                <c:pt idx="121">
                  <c:v>0.88500000000000001</c:v>
                </c:pt>
                <c:pt idx="122">
                  <c:v>0.19800000000000001</c:v>
                </c:pt>
                <c:pt idx="123">
                  <c:v>0.49299999999999999</c:v>
                </c:pt>
                <c:pt idx="124">
                  <c:v>0.56200000000000006</c:v>
                </c:pt>
                <c:pt idx="125">
                  <c:v>0.55700000000000005</c:v>
                </c:pt>
                <c:pt idx="126">
                  <c:v>0.308</c:v>
                </c:pt>
                <c:pt idx="127">
                  <c:v>0.85299999999999998</c:v>
                </c:pt>
                <c:pt idx="128">
                  <c:v>0.81599999999999995</c:v>
                </c:pt>
                <c:pt idx="129">
                  <c:v>0.68200000000000005</c:v>
                </c:pt>
                <c:pt idx="130">
                  <c:v>0.35799999999999998</c:v>
                </c:pt>
                <c:pt idx="131">
                  <c:v>6.9000000000000006E-2</c:v>
                </c:pt>
                <c:pt idx="132">
                  <c:v>0.72099999999999997</c:v>
                </c:pt>
                <c:pt idx="133">
                  <c:v>0.13100000000000001</c:v>
                </c:pt>
                <c:pt idx="134">
                  <c:v>0.32200000000000001</c:v>
                </c:pt>
                <c:pt idx="135">
                  <c:v>0.378</c:v>
                </c:pt>
                <c:pt idx="136">
                  <c:v>0.60499999999999998</c:v>
                </c:pt>
                <c:pt idx="137">
                  <c:v>0.79300000000000004</c:v>
                </c:pt>
                <c:pt idx="138">
                  <c:v>0.25900000000000001</c:v>
                </c:pt>
                <c:pt idx="139">
                  <c:v>0.34399999999999997</c:v>
                </c:pt>
                <c:pt idx="140">
                  <c:v>0.47199999999999998</c:v>
                </c:pt>
                <c:pt idx="141">
                  <c:v>0.73</c:v>
                </c:pt>
                <c:pt idx="142">
                  <c:v>0.26200000000000001</c:v>
                </c:pt>
                <c:pt idx="143">
                  <c:v>0.35699999999999998</c:v>
                </c:pt>
                <c:pt idx="144">
                  <c:v>0.33200000000000002</c:v>
                </c:pt>
                <c:pt idx="145">
                  <c:v>1.0169999999999999</c:v>
                </c:pt>
                <c:pt idx="146">
                  <c:v>0.186</c:v>
                </c:pt>
                <c:pt idx="147">
                  <c:v>0.315</c:v>
                </c:pt>
                <c:pt idx="148">
                  <c:v>7.5999999999999998E-2</c:v>
                </c:pt>
                <c:pt idx="149">
                  <c:v>0.68899999999999995</c:v>
                </c:pt>
                <c:pt idx="150">
                  <c:v>0.33200000000000002</c:v>
                </c:pt>
                <c:pt idx="151">
                  <c:v>0.442</c:v>
                </c:pt>
                <c:pt idx="152">
                  <c:v>0.45500000000000002</c:v>
                </c:pt>
                <c:pt idx="153">
                  <c:v>0.33700000000000002</c:v>
                </c:pt>
                <c:pt idx="154">
                  <c:v>2.4E-2</c:v>
                </c:pt>
                <c:pt idx="155">
                  <c:v>9.0999999999999998E-2</c:v>
                </c:pt>
              </c:numCache>
            </c:numRef>
          </c:xVal>
          <c:yVal>
            <c:numRef>
              <c:f>Correlation!$I$3:$I$158</c:f>
              <c:numCache>
                <c:formatCode>General</c:formatCode>
                <c:ptCount val="156"/>
                <c:pt idx="0">
                  <c:v>7.6319999999999997</c:v>
                </c:pt>
                <c:pt idx="1">
                  <c:v>7.5940000000000003</c:v>
                </c:pt>
                <c:pt idx="2">
                  <c:v>7.5549999999999997</c:v>
                </c:pt>
                <c:pt idx="3">
                  <c:v>7.4950000000000001</c:v>
                </c:pt>
                <c:pt idx="4">
                  <c:v>7.4870000000000001</c:v>
                </c:pt>
                <c:pt idx="5">
                  <c:v>7.4409999999999998</c:v>
                </c:pt>
                <c:pt idx="6">
                  <c:v>7.3280000000000003</c:v>
                </c:pt>
                <c:pt idx="7">
                  <c:v>7.3239999999999998</c:v>
                </c:pt>
                <c:pt idx="8">
                  <c:v>7.3140000000000001</c:v>
                </c:pt>
                <c:pt idx="9">
                  <c:v>7.2720000000000002</c:v>
                </c:pt>
                <c:pt idx="10">
                  <c:v>7.19</c:v>
                </c:pt>
                <c:pt idx="11">
                  <c:v>7.1390000000000002</c:v>
                </c:pt>
                <c:pt idx="12">
                  <c:v>7.0720000000000001</c:v>
                </c:pt>
                <c:pt idx="13">
                  <c:v>6.9770000000000003</c:v>
                </c:pt>
                <c:pt idx="14">
                  <c:v>6.9649999999999999</c:v>
                </c:pt>
                <c:pt idx="15">
                  <c:v>6.9269999999999996</c:v>
                </c:pt>
                <c:pt idx="16">
                  <c:v>6.91</c:v>
                </c:pt>
                <c:pt idx="17">
                  <c:v>6.8860000000000001</c:v>
                </c:pt>
                <c:pt idx="18">
                  <c:v>6.8140000000000001</c:v>
                </c:pt>
                <c:pt idx="19">
                  <c:v>6.774</c:v>
                </c:pt>
                <c:pt idx="20">
                  <c:v>6.7110000000000003</c:v>
                </c:pt>
                <c:pt idx="21">
                  <c:v>6.6269999999999998</c:v>
                </c:pt>
                <c:pt idx="22">
                  <c:v>6.4889999999999999</c:v>
                </c:pt>
                <c:pt idx="23">
                  <c:v>6.4880000000000004</c:v>
                </c:pt>
                <c:pt idx="24">
                  <c:v>6.476</c:v>
                </c:pt>
                <c:pt idx="25">
                  <c:v>6.4409999999999998</c:v>
                </c:pt>
                <c:pt idx="26">
                  <c:v>6.43</c:v>
                </c:pt>
                <c:pt idx="27">
                  <c:v>6.4189999999999996</c:v>
                </c:pt>
                <c:pt idx="28">
                  <c:v>6.3879999999999999</c:v>
                </c:pt>
                <c:pt idx="29">
                  <c:v>6.3819999999999997</c:v>
                </c:pt>
                <c:pt idx="30">
                  <c:v>6.3789999999999996</c:v>
                </c:pt>
                <c:pt idx="31">
                  <c:v>6.3739999999999997</c:v>
                </c:pt>
                <c:pt idx="32">
                  <c:v>6.3710000000000004</c:v>
                </c:pt>
                <c:pt idx="33">
                  <c:v>6.343</c:v>
                </c:pt>
                <c:pt idx="34">
                  <c:v>6.3220000000000001</c:v>
                </c:pt>
                <c:pt idx="35">
                  <c:v>6.31</c:v>
                </c:pt>
                <c:pt idx="36">
                  <c:v>6.26</c:v>
                </c:pt>
                <c:pt idx="37">
                  <c:v>6.1920000000000002</c:v>
                </c:pt>
                <c:pt idx="38">
                  <c:v>6.173</c:v>
                </c:pt>
                <c:pt idx="39">
                  <c:v>6.1669999999999998</c:v>
                </c:pt>
                <c:pt idx="40">
                  <c:v>6.141</c:v>
                </c:pt>
                <c:pt idx="41">
                  <c:v>6.1230000000000002</c:v>
                </c:pt>
                <c:pt idx="42">
                  <c:v>6.1050000000000004</c:v>
                </c:pt>
                <c:pt idx="43">
                  <c:v>6.0960000000000001</c:v>
                </c:pt>
                <c:pt idx="44">
                  <c:v>6.0830000000000002</c:v>
                </c:pt>
                <c:pt idx="45">
                  <c:v>6.0720000000000001</c:v>
                </c:pt>
                <c:pt idx="46">
                  <c:v>6</c:v>
                </c:pt>
                <c:pt idx="47">
                  <c:v>5.9729999999999999</c:v>
                </c:pt>
                <c:pt idx="48">
                  <c:v>5.9560000000000004</c:v>
                </c:pt>
                <c:pt idx="49">
                  <c:v>5.952</c:v>
                </c:pt>
                <c:pt idx="50">
                  <c:v>5.9480000000000004</c:v>
                </c:pt>
                <c:pt idx="51">
                  <c:v>5.9450000000000003</c:v>
                </c:pt>
                <c:pt idx="52">
                  <c:v>5.9329999999999998</c:v>
                </c:pt>
                <c:pt idx="53">
                  <c:v>5.915</c:v>
                </c:pt>
                <c:pt idx="54">
                  <c:v>5.891</c:v>
                </c:pt>
                <c:pt idx="55">
                  <c:v>5.89</c:v>
                </c:pt>
                <c:pt idx="56">
                  <c:v>5.875</c:v>
                </c:pt>
                <c:pt idx="57">
                  <c:v>5.835</c:v>
                </c:pt>
                <c:pt idx="58">
                  <c:v>5.81</c:v>
                </c:pt>
                <c:pt idx="59">
                  <c:v>5.79</c:v>
                </c:pt>
                <c:pt idx="60">
                  <c:v>5.7619999999999996</c:v>
                </c:pt>
                <c:pt idx="61">
                  <c:v>5.7519999999999998</c:v>
                </c:pt>
                <c:pt idx="62">
                  <c:v>5.7389999999999999</c:v>
                </c:pt>
                <c:pt idx="63">
                  <c:v>5.681</c:v>
                </c:pt>
                <c:pt idx="64">
                  <c:v>5.6630000000000003</c:v>
                </c:pt>
                <c:pt idx="65">
                  <c:v>5.6619999999999999</c:v>
                </c:pt>
                <c:pt idx="66">
                  <c:v>5.64</c:v>
                </c:pt>
                <c:pt idx="67">
                  <c:v>5.6360000000000001</c:v>
                </c:pt>
                <c:pt idx="68">
                  <c:v>5.62</c:v>
                </c:pt>
                <c:pt idx="69">
                  <c:v>5.5659999999999998</c:v>
                </c:pt>
                <c:pt idx="70">
                  <c:v>5.524</c:v>
                </c:pt>
                <c:pt idx="71">
                  <c:v>5.5039999999999996</c:v>
                </c:pt>
                <c:pt idx="72">
                  <c:v>5.4829999999999997</c:v>
                </c:pt>
                <c:pt idx="73">
                  <c:v>5.4829999999999997</c:v>
                </c:pt>
                <c:pt idx="74">
                  <c:v>5.4720000000000004</c:v>
                </c:pt>
                <c:pt idx="75">
                  <c:v>5.43</c:v>
                </c:pt>
                <c:pt idx="76">
                  <c:v>5.41</c:v>
                </c:pt>
                <c:pt idx="77">
                  <c:v>5.3979999999999997</c:v>
                </c:pt>
                <c:pt idx="78">
                  <c:v>5.3579999999999997</c:v>
                </c:pt>
                <c:pt idx="79">
                  <c:v>5.3579999999999997</c:v>
                </c:pt>
                <c:pt idx="80">
                  <c:v>5.3470000000000004</c:v>
                </c:pt>
                <c:pt idx="81">
                  <c:v>5.3209999999999997</c:v>
                </c:pt>
                <c:pt idx="82">
                  <c:v>5.3019999999999996</c:v>
                </c:pt>
                <c:pt idx="83">
                  <c:v>5.2949999999999999</c:v>
                </c:pt>
                <c:pt idx="84">
                  <c:v>5.2539999999999996</c:v>
                </c:pt>
                <c:pt idx="85">
                  <c:v>5.2460000000000004</c:v>
                </c:pt>
                <c:pt idx="86">
                  <c:v>5.2009999999999996</c:v>
                </c:pt>
                <c:pt idx="87">
                  <c:v>5.1989999999999998</c:v>
                </c:pt>
                <c:pt idx="88">
                  <c:v>5.1849999999999996</c:v>
                </c:pt>
                <c:pt idx="89">
                  <c:v>5.1609999999999996</c:v>
                </c:pt>
                <c:pt idx="90">
                  <c:v>5.1550000000000002</c:v>
                </c:pt>
                <c:pt idx="91">
                  <c:v>5.1310000000000002</c:v>
                </c:pt>
                <c:pt idx="92">
                  <c:v>5.1289999999999996</c:v>
                </c:pt>
                <c:pt idx="93">
                  <c:v>5.125</c:v>
                </c:pt>
                <c:pt idx="94">
                  <c:v>5.1029999999999998</c:v>
                </c:pt>
                <c:pt idx="95">
                  <c:v>5.093</c:v>
                </c:pt>
                <c:pt idx="96">
                  <c:v>5.0819999999999999</c:v>
                </c:pt>
                <c:pt idx="97">
                  <c:v>4.9820000000000002</c:v>
                </c:pt>
                <c:pt idx="98">
                  <c:v>4.9749999999999996</c:v>
                </c:pt>
                <c:pt idx="99">
                  <c:v>4.9329999999999998</c:v>
                </c:pt>
                <c:pt idx="100">
                  <c:v>4.88</c:v>
                </c:pt>
                <c:pt idx="101">
                  <c:v>4.806</c:v>
                </c:pt>
                <c:pt idx="102">
                  <c:v>4.758</c:v>
                </c:pt>
                <c:pt idx="103">
                  <c:v>4.7430000000000003</c:v>
                </c:pt>
                <c:pt idx="104">
                  <c:v>4.7240000000000002</c:v>
                </c:pt>
                <c:pt idx="105">
                  <c:v>4.7069999999999999</c:v>
                </c:pt>
                <c:pt idx="106">
                  <c:v>4.6710000000000003</c:v>
                </c:pt>
                <c:pt idx="107">
                  <c:v>4.657</c:v>
                </c:pt>
                <c:pt idx="108">
                  <c:v>4.6310000000000002</c:v>
                </c:pt>
                <c:pt idx="109">
                  <c:v>4.6230000000000002</c:v>
                </c:pt>
                <c:pt idx="110">
                  <c:v>4.5919999999999996</c:v>
                </c:pt>
                <c:pt idx="111">
                  <c:v>4.5860000000000003</c:v>
                </c:pt>
                <c:pt idx="112">
                  <c:v>4.5709999999999997</c:v>
                </c:pt>
                <c:pt idx="113">
                  <c:v>4.5590000000000002</c:v>
                </c:pt>
                <c:pt idx="114">
                  <c:v>4.5</c:v>
                </c:pt>
                <c:pt idx="115">
                  <c:v>4.4710000000000001</c:v>
                </c:pt>
                <c:pt idx="116">
                  <c:v>4.4560000000000004</c:v>
                </c:pt>
                <c:pt idx="117">
                  <c:v>4.4470000000000001</c:v>
                </c:pt>
                <c:pt idx="118">
                  <c:v>4.4409999999999998</c:v>
                </c:pt>
                <c:pt idx="119">
                  <c:v>4.4329999999999998</c:v>
                </c:pt>
                <c:pt idx="120">
                  <c:v>4.4240000000000004</c:v>
                </c:pt>
                <c:pt idx="121">
                  <c:v>4.4189999999999996</c:v>
                </c:pt>
                <c:pt idx="122">
                  <c:v>4.4169999999999998</c:v>
                </c:pt>
                <c:pt idx="123">
                  <c:v>4.41</c:v>
                </c:pt>
                <c:pt idx="124">
                  <c:v>4.3769999999999998</c:v>
                </c:pt>
                <c:pt idx="125">
                  <c:v>4.3559999999999999</c:v>
                </c:pt>
                <c:pt idx="126">
                  <c:v>4.3499999999999996</c:v>
                </c:pt>
                <c:pt idx="127">
                  <c:v>4.34</c:v>
                </c:pt>
                <c:pt idx="128">
                  <c:v>4.3209999999999997</c:v>
                </c:pt>
                <c:pt idx="129">
                  <c:v>4.3079999999999998</c:v>
                </c:pt>
                <c:pt idx="130">
                  <c:v>4.3010000000000002</c:v>
                </c:pt>
                <c:pt idx="131">
                  <c:v>4.2450000000000001</c:v>
                </c:pt>
                <c:pt idx="132">
                  <c:v>4.1900000000000004</c:v>
                </c:pt>
                <c:pt idx="133">
                  <c:v>4.1660000000000004</c:v>
                </c:pt>
                <c:pt idx="134">
                  <c:v>4.1609999999999996</c:v>
                </c:pt>
                <c:pt idx="135">
                  <c:v>4.141</c:v>
                </c:pt>
                <c:pt idx="136">
                  <c:v>4.1390000000000002</c:v>
                </c:pt>
                <c:pt idx="137">
                  <c:v>4.1029999999999998</c:v>
                </c:pt>
                <c:pt idx="138">
                  <c:v>3.9990000000000001</c:v>
                </c:pt>
                <c:pt idx="139">
                  <c:v>3.964</c:v>
                </c:pt>
                <c:pt idx="140">
                  <c:v>3.8079999999999998</c:v>
                </c:pt>
                <c:pt idx="141">
                  <c:v>3.7949999999999999</c:v>
                </c:pt>
                <c:pt idx="142">
                  <c:v>3.774</c:v>
                </c:pt>
                <c:pt idx="143">
                  <c:v>3.6920000000000002</c:v>
                </c:pt>
                <c:pt idx="144">
                  <c:v>3.6320000000000001</c:v>
                </c:pt>
                <c:pt idx="145">
                  <c:v>3.59</c:v>
                </c:pt>
                <c:pt idx="146">
                  <c:v>3.5870000000000002</c:v>
                </c:pt>
                <c:pt idx="147">
                  <c:v>3.5819999999999999</c:v>
                </c:pt>
                <c:pt idx="148">
                  <c:v>3.4950000000000001</c:v>
                </c:pt>
                <c:pt idx="149">
                  <c:v>3.4620000000000002</c:v>
                </c:pt>
                <c:pt idx="150">
                  <c:v>3.4079999999999999</c:v>
                </c:pt>
                <c:pt idx="151">
                  <c:v>3.355</c:v>
                </c:pt>
                <c:pt idx="152">
                  <c:v>3.3029999999999999</c:v>
                </c:pt>
                <c:pt idx="153">
                  <c:v>3.254</c:v>
                </c:pt>
                <c:pt idx="154">
                  <c:v>3.0830000000000002</c:v>
                </c:pt>
                <c:pt idx="155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B-6646-B38B-3F62631B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7824"/>
        <c:axId val="444882784"/>
      </c:scatterChart>
      <c:valAx>
        <c:axId val="317537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GDP</a:t>
                </a:r>
                <a:r>
                  <a:rPr lang="en-US" altLang="zh-CN" sz="1400" b="1" baseline="0"/>
                  <a:t>  per capital -- 2018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82784"/>
        <c:crosses val="autoZero"/>
        <c:crossBetween val="midCat"/>
        <c:majorUnit val="0.2"/>
      </c:valAx>
      <c:valAx>
        <c:axId val="444882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Happiness</a:t>
                </a:r>
                <a:r>
                  <a:rPr lang="en-US" altLang="zh-CN" sz="1400" b="1" baseline="0"/>
                  <a:t> Score --2018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chart" Target="../charts/chart2.xml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76200</xdr:rowOff>
    </xdr:from>
    <xdr:to>
      <xdr:col>12</xdr:col>
      <xdr:colOff>139700</xdr:colOff>
      <xdr:row>26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DD298F-E2A3-8E45-BB3E-5753C4A6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292100</xdr:colOff>
      <xdr:row>2</xdr:row>
      <xdr:rowOff>177800</xdr:rowOff>
    </xdr:to>
    <xdr:pic>
      <xdr:nvPicPr>
        <xdr:cNvPr id="2" name="图片 1" descr="https://upload.wikimedia.org/wikipedia/commons/thumb/b/bc/Flag_of_Finland.svg/23px-Flag_of_Finland.svg.png">
          <a:extLst>
            <a:ext uri="{FF2B5EF4-FFF2-40B4-BE49-F238E27FC236}">
              <a16:creationId xmlns:a16="http://schemas.microsoft.com/office/drawing/2014/main" id="{1679E14A-D12E-EC45-A4D8-678752CD2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190500</xdr:rowOff>
    </xdr:to>
    <xdr:pic>
      <xdr:nvPicPr>
        <xdr:cNvPr id="3" name="图片 2" descr="https://upload.wikimedia.org/wikipedia/commons/thumb/d/d9/Flag_of_Norway.svg/21px-Flag_of_Norway.svg.png">
          <a:extLst>
            <a:ext uri="{FF2B5EF4-FFF2-40B4-BE49-F238E27FC236}">
              <a16:creationId xmlns:a16="http://schemas.microsoft.com/office/drawing/2014/main" id="{27A8B9CF-5DB1-3F42-AFB5-DC84804E5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254000</xdr:colOff>
      <xdr:row>4</xdr:row>
      <xdr:rowOff>190500</xdr:rowOff>
    </xdr:to>
    <xdr:pic>
      <xdr:nvPicPr>
        <xdr:cNvPr id="4" name="图片 3" descr="https://upload.wikimedia.org/wikipedia/commons/thumb/9/9c/Flag_of_Denmark.svg/20px-Flag_of_Denmark.svg.png">
          <a:extLst>
            <a:ext uri="{FF2B5EF4-FFF2-40B4-BE49-F238E27FC236}">
              <a16:creationId xmlns:a16="http://schemas.microsoft.com/office/drawing/2014/main" id="{09F67460-702B-FF44-9883-1F13BE72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190500</xdr:rowOff>
    </xdr:to>
    <xdr:pic>
      <xdr:nvPicPr>
        <xdr:cNvPr id="5" name="图片 4" descr="https://upload.wikimedia.org/wikipedia/commons/thumb/c/ce/Flag_of_Iceland.svg/21px-Flag_of_Iceland.svg.png">
          <a:extLst>
            <a:ext uri="{FF2B5EF4-FFF2-40B4-BE49-F238E27FC236}">
              <a16:creationId xmlns:a16="http://schemas.microsoft.com/office/drawing/2014/main" id="{C03A3C5E-0512-3E46-869E-C6AB7BB0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203200</xdr:colOff>
      <xdr:row>7</xdr:row>
      <xdr:rowOff>0</xdr:rowOff>
    </xdr:to>
    <xdr:pic>
      <xdr:nvPicPr>
        <xdr:cNvPr id="6" name="图片 5" descr="https://upload.wikimedia.org/wikipedia/commons/thumb/f/f3/Flag_of_Switzerland.svg/16px-Flag_of_Switzerland.svg.png">
          <a:extLst>
            <a:ext uri="{FF2B5EF4-FFF2-40B4-BE49-F238E27FC236}">
              <a16:creationId xmlns:a16="http://schemas.microsoft.com/office/drawing/2014/main" id="{19B78D3F-8461-4046-B81A-2F197D4CE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292100</xdr:colOff>
      <xdr:row>7</xdr:row>
      <xdr:rowOff>190500</xdr:rowOff>
    </xdr:to>
    <xdr:pic>
      <xdr:nvPicPr>
        <xdr:cNvPr id="7" name="图片 6" descr="https://upload.wikimedia.org/wikipedia/commons/thumb/2/20/Flag_of_the_Netherlands.svg/23px-Flag_of_the_Netherlands.svg.png">
          <a:extLst>
            <a:ext uri="{FF2B5EF4-FFF2-40B4-BE49-F238E27FC236}">
              <a16:creationId xmlns:a16="http://schemas.microsoft.com/office/drawing/2014/main" id="{EDDB9AF0-278F-6F4B-981B-E9F48D7C6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292100</xdr:colOff>
      <xdr:row>8</xdr:row>
      <xdr:rowOff>152400</xdr:rowOff>
    </xdr:to>
    <xdr:pic>
      <xdr:nvPicPr>
        <xdr:cNvPr id="8" name="图片 7" descr="https://upload.wikimedia.org/wikipedia/en/thumb/c/cf/Flag_of_Canada.svg/23px-Flag_of_Canada.svg.png">
          <a:extLst>
            <a:ext uri="{FF2B5EF4-FFF2-40B4-BE49-F238E27FC236}">
              <a16:creationId xmlns:a16="http://schemas.microsoft.com/office/drawing/2014/main" id="{6D29ED18-F564-9C43-85AE-C77E750C1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292100</xdr:colOff>
      <xdr:row>9</xdr:row>
      <xdr:rowOff>152400</xdr:rowOff>
    </xdr:to>
    <xdr:pic>
      <xdr:nvPicPr>
        <xdr:cNvPr id="9" name="图片 8" descr="https://upload.wikimedia.org/wikipedia/commons/thumb/3/3e/Flag_of_New_Zealand.svg/23px-Flag_of_New_Zealand.svg.png">
          <a:extLst>
            <a:ext uri="{FF2B5EF4-FFF2-40B4-BE49-F238E27FC236}">
              <a16:creationId xmlns:a16="http://schemas.microsoft.com/office/drawing/2014/main" id="{1E53E7FB-C809-B343-8138-9C00DCF2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292100</xdr:colOff>
      <xdr:row>10</xdr:row>
      <xdr:rowOff>177800</xdr:rowOff>
    </xdr:to>
    <xdr:pic>
      <xdr:nvPicPr>
        <xdr:cNvPr id="10" name="图片 9" descr="https://upload.wikimedia.org/wikipedia/en/thumb/4/4c/Flag_of_Sweden.svg/23px-Flag_of_Sweden.svg.png">
          <a:extLst>
            <a:ext uri="{FF2B5EF4-FFF2-40B4-BE49-F238E27FC236}">
              <a16:creationId xmlns:a16="http://schemas.microsoft.com/office/drawing/2014/main" id="{9ADD1FD3-C074-1447-95A2-69E7A659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292100</xdr:colOff>
      <xdr:row>11</xdr:row>
      <xdr:rowOff>152400</xdr:rowOff>
    </xdr:to>
    <xdr:pic>
      <xdr:nvPicPr>
        <xdr:cNvPr id="11" name="图片 10" descr="https://upload.wikimedia.org/wikipedia/en/thumb/b/b9/Flag_of_Australia.svg/23px-Flag_of_Australia.svg.png">
          <a:extLst>
            <a:ext uri="{FF2B5EF4-FFF2-40B4-BE49-F238E27FC236}">
              <a16:creationId xmlns:a16="http://schemas.microsoft.com/office/drawing/2014/main" id="{AB4ED1DD-0EF9-7343-B384-78CC3A2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190500</xdr:rowOff>
    </xdr:to>
    <xdr:pic>
      <xdr:nvPicPr>
        <xdr:cNvPr id="12" name="图片 11" descr="https://upload.wikimedia.org/wikipedia/commons/thumb/d/d4/Flag_of_Israel.svg/21px-Flag_of_Israel.svg.png">
          <a:extLst>
            <a:ext uri="{FF2B5EF4-FFF2-40B4-BE49-F238E27FC236}">
              <a16:creationId xmlns:a16="http://schemas.microsoft.com/office/drawing/2014/main" id="{14D8CA76-A4E2-BE4C-B919-0DAFFFF3E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292100</xdr:colOff>
      <xdr:row>13</xdr:row>
      <xdr:rowOff>190500</xdr:rowOff>
    </xdr:to>
    <xdr:pic>
      <xdr:nvPicPr>
        <xdr:cNvPr id="13" name="图片 12" descr="https://upload.wikimedia.org/wikipedia/commons/thumb/4/41/Flag_of_Austria.svg/23px-Flag_of_Austria.svg.png">
          <a:extLst>
            <a:ext uri="{FF2B5EF4-FFF2-40B4-BE49-F238E27FC236}">
              <a16:creationId xmlns:a16="http://schemas.microsoft.com/office/drawing/2014/main" id="{C778506D-E1C6-F948-B00F-E0FD1EE21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292100</xdr:colOff>
      <xdr:row>14</xdr:row>
      <xdr:rowOff>177800</xdr:rowOff>
    </xdr:to>
    <xdr:pic>
      <xdr:nvPicPr>
        <xdr:cNvPr id="14" name="图片 13" descr="https://upload.wikimedia.org/wikipedia/commons/thumb/f/f2/Flag_of_Costa_Rica.svg/23px-Flag_of_Costa_Rica.svg.png">
          <a:extLst>
            <a:ext uri="{FF2B5EF4-FFF2-40B4-BE49-F238E27FC236}">
              <a16:creationId xmlns:a16="http://schemas.microsoft.com/office/drawing/2014/main" id="{C204A897-B8B0-AD45-B4DA-7C7806BE7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292100</xdr:colOff>
      <xdr:row>15</xdr:row>
      <xdr:rowOff>152400</xdr:rowOff>
    </xdr:to>
    <xdr:pic>
      <xdr:nvPicPr>
        <xdr:cNvPr id="15" name="图片 14" descr="https://upload.wikimedia.org/wikipedia/commons/thumb/4/45/Flag_of_Ireland.svg/23px-Flag_of_Ireland.svg.png">
          <a:extLst>
            <a:ext uri="{FF2B5EF4-FFF2-40B4-BE49-F238E27FC236}">
              <a16:creationId xmlns:a16="http://schemas.microsoft.com/office/drawing/2014/main" id="{B5C2EFD8-3275-AB47-8206-D218608C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292100</xdr:colOff>
      <xdr:row>16</xdr:row>
      <xdr:rowOff>177800</xdr:rowOff>
    </xdr:to>
    <xdr:pic>
      <xdr:nvPicPr>
        <xdr:cNvPr id="16" name="图片 15" descr="https://upload.wikimedia.org/wikipedia/en/thumb/b/ba/Flag_of_Germany.svg/23px-Flag_of_Germany.svg.png">
          <a:extLst>
            <a:ext uri="{FF2B5EF4-FFF2-40B4-BE49-F238E27FC236}">
              <a16:creationId xmlns:a16="http://schemas.microsoft.com/office/drawing/2014/main" id="{FC5A7C73-D25A-5544-B831-8FEE98BE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292100</xdr:colOff>
      <xdr:row>17</xdr:row>
      <xdr:rowOff>190500</xdr:rowOff>
    </xdr:to>
    <xdr:pic>
      <xdr:nvPicPr>
        <xdr:cNvPr id="17" name="图片 16" descr="https://upload.wikimedia.org/wikipedia/commons/thumb/9/92/Flag_of_Belgium_%28civil%29.svg/23px-Flag_of_Belgium_%28civil%29.svg.png">
          <a:extLst>
            <a:ext uri="{FF2B5EF4-FFF2-40B4-BE49-F238E27FC236}">
              <a16:creationId xmlns:a16="http://schemas.microsoft.com/office/drawing/2014/main" id="{D0230F30-5D59-664F-9453-AED589C0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292100</xdr:colOff>
      <xdr:row>18</xdr:row>
      <xdr:rowOff>177800</xdr:rowOff>
    </xdr:to>
    <xdr:pic>
      <xdr:nvPicPr>
        <xdr:cNvPr id="18" name="图片 17" descr="https://upload.wikimedia.org/wikipedia/commons/thumb/d/da/Flag_of_Luxembourg.svg/23px-Flag_of_Luxembourg.svg.png">
          <a:extLst>
            <a:ext uri="{FF2B5EF4-FFF2-40B4-BE49-F238E27FC236}">
              <a16:creationId xmlns:a16="http://schemas.microsoft.com/office/drawing/2014/main" id="{22A3F226-AB03-5C40-B659-2725038D0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6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292100</xdr:colOff>
      <xdr:row>19</xdr:row>
      <xdr:rowOff>152400</xdr:rowOff>
    </xdr:to>
    <xdr:pic>
      <xdr:nvPicPr>
        <xdr:cNvPr id="19" name="图片 18" descr="https://upload.wikimedia.org/wikipedia/en/thumb/a/a4/Flag_of_the_United_States.svg/23px-Flag_of_the_United_States.svg.png">
          <a:extLst>
            <a:ext uri="{FF2B5EF4-FFF2-40B4-BE49-F238E27FC236}">
              <a16:creationId xmlns:a16="http://schemas.microsoft.com/office/drawing/2014/main" id="{8D25EE47-D456-A64E-AD17-90161D06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292100</xdr:colOff>
      <xdr:row>20</xdr:row>
      <xdr:rowOff>152400</xdr:rowOff>
    </xdr:to>
    <xdr:pic>
      <xdr:nvPicPr>
        <xdr:cNvPr id="20" name="图片 19" descr="https://upload.wikimedia.org/wikipedia/en/thumb/a/ae/Flag_of_the_United_Kingdom.svg/23px-Flag_of_the_United_Kingdom.svg.png">
          <a:extLst>
            <a:ext uri="{FF2B5EF4-FFF2-40B4-BE49-F238E27FC236}">
              <a16:creationId xmlns:a16="http://schemas.microsoft.com/office/drawing/2014/main" id="{657104D4-4691-8748-A2BA-6E26416CD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292100</xdr:colOff>
      <xdr:row>21</xdr:row>
      <xdr:rowOff>152400</xdr:rowOff>
    </xdr:to>
    <xdr:pic>
      <xdr:nvPicPr>
        <xdr:cNvPr id="21" name="图片 20" descr="https://upload.wikimedia.org/wikipedia/commons/thumb/c/cb/Flag_of_the_United_Arab_Emirates.svg/23px-Flag_of_the_United_Arab_Emirates.svg.png">
          <a:extLst>
            <a:ext uri="{FF2B5EF4-FFF2-40B4-BE49-F238E27FC236}">
              <a16:creationId xmlns:a16="http://schemas.microsoft.com/office/drawing/2014/main" id="{15F62725-64F4-A84E-A40F-2E397E9E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292100</xdr:colOff>
      <xdr:row>22</xdr:row>
      <xdr:rowOff>190500</xdr:rowOff>
    </xdr:to>
    <xdr:pic>
      <xdr:nvPicPr>
        <xdr:cNvPr id="22" name="图片 21" descr="https://upload.wikimedia.org/wikipedia/commons/thumb/c/cb/Flag_of_the_Czech_Republic.svg/23px-Flag_of_the_Czech_Republic.svg.png">
          <a:extLst>
            <a:ext uri="{FF2B5EF4-FFF2-40B4-BE49-F238E27FC236}">
              <a16:creationId xmlns:a16="http://schemas.microsoft.com/office/drawing/2014/main" id="{A41C9462-7DEA-FF49-9603-D79A5C86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292100</xdr:colOff>
      <xdr:row>23</xdr:row>
      <xdr:rowOff>190500</xdr:rowOff>
    </xdr:to>
    <xdr:pic>
      <xdr:nvPicPr>
        <xdr:cNvPr id="23" name="图片 22" descr="https://upload.wikimedia.org/wikipedia/commons/thumb/7/73/Flag_of_Malta.svg/23px-Flag_of_Malta.svg.png">
          <a:extLst>
            <a:ext uri="{FF2B5EF4-FFF2-40B4-BE49-F238E27FC236}">
              <a16:creationId xmlns:a16="http://schemas.microsoft.com/office/drawing/2014/main" id="{C5052B6F-CF43-6341-89D7-EC65ABAA2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292100</xdr:colOff>
      <xdr:row>24</xdr:row>
      <xdr:rowOff>190500</xdr:rowOff>
    </xdr:to>
    <xdr:pic>
      <xdr:nvPicPr>
        <xdr:cNvPr id="24" name="图片 23" descr="https://upload.wikimedia.org/wikipedia/en/thumb/c/c3/Flag_of_France.svg/23px-Flag_of_France.svg.png">
          <a:extLst>
            <a:ext uri="{FF2B5EF4-FFF2-40B4-BE49-F238E27FC236}">
              <a16:creationId xmlns:a16="http://schemas.microsoft.com/office/drawing/2014/main" id="{CBA9FA48-AB38-074F-B8FB-61121A279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292100</xdr:colOff>
      <xdr:row>25</xdr:row>
      <xdr:rowOff>165100</xdr:rowOff>
    </xdr:to>
    <xdr:pic>
      <xdr:nvPicPr>
        <xdr:cNvPr id="25" name="图片 24" descr="https://upload.wikimedia.org/wikipedia/commons/thumb/f/fc/Flag_of_Mexico.svg/23px-Flag_of_Mexico.svg.png">
          <a:extLst>
            <a:ext uri="{FF2B5EF4-FFF2-40B4-BE49-F238E27FC236}">
              <a16:creationId xmlns:a16="http://schemas.microsoft.com/office/drawing/2014/main" id="{698C0C72-40F3-474F-A482-718F098A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292100</xdr:colOff>
      <xdr:row>26</xdr:row>
      <xdr:rowOff>190500</xdr:rowOff>
    </xdr:to>
    <xdr:pic>
      <xdr:nvPicPr>
        <xdr:cNvPr id="26" name="图片 25" descr="https://upload.wikimedia.org/wikipedia/commons/thumb/7/78/Flag_of_Chile.svg/23px-Flag_of_Chile.svg.png">
          <a:extLst>
            <a:ext uri="{FF2B5EF4-FFF2-40B4-BE49-F238E27FC236}">
              <a16:creationId xmlns:a16="http://schemas.microsoft.com/office/drawing/2014/main" id="{53DD0A54-63E0-174E-95B7-E2B19B36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292100</xdr:colOff>
      <xdr:row>27</xdr:row>
      <xdr:rowOff>190500</xdr:rowOff>
    </xdr:to>
    <xdr:pic>
      <xdr:nvPicPr>
        <xdr:cNvPr id="27" name="图片 26" descr="https://upload.wikimedia.org/wikipedia/commons/thumb/7/72/Flag_of_the_Republic_of_China.svg/23px-Flag_of_the_Republic_of_China.svg.png">
          <a:extLst>
            <a:ext uri="{FF2B5EF4-FFF2-40B4-BE49-F238E27FC236}">
              <a16:creationId xmlns:a16="http://schemas.microsoft.com/office/drawing/2014/main" id="{D0EFB711-93BA-D34B-AE2C-33FFE70CF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292100</xdr:colOff>
      <xdr:row>28</xdr:row>
      <xdr:rowOff>190500</xdr:rowOff>
    </xdr:to>
    <xdr:pic>
      <xdr:nvPicPr>
        <xdr:cNvPr id="28" name="图片 27" descr="https://upload.wikimedia.org/wikipedia/commons/thumb/a/ab/Flag_of_Panama.svg/23px-Flag_of_Panama.svg.png">
          <a:extLst>
            <a:ext uri="{FF2B5EF4-FFF2-40B4-BE49-F238E27FC236}">
              <a16:creationId xmlns:a16="http://schemas.microsoft.com/office/drawing/2014/main" id="{167FA0D9-B590-A14D-8F2C-165CD6F4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279400</xdr:colOff>
      <xdr:row>29</xdr:row>
      <xdr:rowOff>190500</xdr:rowOff>
    </xdr:to>
    <xdr:pic>
      <xdr:nvPicPr>
        <xdr:cNvPr id="29" name="图片 28" descr="https://upload.wikimedia.org/wikipedia/en/thumb/0/05/Flag_of_Brazil.svg/22px-Flag_of_Brazil.svg.png">
          <a:extLst>
            <a:ext uri="{FF2B5EF4-FFF2-40B4-BE49-F238E27FC236}">
              <a16:creationId xmlns:a16="http://schemas.microsoft.com/office/drawing/2014/main" id="{0CFA2F60-F4C7-FD4D-8631-262A3941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008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292100</xdr:colOff>
      <xdr:row>30</xdr:row>
      <xdr:rowOff>177800</xdr:rowOff>
    </xdr:to>
    <xdr:pic>
      <xdr:nvPicPr>
        <xdr:cNvPr id="30" name="图片 29" descr="https://upload.wikimedia.org/wikipedia/commons/thumb/1/1a/Flag_of_Argentina.svg/23px-Flag_of_Argentina.svg.png">
          <a:extLst>
            <a:ext uri="{FF2B5EF4-FFF2-40B4-BE49-F238E27FC236}">
              <a16:creationId xmlns:a16="http://schemas.microsoft.com/office/drawing/2014/main" id="{9655835C-F463-0D4E-A773-414D8081B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9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292100</xdr:colOff>
      <xdr:row>31</xdr:row>
      <xdr:rowOff>177800</xdr:rowOff>
    </xdr:to>
    <xdr:pic>
      <xdr:nvPicPr>
        <xdr:cNvPr id="31" name="图片 30" descr="https://upload.wikimedia.org/wikipedia/commons/thumb/e/ec/Flag_of_Guatemala.svg/23px-Flag_of_Guatemala.svg.png">
          <a:extLst>
            <a:ext uri="{FF2B5EF4-FFF2-40B4-BE49-F238E27FC236}">
              <a16:creationId xmlns:a16="http://schemas.microsoft.com/office/drawing/2014/main" id="{0AA5C509-975B-E640-BC5E-99FD14B6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292100</xdr:colOff>
      <xdr:row>32</xdr:row>
      <xdr:rowOff>190500</xdr:rowOff>
    </xdr:to>
    <xdr:pic>
      <xdr:nvPicPr>
        <xdr:cNvPr id="32" name="图片 31" descr="https://upload.wikimedia.org/wikipedia/commons/thumb/f/fe/Flag_of_Uruguay.svg/23px-Flag_of_Uruguay.svg.png">
          <a:extLst>
            <a:ext uri="{FF2B5EF4-FFF2-40B4-BE49-F238E27FC236}">
              <a16:creationId xmlns:a16="http://schemas.microsoft.com/office/drawing/2014/main" id="{D504241D-6065-D044-8400-EB596C00F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292100</xdr:colOff>
      <xdr:row>33</xdr:row>
      <xdr:rowOff>114300</xdr:rowOff>
    </xdr:to>
    <xdr:pic>
      <xdr:nvPicPr>
        <xdr:cNvPr id="33" name="图片 32" descr="https://upload.wikimedia.org/wikipedia/commons/thumb/6/65/Flag_of_Qatar.svg/23px-Flag_of_Qatar.svg.png">
          <a:extLst>
            <a:ext uri="{FF2B5EF4-FFF2-40B4-BE49-F238E27FC236}">
              <a16:creationId xmlns:a16="http://schemas.microsoft.com/office/drawing/2014/main" id="{C9454201-7B9B-7044-BDEC-B406E27C0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921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292100</xdr:colOff>
      <xdr:row>34</xdr:row>
      <xdr:rowOff>190500</xdr:rowOff>
    </xdr:to>
    <xdr:pic>
      <xdr:nvPicPr>
        <xdr:cNvPr id="34" name="图片 33" descr="https://upload.wikimedia.org/wikipedia/commons/thumb/0/0d/Flag_of_Saudi_Arabia.svg/23px-Flag_of_Saudi_Arabia.svg.png">
          <a:extLst>
            <a:ext uri="{FF2B5EF4-FFF2-40B4-BE49-F238E27FC236}">
              <a16:creationId xmlns:a16="http://schemas.microsoft.com/office/drawing/2014/main" id="{C1CE487C-EE9A-C140-9253-609957783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292100</xdr:colOff>
      <xdr:row>35</xdr:row>
      <xdr:rowOff>190500</xdr:rowOff>
    </xdr:to>
    <xdr:pic>
      <xdr:nvPicPr>
        <xdr:cNvPr id="35" name="图片 34" descr="https://upload.wikimedia.org/wikipedia/commons/thumb/4/48/Flag_of_Singapore.svg/23px-Flag_of_Singapore.svg.png">
          <a:extLst>
            <a:ext uri="{FF2B5EF4-FFF2-40B4-BE49-F238E27FC236}">
              <a16:creationId xmlns:a16="http://schemas.microsoft.com/office/drawing/2014/main" id="{E7676513-E01A-A246-A4FD-7CD72D334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7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292100</xdr:colOff>
      <xdr:row>36</xdr:row>
      <xdr:rowOff>152400</xdr:rowOff>
    </xdr:to>
    <xdr:pic>
      <xdr:nvPicPr>
        <xdr:cNvPr id="36" name="图片 35" descr="https://upload.wikimedia.org/wikipedia/commons/thumb/6/66/Flag_of_Malaysia.svg/23px-Flag_of_Malaysia.svg.png">
          <a:extLst>
            <a:ext uri="{FF2B5EF4-FFF2-40B4-BE49-F238E27FC236}">
              <a16:creationId xmlns:a16="http://schemas.microsoft.com/office/drawing/2014/main" id="{E53012CB-9C6D-804F-B411-48E98AC85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1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292100</xdr:colOff>
      <xdr:row>37</xdr:row>
      <xdr:rowOff>190500</xdr:rowOff>
    </xdr:to>
    <xdr:pic>
      <xdr:nvPicPr>
        <xdr:cNvPr id="37" name="图片 36" descr="https://upload.wikimedia.org/wikipedia/en/thumb/9/9a/Flag_of_Spain.svg/23px-Flag_of_Spain.svg.png">
          <a:extLst>
            <a:ext uri="{FF2B5EF4-FFF2-40B4-BE49-F238E27FC236}">
              <a16:creationId xmlns:a16="http://schemas.microsoft.com/office/drawing/2014/main" id="{93F5019F-379B-0F49-B50D-29252DEF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292100</xdr:colOff>
      <xdr:row>38</xdr:row>
      <xdr:rowOff>190500</xdr:rowOff>
    </xdr:to>
    <xdr:pic>
      <xdr:nvPicPr>
        <xdr:cNvPr id="38" name="图片 37" descr="https://upload.wikimedia.org/wikipedia/commons/thumb/2/21/Flag_of_Colombia.svg/23px-Flag_of_Colombia.svg.png">
          <a:extLst>
            <a:ext uri="{FF2B5EF4-FFF2-40B4-BE49-F238E27FC236}">
              <a16:creationId xmlns:a16="http://schemas.microsoft.com/office/drawing/2014/main" id="{B8695D21-E246-FD4F-98EE-9BF6C045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5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292100</xdr:colOff>
      <xdr:row>39</xdr:row>
      <xdr:rowOff>177800</xdr:rowOff>
    </xdr:to>
    <xdr:pic>
      <xdr:nvPicPr>
        <xdr:cNvPr id="39" name="图片 38" descr="https://upload.wikimedia.org/wikipedia/commons/thumb/6/64/Flag_of_Trinidad_and_Tobago.svg/23px-Flag_of_Trinidad_and_Tobago.svg.png">
          <a:extLst>
            <a:ext uri="{FF2B5EF4-FFF2-40B4-BE49-F238E27FC236}">
              <a16:creationId xmlns:a16="http://schemas.microsoft.com/office/drawing/2014/main" id="{58CFBDF3-D47A-2644-B39D-0CD93DB04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292100</xdr:colOff>
      <xdr:row>40</xdr:row>
      <xdr:rowOff>190500</xdr:rowOff>
    </xdr:to>
    <xdr:pic>
      <xdr:nvPicPr>
        <xdr:cNvPr id="40" name="图片 39" descr="https://upload.wikimedia.org/wikipedia/commons/thumb/e/e6/Flag_of_Slovakia.svg/23px-Flag_of_Slovakia.svg.png">
          <a:extLst>
            <a:ext uri="{FF2B5EF4-FFF2-40B4-BE49-F238E27FC236}">
              <a16:creationId xmlns:a16="http://schemas.microsoft.com/office/drawing/2014/main" id="{159150C4-F9F4-6943-8353-060862342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292100</xdr:colOff>
      <xdr:row>41</xdr:row>
      <xdr:rowOff>165100</xdr:rowOff>
    </xdr:to>
    <xdr:pic>
      <xdr:nvPicPr>
        <xdr:cNvPr id="41" name="图片 40" descr="https://upload.wikimedia.org/wikipedia/commons/thumb/3/34/Flag_of_El_Salvador.svg/23px-Flag_of_El_Salvador.svg.png">
          <a:extLst>
            <a:ext uri="{FF2B5EF4-FFF2-40B4-BE49-F238E27FC236}">
              <a16:creationId xmlns:a16="http://schemas.microsoft.com/office/drawing/2014/main" id="{1298A28A-C58E-E94E-8C08-F0343262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292100</xdr:colOff>
      <xdr:row>42</xdr:row>
      <xdr:rowOff>177800</xdr:rowOff>
    </xdr:to>
    <xdr:pic>
      <xdr:nvPicPr>
        <xdr:cNvPr id="42" name="图片 41" descr="https://upload.wikimedia.org/wikipedia/commons/thumb/1/19/Flag_of_Nicaragua.svg/23px-Flag_of_Nicaragua.svg.png">
          <a:extLst>
            <a:ext uri="{FF2B5EF4-FFF2-40B4-BE49-F238E27FC236}">
              <a16:creationId xmlns:a16="http://schemas.microsoft.com/office/drawing/2014/main" id="{62C688C9-7580-3940-BAA6-AEEB3FF0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292100</xdr:colOff>
      <xdr:row>43</xdr:row>
      <xdr:rowOff>177800</xdr:rowOff>
    </xdr:to>
    <xdr:pic>
      <xdr:nvPicPr>
        <xdr:cNvPr id="43" name="图片 42" descr="https://upload.wikimedia.org/wikipedia/en/thumb/1/12/Flag_of_Poland.svg/23px-Flag_of_Poland.svg.png">
          <a:extLst>
            <a:ext uri="{FF2B5EF4-FFF2-40B4-BE49-F238E27FC236}">
              <a16:creationId xmlns:a16="http://schemas.microsoft.com/office/drawing/2014/main" id="{3133DE68-13FE-7F4B-8732-17A8937E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1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292100</xdr:colOff>
      <xdr:row>44</xdr:row>
      <xdr:rowOff>177800</xdr:rowOff>
    </xdr:to>
    <xdr:pic>
      <xdr:nvPicPr>
        <xdr:cNvPr id="44" name="图片 43" descr="https://upload.wikimedia.org/wikipedia/commons/thumb/2/2c/Flag_of_Bahrain.svg/23px-Flag_of_Bahrain.svg.png">
          <a:extLst>
            <a:ext uri="{FF2B5EF4-FFF2-40B4-BE49-F238E27FC236}">
              <a16:creationId xmlns:a16="http://schemas.microsoft.com/office/drawing/2014/main" id="{3F8CBC43-63A3-E84B-805E-FD027BC9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9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292100</xdr:colOff>
      <xdr:row>45</xdr:row>
      <xdr:rowOff>152400</xdr:rowOff>
    </xdr:to>
    <xdr:pic>
      <xdr:nvPicPr>
        <xdr:cNvPr id="45" name="图片 44" descr="https://upload.wikimedia.org/wikipedia/commons/thumb/8/84/Flag_of_Uzbekistan.svg/23px-Flag_of_Uzbekistan.svg.png">
          <a:extLst>
            <a:ext uri="{FF2B5EF4-FFF2-40B4-BE49-F238E27FC236}">
              <a16:creationId xmlns:a16="http://schemas.microsoft.com/office/drawing/2014/main" id="{7AC5501F-2BC4-F041-8B35-5138F5ECB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292100</xdr:colOff>
      <xdr:row>46</xdr:row>
      <xdr:rowOff>152400</xdr:rowOff>
    </xdr:to>
    <xdr:pic>
      <xdr:nvPicPr>
        <xdr:cNvPr id="46" name="图片 45" descr="https://upload.wikimedia.org/wikipedia/commons/thumb/a/aa/Flag_of_Kuwait.svg/23px-Flag_of_Kuwait.svg.png">
          <a:extLst>
            <a:ext uri="{FF2B5EF4-FFF2-40B4-BE49-F238E27FC236}">
              <a16:creationId xmlns:a16="http://schemas.microsoft.com/office/drawing/2014/main" id="{14A64628-6F12-6C46-B786-66944986F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292100</xdr:colOff>
      <xdr:row>47</xdr:row>
      <xdr:rowOff>190500</xdr:rowOff>
    </xdr:to>
    <xdr:pic>
      <xdr:nvPicPr>
        <xdr:cNvPr id="47" name="图片 46" descr="https://upload.wikimedia.org/wikipedia/commons/thumb/a/a9/Flag_of_Thailand.svg/23px-Flag_of_Thailand.svg.png">
          <a:extLst>
            <a:ext uri="{FF2B5EF4-FFF2-40B4-BE49-F238E27FC236}">
              <a16:creationId xmlns:a16="http://schemas.microsoft.com/office/drawing/2014/main" id="{26526570-F432-454C-A283-7B89BD3F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292100</xdr:colOff>
      <xdr:row>48</xdr:row>
      <xdr:rowOff>190500</xdr:rowOff>
    </xdr:to>
    <xdr:pic>
      <xdr:nvPicPr>
        <xdr:cNvPr id="48" name="图片 47" descr="https://upload.wikimedia.org/wikipedia/en/thumb/0/03/Flag_of_Italy.svg/23px-Flag_of_Italy.svg.png">
          <a:extLst>
            <a:ext uri="{FF2B5EF4-FFF2-40B4-BE49-F238E27FC236}">
              <a16:creationId xmlns:a16="http://schemas.microsoft.com/office/drawing/2014/main" id="{630B3104-FD4B-3444-AA3E-F5DCDACDE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292100</xdr:colOff>
      <xdr:row>49</xdr:row>
      <xdr:rowOff>190500</xdr:rowOff>
    </xdr:to>
    <xdr:pic>
      <xdr:nvPicPr>
        <xdr:cNvPr id="49" name="图片 48" descr="https://upload.wikimedia.org/wikipedia/commons/thumb/e/e8/Flag_of_Ecuador.svg/23px-Flag_of_Ecuador.svg.png">
          <a:extLst>
            <a:ext uri="{FF2B5EF4-FFF2-40B4-BE49-F238E27FC236}">
              <a16:creationId xmlns:a16="http://schemas.microsoft.com/office/drawing/2014/main" id="{18278B96-E3BB-4045-A834-A47D2BB1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292100</xdr:colOff>
      <xdr:row>50</xdr:row>
      <xdr:rowOff>190500</xdr:rowOff>
    </xdr:to>
    <xdr:pic>
      <xdr:nvPicPr>
        <xdr:cNvPr id="50" name="图片 49" descr="https://upload.wikimedia.org/wikipedia/commons/thumb/e/e7/Flag_of_Belize.svg/23px-Flag_of_Belize.svg.png">
          <a:extLst>
            <a:ext uri="{FF2B5EF4-FFF2-40B4-BE49-F238E27FC236}">
              <a16:creationId xmlns:a16="http://schemas.microsoft.com/office/drawing/2014/main" id="{54C78C50-46C9-014D-9A2D-D22690366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292100</xdr:colOff>
      <xdr:row>51</xdr:row>
      <xdr:rowOff>177800</xdr:rowOff>
    </xdr:to>
    <xdr:pic>
      <xdr:nvPicPr>
        <xdr:cNvPr id="51" name="图片 50" descr="https://upload.wikimedia.org/wikipedia/commons/thumb/1/11/Flag_of_Lithuania.svg/23px-Flag_of_Lithuania.svg.png">
          <a:extLst>
            <a:ext uri="{FF2B5EF4-FFF2-40B4-BE49-F238E27FC236}">
              <a16:creationId xmlns:a16="http://schemas.microsoft.com/office/drawing/2014/main" id="{3F29AC33-5DC5-AB46-A7C3-0329C922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292100</xdr:colOff>
      <xdr:row>52</xdr:row>
      <xdr:rowOff>152400</xdr:rowOff>
    </xdr:to>
    <xdr:pic>
      <xdr:nvPicPr>
        <xdr:cNvPr id="52" name="图片 51" descr="https://upload.wikimedia.org/wikipedia/commons/thumb/f/f0/Flag_of_Slovenia.svg/23px-Flag_of_Slovenia.svg.png">
          <a:extLst>
            <a:ext uri="{FF2B5EF4-FFF2-40B4-BE49-F238E27FC236}">
              <a16:creationId xmlns:a16="http://schemas.microsoft.com/office/drawing/2014/main" id="{4265B06A-CEBE-DE40-BEBB-7CD70B45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8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292100</xdr:colOff>
      <xdr:row>53</xdr:row>
      <xdr:rowOff>190500</xdr:rowOff>
    </xdr:to>
    <xdr:pic>
      <xdr:nvPicPr>
        <xdr:cNvPr id="53" name="图片 52" descr="https://upload.wikimedia.org/wikipedia/commons/thumb/7/73/Flag_of_Romania.svg/23px-Flag_of_Romania.svg.png">
          <a:extLst>
            <a:ext uri="{FF2B5EF4-FFF2-40B4-BE49-F238E27FC236}">
              <a16:creationId xmlns:a16="http://schemas.microsoft.com/office/drawing/2014/main" id="{0E2F1328-00C5-9E4B-A358-9830DC90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8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292100</xdr:colOff>
      <xdr:row>54</xdr:row>
      <xdr:rowOff>152400</xdr:rowOff>
    </xdr:to>
    <xdr:pic>
      <xdr:nvPicPr>
        <xdr:cNvPr id="54" name="图片 53" descr="https://upload.wikimedia.org/wikipedia/commons/thumb/8/84/Flag_of_Latvia.svg/23px-Flag_of_Latvia.svg.png">
          <a:extLst>
            <a:ext uri="{FF2B5EF4-FFF2-40B4-BE49-F238E27FC236}">
              <a16:creationId xmlns:a16="http://schemas.microsoft.com/office/drawing/2014/main" id="{1EEC30C1-6C5F-664D-AD27-321A32A08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292100</xdr:colOff>
      <xdr:row>55</xdr:row>
      <xdr:rowOff>190500</xdr:rowOff>
    </xdr:to>
    <xdr:pic>
      <xdr:nvPicPr>
        <xdr:cNvPr id="55" name="图片 54" descr="https://upload.wikimedia.org/wikipedia/en/thumb/9/9e/Flag_of_Japan.svg/23px-Flag_of_Japan.svg.png">
          <a:extLst>
            <a:ext uri="{FF2B5EF4-FFF2-40B4-BE49-F238E27FC236}">
              <a16:creationId xmlns:a16="http://schemas.microsoft.com/office/drawing/2014/main" id="{464AC3B6-B744-414C-8E6C-B4A6B9DF0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44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292100</xdr:colOff>
      <xdr:row>56</xdr:row>
      <xdr:rowOff>190500</xdr:rowOff>
    </xdr:to>
    <xdr:pic>
      <xdr:nvPicPr>
        <xdr:cNvPr id="56" name="图片 55" descr="https://upload.wikimedia.org/wikipedia/commons/thumb/7/77/Flag_of_Mauritius.svg/23px-Flag_of_Mauritius.svg.png">
          <a:extLst>
            <a:ext uri="{FF2B5EF4-FFF2-40B4-BE49-F238E27FC236}">
              <a16:creationId xmlns:a16="http://schemas.microsoft.com/office/drawing/2014/main" id="{177918F1-6B19-EA43-B01D-5CAF9A77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7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292100</xdr:colOff>
      <xdr:row>57</xdr:row>
      <xdr:rowOff>152400</xdr:rowOff>
    </xdr:to>
    <xdr:pic>
      <xdr:nvPicPr>
        <xdr:cNvPr id="57" name="图片 56" descr="https://upload.wikimedia.org/wikipedia/commons/thumb/0/0a/Flag_of_Jamaica.svg/23px-Flag_of_Jamaica.svg.png">
          <a:extLst>
            <a:ext uri="{FF2B5EF4-FFF2-40B4-BE49-F238E27FC236}">
              <a16:creationId xmlns:a16="http://schemas.microsoft.com/office/drawing/2014/main" id="{68FC9101-C348-F74A-9988-AF49E216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292100</xdr:colOff>
      <xdr:row>58</xdr:row>
      <xdr:rowOff>190500</xdr:rowOff>
    </xdr:to>
    <xdr:pic>
      <xdr:nvPicPr>
        <xdr:cNvPr id="58" name="图片 57" descr="https://upload.wikimedia.org/wikipedia/commons/thumb/0/09/Flag_of_South_Korea.svg/23px-Flag_of_South_Korea.svg.png">
          <a:extLst>
            <a:ext uri="{FF2B5EF4-FFF2-40B4-BE49-F238E27FC236}">
              <a16:creationId xmlns:a16="http://schemas.microsoft.com/office/drawing/2014/main" id="{FDD95E96-257C-8E4F-B265-18C47335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292100</xdr:colOff>
      <xdr:row>59</xdr:row>
      <xdr:rowOff>190500</xdr:rowOff>
    </xdr:to>
    <xdr:pic>
      <xdr:nvPicPr>
        <xdr:cNvPr id="59" name="图片 58" descr="https://upload.wikimedia.org/wikipedia/commons/thumb/1/1e/Flag_of_the_Turkish_Republic_of_Northern_Cyprus.svg/23px-Flag_of_the_Turkish_Republic_of_Northern_Cyprus.svg.png">
          <a:extLst>
            <a:ext uri="{FF2B5EF4-FFF2-40B4-BE49-F238E27FC236}">
              <a16:creationId xmlns:a16="http://schemas.microsoft.com/office/drawing/2014/main" id="{53027014-0261-5F43-BB8F-68C38518A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5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292100</xdr:colOff>
      <xdr:row>60</xdr:row>
      <xdr:rowOff>190500</xdr:rowOff>
    </xdr:to>
    <xdr:pic>
      <xdr:nvPicPr>
        <xdr:cNvPr id="60" name="图片 59" descr="https://upload.wikimedia.org/wikipedia/en/thumb/f/f3/Flag_of_Russia.svg/23px-Flag_of_Russia.svg.png">
          <a:extLst>
            <a:ext uri="{FF2B5EF4-FFF2-40B4-BE49-F238E27FC236}">
              <a16:creationId xmlns:a16="http://schemas.microsoft.com/office/drawing/2014/main" id="{273A3172-867C-9443-95C3-5A3ABFC9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7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292100</xdr:colOff>
      <xdr:row>61</xdr:row>
      <xdr:rowOff>152400</xdr:rowOff>
    </xdr:to>
    <xdr:pic>
      <xdr:nvPicPr>
        <xdr:cNvPr id="61" name="图片 60" descr="https://upload.wikimedia.org/wikipedia/commons/thumb/d/d3/Flag_of_Kazakhstan.svg/23px-Flag_of_Kazakhstan.svg.png">
          <a:extLst>
            <a:ext uri="{FF2B5EF4-FFF2-40B4-BE49-F238E27FC236}">
              <a16:creationId xmlns:a16="http://schemas.microsoft.com/office/drawing/2014/main" id="{5F1CFBE4-FF6A-614F-ADB6-64AC378F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292100</xdr:colOff>
      <xdr:row>62</xdr:row>
      <xdr:rowOff>190500</xdr:rowOff>
    </xdr:to>
    <xdr:pic>
      <xdr:nvPicPr>
        <xdr:cNvPr id="62" name="图片 61" descr="https://upload.wikimedia.org/wikipedia/commons/thumb/d/d4/Flag_of_Cyprus.svg/23px-Flag_of_Cyprus.svg.png">
          <a:extLst>
            <a:ext uri="{FF2B5EF4-FFF2-40B4-BE49-F238E27FC236}">
              <a16:creationId xmlns:a16="http://schemas.microsoft.com/office/drawing/2014/main" id="{6D708A86-81B6-B84C-BDC7-262DB9007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279400</xdr:colOff>
      <xdr:row>63</xdr:row>
      <xdr:rowOff>190500</xdr:rowOff>
    </xdr:to>
    <xdr:pic>
      <xdr:nvPicPr>
        <xdr:cNvPr id="63" name="图片 62" descr="https://upload.wikimedia.org/wikipedia/commons/thumb/4/48/Flag_of_Bolivia.svg/22px-Flag_of_Bolivia.svg.png">
          <a:extLst>
            <a:ext uri="{FF2B5EF4-FFF2-40B4-BE49-F238E27FC236}">
              <a16:creationId xmlns:a16="http://schemas.microsoft.com/office/drawing/2014/main" id="{07EE0398-36DD-774E-B25E-F8C7304C6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732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292100</xdr:colOff>
      <xdr:row>64</xdr:row>
      <xdr:rowOff>190500</xdr:rowOff>
    </xdr:to>
    <xdr:pic>
      <xdr:nvPicPr>
        <xdr:cNvPr id="64" name="图片 63" descr="https://upload.wikimedia.org/wikipedia/commons/thumb/8/8f/Flag_of_Estonia.svg/23px-Flag_of_Estonia.svg.png">
          <a:extLst>
            <a:ext uri="{FF2B5EF4-FFF2-40B4-BE49-F238E27FC236}">
              <a16:creationId xmlns:a16="http://schemas.microsoft.com/office/drawing/2014/main" id="{12031FBD-D5F5-1A4E-959A-B66B8ABC0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0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292100</xdr:colOff>
      <xdr:row>65</xdr:row>
      <xdr:rowOff>165100</xdr:rowOff>
    </xdr:to>
    <xdr:pic>
      <xdr:nvPicPr>
        <xdr:cNvPr id="65" name="图片 64" descr="https://upload.wikimedia.org/wikipedia/commons/thumb/2/27/Flag_of_Paraguay.svg/23px-Flag_of_Paraguay.svg.png">
          <a:extLst>
            <a:ext uri="{FF2B5EF4-FFF2-40B4-BE49-F238E27FC236}">
              <a16:creationId xmlns:a16="http://schemas.microsoft.com/office/drawing/2014/main" id="{695989F3-A477-2148-82D0-A68292B2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04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292100</xdr:colOff>
      <xdr:row>66</xdr:row>
      <xdr:rowOff>190500</xdr:rowOff>
    </xdr:to>
    <xdr:pic>
      <xdr:nvPicPr>
        <xdr:cNvPr id="66" name="图片 65" descr="https://upload.wikimedia.org/wikipedia/commons/thumb/c/cf/Flag_of_Peru.svg/23px-Flag_of_Peru.svg.png">
          <a:extLst>
            <a:ext uri="{FF2B5EF4-FFF2-40B4-BE49-F238E27FC236}">
              <a16:creationId xmlns:a16="http://schemas.microsoft.com/office/drawing/2014/main" id="{D3C85086-5C99-304F-B179-97A142AF8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9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266700</xdr:colOff>
      <xdr:row>67</xdr:row>
      <xdr:rowOff>190500</xdr:rowOff>
    </xdr:to>
    <xdr:pic>
      <xdr:nvPicPr>
        <xdr:cNvPr id="67" name="图片 66" descr="https://upload.wikimedia.org/wikipedia/commons/thumb/1/1f/Flag_of_Kosovo.svg/21px-Flag_of_Kosovo.svg.png">
          <a:extLst>
            <a:ext uri="{FF2B5EF4-FFF2-40B4-BE49-F238E27FC236}">
              <a16:creationId xmlns:a16="http://schemas.microsoft.com/office/drawing/2014/main" id="{439E90BC-68D5-8243-BC67-2F043AC4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876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292100</xdr:colOff>
      <xdr:row>68</xdr:row>
      <xdr:rowOff>152400</xdr:rowOff>
    </xdr:to>
    <xdr:pic>
      <xdr:nvPicPr>
        <xdr:cNvPr id="68" name="图片 67" descr="https://upload.wikimedia.org/wikipedia/commons/thumb/2/27/Flag_of_Moldova.svg/23px-Flag_of_Moldova.svg.png">
          <a:extLst>
            <a:ext uri="{FF2B5EF4-FFF2-40B4-BE49-F238E27FC236}">
              <a16:creationId xmlns:a16="http://schemas.microsoft.com/office/drawing/2014/main" id="{3DA06754-9591-5B4F-8248-F745CCEBC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16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292100</xdr:colOff>
      <xdr:row>69</xdr:row>
      <xdr:rowOff>190500</xdr:rowOff>
    </xdr:to>
    <xdr:pic>
      <xdr:nvPicPr>
        <xdr:cNvPr id="69" name="图片 68" descr="https://upload.wikimedia.org/wikipedia/commons/thumb/1/1b/Flag_of_Turkmenistan.svg/23px-Flag_of_Turkmenistan.svg.png">
          <a:extLst>
            <a:ext uri="{FF2B5EF4-FFF2-40B4-BE49-F238E27FC236}">
              <a16:creationId xmlns:a16="http://schemas.microsoft.com/office/drawing/2014/main" id="{F382540D-12A5-914D-BFC1-70CCCEBA0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292100</xdr:colOff>
      <xdr:row>70</xdr:row>
      <xdr:rowOff>152400</xdr:rowOff>
    </xdr:to>
    <xdr:pic>
      <xdr:nvPicPr>
        <xdr:cNvPr id="70" name="图片 69" descr="https://upload.wikimedia.org/wikipedia/commons/thumb/c/c1/Flag_of_Hungary.svg/23px-Flag_of_Hungary.svg.png">
          <a:extLst>
            <a:ext uri="{FF2B5EF4-FFF2-40B4-BE49-F238E27FC236}">
              <a16:creationId xmlns:a16="http://schemas.microsoft.com/office/drawing/2014/main" id="{6DF3347A-B975-584E-90E7-18B39AF58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73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292100</xdr:colOff>
      <xdr:row>71</xdr:row>
      <xdr:rowOff>152400</xdr:rowOff>
    </xdr:to>
    <xdr:pic>
      <xdr:nvPicPr>
        <xdr:cNvPr id="71" name="图片 70" descr="https://upload.wikimedia.org/wikipedia/commons/thumb/0/05/Flag_of_Libya.svg/23px-Flag_of_Libya.svg.png">
          <a:extLst>
            <a:ext uri="{FF2B5EF4-FFF2-40B4-BE49-F238E27FC236}">
              <a16:creationId xmlns:a16="http://schemas.microsoft.com/office/drawing/2014/main" id="{B383BFE3-F27D-C249-B93D-35511B3C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292100</xdr:colOff>
      <xdr:row>72</xdr:row>
      <xdr:rowOff>152400</xdr:rowOff>
    </xdr:to>
    <xdr:pic>
      <xdr:nvPicPr>
        <xdr:cNvPr id="72" name="图片 71" descr="https://upload.wikimedia.org/wikipedia/commons/thumb/9/99/Flag_of_the_Philippines.svg/23px-Flag_of_the_Philippines.svg.png">
          <a:extLst>
            <a:ext uri="{FF2B5EF4-FFF2-40B4-BE49-F238E27FC236}">
              <a16:creationId xmlns:a16="http://schemas.microsoft.com/office/drawing/2014/main" id="{61220934-9E6C-0948-B38F-96535451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30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292100</xdr:colOff>
      <xdr:row>73</xdr:row>
      <xdr:rowOff>152400</xdr:rowOff>
    </xdr:to>
    <xdr:pic>
      <xdr:nvPicPr>
        <xdr:cNvPr id="73" name="图片 72" descr="https://upload.wikimedia.org/wikipedia/commons/thumb/8/82/Flag_of_Honduras.svg/23px-Flag_of_Honduras.svg.png">
          <a:extLst>
            <a:ext uri="{FF2B5EF4-FFF2-40B4-BE49-F238E27FC236}">
              <a16:creationId xmlns:a16="http://schemas.microsoft.com/office/drawing/2014/main" id="{A2237DA8-B52C-3146-99A8-1F6F269D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9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292100</xdr:colOff>
      <xdr:row>74</xdr:row>
      <xdr:rowOff>152400</xdr:rowOff>
    </xdr:to>
    <xdr:pic>
      <xdr:nvPicPr>
        <xdr:cNvPr id="74" name="图片 73" descr="https://upload.wikimedia.org/wikipedia/commons/thumb/8/85/Flag_of_Belarus.svg/23px-Flag_of_Belarus.svg.png">
          <a:extLst>
            <a:ext uri="{FF2B5EF4-FFF2-40B4-BE49-F238E27FC236}">
              <a16:creationId xmlns:a16="http://schemas.microsoft.com/office/drawing/2014/main" id="{3457F7F8-B1B1-9647-9DC3-D6F1050F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87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292100</xdr:colOff>
      <xdr:row>75</xdr:row>
      <xdr:rowOff>190500</xdr:rowOff>
    </xdr:to>
    <xdr:pic>
      <xdr:nvPicPr>
        <xdr:cNvPr id="75" name="图片 74" descr="https://upload.wikimedia.org/wikipedia/commons/thumb/b/b4/Flag_of_Turkey.svg/23px-Flag_of_Turkey.svg.png">
          <a:extLst>
            <a:ext uri="{FF2B5EF4-FFF2-40B4-BE49-F238E27FC236}">
              <a16:creationId xmlns:a16="http://schemas.microsoft.com/office/drawing/2014/main" id="{DE300815-ED51-394E-B83A-A63CD18A0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1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292100</xdr:colOff>
      <xdr:row>76</xdr:row>
      <xdr:rowOff>190500</xdr:rowOff>
    </xdr:to>
    <xdr:pic>
      <xdr:nvPicPr>
        <xdr:cNvPr id="76" name="图片 75" descr="https://upload.wikimedia.org/wikipedia/commons/thumb/3/32/Flag_of_Pakistan.svg/23px-Flag_of_Pakistan.svg.png">
          <a:extLst>
            <a:ext uri="{FF2B5EF4-FFF2-40B4-BE49-F238E27FC236}">
              <a16:creationId xmlns:a16="http://schemas.microsoft.com/office/drawing/2014/main" id="{6F22A87E-9AE2-F540-A4F2-CFA9A8E88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292100</xdr:colOff>
      <xdr:row>77</xdr:row>
      <xdr:rowOff>190500</xdr:rowOff>
    </xdr:to>
    <xdr:pic>
      <xdr:nvPicPr>
        <xdr:cNvPr id="77" name="图片 76" descr="https://upload.wikimedia.org/wikipedia/commons/thumb/5/5b/Flag_of_Hong_Kong.svg/23px-Flag_of_Hong_Kong.svg.png">
          <a:extLst>
            <a:ext uri="{FF2B5EF4-FFF2-40B4-BE49-F238E27FC236}">
              <a16:creationId xmlns:a16="http://schemas.microsoft.com/office/drawing/2014/main" id="{0C60CE70-2227-AD4B-9CB4-E8AAAF663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292100</xdr:colOff>
      <xdr:row>78</xdr:row>
      <xdr:rowOff>190500</xdr:rowOff>
    </xdr:to>
    <xdr:pic>
      <xdr:nvPicPr>
        <xdr:cNvPr id="78" name="图片 77" descr="https://upload.wikimedia.org/wikipedia/commons/thumb/5/5c/Flag_of_Portugal.svg/23px-Flag_of_Portugal.svg.png">
          <a:extLst>
            <a:ext uri="{FF2B5EF4-FFF2-40B4-BE49-F238E27FC236}">
              <a16:creationId xmlns:a16="http://schemas.microsoft.com/office/drawing/2014/main" id="{56D0C9BF-62B9-8740-86D2-C26B668A6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0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292100</xdr:colOff>
      <xdr:row>79</xdr:row>
      <xdr:rowOff>190500</xdr:rowOff>
    </xdr:to>
    <xdr:pic>
      <xdr:nvPicPr>
        <xdr:cNvPr id="79" name="图片 78" descr="https://upload.wikimedia.org/wikipedia/commons/thumb/f/ff/Flag_of_Serbia.svg/23px-Flag_of_Serbia.svg.png">
          <a:extLst>
            <a:ext uri="{FF2B5EF4-FFF2-40B4-BE49-F238E27FC236}">
              <a16:creationId xmlns:a16="http://schemas.microsoft.com/office/drawing/2014/main" id="{1A631FA2-1E39-154F-8C6C-24342F7E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3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292100</xdr:colOff>
      <xdr:row>80</xdr:row>
      <xdr:rowOff>190500</xdr:rowOff>
    </xdr:to>
    <xdr:pic>
      <xdr:nvPicPr>
        <xdr:cNvPr id="80" name="图片 79" descr="https://upload.wikimedia.org/wikipedia/commons/thumb/5/5c/Flag_of_Greece.svg/23px-Flag_of_Greece.svg.png">
          <a:extLst>
            <a:ext uri="{FF2B5EF4-FFF2-40B4-BE49-F238E27FC236}">
              <a16:creationId xmlns:a16="http://schemas.microsoft.com/office/drawing/2014/main" id="{EFAE03F4-E94A-AD42-9DCF-70081411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5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292100</xdr:colOff>
      <xdr:row>81</xdr:row>
      <xdr:rowOff>152400</xdr:rowOff>
    </xdr:to>
    <xdr:pic>
      <xdr:nvPicPr>
        <xdr:cNvPr id="81" name="图片 80" descr="https://upload.wikimedia.org/wikipedia/commons/thumb/d/d0/Flag_of_Tajikistan.svg/23px-Flag_of_Tajikistan.svg.png">
          <a:extLst>
            <a:ext uri="{FF2B5EF4-FFF2-40B4-BE49-F238E27FC236}">
              <a16:creationId xmlns:a16="http://schemas.microsoft.com/office/drawing/2014/main" id="{D7F33382-4183-3A4A-BCF1-42F924E04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292100</xdr:colOff>
      <xdr:row>82</xdr:row>
      <xdr:rowOff>152400</xdr:rowOff>
    </xdr:to>
    <xdr:pic>
      <xdr:nvPicPr>
        <xdr:cNvPr id="82" name="图片 81" descr="https://upload.wikimedia.org/wikipedia/commons/thumb/6/64/Flag_of_Montenegro.svg/23px-Flag_of_Montenegro.svg.png">
          <a:extLst>
            <a:ext uri="{FF2B5EF4-FFF2-40B4-BE49-F238E27FC236}">
              <a16:creationId xmlns:a16="http://schemas.microsoft.com/office/drawing/2014/main" id="{768C4439-345B-0C47-8A80-159AE9F6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16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292100</xdr:colOff>
      <xdr:row>83</xdr:row>
      <xdr:rowOff>152400</xdr:rowOff>
    </xdr:to>
    <xdr:pic>
      <xdr:nvPicPr>
        <xdr:cNvPr id="83" name="图片 82" descr="https://upload.wikimedia.org/wikipedia/commons/thumb/1/1b/Flag_of_Croatia.svg/23px-Flag_of_Croatia.svg.png">
          <a:extLst>
            <a:ext uri="{FF2B5EF4-FFF2-40B4-BE49-F238E27FC236}">
              <a16:creationId xmlns:a16="http://schemas.microsoft.com/office/drawing/2014/main" id="{64F73ACA-998B-C447-A410-8889157DB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45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292100</xdr:colOff>
      <xdr:row>84</xdr:row>
      <xdr:rowOff>190500</xdr:rowOff>
    </xdr:to>
    <xdr:pic>
      <xdr:nvPicPr>
        <xdr:cNvPr id="84" name="图片 83" descr="https://upload.wikimedia.org/wikipedia/commons/thumb/9/9f/Flag_of_the_Dominican_Republic.svg/23px-Flag_of_the_Dominican_Republic.svg.png">
          <a:extLst>
            <a:ext uri="{FF2B5EF4-FFF2-40B4-BE49-F238E27FC236}">
              <a16:creationId xmlns:a16="http://schemas.microsoft.com/office/drawing/2014/main" id="{DD63AF2B-46A2-634E-9BDF-F984A799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7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292100</xdr:colOff>
      <xdr:row>85</xdr:row>
      <xdr:rowOff>190500</xdr:rowOff>
    </xdr:to>
    <xdr:pic>
      <xdr:nvPicPr>
        <xdr:cNvPr id="85" name="图片 84" descr="https://upload.wikimedia.org/wikipedia/commons/thumb/7/77/Flag_of_Algeria.svg/23px-Flag_of_Algeria.svg.png">
          <a:extLst>
            <a:ext uri="{FF2B5EF4-FFF2-40B4-BE49-F238E27FC236}">
              <a16:creationId xmlns:a16="http://schemas.microsoft.com/office/drawing/2014/main" id="{6DADD7E3-766F-464F-B096-FE668E147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0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292100</xdr:colOff>
      <xdr:row>86</xdr:row>
      <xdr:rowOff>190500</xdr:rowOff>
    </xdr:to>
    <xdr:pic>
      <xdr:nvPicPr>
        <xdr:cNvPr id="86" name="图片 85" descr="https://upload.wikimedia.org/wikipedia/commons/thumb/2/2c/Flag_of_Morocco.svg/23px-Flag_of_Morocco.svg.png">
          <a:extLst>
            <a:ext uri="{FF2B5EF4-FFF2-40B4-BE49-F238E27FC236}">
              <a16:creationId xmlns:a16="http://schemas.microsoft.com/office/drawing/2014/main" id="{5E5D18C2-055B-9E4F-8F63-70D139E93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31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292100</xdr:colOff>
      <xdr:row>87</xdr:row>
      <xdr:rowOff>190500</xdr:rowOff>
    </xdr:to>
    <xdr:pic>
      <xdr:nvPicPr>
        <xdr:cNvPr id="87" name="图片 86" descr="https://upload.wikimedia.org/wikipedia/commons/thumb/f/fa/Flag_of_the_People%27s_Republic_of_China.svg/23px-Flag_of_the_People%27s_Republic_of_China.svg.png">
          <a:extLst>
            <a:ext uri="{FF2B5EF4-FFF2-40B4-BE49-F238E27FC236}">
              <a16:creationId xmlns:a16="http://schemas.microsoft.com/office/drawing/2014/main" id="{9184801C-580B-5A4A-AF31-B22F3D8CB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5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292100</xdr:colOff>
      <xdr:row>88</xdr:row>
      <xdr:rowOff>152400</xdr:rowOff>
    </xdr:to>
    <xdr:pic>
      <xdr:nvPicPr>
        <xdr:cNvPr id="88" name="图片 87" descr="https://upload.wikimedia.org/wikipedia/commons/thumb/d/dd/Flag_of_Azerbaijan.svg/23px-Flag_of_Azerbaijan.svg.png">
          <a:extLst>
            <a:ext uri="{FF2B5EF4-FFF2-40B4-BE49-F238E27FC236}">
              <a16:creationId xmlns:a16="http://schemas.microsoft.com/office/drawing/2014/main" id="{D1F0B53A-CE56-0744-B6A3-560F669C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88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292100</xdr:colOff>
      <xdr:row>89</xdr:row>
      <xdr:rowOff>190500</xdr:rowOff>
    </xdr:to>
    <xdr:pic>
      <xdr:nvPicPr>
        <xdr:cNvPr id="89" name="图片 88" descr="https://upload.wikimedia.org/wikipedia/commons/thumb/5/59/Flag_of_Lebanon.svg/23px-Flag_of_Lebanon.svg.png">
          <a:extLst>
            <a:ext uri="{FF2B5EF4-FFF2-40B4-BE49-F238E27FC236}">
              <a16:creationId xmlns:a16="http://schemas.microsoft.com/office/drawing/2014/main" id="{3597525E-7474-A347-AF6D-90F2EEF7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1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292100</xdr:colOff>
      <xdr:row>90</xdr:row>
      <xdr:rowOff>152400</xdr:rowOff>
    </xdr:to>
    <xdr:pic>
      <xdr:nvPicPr>
        <xdr:cNvPr id="90" name="图片 89" descr="https://upload.wikimedia.org/wikipedia/commons/thumb/f/f8/Flag_of_Macedonia.svg/23px-Flag_of_Macedonia.svg.png">
          <a:extLst>
            <a:ext uri="{FF2B5EF4-FFF2-40B4-BE49-F238E27FC236}">
              <a16:creationId xmlns:a16="http://schemas.microsoft.com/office/drawing/2014/main" id="{896C4888-6E55-4C4D-B82A-FD377548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45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292100</xdr:colOff>
      <xdr:row>91</xdr:row>
      <xdr:rowOff>152400</xdr:rowOff>
    </xdr:to>
    <xdr:pic>
      <xdr:nvPicPr>
        <xdr:cNvPr id="91" name="图片 90" descr="https://upload.wikimedia.org/wikipedia/commons/thumb/c/c0/Flag_of_Jordan.svg/23px-Flag_of_Jordan.svg.png">
          <a:extLst>
            <a:ext uri="{FF2B5EF4-FFF2-40B4-BE49-F238E27FC236}">
              <a16:creationId xmlns:a16="http://schemas.microsoft.com/office/drawing/2014/main" id="{64CD66C2-9592-374C-8C1B-DFD17CF55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292100</xdr:colOff>
      <xdr:row>92</xdr:row>
      <xdr:rowOff>152400</xdr:rowOff>
    </xdr:to>
    <xdr:pic>
      <xdr:nvPicPr>
        <xdr:cNvPr id="92" name="图片 91" descr="https://upload.wikimedia.org/wikipedia/commons/thumb/7/79/Flag_of_Nigeria.svg/23px-Flag_of_Nigeria.svg.png">
          <a:extLst>
            <a:ext uri="{FF2B5EF4-FFF2-40B4-BE49-F238E27FC236}">
              <a16:creationId xmlns:a16="http://schemas.microsoft.com/office/drawing/2014/main" id="{72D03A11-F4D5-0040-9373-AA8927A26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02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292100</xdr:colOff>
      <xdr:row>93</xdr:row>
      <xdr:rowOff>177800</xdr:rowOff>
    </xdr:to>
    <xdr:pic>
      <xdr:nvPicPr>
        <xdr:cNvPr id="93" name="图片 92" descr="https://upload.wikimedia.org/wikipedia/commons/thumb/c/c7/Flag_of_Kyrgyzstan.svg/23px-Flag_of_Kyrgyzstan.svg.png">
          <a:extLst>
            <a:ext uri="{FF2B5EF4-FFF2-40B4-BE49-F238E27FC236}">
              <a16:creationId xmlns:a16="http://schemas.microsoft.com/office/drawing/2014/main" id="{EE59959B-13AC-AA46-A74D-EB73F8C25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31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292100</xdr:colOff>
      <xdr:row>94</xdr:row>
      <xdr:rowOff>152400</xdr:rowOff>
    </xdr:to>
    <xdr:pic>
      <xdr:nvPicPr>
        <xdr:cNvPr id="94" name="图片 93" descr="https://upload.wikimedia.org/wikipedia/commons/thumb/b/bf/Flag_of_Bosnia_and_Herzegovina.svg/23px-Flag_of_Bosnia_and_Herzegovina.svg.png">
          <a:extLst>
            <a:ext uri="{FF2B5EF4-FFF2-40B4-BE49-F238E27FC236}">
              <a16:creationId xmlns:a16="http://schemas.microsoft.com/office/drawing/2014/main" id="{C13B518E-5FA3-4846-8EF6-34BAE4A91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59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292100</xdr:colOff>
      <xdr:row>95</xdr:row>
      <xdr:rowOff>152400</xdr:rowOff>
    </xdr:to>
    <xdr:pic>
      <xdr:nvPicPr>
        <xdr:cNvPr id="95" name="图片 94" descr="https://upload.wikimedia.org/wikipedia/commons/thumb/4/4c/Flag_of_Mongolia.svg/23px-Flag_of_Mongolia.svg.png">
          <a:extLst>
            <a:ext uri="{FF2B5EF4-FFF2-40B4-BE49-F238E27FC236}">
              <a16:creationId xmlns:a16="http://schemas.microsoft.com/office/drawing/2014/main" id="{87005EF1-2B86-6242-8D7E-3131E411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88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292100</xdr:colOff>
      <xdr:row>96</xdr:row>
      <xdr:rowOff>190500</xdr:rowOff>
    </xdr:to>
    <xdr:pic>
      <xdr:nvPicPr>
        <xdr:cNvPr id="96" name="图片 95" descr="https://upload.wikimedia.org/wikipedia/commons/thumb/2/21/Flag_of_Vietnam.svg/23px-Flag_of_Vietnam.svg.png">
          <a:extLst>
            <a:ext uri="{FF2B5EF4-FFF2-40B4-BE49-F238E27FC236}">
              <a16:creationId xmlns:a16="http://schemas.microsoft.com/office/drawing/2014/main" id="{BE7B4B8D-CEC2-C54F-A740-C1F709423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292100</xdr:colOff>
      <xdr:row>97</xdr:row>
      <xdr:rowOff>190500</xdr:rowOff>
    </xdr:to>
    <xdr:pic>
      <xdr:nvPicPr>
        <xdr:cNvPr id="97" name="图片 96" descr="https://upload.wikimedia.org/wikipedia/commons/thumb/9/9f/Flag_of_Indonesia.svg/23px-Flag_of_Indonesia.svg.png">
          <a:extLst>
            <a:ext uri="{FF2B5EF4-FFF2-40B4-BE49-F238E27FC236}">
              <a16:creationId xmlns:a16="http://schemas.microsoft.com/office/drawing/2014/main" id="{96814A8F-5925-D042-BF6F-D5B5CDAB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4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292100</xdr:colOff>
      <xdr:row>98</xdr:row>
      <xdr:rowOff>190500</xdr:rowOff>
    </xdr:to>
    <xdr:pic>
      <xdr:nvPicPr>
        <xdr:cNvPr id="98" name="图片 97" descr="https://upload.wikimedia.org/wikipedia/commons/thumb/9/91/Flag_of_Bhutan.svg/23px-Flag_of_Bhutan.svg.png">
          <a:extLst>
            <a:ext uri="{FF2B5EF4-FFF2-40B4-BE49-F238E27FC236}">
              <a16:creationId xmlns:a16="http://schemas.microsoft.com/office/drawing/2014/main" id="{48B8E3B0-95E9-A24D-9973-672965C4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7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292100</xdr:colOff>
      <xdr:row>99</xdr:row>
      <xdr:rowOff>190500</xdr:rowOff>
    </xdr:to>
    <xdr:pic>
      <xdr:nvPicPr>
        <xdr:cNvPr id="99" name="图片 98" descr="https://upload.wikimedia.org/wikipedia/commons/thumb/a/a0/Flag_of_Somalia.svg/23px-Flag_of_Somalia.svg.png">
          <a:extLst>
            <a:ext uri="{FF2B5EF4-FFF2-40B4-BE49-F238E27FC236}">
              <a16:creationId xmlns:a16="http://schemas.microsoft.com/office/drawing/2014/main" id="{8B6A9A29-C3CD-0242-82D1-BEE90961D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02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292100</xdr:colOff>
      <xdr:row>100</xdr:row>
      <xdr:rowOff>190500</xdr:rowOff>
    </xdr:to>
    <xdr:pic>
      <xdr:nvPicPr>
        <xdr:cNvPr id="100" name="图片 99" descr="https://upload.wikimedia.org/wikipedia/commons/thumb/4/4f/Flag_of_Cameroon.svg/23px-Flag_of_Cameroon.svg.png">
          <a:extLst>
            <a:ext uri="{FF2B5EF4-FFF2-40B4-BE49-F238E27FC236}">
              <a16:creationId xmlns:a16="http://schemas.microsoft.com/office/drawing/2014/main" id="{043E70E7-04ED-C845-A8E6-23CC29C20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3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292100</xdr:colOff>
      <xdr:row>101</xdr:row>
      <xdr:rowOff>177800</xdr:rowOff>
    </xdr:to>
    <xdr:pic>
      <xdr:nvPicPr>
        <xdr:cNvPr id="101" name="图片 100" descr="https://upload.wikimedia.org/wikipedia/commons/thumb/9/9a/Flag_of_Bulgaria.svg/23px-Flag_of_Bulgaria.svg.png">
          <a:extLst>
            <a:ext uri="{FF2B5EF4-FFF2-40B4-BE49-F238E27FC236}">
              <a16:creationId xmlns:a16="http://schemas.microsoft.com/office/drawing/2014/main" id="{5863A0BF-E9B7-C544-B31F-12BAB9D8A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203200</xdr:colOff>
      <xdr:row>103</xdr:row>
      <xdr:rowOff>50800</xdr:rowOff>
    </xdr:to>
    <xdr:pic>
      <xdr:nvPicPr>
        <xdr:cNvPr id="102" name="图片 101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id="{36DA2CEC-248B-AD46-B1B2-0236B9F1F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88600"/>
          <a:ext cx="2032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25400</xdr:rowOff>
    </xdr:from>
    <xdr:to>
      <xdr:col>1</xdr:col>
      <xdr:colOff>292100</xdr:colOff>
      <xdr:row>104</xdr:row>
      <xdr:rowOff>12700</xdr:rowOff>
    </xdr:to>
    <xdr:pic>
      <xdr:nvPicPr>
        <xdr:cNvPr id="103" name="图片 102" descr="https://upload.wikimedia.org/wikipedia/commons/thumb/0/06/Flag_of_Venezuela.svg/23px-Flag_of_Venezuela.svg.png">
          <a:extLst>
            <a:ext uri="{FF2B5EF4-FFF2-40B4-BE49-F238E27FC236}">
              <a16:creationId xmlns:a16="http://schemas.microsoft.com/office/drawing/2014/main" id="{1026CAB5-BF6A-2C40-BC44-A9ABD638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4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254000</xdr:colOff>
      <xdr:row>104</xdr:row>
      <xdr:rowOff>190500</xdr:rowOff>
    </xdr:to>
    <xdr:pic>
      <xdr:nvPicPr>
        <xdr:cNvPr id="104" name="图片 103" descr="https://upload.wikimedia.org/wikipedia/commons/thumb/0/04/Flag_of_Gabon.svg/20px-Flag_of_Gabon.svg.png">
          <a:extLst>
            <a:ext uri="{FF2B5EF4-FFF2-40B4-BE49-F238E27FC236}">
              <a16:creationId xmlns:a16="http://schemas.microsoft.com/office/drawing/2014/main" id="{FAA3CC18-753B-CD48-AC5C-BD836863A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458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292100</xdr:colOff>
      <xdr:row>105</xdr:row>
      <xdr:rowOff>152400</xdr:rowOff>
    </xdr:to>
    <xdr:pic>
      <xdr:nvPicPr>
        <xdr:cNvPr id="105" name="图片 104" descr="https://upload.wikimedia.org/wikipedia/commons/thumb/0/00/Flag_of_Palestine.svg/23px-Flag_of_Palestine.svg.png">
          <a:extLst>
            <a:ext uri="{FF2B5EF4-FFF2-40B4-BE49-F238E27FC236}">
              <a16:creationId xmlns:a16="http://schemas.microsoft.com/office/drawing/2014/main" id="{1D8D30B2-1FDD-084D-A73F-20858E507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74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292100</xdr:colOff>
      <xdr:row>106</xdr:row>
      <xdr:rowOff>190500</xdr:rowOff>
    </xdr:to>
    <xdr:pic>
      <xdr:nvPicPr>
        <xdr:cNvPr id="106" name="图片 105" descr="https://upload.wikimedia.org/wikipedia/commons/thumb/a/af/Flag_of_South_Africa.svg/23px-Flag_of_South_Africa.svg.png">
          <a:extLst>
            <a:ext uri="{FF2B5EF4-FFF2-40B4-BE49-F238E27FC236}">
              <a16:creationId xmlns:a16="http://schemas.microsoft.com/office/drawing/2014/main" id="{FC0AE16D-42C2-564E-882C-DA1FBECE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0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292100</xdr:colOff>
      <xdr:row>107</xdr:row>
      <xdr:rowOff>165100</xdr:rowOff>
    </xdr:to>
    <xdr:pic>
      <xdr:nvPicPr>
        <xdr:cNvPr id="107" name="图片 106" descr="https://upload.wikimedia.org/wikipedia/commons/thumb/c/ca/Flag_of_Iran.svg/23px-Flag_of_Iran.svg.png">
          <a:extLst>
            <a:ext uri="{FF2B5EF4-FFF2-40B4-BE49-F238E27FC236}">
              <a16:creationId xmlns:a16="http://schemas.microsoft.com/office/drawing/2014/main" id="{9B236375-95AE-864A-8FBB-F97154BE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316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292100</xdr:colOff>
      <xdr:row>108</xdr:row>
      <xdr:rowOff>190500</xdr:rowOff>
    </xdr:to>
    <xdr:pic>
      <xdr:nvPicPr>
        <xdr:cNvPr id="108" name="图片 107" descr="https://upload.wikimedia.org/wikipedia/commons/thumb/f/fe/Flag_of_C%C3%B4te_d%27Ivoire.svg/23px-Flag_of_C%C3%B4te_d%27Ivoire.svg.png">
          <a:extLst>
            <a:ext uri="{FF2B5EF4-FFF2-40B4-BE49-F238E27FC236}">
              <a16:creationId xmlns:a16="http://schemas.microsoft.com/office/drawing/2014/main" id="{1724532E-5371-B540-9B33-65DC2900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6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292100</xdr:colOff>
      <xdr:row>109</xdr:row>
      <xdr:rowOff>190500</xdr:rowOff>
    </xdr:to>
    <xdr:pic>
      <xdr:nvPicPr>
        <xdr:cNvPr id="109" name="图片 108" descr="https://upload.wikimedia.org/wikipedia/commons/thumb/1/19/Flag_of_Ghana.svg/23px-Flag_of_Ghana.svg.png">
          <a:extLst>
            <a:ext uri="{FF2B5EF4-FFF2-40B4-BE49-F238E27FC236}">
              <a16:creationId xmlns:a16="http://schemas.microsoft.com/office/drawing/2014/main" id="{CDB139D5-E32D-A641-98CE-7A036F4C6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8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292100</xdr:colOff>
      <xdr:row>110</xdr:row>
      <xdr:rowOff>190500</xdr:rowOff>
    </xdr:to>
    <xdr:pic>
      <xdr:nvPicPr>
        <xdr:cNvPr id="110" name="图片 109" descr="https://upload.wikimedia.org/wikipedia/commons/thumb/f/fd/Flag_of_Senegal.svg/23px-Flag_of_Senegal.svg.png">
          <a:extLst>
            <a:ext uri="{FF2B5EF4-FFF2-40B4-BE49-F238E27FC236}">
              <a16:creationId xmlns:a16="http://schemas.microsoft.com/office/drawing/2014/main" id="{C0250860-4955-BB4C-BEB3-49D59597D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17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292100</xdr:colOff>
      <xdr:row>111</xdr:row>
      <xdr:rowOff>190500</xdr:rowOff>
    </xdr:to>
    <xdr:pic>
      <xdr:nvPicPr>
        <xdr:cNvPr id="111" name="图片 110" descr="https://upload.wikimedia.org/wikipedia/commons/thumb/5/56/Flag_of_Laos.svg/23px-Flag_of_Laos.svg.png">
          <a:extLst>
            <a:ext uri="{FF2B5EF4-FFF2-40B4-BE49-F238E27FC236}">
              <a16:creationId xmlns:a16="http://schemas.microsoft.com/office/drawing/2014/main" id="{CC9E5E46-BAF6-754E-92EB-40AAFCF5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292100</xdr:colOff>
      <xdr:row>112</xdr:row>
      <xdr:rowOff>190500</xdr:rowOff>
    </xdr:to>
    <xdr:pic>
      <xdr:nvPicPr>
        <xdr:cNvPr id="112" name="图片 111" descr="https://upload.wikimedia.org/wikipedia/commons/thumb/c/ce/Flag_of_Tunisia.svg/23px-Flag_of_Tunisia.svg.png">
          <a:extLst>
            <a:ext uri="{FF2B5EF4-FFF2-40B4-BE49-F238E27FC236}">
              <a16:creationId xmlns:a16="http://schemas.microsoft.com/office/drawing/2014/main" id="{7FD4B5A4-EBC2-6446-AE97-6B2D25048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7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266700</xdr:colOff>
      <xdr:row>113</xdr:row>
      <xdr:rowOff>190500</xdr:rowOff>
    </xdr:to>
    <xdr:pic>
      <xdr:nvPicPr>
        <xdr:cNvPr id="113" name="图片 112" descr="https://upload.wikimedia.org/wikipedia/commons/thumb/3/36/Flag_of_Albania.svg/21px-Flag_of_Albania.svg.png">
          <a:extLst>
            <a:ext uri="{FF2B5EF4-FFF2-40B4-BE49-F238E27FC236}">
              <a16:creationId xmlns:a16="http://schemas.microsoft.com/office/drawing/2014/main" id="{8F6AA53D-C0D2-B84E-9F43-52F8FB4FA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03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292100</xdr:colOff>
      <xdr:row>114</xdr:row>
      <xdr:rowOff>190500</xdr:rowOff>
    </xdr:to>
    <xdr:pic>
      <xdr:nvPicPr>
        <xdr:cNvPr id="114" name="图片 113" descr="https://upload.wikimedia.org/wikipedia/commons/thumb/1/17/Flag_of_Sierra_Leone.svg/23px-Flag_of_Sierra_Leone.svg.png">
          <a:extLst>
            <a:ext uri="{FF2B5EF4-FFF2-40B4-BE49-F238E27FC236}">
              <a16:creationId xmlns:a16="http://schemas.microsoft.com/office/drawing/2014/main" id="{EDE89249-5C9F-D044-A200-A753DFB6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3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292100</xdr:colOff>
      <xdr:row>115</xdr:row>
      <xdr:rowOff>190500</xdr:rowOff>
    </xdr:to>
    <xdr:pic>
      <xdr:nvPicPr>
        <xdr:cNvPr id="115" name="图片 114" descr="https://upload.wikimedia.org/wikipedia/commons/thumb/9/92/Flag_of_the_Republic_of_the_Congo.svg/23px-Flag_of_the_Republic_of_the_Congo.svg.png">
          <a:extLst>
            <a:ext uri="{FF2B5EF4-FFF2-40B4-BE49-F238E27FC236}">
              <a16:creationId xmlns:a16="http://schemas.microsoft.com/office/drawing/2014/main" id="{7525A838-6635-9448-A0B7-0D1BEED68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292100</xdr:colOff>
      <xdr:row>116</xdr:row>
      <xdr:rowOff>177800</xdr:rowOff>
    </xdr:to>
    <xdr:pic>
      <xdr:nvPicPr>
        <xdr:cNvPr id="116" name="图片 115" descr="https://upload.wikimedia.org/wikipedia/commons/thumb/f/f9/Flag_of_Bangladesh.svg/23px-Flag_of_Bangladesh.svg.png">
          <a:extLst>
            <a:ext uri="{FF2B5EF4-FFF2-40B4-BE49-F238E27FC236}">
              <a16:creationId xmlns:a16="http://schemas.microsoft.com/office/drawing/2014/main" id="{9AC53E02-7032-4D4C-82D5-53D73D8E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89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292100</xdr:colOff>
      <xdr:row>117</xdr:row>
      <xdr:rowOff>152400</xdr:rowOff>
    </xdr:to>
    <xdr:pic>
      <xdr:nvPicPr>
        <xdr:cNvPr id="117" name="图片 116" descr="https://upload.wikimedia.org/wikipedia/commons/thumb/1/11/Flag_of_Sri_Lanka.svg/23px-Flag_of_Sri_Lanka.svg.png">
          <a:extLst>
            <a:ext uri="{FF2B5EF4-FFF2-40B4-BE49-F238E27FC236}">
              <a16:creationId xmlns:a16="http://schemas.microsoft.com/office/drawing/2014/main" id="{B4F43FBD-6ABD-044C-8133-9110D579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17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292100</xdr:colOff>
      <xdr:row>118</xdr:row>
      <xdr:rowOff>190500</xdr:rowOff>
    </xdr:to>
    <xdr:pic>
      <xdr:nvPicPr>
        <xdr:cNvPr id="118" name="图片 117" descr="https://upload.wikimedia.org/wikipedia/commons/thumb/f/f6/Flag_of_Iraq.svg/23px-Flag_of_Iraq.svg.png">
          <a:extLst>
            <a:ext uri="{FF2B5EF4-FFF2-40B4-BE49-F238E27FC236}">
              <a16:creationId xmlns:a16="http://schemas.microsoft.com/office/drawing/2014/main" id="{2CEC71DF-F30B-6A4F-9786-62DE3A28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4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292100</xdr:colOff>
      <xdr:row>119</xdr:row>
      <xdr:rowOff>190500</xdr:rowOff>
    </xdr:to>
    <xdr:pic>
      <xdr:nvPicPr>
        <xdr:cNvPr id="119" name="图片 118" descr="https://upload.wikimedia.org/wikipedia/commons/thumb/9/92/Flag_of_Mali.svg/23px-Flag_of_Mali.svg.png">
          <a:extLst>
            <a:ext uri="{FF2B5EF4-FFF2-40B4-BE49-F238E27FC236}">
              <a16:creationId xmlns:a16="http://schemas.microsoft.com/office/drawing/2014/main" id="{EE787C43-25EE-2149-9577-69252294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7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292100</xdr:colOff>
      <xdr:row>120</xdr:row>
      <xdr:rowOff>190500</xdr:rowOff>
    </xdr:to>
    <xdr:pic>
      <xdr:nvPicPr>
        <xdr:cNvPr id="120" name="图片 119" descr="https://upload.wikimedia.org/wikipedia/commons/thumb/0/00/Flag_of_Namibia.svg/23px-Flag_of_Namibia.svg.png">
          <a:extLst>
            <a:ext uri="{FF2B5EF4-FFF2-40B4-BE49-F238E27FC236}">
              <a16:creationId xmlns:a16="http://schemas.microsoft.com/office/drawing/2014/main" id="{7F551F8F-8548-AB49-9706-3F0DCB7BD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0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292100</xdr:colOff>
      <xdr:row>121</xdr:row>
      <xdr:rowOff>190500</xdr:rowOff>
    </xdr:to>
    <xdr:pic>
      <xdr:nvPicPr>
        <xdr:cNvPr id="121" name="图片 120" descr="https://upload.wikimedia.org/wikipedia/commons/thumb/8/83/Flag_of_Cambodia.svg/23px-Flag_of_Cambodia.svg.png">
          <a:extLst>
            <a:ext uri="{FF2B5EF4-FFF2-40B4-BE49-F238E27FC236}">
              <a16:creationId xmlns:a16="http://schemas.microsoft.com/office/drawing/2014/main" id="{371B3E17-A1CB-DA4B-A986-25BC1C4F6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3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292100</xdr:colOff>
      <xdr:row>122</xdr:row>
      <xdr:rowOff>190500</xdr:rowOff>
    </xdr:to>
    <xdr:pic>
      <xdr:nvPicPr>
        <xdr:cNvPr id="122" name="图片 121" descr="https://upload.wikimedia.org/wikipedia/commons/thumb/3/31/Flag_of_Burkina_Faso.svg/23px-Flag_of_Burkina_Faso.svg.png">
          <a:extLst>
            <a:ext uri="{FF2B5EF4-FFF2-40B4-BE49-F238E27FC236}">
              <a16:creationId xmlns:a16="http://schemas.microsoft.com/office/drawing/2014/main" id="{98FB8DBE-9BD0-9A47-9482-E4E67FA9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6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292100</xdr:colOff>
      <xdr:row>123</xdr:row>
      <xdr:rowOff>190500</xdr:rowOff>
    </xdr:to>
    <xdr:pic>
      <xdr:nvPicPr>
        <xdr:cNvPr id="123" name="图片 122" descr="https://upload.wikimedia.org/wikipedia/commons/thumb/f/fe/Flag_of_Egypt.svg/23px-Flag_of_Egypt.svg.png">
          <a:extLst>
            <a:ext uri="{FF2B5EF4-FFF2-40B4-BE49-F238E27FC236}">
              <a16:creationId xmlns:a16="http://schemas.microsoft.com/office/drawing/2014/main" id="{B30E42B6-5F78-CC4C-8695-608F0DE47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8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292100</xdr:colOff>
      <xdr:row>124</xdr:row>
      <xdr:rowOff>190500</xdr:rowOff>
    </xdr:to>
    <xdr:pic>
      <xdr:nvPicPr>
        <xdr:cNvPr id="124" name="图片 123" descr="https://upload.wikimedia.org/wikipedia/commons/thumb/d/d0/Flag_of_Mozambique.svg/23px-Flag_of_Mozambique.svg.png">
          <a:extLst>
            <a:ext uri="{FF2B5EF4-FFF2-40B4-BE49-F238E27FC236}">
              <a16:creationId xmlns:a16="http://schemas.microsoft.com/office/drawing/2014/main" id="{F6B5BFAD-0616-9B41-B6A5-96852025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1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292100</xdr:colOff>
      <xdr:row>125</xdr:row>
      <xdr:rowOff>190500</xdr:rowOff>
    </xdr:to>
    <xdr:pic>
      <xdr:nvPicPr>
        <xdr:cNvPr id="125" name="图片 124" descr="https://upload.wikimedia.org/wikipedia/commons/thumb/4/49/Flag_of_Kenya.svg/23px-Flag_of_Kenya.svg.png">
          <a:extLst>
            <a:ext uri="{FF2B5EF4-FFF2-40B4-BE49-F238E27FC236}">
              <a16:creationId xmlns:a16="http://schemas.microsoft.com/office/drawing/2014/main" id="{EF185A5D-4D6E-A84B-BC94-FA22B4C2A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4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292100</xdr:colOff>
      <xdr:row>126</xdr:row>
      <xdr:rowOff>190500</xdr:rowOff>
    </xdr:to>
    <xdr:pic>
      <xdr:nvPicPr>
        <xdr:cNvPr id="126" name="图片 125" descr="https://upload.wikimedia.org/wikipedia/commons/thumb/0/06/Flag_of_Zambia.svg/23px-Flag_of_Zambia.svg.png">
          <a:extLst>
            <a:ext uri="{FF2B5EF4-FFF2-40B4-BE49-F238E27FC236}">
              <a16:creationId xmlns:a16="http://schemas.microsoft.com/office/drawing/2014/main" id="{082EB341-DF51-A34A-8F5A-DF1E0DE7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7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292100</xdr:colOff>
      <xdr:row>127</xdr:row>
      <xdr:rowOff>190500</xdr:rowOff>
    </xdr:to>
    <xdr:pic>
      <xdr:nvPicPr>
        <xdr:cNvPr id="127" name="图片 126" descr="https://upload.wikimedia.org/wikipedia/commons/thumb/4/43/Flag_of_Mauritania.svg/23px-Flag_of_Mauritania.svg.png">
          <a:extLst>
            <a:ext uri="{FF2B5EF4-FFF2-40B4-BE49-F238E27FC236}">
              <a16:creationId xmlns:a16="http://schemas.microsoft.com/office/drawing/2014/main" id="{F8597758-7EC6-5944-BBAE-F8CE33204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0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292100</xdr:colOff>
      <xdr:row>128</xdr:row>
      <xdr:rowOff>152400</xdr:rowOff>
    </xdr:to>
    <xdr:pic>
      <xdr:nvPicPr>
        <xdr:cNvPr id="128" name="图片 127" descr="https://upload.wikimedia.org/wikipedia/commons/thumb/7/71/Flag_of_Ethiopia.svg/23px-Flag_of_Ethiopia.svg.png">
          <a:extLst>
            <a:ext uri="{FF2B5EF4-FFF2-40B4-BE49-F238E27FC236}">
              <a16:creationId xmlns:a16="http://schemas.microsoft.com/office/drawing/2014/main" id="{926BB550-BBBD-564A-88DD-6F110672B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32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292100</xdr:colOff>
      <xdr:row>129</xdr:row>
      <xdr:rowOff>190500</xdr:rowOff>
    </xdr:to>
    <xdr:pic>
      <xdr:nvPicPr>
        <xdr:cNvPr id="129" name="图片 128" descr="https://upload.wikimedia.org/wikipedia/commons/thumb/0/0f/Flag_of_Georgia.svg/23px-Flag_of_Georgia.svg.png">
          <a:extLst>
            <a:ext uri="{FF2B5EF4-FFF2-40B4-BE49-F238E27FC236}">
              <a16:creationId xmlns:a16="http://schemas.microsoft.com/office/drawing/2014/main" id="{B67C6E63-9A21-6B44-8F6A-10F8A1E18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6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292100</xdr:colOff>
      <xdr:row>130</xdr:row>
      <xdr:rowOff>152400</xdr:rowOff>
    </xdr:to>
    <xdr:pic>
      <xdr:nvPicPr>
        <xdr:cNvPr id="130" name="图片 129" descr="https://upload.wikimedia.org/wikipedia/commons/thumb/2/2f/Flag_of_Armenia.svg/23px-Flag_of_Armenia.svg.png">
          <a:extLst>
            <a:ext uri="{FF2B5EF4-FFF2-40B4-BE49-F238E27FC236}">
              <a16:creationId xmlns:a16="http://schemas.microsoft.com/office/drawing/2014/main" id="{130D4D02-C438-8540-8AD5-77A2E8E29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89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292100</xdr:colOff>
      <xdr:row>131</xdr:row>
      <xdr:rowOff>190500</xdr:rowOff>
    </xdr:to>
    <xdr:pic>
      <xdr:nvPicPr>
        <xdr:cNvPr id="131" name="图片 130" descr="https://upload.wikimedia.org/wikipedia/commons/thumb/8/8c/Flag_of_Myanmar.svg/23px-Flag_of_Myanmar.svg.png">
          <a:extLst>
            <a:ext uri="{FF2B5EF4-FFF2-40B4-BE49-F238E27FC236}">
              <a16:creationId xmlns:a16="http://schemas.microsoft.com/office/drawing/2014/main" id="{DFE6027C-0EFC-814B-92B1-BF6B76C9F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292100</xdr:colOff>
      <xdr:row>132</xdr:row>
      <xdr:rowOff>190500</xdr:rowOff>
    </xdr:to>
    <xdr:pic>
      <xdr:nvPicPr>
        <xdr:cNvPr id="132" name="图片 131" descr="https://upload.wikimedia.org/wikipedia/commons/thumb/4/4b/Flag_of_Chad.svg/23px-Flag_of_Chad.svg.png">
          <a:extLst>
            <a:ext uri="{FF2B5EF4-FFF2-40B4-BE49-F238E27FC236}">
              <a16:creationId xmlns:a16="http://schemas.microsoft.com/office/drawing/2014/main" id="{77CED5EB-7347-BE4B-BA82-4A88074FE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4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254000</xdr:colOff>
      <xdr:row>133</xdr:row>
      <xdr:rowOff>190500</xdr:rowOff>
    </xdr:to>
    <xdr:pic>
      <xdr:nvPicPr>
        <xdr:cNvPr id="133" name="图片 132" descr="https://upload.wikimedia.org/wikipedia/commons/thumb/6/6f/Flag_of_the_Democratic_Republic_of_the_Congo.svg/20px-Flag_of_the_Democratic_Republic_of_the_Congo.svg.png">
          <a:extLst>
            <a:ext uri="{FF2B5EF4-FFF2-40B4-BE49-F238E27FC236}">
              <a16:creationId xmlns:a16="http://schemas.microsoft.com/office/drawing/2014/main" id="{3F5998AE-9F0E-5441-BCF4-F94E19887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752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292100</xdr:colOff>
      <xdr:row>134</xdr:row>
      <xdr:rowOff>190500</xdr:rowOff>
    </xdr:to>
    <xdr:pic>
      <xdr:nvPicPr>
        <xdr:cNvPr id="134" name="图片 133" descr="https://upload.wikimedia.org/wikipedia/en/thumb/4/41/Flag_of_India.svg/23px-Flag_of_India.svg.png">
          <a:extLst>
            <a:ext uri="{FF2B5EF4-FFF2-40B4-BE49-F238E27FC236}">
              <a16:creationId xmlns:a16="http://schemas.microsoft.com/office/drawing/2014/main" id="{44AE2358-03CD-4649-9F12-E4F70E7B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0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228600</xdr:colOff>
      <xdr:row>135</xdr:row>
      <xdr:rowOff>190500</xdr:rowOff>
    </xdr:to>
    <xdr:pic>
      <xdr:nvPicPr>
        <xdr:cNvPr id="135" name="图片 134" descr="https://upload.wikimedia.org/wikipedia/commons/thumb/f/f4/Flag_of_Niger.svg/18px-Flag_of_Niger.svg.png">
          <a:extLst>
            <a:ext uri="{FF2B5EF4-FFF2-40B4-BE49-F238E27FC236}">
              <a16:creationId xmlns:a16="http://schemas.microsoft.com/office/drawing/2014/main" id="{AC7FB525-85F6-3446-AFBC-4DA8E84E5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32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292100</xdr:colOff>
      <xdr:row>136</xdr:row>
      <xdr:rowOff>190500</xdr:rowOff>
    </xdr:to>
    <xdr:pic>
      <xdr:nvPicPr>
        <xdr:cNvPr id="136" name="图片 135" descr="https://upload.wikimedia.org/wikipedia/commons/thumb/4/4e/Flag_of_Uganda.svg/23px-Flag_of_Uganda.svg.png">
          <a:extLst>
            <a:ext uri="{FF2B5EF4-FFF2-40B4-BE49-F238E27FC236}">
              <a16:creationId xmlns:a16="http://schemas.microsoft.com/office/drawing/2014/main" id="{EE8EFF48-3A79-3A42-9AA3-ADCE1776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61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292100</xdr:colOff>
      <xdr:row>137</xdr:row>
      <xdr:rowOff>190500</xdr:rowOff>
    </xdr:to>
    <xdr:pic>
      <xdr:nvPicPr>
        <xdr:cNvPr id="137" name="图片 136" descr="https://upload.wikimedia.org/wikipedia/commons/thumb/0/0a/Flag_of_Benin.svg/23px-Flag_of_Benin.svg.png">
          <a:extLst>
            <a:ext uri="{FF2B5EF4-FFF2-40B4-BE49-F238E27FC236}">
              <a16:creationId xmlns:a16="http://schemas.microsoft.com/office/drawing/2014/main" id="{CFB034C6-9198-A543-AD10-A3C937A8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8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292100</xdr:colOff>
      <xdr:row>138</xdr:row>
      <xdr:rowOff>152400</xdr:rowOff>
    </xdr:to>
    <xdr:pic>
      <xdr:nvPicPr>
        <xdr:cNvPr id="138" name="图片 137" descr="https://upload.wikimedia.org/wikipedia/commons/thumb/0/01/Flag_of_Sudan.svg/23px-Flag_of_Sudan.svg.png">
          <a:extLst>
            <a:ext uri="{FF2B5EF4-FFF2-40B4-BE49-F238E27FC236}">
              <a16:creationId xmlns:a16="http://schemas.microsoft.com/office/drawing/2014/main" id="{C1C0E380-DCFA-A943-9A8F-DBC96C277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18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292100</xdr:colOff>
      <xdr:row>139</xdr:row>
      <xdr:rowOff>190500</xdr:rowOff>
    </xdr:to>
    <xdr:pic>
      <xdr:nvPicPr>
        <xdr:cNvPr id="139" name="图片 138" descr="https://upload.wikimedia.org/wikipedia/commons/thumb/4/49/Flag_of_Ukraine.svg/23px-Flag_of_Ukraine.svg.png">
          <a:extLst>
            <a:ext uri="{FF2B5EF4-FFF2-40B4-BE49-F238E27FC236}">
              <a16:creationId xmlns:a16="http://schemas.microsoft.com/office/drawing/2014/main" id="{5C2CD61D-BC01-D64E-B738-552F0496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54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292100</xdr:colOff>
      <xdr:row>140</xdr:row>
      <xdr:rowOff>177800</xdr:rowOff>
    </xdr:to>
    <xdr:pic>
      <xdr:nvPicPr>
        <xdr:cNvPr id="140" name="图片 139" descr="https://upload.wikimedia.org/wikipedia/commons/thumb/6/68/Flag_of_Togo.svg/23px-Flag_of_Togo.svg.png">
          <a:extLst>
            <a:ext uri="{FF2B5EF4-FFF2-40B4-BE49-F238E27FC236}">
              <a16:creationId xmlns:a16="http://schemas.microsoft.com/office/drawing/2014/main" id="{09431D8C-2D8C-6042-A52D-0ED02724F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775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292100</xdr:colOff>
      <xdr:row>141</xdr:row>
      <xdr:rowOff>190500</xdr:rowOff>
    </xdr:to>
    <xdr:pic>
      <xdr:nvPicPr>
        <xdr:cNvPr id="141" name="图片 140" descr="https://upload.wikimedia.org/wikipedia/commons/thumb/e/ed/Flag_of_Guinea.svg/23px-Flag_of_Guinea.svg.png">
          <a:extLst>
            <a:ext uri="{FF2B5EF4-FFF2-40B4-BE49-F238E27FC236}">
              <a16:creationId xmlns:a16="http://schemas.microsoft.com/office/drawing/2014/main" id="{69E24A02-F2D0-7E4C-9AD4-35CC82A3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292100</xdr:colOff>
      <xdr:row>142</xdr:row>
      <xdr:rowOff>190500</xdr:rowOff>
    </xdr:to>
    <xdr:pic>
      <xdr:nvPicPr>
        <xdr:cNvPr id="142" name="图片 141" descr="https://upload.wikimedia.org/wikipedia/commons/thumb/4/4a/Flag_of_Lesotho.svg/23px-Flag_of_Lesotho.svg.png">
          <a:extLst>
            <a:ext uri="{FF2B5EF4-FFF2-40B4-BE49-F238E27FC236}">
              <a16:creationId xmlns:a16="http://schemas.microsoft.com/office/drawing/2014/main" id="{9339E541-C171-8B43-89A7-D14E4436B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23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292100</xdr:colOff>
      <xdr:row>143</xdr:row>
      <xdr:rowOff>190500</xdr:rowOff>
    </xdr:to>
    <xdr:pic>
      <xdr:nvPicPr>
        <xdr:cNvPr id="143" name="图片 142" descr="https://upload.wikimedia.org/wikipedia/commons/thumb/9/9d/Flag_of_Angola.svg/23px-Flag_of_Angola.svg.png">
          <a:extLst>
            <a:ext uri="{FF2B5EF4-FFF2-40B4-BE49-F238E27FC236}">
              <a16:creationId xmlns:a16="http://schemas.microsoft.com/office/drawing/2014/main" id="{C3C958B2-271A-E040-80AB-E0AC9958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46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292100</xdr:colOff>
      <xdr:row>144</xdr:row>
      <xdr:rowOff>190500</xdr:rowOff>
    </xdr:to>
    <xdr:pic>
      <xdr:nvPicPr>
        <xdr:cNvPr id="144" name="图片 143" descr="https://upload.wikimedia.org/wikipedia/commons/thumb/b/bc/Flag_of_Madagascar.svg/23px-Flag_of_Madagascar.svg.png">
          <a:extLst>
            <a:ext uri="{FF2B5EF4-FFF2-40B4-BE49-F238E27FC236}">
              <a16:creationId xmlns:a16="http://schemas.microsoft.com/office/drawing/2014/main" id="{523125EB-8A7F-FD4D-8480-98A10C866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68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292100</xdr:colOff>
      <xdr:row>145</xdr:row>
      <xdr:rowOff>152400</xdr:rowOff>
    </xdr:to>
    <xdr:pic>
      <xdr:nvPicPr>
        <xdr:cNvPr id="145" name="图片 144" descr="https://upload.wikimedia.org/wikipedia/commons/thumb/6/6a/Flag_of_Zimbabwe.svg/23px-Flag_of_Zimbabwe.svg.png">
          <a:extLst>
            <a:ext uri="{FF2B5EF4-FFF2-40B4-BE49-F238E27FC236}">
              <a16:creationId xmlns:a16="http://schemas.microsoft.com/office/drawing/2014/main" id="{CC195828-049D-BB43-8B34-F66F17B0E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918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292100</xdr:colOff>
      <xdr:row>146</xdr:row>
      <xdr:rowOff>190500</xdr:rowOff>
    </xdr:to>
    <xdr:pic>
      <xdr:nvPicPr>
        <xdr:cNvPr id="146" name="图片 145" descr="https://upload.wikimedia.org/wikipedia/commons/thumb/9/9a/Flag_of_Afghanistan.svg/23px-Flag_of_Afghanistan.svg.png">
          <a:extLst>
            <a:ext uri="{FF2B5EF4-FFF2-40B4-BE49-F238E27FC236}">
              <a16:creationId xmlns:a16="http://schemas.microsoft.com/office/drawing/2014/main" id="{1419340A-A523-BA46-B71B-E808F76A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14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292100</xdr:colOff>
      <xdr:row>147</xdr:row>
      <xdr:rowOff>190500</xdr:rowOff>
    </xdr:to>
    <xdr:pic>
      <xdr:nvPicPr>
        <xdr:cNvPr id="147" name="图片 146" descr="https://upload.wikimedia.org/wikipedia/commons/thumb/f/fa/Flag_of_Botswana.svg/23px-Flag_of_Botswana.svg.png">
          <a:extLst>
            <a:ext uri="{FF2B5EF4-FFF2-40B4-BE49-F238E27FC236}">
              <a16:creationId xmlns:a16="http://schemas.microsoft.com/office/drawing/2014/main" id="{C241D89C-8071-8842-A070-152F10A63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37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292100</xdr:colOff>
      <xdr:row>148</xdr:row>
      <xdr:rowOff>190500</xdr:rowOff>
    </xdr:to>
    <xdr:pic>
      <xdr:nvPicPr>
        <xdr:cNvPr id="148" name="图片 147" descr="https://upload.wikimedia.org/wikipedia/commons/thumb/d/d1/Flag_of_Malawi.svg/23px-Flag_of_Malawi.svg.png">
          <a:extLst>
            <a:ext uri="{FF2B5EF4-FFF2-40B4-BE49-F238E27FC236}">
              <a16:creationId xmlns:a16="http://schemas.microsoft.com/office/drawing/2014/main" id="{0EC3B2B4-20B2-244C-AB7D-306A0201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60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292100</xdr:colOff>
      <xdr:row>149</xdr:row>
      <xdr:rowOff>177800</xdr:rowOff>
    </xdr:to>
    <xdr:pic>
      <xdr:nvPicPr>
        <xdr:cNvPr id="149" name="图片 148" descr="https://upload.wikimedia.org/wikipedia/commons/thumb/5/56/Flag_of_Haiti.svg/23px-Flag_of_Haiti.svg.png">
          <a:extLst>
            <a:ext uri="{FF2B5EF4-FFF2-40B4-BE49-F238E27FC236}">
              <a16:creationId xmlns:a16="http://schemas.microsoft.com/office/drawing/2014/main" id="{B8394EC0-CB16-0645-89DA-FB75E54E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832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292100</xdr:colOff>
      <xdr:row>150</xdr:row>
      <xdr:rowOff>152400</xdr:rowOff>
    </xdr:to>
    <xdr:pic>
      <xdr:nvPicPr>
        <xdr:cNvPr id="150" name="图片 149" descr="https://upload.wikimedia.org/wikipedia/commons/thumb/b/b8/Flag_of_Liberia.svg/23px-Flag_of_Liberia.svg.png">
          <a:extLst>
            <a:ext uri="{FF2B5EF4-FFF2-40B4-BE49-F238E27FC236}">
              <a16:creationId xmlns:a16="http://schemas.microsoft.com/office/drawing/2014/main" id="{D33E0135-D78E-8042-8A5D-3C9B64306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61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292100</xdr:colOff>
      <xdr:row>151</xdr:row>
      <xdr:rowOff>190500</xdr:rowOff>
    </xdr:to>
    <xdr:pic>
      <xdr:nvPicPr>
        <xdr:cNvPr id="151" name="图片 150" descr="https://upload.wikimedia.org/wikipedia/commons/thumb/5/53/Flag_of_Syria.svg/23px-Flag_of_Syria.svg.png">
          <a:extLst>
            <a:ext uri="{FF2B5EF4-FFF2-40B4-BE49-F238E27FC236}">
              <a16:creationId xmlns:a16="http://schemas.microsoft.com/office/drawing/2014/main" id="{CC96E895-00D7-364E-B2F0-C21AE6C50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292100</xdr:colOff>
      <xdr:row>152</xdr:row>
      <xdr:rowOff>190500</xdr:rowOff>
    </xdr:to>
    <xdr:pic>
      <xdr:nvPicPr>
        <xdr:cNvPr id="152" name="图片 151" descr="https://upload.wikimedia.org/wikipedia/commons/thumb/1/17/Flag_of_Rwanda.svg/23px-Flag_of_Rwanda.svg.png">
          <a:extLst>
            <a:ext uri="{FF2B5EF4-FFF2-40B4-BE49-F238E27FC236}">
              <a16:creationId xmlns:a16="http://schemas.microsoft.com/office/drawing/2014/main" id="{8A0DD11D-FE3C-9A42-BCB9-C23AE453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1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292100</xdr:colOff>
      <xdr:row>153</xdr:row>
      <xdr:rowOff>190500</xdr:rowOff>
    </xdr:to>
    <xdr:pic>
      <xdr:nvPicPr>
        <xdr:cNvPr id="153" name="图片 152" descr="https://upload.wikimedia.org/wikipedia/commons/thumb/8/89/Flag_of_Yemen.svg/23px-Flag_of_Yemen.svg.png">
          <a:extLst>
            <a:ext uri="{FF2B5EF4-FFF2-40B4-BE49-F238E27FC236}">
              <a16:creationId xmlns:a16="http://schemas.microsoft.com/office/drawing/2014/main" id="{FD50104B-CAF6-6945-9DD5-114AA29E8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4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292100</xdr:colOff>
      <xdr:row>154</xdr:row>
      <xdr:rowOff>190500</xdr:rowOff>
    </xdr:to>
    <xdr:pic>
      <xdr:nvPicPr>
        <xdr:cNvPr id="154" name="图片 153" descr="https://upload.wikimedia.org/wikipedia/commons/thumb/3/38/Flag_of_Tanzania.svg/23px-Flag_of_Tanzania.svg.png">
          <a:extLst>
            <a:ext uri="{FF2B5EF4-FFF2-40B4-BE49-F238E27FC236}">
              <a16:creationId xmlns:a16="http://schemas.microsoft.com/office/drawing/2014/main" id="{2B4672D8-F196-8545-BF9E-30E20D614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975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292100</xdr:colOff>
      <xdr:row>155</xdr:row>
      <xdr:rowOff>152400</xdr:rowOff>
    </xdr:to>
    <xdr:pic>
      <xdr:nvPicPr>
        <xdr:cNvPr id="155" name="图片 154" descr="https://upload.wikimedia.org/wikipedia/commons/thumb/7/7a/Flag_of_South_Sudan.svg/23px-Flag_of_South_Sudan.svg.png">
          <a:extLst>
            <a:ext uri="{FF2B5EF4-FFF2-40B4-BE49-F238E27FC236}">
              <a16:creationId xmlns:a16="http://schemas.microsoft.com/office/drawing/2014/main" id="{DD3AFF31-8FC8-694C-A9DC-B70A41C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04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292100</xdr:colOff>
      <xdr:row>156</xdr:row>
      <xdr:rowOff>190500</xdr:rowOff>
    </xdr:to>
    <xdr:pic>
      <xdr:nvPicPr>
        <xdr:cNvPr id="156" name="图片 155" descr="https://upload.wikimedia.org/wikipedia/commons/thumb/6/6f/Flag_of_the_Central_African_Republic.svg/23px-Flag_of_the_Central_African_Republic.svg.png">
          <a:extLst>
            <a:ext uri="{FF2B5EF4-FFF2-40B4-BE49-F238E27FC236}">
              <a16:creationId xmlns:a16="http://schemas.microsoft.com/office/drawing/2014/main" id="{C490DC4A-8FE0-FF4F-ABA1-8ECF8E6C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292100</xdr:colOff>
      <xdr:row>157</xdr:row>
      <xdr:rowOff>177800</xdr:rowOff>
    </xdr:to>
    <xdr:pic>
      <xdr:nvPicPr>
        <xdr:cNvPr id="157" name="图片 156" descr="https://upload.wikimedia.org/wikipedia/commons/thumb/5/50/Flag_of_Burundi.svg/23px-Flag_of_Burundi.svg.png">
          <a:extLst>
            <a:ext uri="{FF2B5EF4-FFF2-40B4-BE49-F238E27FC236}">
              <a16:creationId xmlns:a16="http://schemas.microsoft.com/office/drawing/2014/main" id="{E0545BB0-DDAF-0945-BF2C-D40049B7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61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577850</xdr:colOff>
      <xdr:row>11</xdr:row>
      <xdr:rowOff>44450</xdr:rowOff>
    </xdr:from>
    <xdr:to>
      <xdr:col>18</xdr:col>
      <xdr:colOff>342900</xdr:colOff>
      <xdr:row>31</xdr:row>
      <xdr:rowOff>101600</xdr:rowOff>
    </xdr:to>
    <xdr:graphicFrame macro="">
      <xdr:nvGraphicFramePr>
        <xdr:cNvPr id="158" name="图表 157">
          <a:extLst>
            <a:ext uri="{FF2B5EF4-FFF2-40B4-BE49-F238E27FC236}">
              <a16:creationId xmlns:a16="http://schemas.microsoft.com/office/drawing/2014/main" id="{FC212191-49A4-2846-ADED-BA7F99FA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D58" sqref="D58"/>
    </sheetView>
  </sheetViews>
  <sheetFormatPr baseColWidth="10" defaultColWidth="9.1640625" defaultRowHeight="14"/>
  <cols>
    <col min="1" max="1" width="31.5" style="5" customWidth="1"/>
    <col min="2" max="2" width="17.5" style="5" customWidth="1"/>
    <col min="3" max="3" width="9.5" style="1" customWidth="1"/>
    <col min="4" max="4" width="12.83203125" style="24" bestFit="1" customWidth="1"/>
    <col min="5" max="5" width="12.6640625" style="24" customWidth="1"/>
    <col min="6" max="6" width="0.83203125" style="5" customWidth="1"/>
    <col min="7" max="9" width="10.5" style="5" customWidth="1"/>
    <col min="10" max="10" width="1.1640625" style="5" customWidth="1"/>
    <col min="11" max="11" width="10.83203125" style="5" customWidth="1"/>
    <col min="12" max="12" width="1.1640625" style="5" customWidth="1"/>
    <col min="13" max="15" width="10.5" style="6" customWidth="1"/>
    <col min="16" max="16" width="1.1640625" style="6" customWidth="1"/>
    <col min="17" max="17" width="10.83203125" style="6" customWidth="1"/>
    <col min="18" max="18" width="1.1640625" style="6" customWidth="1"/>
    <col min="19" max="20" width="11.83203125" style="5" customWidth="1"/>
    <col min="21" max="21" width="1.1640625" style="5" customWidth="1"/>
    <col min="22" max="23" width="11.83203125" style="5" customWidth="1"/>
    <col min="24" max="24" width="1.1640625" style="5" customWidth="1"/>
    <col min="25" max="16384" width="9.1640625" style="5"/>
  </cols>
  <sheetData>
    <row r="1" spans="1:23" s="2" customFormat="1">
      <c r="B1" s="8"/>
      <c r="C1" s="31"/>
      <c r="D1" s="22"/>
      <c r="E1" s="22"/>
      <c r="F1" s="15"/>
      <c r="G1" s="115">
        <v>2010</v>
      </c>
      <c r="H1" s="115"/>
      <c r="I1" s="115"/>
      <c r="J1" s="15"/>
      <c r="K1" s="15" t="s">
        <v>228</v>
      </c>
      <c r="L1" s="15"/>
      <c r="M1" s="115">
        <v>2011</v>
      </c>
      <c r="N1" s="115"/>
      <c r="O1" s="115"/>
      <c r="P1" s="15"/>
      <c r="Q1" s="17" t="s">
        <v>228</v>
      </c>
      <c r="R1" s="17"/>
      <c r="S1" s="115" t="s">
        <v>185</v>
      </c>
      <c r="T1" s="115"/>
      <c r="V1" s="115">
        <v>2013</v>
      </c>
      <c r="W1" s="115"/>
    </row>
    <row r="2" spans="1:23" s="2" customFormat="1">
      <c r="A2" s="2" t="s">
        <v>0</v>
      </c>
      <c r="B2" s="8" t="s">
        <v>186</v>
      </c>
      <c r="C2" s="31" t="s">
        <v>246</v>
      </c>
      <c r="D2" s="22" t="s">
        <v>239</v>
      </c>
      <c r="E2" s="22" t="s">
        <v>254</v>
      </c>
      <c r="F2" s="15"/>
      <c r="G2" s="2" t="s">
        <v>1</v>
      </c>
      <c r="H2" s="2" t="s">
        <v>2</v>
      </c>
      <c r="I2" s="2" t="s">
        <v>3</v>
      </c>
      <c r="J2" s="15"/>
      <c r="K2" s="15" t="s">
        <v>229</v>
      </c>
      <c r="L2" s="15"/>
      <c r="M2" s="3" t="s">
        <v>1</v>
      </c>
      <c r="N2" s="3" t="s">
        <v>2</v>
      </c>
      <c r="O2" s="3" t="s">
        <v>3</v>
      </c>
      <c r="P2" s="15"/>
      <c r="Q2" s="19" t="s">
        <v>229</v>
      </c>
      <c r="R2" s="17"/>
      <c r="S2" s="2" t="s">
        <v>2</v>
      </c>
      <c r="T2" s="2" t="s">
        <v>3</v>
      </c>
      <c r="V2" s="2" t="s">
        <v>2</v>
      </c>
      <c r="W2" s="2" t="s">
        <v>3</v>
      </c>
    </row>
    <row r="3" spans="1:23">
      <c r="A3" s="5" t="s">
        <v>4</v>
      </c>
      <c r="B3" s="10" t="s">
        <v>187</v>
      </c>
      <c r="C3" s="21" t="s">
        <v>252</v>
      </c>
      <c r="D3" s="23" t="s">
        <v>238</v>
      </c>
      <c r="E3" s="23" t="s">
        <v>182</v>
      </c>
      <c r="F3" s="10"/>
      <c r="G3" s="5">
        <v>38813</v>
      </c>
      <c r="H3" s="5">
        <v>15532</v>
      </c>
      <c r="I3" s="6">
        <v>23564</v>
      </c>
      <c r="J3" s="6"/>
      <c r="K3" s="18">
        <f>(O3-I3)/I3</f>
        <v>-6.0685791885927683E-3</v>
      </c>
      <c r="L3" s="6"/>
      <c r="M3" s="9">
        <v>44552</v>
      </c>
      <c r="N3" s="9">
        <v>16522</v>
      </c>
      <c r="O3" s="9">
        <v>23421</v>
      </c>
      <c r="P3" s="9"/>
      <c r="Q3" s="18">
        <f>(T3-(O3/2))/(O3/2)</f>
        <v>2.6898936851543487E-3</v>
      </c>
      <c r="R3" s="9"/>
      <c r="S3" s="14">
        <v>2875</v>
      </c>
      <c r="T3" s="14">
        <v>11742</v>
      </c>
    </row>
    <row r="4" spans="1:23">
      <c r="A4" s="5" t="s">
        <v>230</v>
      </c>
      <c r="B4" s="5" t="s">
        <v>206</v>
      </c>
      <c r="C4" s="1" t="s">
        <v>247</v>
      </c>
      <c r="D4" s="24">
        <v>707.18</v>
      </c>
      <c r="E4" s="23">
        <f t="shared" ref="E4:E64" si="0">D4/O4</f>
        <v>0.38941629955947132</v>
      </c>
      <c r="G4" s="5">
        <v>33</v>
      </c>
      <c r="H4" s="6" t="s">
        <v>182</v>
      </c>
      <c r="I4" s="6">
        <v>692</v>
      </c>
      <c r="J4" s="6"/>
      <c r="K4" s="18">
        <f t="shared" ref="K4" si="1">(O4-I4)/I4</f>
        <v>1.6242774566473988</v>
      </c>
      <c r="L4" s="6"/>
      <c r="M4" s="6">
        <v>146</v>
      </c>
      <c r="N4" s="6" t="s">
        <v>182</v>
      </c>
      <c r="O4" s="6">
        <v>1816</v>
      </c>
      <c r="Q4" s="18">
        <f t="shared" ref="Q4:Q64" si="2">(T4-(O4/2))/(O4/2)</f>
        <v>-0.41409691629955947</v>
      </c>
      <c r="S4" s="6" t="s">
        <v>182</v>
      </c>
      <c r="T4" s="6">
        <v>532</v>
      </c>
    </row>
    <row r="5" spans="1:23">
      <c r="A5" s="5" t="s">
        <v>5</v>
      </c>
      <c r="B5" s="10" t="s">
        <v>188</v>
      </c>
      <c r="C5" s="21" t="s">
        <v>248</v>
      </c>
      <c r="D5" s="25">
        <v>5040</v>
      </c>
      <c r="E5" s="23">
        <f t="shared" si="0"/>
        <v>12.857142857142858</v>
      </c>
      <c r="F5" s="10"/>
      <c r="G5" s="5">
        <v>625</v>
      </c>
      <c r="H5" s="1" t="s">
        <v>180</v>
      </c>
      <c r="I5" s="6">
        <v>240</v>
      </c>
      <c r="J5" s="6"/>
      <c r="K5" s="18">
        <f t="shared" ref="K5:K64" si="3">(O5-I5)/I5</f>
        <v>0.6333333333333333</v>
      </c>
      <c r="L5" s="6"/>
      <c r="M5" s="9">
        <v>1535</v>
      </c>
      <c r="N5" s="9">
        <v>942</v>
      </c>
      <c r="O5" s="9">
        <v>392</v>
      </c>
      <c r="P5" s="9"/>
      <c r="Q5" s="18">
        <f t="shared" si="2"/>
        <v>-0.48469387755102039</v>
      </c>
      <c r="R5" s="9"/>
      <c r="S5" s="6" t="s">
        <v>182</v>
      </c>
      <c r="T5" s="6">
        <v>101</v>
      </c>
    </row>
    <row r="6" spans="1:23">
      <c r="A6" s="5" t="s">
        <v>231</v>
      </c>
      <c r="B6" s="10" t="s">
        <v>189</v>
      </c>
      <c r="C6" s="21" t="s">
        <v>247</v>
      </c>
      <c r="D6" s="25">
        <v>19424.27</v>
      </c>
      <c r="E6" s="23">
        <f t="shared" si="0"/>
        <v>28.649365781710916</v>
      </c>
      <c r="F6" s="10"/>
      <c r="G6" s="5">
        <v>1683</v>
      </c>
      <c r="H6" s="5">
        <v>2240</v>
      </c>
      <c r="I6" s="6">
        <v>1636</v>
      </c>
      <c r="J6" s="6"/>
      <c r="K6" s="18">
        <f t="shared" si="3"/>
        <v>-0.58557457212713937</v>
      </c>
      <c r="L6" s="6"/>
      <c r="M6" s="9">
        <v>772</v>
      </c>
      <c r="N6" s="9">
        <v>1212</v>
      </c>
      <c r="O6" s="9">
        <v>678</v>
      </c>
      <c r="P6" s="9"/>
      <c r="Q6" s="18">
        <f t="shared" si="2"/>
        <v>0.22123893805309736</v>
      </c>
      <c r="R6" s="9"/>
      <c r="S6" s="6">
        <v>383</v>
      </c>
      <c r="T6" s="6">
        <v>414</v>
      </c>
    </row>
    <row r="7" spans="1:23">
      <c r="A7" s="5" t="s">
        <v>232</v>
      </c>
      <c r="B7" s="10" t="s">
        <v>233</v>
      </c>
      <c r="C7" s="21" t="s">
        <v>247</v>
      </c>
      <c r="D7" s="25">
        <v>735</v>
      </c>
      <c r="E7" s="23">
        <f t="shared" si="0"/>
        <v>29.4</v>
      </c>
      <c r="F7" s="10"/>
      <c r="G7" s="5">
        <v>0</v>
      </c>
      <c r="H7" s="5">
        <v>26</v>
      </c>
      <c r="I7" s="6">
        <v>23</v>
      </c>
      <c r="J7" s="6"/>
      <c r="K7" s="18">
        <f t="shared" si="3"/>
        <v>8.6956521739130432E-2</v>
      </c>
      <c r="L7" s="6"/>
      <c r="M7" s="9">
        <v>0</v>
      </c>
      <c r="N7" s="9">
        <v>48</v>
      </c>
      <c r="O7" s="9">
        <v>25</v>
      </c>
      <c r="P7" s="9"/>
      <c r="Q7" s="18">
        <f t="shared" si="2"/>
        <v>-0.36</v>
      </c>
      <c r="R7" s="9"/>
      <c r="S7" s="6">
        <v>12</v>
      </c>
      <c r="T7" s="6">
        <v>8</v>
      </c>
    </row>
    <row r="8" spans="1:23">
      <c r="A8" s="5" t="s">
        <v>234</v>
      </c>
      <c r="B8" s="5" t="s">
        <v>219</v>
      </c>
      <c r="C8" s="1" t="s">
        <v>247</v>
      </c>
      <c r="D8" s="26" t="s">
        <v>240</v>
      </c>
      <c r="E8" s="23" t="s">
        <v>182</v>
      </c>
      <c r="G8" s="5">
        <v>1</v>
      </c>
      <c r="H8" s="5">
        <v>0</v>
      </c>
      <c r="I8" s="6">
        <v>0</v>
      </c>
      <c r="J8" s="6"/>
      <c r="K8" s="18" t="s">
        <v>182</v>
      </c>
      <c r="L8" s="6"/>
      <c r="M8" s="9">
        <v>11</v>
      </c>
      <c r="N8" s="9">
        <v>0</v>
      </c>
      <c r="O8" s="9">
        <v>9</v>
      </c>
      <c r="P8" s="9"/>
      <c r="Q8" s="18" t="s">
        <v>182</v>
      </c>
      <c r="R8" s="9"/>
      <c r="S8" s="4" t="s">
        <v>183</v>
      </c>
      <c r="T8" s="6"/>
    </row>
    <row r="9" spans="1:23">
      <c r="A9" s="5" t="s">
        <v>6</v>
      </c>
      <c r="B9" s="10" t="s">
        <v>187</v>
      </c>
      <c r="C9" s="21" t="s">
        <v>247</v>
      </c>
      <c r="D9" s="23" t="s">
        <v>238</v>
      </c>
      <c r="E9" s="23" t="s">
        <v>182</v>
      </c>
      <c r="F9" s="10"/>
      <c r="G9" s="5">
        <v>5845</v>
      </c>
      <c r="H9" s="5">
        <v>1089</v>
      </c>
      <c r="I9" s="6" t="s">
        <v>181</v>
      </c>
      <c r="J9" s="6"/>
      <c r="K9" s="18">
        <f>(N9-H9)/H9</f>
        <v>-0.90266299357208446</v>
      </c>
      <c r="L9" s="6"/>
      <c r="M9" s="9">
        <v>451</v>
      </c>
      <c r="N9" s="9">
        <v>106</v>
      </c>
      <c r="O9" s="6" t="s">
        <v>181</v>
      </c>
      <c r="Q9" s="18">
        <f>(S9-(N9/2))/(N9/2)</f>
        <v>45.943396226415096</v>
      </c>
      <c r="S9" s="14">
        <v>2488</v>
      </c>
      <c r="T9" s="6" t="s">
        <v>181</v>
      </c>
    </row>
    <row r="10" spans="1:23">
      <c r="A10" s="5" t="s">
        <v>7</v>
      </c>
      <c r="B10" s="10" t="s">
        <v>187</v>
      </c>
      <c r="C10" s="21" t="s">
        <v>249</v>
      </c>
      <c r="D10" s="23" t="s">
        <v>238</v>
      </c>
      <c r="E10" s="23" t="s">
        <v>182</v>
      </c>
      <c r="F10" s="10"/>
      <c r="G10" s="5">
        <v>6009</v>
      </c>
      <c r="H10" s="5">
        <v>1302</v>
      </c>
      <c r="I10" s="6">
        <v>553</v>
      </c>
      <c r="J10" s="6"/>
      <c r="K10" s="18">
        <f t="shared" si="3"/>
        <v>-0.98915009041591317</v>
      </c>
      <c r="L10" s="6"/>
      <c r="M10" s="9">
        <v>514</v>
      </c>
      <c r="N10" s="9">
        <v>121</v>
      </c>
      <c r="O10" s="9">
        <v>6</v>
      </c>
      <c r="P10" s="9"/>
      <c r="Q10" s="18">
        <f t="shared" si="2"/>
        <v>79</v>
      </c>
      <c r="R10" s="9"/>
      <c r="S10">
        <v>2495</v>
      </c>
      <c r="T10" s="14">
        <v>240</v>
      </c>
    </row>
    <row r="11" spans="1:23">
      <c r="A11" s="5" t="s">
        <v>8</v>
      </c>
      <c r="B11" s="10" t="s">
        <v>187</v>
      </c>
      <c r="C11" s="21" t="s">
        <v>247</v>
      </c>
      <c r="D11" s="25">
        <v>10371.9</v>
      </c>
      <c r="E11" s="23">
        <f>D11/N11</f>
        <v>67.790196078431364</v>
      </c>
      <c r="F11" s="10"/>
      <c r="G11" s="5">
        <v>2517</v>
      </c>
      <c r="H11" s="5">
        <v>639</v>
      </c>
      <c r="I11" s="6" t="s">
        <v>181</v>
      </c>
      <c r="J11" s="6"/>
      <c r="K11" s="18">
        <f>(N11-H11)/H11</f>
        <v>-0.76056338028169013</v>
      </c>
      <c r="L11" s="6"/>
      <c r="M11" s="9">
        <v>598</v>
      </c>
      <c r="N11" s="9">
        <v>153</v>
      </c>
      <c r="O11" s="6" t="s">
        <v>181</v>
      </c>
      <c r="Q11" s="18">
        <f>(S11-(N11/2))/(N11/2)</f>
        <v>32.058823529411768</v>
      </c>
      <c r="S11">
        <v>2529</v>
      </c>
      <c r="T11" s="6" t="s">
        <v>181</v>
      </c>
    </row>
    <row r="12" spans="1:23">
      <c r="A12" s="5" t="s">
        <v>9</v>
      </c>
      <c r="B12" s="5" t="s">
        <v>219</v>
      </c>
      <c r="C12" s="1" t="s">
        <v>247</v>
      </c>
      <c r="D12" s="26" t="s">
        <v>240</v>
      </c>
      <c r="E12" s="23" t="s">
        <v>182</v>
      </c>
      <c r="G12" s="5">
        <v>5</v>
      </c>
      <c r="H12" s="5">
        <v>0</v>
      </c>
      <c r="I12" s="6">
        <v>2</v>
      </c>
      <c r="J12" s="6"/>
      <c r="K12" s="18">
        <f t="shared" si="3"/>
        <v>1.5</v>
      </c>
      <c r="L12" s="6"/>
      <c r="M12" s="6">
        <v>20</v>
      </c>
      <c r="N12" s="6">
        <v>0</v>
      </c>
      <c r="O12" s="6">
        <v>5</v>
      </c>
      <c r="Q12" s="18" t="s">
        <v>182</v>
      </c>
      <c r="S12" s="4" t="s">
        <v>183</v>
      </c>
      <c r="T12" s="6"/>
    </row>
    <row r="13" spans="1:23">
      <c r="A13" s="5" t="s">
        <v>10</v>
      </c>
      <c r="B13" s="10" t="s">
        <v>190</v>
      </c>
      <c r="C13" s="21" t="s">
        <v>247</v>
      </c>
      <c r="D13" s="23" t="s">
        <v>242</v>
      </c>
      <c r="E13" s="23" t="s">
        <v>182</v>
      </c>
      <c r="F13" s="10"/>
      <c r="G13" s="5">
        <v>44</v>
      </c>
      <c r="H13" s="5">
        <v>38</v>
      </c>
      <c r="I13" s="6">
        <v>33</v>
      </c>
      <c r="J13" s="6"/>
      <c r="K13" s="18">
        <f t="shared" si="3"/>
        <v>0.27272727272727271</v>
      </c>
      <c r="L13" s="6"/>
      <c r="M13" s="9">
        <v>45</v>
      </c>
      <c r="N13" s="9">
        <v>7</v>
      </c>
      <c r="O13" s="9">
        <v>42</v>
      </c>
      <c r="P13" s="9"/>
      <c r="Q13" s="18">
        <f t="shared" si="2"/>
        <v>3.3809523809523809</v>
      </c>
      <c r="R13" s="9"/>
      <c r="S13" s="6">
        <v>13</v>
      </c>
      <c r="T13" s="6">
        <v>92</v>
      </c>
    </row>
    <row r="14" spans="1:23">
      <c r="A14" s="5" t="s">
        <v>11</v>
      </c>
      <c r="B14" s="10" t="s">
        <v>191</v>
      </c>
      <c r="C14" s="21" t="s">
        <v>247</v>
      </c>
      <c r="D14" s="23" t="s">
        <v>242</v>
      </c>
      <c r="E14" s="23" t="s">
        <v>182</v>
      </c>
      <c r="F14" s="10"/>
      <c r="G14" s="5">
        <v>472</v>
      </c>
      <c r="H14" s="5">
        <v>160</v>
      </c>
      <c r="I14" s="6">
        <v>373</v>
      </c>
      <c r="J14" s="6"/>
      <c r="K14" s="18">
        <f t="shared" si="3"/>
        <v>0.59785522788203749</v>
      </c>
      <c r="L14" s="6"/>
      <c r="M14" s="9">
        <v>718</v>
      </c>
      <c r="N14" s="9">
        <v>269</v>
      </c>
      <c r="O14" s="9">
        <v>596</v>
      </c>
      <c r="P14" s="9"/>
      <c r="Q14" s="18">
        <f t="shared" si="2"/>
        <v>2.6845637583892617E-2</v>
      </c>
      <c r="R14" s="9"/>
      <c r="S14" s="6">
        <v>853</v>
      </c>
      <c r="T14" s="6">
        <v>306</v>
      </c>
    </row>
    <row r="15" spans="1:23">
      <c r="A15" s="5" t="s">
        <v>12</v>
      </c>
      <c r="B15" s="5" t="s">
        <v>219</v>
      </c>
      <c r="C15" s="1" t="s">
        <v>247</v>
      </c>
      <c r="D15" s="26" t="s">
        <v>240</v>
      </c>
      <c r="E15" s="23" t="s">
        <v>182</v>
      </c>
      <c r="G15" s="5">
        <v>0</v>
      </c>
      <c r="H15" s="5">
        <v>0</v>
      </c>
      <c r="I15" s="6">
        <v>3</v>
      </c>
      <c r="J15" s="6"/>
      <c r="K15" s="18">
        <f t="shared" si="3"/>
        <v>18.333333333333332</v>
      </c>
      <c r="L15" s="6"/>
      <c r="M15" s="6">
        <v>38</v>
      </c>
      <c r="N15" s="6">
        <v>0</v>
      </c>
      <c r="O15" s="6">
        <v>58</v>
      </c>
      <c r="Q15" s="18" t="s">
        <v>182</v>
      </c>
      <c r="S15" s="4" t="s">
        <v>183</v>
      </c>
      <c r="T15" s="6"/>
    </row>
    <row r="16" spans="1:23">
      <c r="A16" s="5" t="s">
        <v>13</v>
      </c>
      <c r="B16" s="5" t="s">
        <v>219</v>
      </c>
      <c r="C16" s="1" t="s">
        <v>247</v>
      </c>
      <c r="D16" s="26" t="s">
        <v>240</v>
      </c>
      <c r="E16" s="23" t="s">
        <v>182</v>
      </c>
      <c r="G16" s="5">
        <v>29</v>
      </c>
      <c r="H16" s="5">
        <v>0</v>
      </c>
      <c r="I16" s="6" t="s">
        <v>181</v>
      </c>
      <c r="J16" s="6"/>
      <c r="K16" s="18">
        <v>0</v>
      </c>
      <c r="L16" s="6"/>
      <c r="M16" s="6">
        <v>187</v>
      </c>
      <c r="N16" s="6">
        <v>0</v>
      </c>
      <c r="O16" s="6">
        <v>116</v>
      </c>
      <c r="Q16" s="18" t="s">
        <v>182</v>
      </c>
      <c r="S16" s="4" t="s">
        <v>183</v>
      </c>
      <c r="T16" s="6"/>
    </row>
    <row r="17" spans="1:20">
      <c r="A17" s="5" t="s">
        <v>14</v>
      </c>
      <c r="B17" s="10" t="s">
        <v>14</v>
      </c>
      <c r="C17" s="21" t="s">
        <v>247</v>
      </c>
      <c r="D17" s="25">
        <v>5434.67</v>
      </c>
      <c r="E17" s="23">
        <f t="shared" si="0"/>
        <v>17.418814102564102</v>
      </c>
      <c r="F17" s="10"/>
      <c r="G17" s="5">
        <v>730</v>
      </c>
      <c r="H17" s="5">
        <v>794</v>
      </c>
      <c r="I17" s="6">
        <v>320</v>
      </c>
      <c r="J17" s="6"/>
      <c r="K17" s="18">
        <f t="shared" si="3"/>
        <v>-2.5000000000000001E-2</v>
      </c>
      <c r="L17" s="6"/>
      <c r="M17" s="9">
        <v>436</v>
      </c>
      <c r="N17" s="9">
        <v>553</v>
      </c>
      <c r="O17" s="9">
        <v>312</v>
      </c>
      <c r="P17" s="9"/>
      <c r="Q17" s="18">
        <f t="shared" si="2"/>
        <v>-0.17948717948717949</v>
      </c>
      <c r="R17" s="9"/>
      <c r="S17" s="6">
        <v>169</v>
      </c>
      <c r="T17" s="6">
        <v>128</v>
      </c>
    </row>
    <row r="18" spans="1:20">
      <c r="A18" s="5" t="s">
        <v>15</v>
      </c>
      <c r="B18" s="10" t="s">
        <v>192</v>
      </c>
      <c r="C18" s="21" t="s">
        <v>247</v>
      </c>
      <c r="D18" s="23" t="s">
        <v>192</v>
      </c>
      <c r="E18" s="23" t="s">
        <v>182</v>
      </c>
      <c r="F18" s="10"/>
      <c r="G18" s="5">
        <v>0</v>
      </c>
      <c r="H18" s="6" t="s">
        <v>182</v>
      </c>
      <c r="I18" s="6" t="s">
        <v>182</v>
      </c>
      <c r="J18" s="6"/>
      <c r="K18" s="18">
        <v>19.2</v>
      </c>
      <c r="L18" s="6"/>
      <c r="M18" s="9">
        <v>192</v>
      </c>
      <c r="N18" s="9">
        <v>106</v>
      </c>
      <c r="O18" s="9" t="s">
        <v>182</v>
      </c>
      <c r="P18" s="9"/>
      <c r="Q18" s="18" t="s">
        <v>182</v>
      </c>
      <c r="R18" s="9"/>
      <c r="S18" s="18" t="s">
        <v>182</v>
      </c>
      <c r="T18" s="18" t="s">
        <v>182</v>
      </c>
    </row>
    <row r="19" spans="1:20">
      <c r="A19" s="5" t="s">
        <v>235</v>
      </c>
      <c r="B19" s="10" t="s">
        <v>187</v>
      </c>
      <c r="C19" s="21" t="s">
        <v>247</v>
      </c>
      <c r="D19" s="23" t="s">
        <v>242</v>
      </c>
      <c r="E19" s="23" t="s">
        <v>182</v>
      </c>
      <c r="F19" s="10"/>
      <c r="H19" s="1" t="s">
        <v>236</v>
      </c>
      <c r="I19" s="6"/>
      <c r="J19" s="6"/>
      <c r="K19" s="18" t="s">
        <v>182</v>
      </c>
      <c r="L19" s="6"/>
      <c r="M19" s="9">
        <v>3376</v>
      </c>
      <c r="N19" s="9">
        <v>781</v>
      </c>
      <c r="O19" s="6" t="s">
        <v>181</v>
      </c>
      <c r="P19" s="9"/>
      <c r="Q19" s="18">
        <f>(S19-(N19/2))/(N19/2)</f>
        <v>3.0793854033290655</v>
      </c>
      <c r="R19" s="9"/>
      <c r="S19">
        <v>1593</v>
      </c>
      <c r="T19" s="6" t="s">
        <v>181</v>
      </c>
    </row>
    <row r="20" spans="1:20">
      <c r="A20" s="5" t="s">
        <v>16</v>
      </c>
      <c r="B20" s="10" t="s">
        <v>192</v>
      </c>
      <c r="C20" s="21" t="s">
        <v>247</v>
      </c>
      <c r="D20" s="23" t="s">
        <v>192</v>
      </c>
      <c r="E20" s="23" t="s">
        <v>182</v>
      </c>
      <c r="F20" s="10"/>
      <c r="G20" s="6">
        <v>99</v>
      </c>
      <c r="H20" s="6">
        <v>878</v>
      </c>
      <c r="I20" s="6" t="s">
        <v>182</v>
      </c>
      <c r="J20" s="6"/>
      <c r="K20" s="18">
        <f>(N20-H20)/H20</f>
        <v>0.18109339407744876</v>
      </c>
      <c r="L20" s="6"/>
      <c r="M20" s="9">
        <v>284</v>
      </c>
      <c r="N20" s="9">
        <v>1037</v>
      </c>
      <c r="O20" s="9" t="s">
        <v>182</v>
      </c>
      <c r="P20" s="9"/>
      <c r="Q20" s="18">
        <f>(S20-(N20/2))/(N20/2)</f>
        <v>-0.20347155255544841</v>
      </c>
      <c r="R20" s="9"/>
      <c r="S20" s="6">
        <v>413</v>
      </c>
      <c r="T20" s="18" t="s">
        <v>182</v>
      </c>
    </row>
    <row r="21" spans="1:20">
      <c r="A21" s="5" t="s">
        <v>17</v>
      </c>
      <c r="B21" s="10" t="s">
        <v>17</v>
      </c>
      <c r="C21" s="21" t="s">
        <v>247</v>
      </c>
      <c r="D21" s="25">
        <v>5447.7</v>
      </c>
      <c r="E21" s="23">
        <f>D21/N21</f>
        <v>11.541737288135593</v>
      </c>
      <c r="F21" s="10"/>
      <c r="G21" s="6" t="s">
        <v>182</v>
      </c>
      <c r="H21" s="5">
        <v>604</v>
      </c>
      <c r="I21" s="6" t="s">
        <v>182</v>
      </c>
      <c r="J21" s="6"/>
      <c r="K21" s="18">
        <f>(N21-H21)/H21</f>
        <v>-0.2185430463576159</v>
      </c>
      <c r="L21" s="6"/>
      <c r="M21" s="9" t="s">
        <v>182</v>
      </c>
      <c r="N21" s="9">
        <v>472</v>
      </c>
      <c r="O21" s="9" t="s">
        <v>182</v>
      </c>
      <c r="P21" s="9"/>
      <c r="Q21" s="18">
        <f>(S21-(N21/2))/(N21/2)</f>
        <v>0.69915254237288138</v>
      </c>
      <c r="R21" s="9"/>
      <c r="S21" s="6">
        <v>401</v>
      </c>
      <c r="T21" s="9" t="s">
        <v>182</v>
      </c>
    </row>
    <row r="22" spans="1:20">
      <c r="A22" s="5" t="s">
        <v>18</v>
      </c>
      <c r="B22" s="10" t="s">
        <v>193</v>
      </c>
      <c r="C22" s="21" t="s">
        <v>248</v>
      </c>
      <c r="D22" s="25">
        <v>13078</v>
      </c>
      <c r="E22" s="23">
        <f t="shared" si="0"/>
        <v>48.258302583025831</v>
      </c>
      <c r="F22" s="10"/>
      <c r="G22" s="5">
        <v>24</v>
      </c>
      <c r="H22" s="5">
        <v>12</v>
      </c>
      <c r="I22" s="6">
        <v>145</v>
      </c>
      <c r="J22" s="6"/>
      <c r="K22" s="18">
        <f t="shared" si="3"/>
        <v>0.86896551724137927</v>
      </c>
      <c r="L22" s="6"/>
      <c r="M22" s="9">
        <v>6</v>
      </c>
      <c r="N22" s="9" t="s">
        <v>182</v>
      </c>
      <c r="O22" s="9">
        <v>271</v>
      </c>
      <c r="P22" s="9"/>
      <c r="Q22" s="18">
        <f t="shared" si="2"/>
        <v>-0.67527675276752763</v>
      </c>
      <c r="R22" s="9"/>
      <c r="S22" s="6">
        <v>23</v>
      </c>
      <c r="T22" s="6">
        <v>44</v>
      </c>
    </row>
    <row r="23" spans="1:20">
      <c r="A23" s="5" t="s">
        <v>19</v>
      </c>
      <c r="B23" s="10" t="s">
        <v>194</v>
      </c>
      <c r="C23" s="21" t="s">
        <v>248</v>
      </c>
      <c r="D23" s="25">
        <v>7149</v>
      </c>
      <c r="E23" s="23">
        <f t="shared" si="0"/>
        <v>264.77777777777777</v>
      </c>
      <c r="F23" s="10"/>
      <c r="G23" s="6" t="s">
        <v>182</v>
      </c>
      <c r="H23" s="6" t="s">
        <v>182</v>
      </c>
      <c r="I23" s="6" t="s">
        <v>182</v>
      </c>
      <c r="J23" s="6"/>
      <c r="K23" s="18" t="s">
        <v>182</v>
      </c>
      <c r="L23" s="6"/>
      <c r="M23" s="9" t="s">
        <v>182</v>
      </c>
      <c r="N23" s="9" t="s">
        <v>182</v>
      </c>
      <c r="O23" s="9">
        <v>27</v>
      </c>
      <c r="P23" s="9"/>
      <c r="Q23" s="9" t="s">
        <v>182</v>
      </c>
      <c r="R23" s="9"/>
      <c r="S23" s="9" t="s">
        <v>182</v>
      </c>
      <c r="T23" s="9" t="s">
        <v>182</v>
      </c>
    </row>
    <row r="24" spans="1:20">
      <c r="A24" s="5" t="s">
        <v>20</v>
      </c>
      <c r="B24" s="5" t="s">
        <v>219</v>
      </c>
      <c r="C24" s="1" t="s">
        <v>247</v>
      </c>
      <c r="D24" s="26" t="s">
        <v>240</v>
      </c>
      <c r="E24" s="23" t="s">
        <v>182</v>
      </c>
      <c r="G24" s="5">
        <v>4</v>
      </c>
      <c r="H24" s="5">
        <v>0</v>
      </c>
      <c r="I24" s="6" t="s">
        <v>181</v>
      </c>
      <c r="J24" s="6"/>
      <c r="K24" s="18">
        <v>0</v>
      </c>
      <c r="L24" s="6"/>
      <c r="M24" s="6">
        <v>30</v>
      </c>
      <c r="N24" s="6">
        <v>0</v>
      </c>
      <c r="O24" s="6">
        <v>8</v>
      </c>
      <c r="Q24" s="18" t="s">
        <v>182</v>
      </c>
      <c r="S24" s="4" t="s">
        <v>183</v>
      </c>
      <c r="T24" s="6"/>
    </row>
    <row r="25" spans="1:20">
      <c r="A25" s="5" t="s">
        <v>21</v>
      </c>
      <c r="B25" s="10" t="s">
        <v>187</v>
      </c>
      <c r="C25" s="1" t="s">
        <v>247</v>
      </c>
      <c r="D25" s="23" t="s">
        <v>238</v>
      </c>
      <c r="E25" s="23" t="s">
        <v>182</v>
      </c>
      <c r="F25" s="10"/>
      <c r="G25" s="5">
        <v>1614</v>
      </c>
      <c r="H25" s="5">
        <v>310</v>
      </c>
      <c r="I25" s="6" t="s">
        <v>181</v>
      </c>
      <c r="J25" s="6"/>
      <c r="K25" s="18">
        <f>(N25-H25)/H25</f>
        <v>2.5032258064516131</v>
      </c>
      <c r="L25" s="6"/>
      <c r="M25" s="10">
        <v>4753</v>
      </c>
      <c r="N25" s="9">
        <v>1086</v>
      </c>
      <c r="O25" s="6" t="s">
        <v>181</v>
      </c>
      <c r="Q25" s="18">
        <f>(S25-(N25/2))/(N25/2)</f>
        <v>44.760589318600367</v>
      </c>
      <c r="S25">
        <v>24848</v>
      </c>
      <c r="T25" s="6" t="s">
        <v>181</v>
      </c>
    </row>
    <row r="26" spans="1:20">
      <c r="A26" s="5" t="s">
        <v>86</v>
      </c>
      <c r="B26" s="10" t="s">
        <v>195</v>
      </c>
      <c r="C26" s="1" t="s">
        <v>250</v>
      </c>
      <c r="D26" s="25">
        <v>6400</v>
      </c>
      <c r="E26" s="23">
        <f>D26/N26</f>
        <v>52.892561983471076</v>
      </c>
      <c r="F26" s="10"/>
      <c r="G26" s="6" t="s">
        <v>182</v>
      </c>
      <c r="H26" s="6" t="s">
        <v>182</v>
      </c>
      <c r="I26" s="6" t="s">
        <v>182</v>
      </c>
      <c r="J26" s="6"/>
      <c r="K26" s="18" t="s">
        <v>182</v>
      </c>
      <c r="L26" s="6"/>
      <c r="M26" s="6" t="s">
        <v>182</v>
      </c>
      <c r="N26" s="6">
        <v>121</v>
      </c>
      <c r="O26" s="6" t="s">
        <v>182</v>
      </c>
      <c r="Q26" s="6" t="s">
        <v>182</v>
      </c>
      <c r="S26" s="6" t="s">
        <v>182</v>
      </c>
      <c r="T26" s="6" t="s">
        <v>182</v>
      </c>
    </row>
    <row r="27" spans="1:20">
      <c r="A27" s="5" t="s">
        <v>22</v>
      </c>
      <c r="B27" s="10" t="s">
        <v>196</v>
      </c>
      <c r="C27" s="21" t="s">
        <v>252</v>
      </c>
      <c r="D27" s="25">
        <v>1751.4</v>
      </c>
      <c r="E27" s="23">
        <f t="shared" si="0"/>
        <v>0.30522830254444061</v>
      </c>
      <c r="F27" s="10"/>
      <c r="G27" s="5">
        <v>557</v>
      </c>
      <c r="H27" s="6" t="s">
        <v>182</v>
      </c>
      <c r="I27" s="6">
        <v>3989</v>
      </c>
      <c r="J27" s="6"/>
      <c r="K27" s="18">
        <f t="shared" si="3"/>
        <v>0.4384557533216345</v>
      </c>
      <c r="L27" s="6"/>
      <c r="M27" s="9">
        <v>1198</v>
      </c>
      <c r="N27" s="9" t="s">
        <v>182</v>
      </c>
      <c r="O27" s="9">
        <v>5738</v>
      </c>
      <c r="P27" s="9"/>
      <c r="Q27" s="18">
        <f t="shared" si="2"/>
        <v>-0.35796444754269779</v>
      </c>
      <c r="R27" s="9"/>
      <c r="S27" s="6" t="s">
        <v>182</v>
      </c>
      <c r="T27" s="6">
        <v>1842</v>
      </c>
    </row>
    <row r="28" spans="1:20">
      <c r="A28" s="5" t="s">
        <v>23</v>
      </c>
      <c r="B28" s="10" t="s">
        <v>191</v>
      </c>
      <c r="C28" s="21" t="s">
        <v>247</v>
      </c>
      <c r="D28" s="23" t="s">
        <v>242</v>
      </c>
      <c r="E28" s="23" t="s">
        <v>182</v>
      </c>
      <c r="F28" s="10"/>
      <c r="G28" s="5">
        <v>8</v>
      </c>
      <c r="H28" s="5">
        <v>14</v>
      </c>
      <c r="I28" s="6">
        <v>5</v>
      </c>
      <c r="J28" s="6"/>
      <c r="K28" s="18">
        <f t="shared" si="3"/>
        <v>33.799999999999997</v>
      </c>
      <c r="L28" s="6"/>
      <c r="M28" s="9">
        <v>126</v>
      </c>
      <c r="N28" s="9">
        <v>54</v>
      </c>
      <c r="O28" s="9">
        <v>174</v>
      </c>
      <c r="P28" s="9"/>
      <c r="Q28" s="18">
        <f t="shared" si="2"/>
        <v>0.11494252873563218</v>
      </c>
      <c r="R28" s="9"/>
      <c r="S28" s="6" t="s">
        <v>182</v>
      </c>
      <c r="T28" s="6">
        <v>97</v>
      </c>
    </row>
    <row r="29" spans="1:20">
      <c r="A29" s="5" t="s">
        <v>24</v>
      </c>
      <c r="B29" s="10" t="s">
        <v>187</v>
      </c>
      <c r="C29" s="1" t="s">
        <v>250</v>
      </c>
      <c r="D29" s="23" t="s">
        <v>238</v>
      </c>
      <c r="E29" s="23" t="s">
        <v>182</v>
      </c>
      <c r="F29" s="10"/>
      <c r="G29" s="5">
        <v>19341</v>
      </c>
      <c r="H29" s="5">
        <v>6601</v>
      </c>
      <c r="I29" s="6">
        <v>11036</v>
      </c>
      <c r="J29" s="6"/>
      <c r="K29" s="18">
        <f t="shared" si="3"/>
        <v>9.2515404131931864E-2</v>
      </c>
      <c r="L29" s="6"/>
      <c r="M29" s="10">
        <v>26299</v>
      </c>
      <c r="N29" s="10">
        <v>8018</v>
      </c>
      <c r="O29" s="9">
        <v>12057</v>
      </c>
      <c r="P29" s="9"/>
      <c r="Q29" s="18">
        <f t="shared" si="2"/>
        <v>0.13079538857095463</v>
      </c>
      <c r="R29" s="9"/>
      <c r="S29">
        <v>26793</v>
      </c>
      <c r="T29" s="14">
        <v>6817</v>
      </c>
    </row>
    <row r="30" spans="1:20">
      <c r="A30" s="5" t="s">
        <v>25</v>
      </c>
      <c r="B30" s="10" t="s">
        <v>192</v>
      </c>
      <c r="C30" s="1" t="s">
        <v>247</v>
      </c>
      <c r="D30" s="23" t="s">
        <v>192</v>
      </c>
      <c r="E30" s="23" t="s">
        <v>182</v>
      </c>
      <c r="F30" s="10"/>
      <c r="G30" s="6" t="s">
        <v>182</v>
      </c>
      <c r="H30" s="6" t="s">
        <v>182</v>
      </c>
      <c r="I30" s="6" t="s">
        <v>182</v>
      </c>
      <c r="J30" s="6"/>
      <c r="K30" s="18" t="s">
        <v>182</v>
      </c>
      <c r="L30" s="6"/>
      <c r="M30" s="9">
        <v>6</v>
      </c>
      <c r="N30" s="9">
        <v>3</v>
      </c>
      <c r="O30" s="9" t="s">
        <v>182</v>
      </c>
      <c r="P30" s="9"/>
      <c r="Q30" s="18" t="s">
        <v>182</v>
      </c>
      <c r="R30" s="9"/>
      <c r="S30" s="18" t="s">
        <v>182</v>
      </c>
      <c r="T30" s="18" t="s">
        <v>182</v>
      </c>
    </row>
    <row r="31" spans="1:20">
      <c r="A31" s="5" t="s">
        <v>26</v>
      </c>
      <c r="B31" s="10" t="s">
        <v>197</v>
      </c>
      <c r="C31" s="1" t="s">
        <v>247</v>
      </c>
      <c r="D31" s="25">
        <v>8211</v>
      </c>
      <c r="E31" s="23">
        <f t="shared" si="0"/>
        <v>456.16666666666669</v>
      </c>
      <c r="F31" s="10"/>
      <c r="G31" s="6" t="s">
        <v>182</v>
      </c>
      <c r="H31" s="6" t="s">
        <v>182</v>
      </c>
      <c r="I31" s="6" t="s">
        <v>182</v>
      </c>
      <c r="J31" s="6"/>
      <c r="K31" s="18" t="s">
        <v>182</v>
      </c>
      <c r="L31" s="6"/>
      <c r="M31" s="9">
        <v>171</v>
      </c>
      <c r="N31" s="9" t="s">
        <v>182</v>
      </c>
      <c r="O31" s="9">
        <v>18</v>
      </c>
      <c r="P31" s="9"/>
      <c r="Q31" s="18" t="s">
        <v>182</v>
      </c>
      <c r="R31" s="9"/>
      <c r="S31" s="18" t="s">
        <v>182</v>
      </c>
      <c r="T31" s="18" t="s">
        <v>182</v>
      </c>
    </row>
    <row r="32" spans="1:20">
      <c r="A32" s="5" t="s">
        <v>27</v>
      </c>
      <c r="B32" s="5" t="s">
        <v>219</v>
      </c>
      <c r="C32" s="1" t="s">
        <v>247</v>
      </c>
      <c r="D32" s="26" t="s">
        <v>240</v>
      </c>
      <c r="E32" s="23" t="s">
        <v>182</v>
      </c>
      <c r="G32" s="5">
        <v>0</v>
      </c>
      <c r="H32" s="5">
        <v>0</v>
      </c>
      <c r="I32" s="6">
        <v>0</v>
      </c>
      <c r="J32" s="6"/>
      <c r="K32" s="18">
        <v>0</v>
      </c>
      <c r="L32" s="6"/>
      <c r="M32" s="6">
        <v>0</v>
      </c>
      <c r="N32" s="6">
        <v>0</v>
      </c>
      <c r="O32" s="6">
        <v>0</v>
      </c>
      <c r="Q32" s="18" t="s">
        <v>182</v>
      </c>
      <c r="S32" s="4" t="s">
        <v>183</v>
      </c>
      <c r="T32" s="6"/>
    </row>
    <row r="33" spans="1:20">
      <c r="A33" s="5" t="s">
        <v>28</v>
      </c>
      <c r="B33" s="10" t="s">
        <v>198</v>
      </c>
      <c r="C33" s="1" t="s">
        <v>250</v>
      </c>
      <c r="D33" s="25">
        <v>3060</v>
      </c>
      <c r="E33" s="23">
        <f>D33/N33</f>
        <v>5</v>
      </c>
      <c r="F33" s="10"/>
      <c r="G33" s="6" t="s">
        <v>182</v>
      </c>
      <c r="H33" s="5">
        <v>22</v>
      </c>
      <c r="I33" s="6" t="s">
        <v>182</v>
      </c>
      <c r="J33" s="6"/>
      <c r="K33" s="18">
        <f>(N33-H33)/H33</f>
        <v>26.818181818181817</v>
      </c>
      <c r="L33" s="6"/>
      <c r="M33" s="9" t="s">
        <v>182</v>
      </c>
      <c r="N33" s="11">
        <v>612</v>
      </c>
      <c r="O33" s="9" t="s">
        <v>182</v>
      </c>
      <c r="P33" s="9"/>
      <c r="Q33" s="18" t="s">
        <v>182</v>
      </c>
      <c r="R33" s="9"/>
      <c r="S33" s="18" t="s">
        <v>182</v>
      </c>
      <c r="T33" s="18" t="s">
        <v>182</v>
      </c>
    </row>
    <row r="34" spans="1:20">
      <c r="A34" s="5" t="s">
        <v>29</v>
      </c>
      <c r="B34" s="5" t="s">
        <v>200</v>
      </c>
      <c r="C34" s="1" t="s">
        <v>247</v>
      </c>
      <c r="D34" s="24">
        <v>1596.6</v>
      </c>
      <c r="E34" s="23">
        <f t="shared" si="0"/>
        <v>106.44</v>
      </c>
      <c r="G34" s="6" t="s">
        <v>182</v>
      </c>
      <c r="H34" s="6" t="s">
        <v>182</v>
      </c>
      <c r="I34" s="6">
        <v>20</v>
      </c>
      <c r="J34" s="6"/>
      <c r="K34" s="18">
        <f t="shared" si="3"/>
        <v>-0.25</v>
      </c>
      <c r="L34" s="6"/>
      <c r="M34" s="6" t="s">
        <v>182</v>
      </c>
      <c r="N34" s="6" t="s">
        <v>182</v>
      </c>
      <c r="O34" s="6">
        <v>15</v>
      </c>
      <c r="Q34" s="18">
        <f t="shared" si="2"/>
        <v>8.3333333333333339</v>
      </c>
      <c r="S34" s="9" t="s">
        <v>182</v>
      </c>
      <c r="T34" s="6">
        <v>70</v>
      </c>
    </row>
    <row r="35" spans="1:20">
      <c r="A35" s="5" t="s">
        <v>30</v>
      </c>
      <c r="B35" s="5" t="s">
        <v>221</v>
      </c>
      <c r="C35" s="1" t="s">
        <v>241</v>
      </c>
      <c r="D35" s="24">
        <v>548.76</v>
      </c>
      <c r="E35" s="21" t="s">
        <v>182</v>
      </c>
      <c r="G35" s="6" t="s">
        <v>182</v>
      </c>
      <c r="H35" s="6" t="s">
        <v>182</v>
      </c>
      <c r="I35" s="6" t="s">
        <v>182</v>
      </c>
      <c r="J35" s="6"/>
      <c r="K35" s="18" t="s">
        <v>182</v>
      </c>
      <c r="L35" s="6"/>
      <c r="M35" s="6" t="s">
        <v>182</v>
      </c>
      <c r="N35" s="6" t="s">
        <v>182</v>
      </c>
      <c r="O35" s="6" t="s">
        <v>182</v>
      </c>
      <c r="Q35" s="6" t="s">
        <v>182</v>
      </c>
      <c r="S35" s="6" t="s">
        <v>182</v>
      </c>
      <c r="T35" s="6" t="s">
        <v>182</v>
      </c>
    </row>
    <row r="36" spans="1:20">
      <c r="A36" s="5" t="s">
        <v>31</v>
      </c>
      <c r="B36" s="10" t="s">
        <v>187</v>
      </c>
      <c r="C36" s="21" t="s">
        <v>249</v>
      </c>
      <c r="D36" s="25">
        <v>5912</v>
      </c>
      <c r="E36" s="23">
        <f t="shared" si="0"/>
        <v>0.18968781082555267</v>
      </c>
      <c r="F36" s="10"/>
      <c r="G36" s="5">
        <v>102393</v>
      </c>
      <c r="H36" s="5">
        <v>23839</v>
      </c>
      <c r="I36" s="6">
        <v>33018</v>
      </c>
      <c r="J36" s="6"/>
      <c r="K36" s="18">
        <f t="shared" si="3"/>
        <v>-5.6060330728693437E-2</v>
      </c>
      <c r="L36" s="6"/>
      <c r="M36" s="10">
        <v>111774</v>
      </c>
      <c r="N36" s="10">
        <v>24619</v>
      </c>
      <c r="O36" s="9">
        <v>31167</v>
      </c>
      <c r="P36" s="9"/>
      <c r="Q36" s="18">
        <f t="shared" si="2"/>
        <v>-3.6160041069079475E-2</v>
      </c>
      <c r="R36" s="9"/>
      <c r="S36">
        <v>32427</v>
      </c>
      <c r="T36" s="20">
        <v>15020</v>
      </c>
    </row>
    <row r="37" spans="1:20">
      <c r="A37" s="5" t="s">
        <v>32</v>
      </c>
      <c r="B37" s="10" t="s">
        <v>192</v>
      </c>
      <c r="C37" s="21" t="s">
        <v>247</v>
      </c>
      <c r="D37" s="23" t="s">
        <v>192</v>
      </c>
      <c r="E37" s="23" t="s">
        <v>182</v>
      </c>
      <c r="F37" s="10"/>
      <c r="G37" s="6">
        <v>0</v>
      </c>
      <c r="H37" s="6">
        <v>10</v>
      </c>
      <c r="I37" s="6" t="s">
        <v>182</v>
      </c>
      <c r="J37" s="6"/>
      <c r="K37" s="18">
        <f>(N37-H37)/H37</f>
        <v>1.5</v>
      </c>
      <c r="L37" s="6"/>
      <c r="M37" s="9">
        <v>16</v>
      </c>
      <c r="N37" s="9">
        <v>25</v>
      </c>
      <c r="O37" s="9" t="s">
        <v>182</v>
      </c>
      <c r="P37" s="9"/>
      <c r="Q37" s="18">
        <f>(S37-(N37/2))/(N37/2)</f>
        <v>-0.44</v>
      </c>
      <c r="R37" s="9"/>
      <c r="S37" s="6">
        <v>7</v>
      </c>
      <c r="T37" s="18" t="s">
        <v>182</v>
      </c>
    </row>
    <row r="38" spans="1:20">
      <c r="A38" s="5" t="s">
        <v>33</v>
      </c>
      <c r="B38" s="10" t="s">
        <v>190</v>
      </c>
      <c r="C38" s="21" t="s">
        <v>247</v>
      </c>
      <c r="D38" s="25">
        <v>4810.72</v>
      </c>
      <c r="E38" s="23">
        <f t="shared" si="0"/>
        <v>2.1183267283135185</v>
      </c>
      <c r="F38" s="10"/>
      <c r="G38" s="5">
        <v>2324</v>
      </c>
      <c r="H38" s="5">
        <v>1337</v>
      </c>
      <c r="I38" s="6">
        <v>2877</v>
      </c>
      <c r="J38" s="6"/>
      <c r="K38" s="18">
        <f t="shared" si="3"/>
        <v>-0.21063607924921793</v>
      </c>
      <c r="L38" s="6"/>
      <c r="M38" s="9">
        <v>2467</v>
      </c>
      <c r="N38" s="9">
        <v>1293</v>
      </c>
      <c r="O38" s="9">
        <v>2271</v>
      </c>
      <c r="P38" s="9"/>
      <c r="Q38" s="18">
        <f t="shared" si="2"/>
        <v>1.0396301188903567</v>
      </c>
      <c r="R38" s="9"/>
      <c r="S38" s="6">
        <v>1465</v>
      </c>
      <c r="T38" s="6">
        <v>2316</v>
      </c>
    </row>
    <row r="39" spans="1:20">
      <c r="A39" s="5" t="s">
        <v>34</v>
      </c>
      <c r="B39" s="10" t="s">
        <v>190</v>
      </c>
      <c r="C39" s="21" t="s">
        <v>247</v>
      </c>
      <c r="D39" s="25">
        <f>1187+1450.92</f>
        <v>2637.92</v>
      </c>
      <c r="E39" s="23">
        <f t="shared" si="0"/>
        <v>0.5901387024608501</v>
      </c>
      <c r="F39" s="10"/>
      <c r="G39" s="5">
        <v>1175</v>
      </c>
      <c r="H39" s="5">
        <v>255</v>
      </c>
      <c r="I39" s="6">
        <v>1004</v>
      </c>
      <c r="J39" s="6"/>
      <c r="K39" s="18">
        <f t="shared" si="3"/>
        <v>3.452191235059761</v>
      </c>
      <c r="L39" s="6"/>
      <c r="M39" s="12">
        <v>2446</v>
      </c>
      <c r="N39" s="12">
        <v>349</v>
      </c>
      <c r="O39" s="12">
        <v>4470</v>
      </c>
      <c r="P39" s="12"/>
      <c r="Q39" s="18">
        <f t="shared" si="2"/>
        <v>0.17494407158836689</v>
      </c>
      <c r="R39" s="12"/>
      <c r="S39" s="6">
        <v>284</v>
      </c>
      <c r="T39" s="6">
        <v>2626</v>
      </c>
    </row>
    <row r="40" spans="1:20">
      <c r="A40" s="5" t="s">
        <v>35</v>
      </c>
      <c r="B40" s="10" t="s">
        <v>199</v>
      </c>
      <c r="C40" s="21" t="s">
        <v>249</v>
      </c>
      <c r="D40" s="25">
        <v>434.08</v>
      </c>
      <c r="E40" s="23">
        <f t="shared" si="0"/>
        <v>0.31870778267254035</v>
      </c>
      <c r="F40" s="10"/>
      <c r="G40" s="5">
        <v>2384</v>
      </c>
      <c r="H40" s="5">
        <v>1450</v>
      </c>
      <c r="I40" s="6">
        <v>1197</v>
      </c>
      <c r="J40" s="6"/>
      <c r="K40" s="18">
        <f t="shared" si="3"/>
        <v>0.13784461152882205</v>
      </c>
      <c r="L40" s="6"/>
      <c r="M40" s="9">
        <v>3681</v>
      </c>
      <c r="N40" s="9">
        <v>2086</v>
      </c>
      <c r="O40" s="9">
        <v>1362</v>
      </c>
      <c r="P40" s="9"/>
      <c r="Q40" s="6" t="s">
        <v>182</v>
      </c>
      <c r="R40" s="9"/>
      <c r="S40" s="6" t="s">
        <v>182</v>
      </c>
      <c r="T40" s="6" t="s">
        <v>182</v>
      </c>
    </row>
    <row r="41" spans="1:20">
      <c r="A41" s="5" t="s">
        <v>36</v>
      </c>
      <c r="B41" s="10" t="s">
        <v>187</v>
      </c>
      <c r="C41" s="21" t="s">
        <v>247</v>
      </c>
      <c r="D41" s="25">
        <v>4536.8</v>
      </c>
      <c r="E41" s="23">
        <f t="shared" si="0"/>
        <v>1.854783319705642</v>
      </c>
      <c r="F41" s="10"/>
      <c r="G41" s="5">
        <v>10060</v>
      </c>
      <c r="H41" s="5">
        <v>2531</v>
      </c>
      <c r="I41" s="6">
        <v>3726</v>
      </c>
      <c r="J41" s="6"/>
      <c r="K41" s="18">
        <f t="shared" si="3"/>
        <v>-0.34353193773483631</v>
      </c>
      <c r="L41" s="6"/>
      <c r="M41" s="9">
        <v>11620</v>
      </c>
      <c r="N41" s="9">
        <v>3092</v>
      </c>
      <c r="O41" s="9">
        <v>2446</v>
      </c>
      <c r="P41" s="9"/>
      <c r="Q41" s="18">
        <f t="shared" si="2"/>
        <v>-0.38266557645134913</v>
      </c>
      <c r="R41" s="9"/>
      <c r="S41">
        <v>25147</v>
      </c>
      <c r="T41" s="20">
        <v>755</v>
      </c>
    </row>
    <row r="42" spans="1:20">
      <c r="A42" s="5" t="s">
        <v>37</v>
      </c>
      <c r="B42" s="5" t="s">
        <v>222</v>
      </c>
      <c r="C42" s="1" t="s">
        <v>250</v>
      </c>
      <c r="D42" s="24">
        <v>0</v>
      </c>
      <c r="E42" s="21" t="s">
        <v>182</v>
      </c>
      <c r="G42" s="6" t="s">
        <v>182</v>
      </c>
      <c r="H42" s="6" t="s">
        <v>182</v>
      </c>
      <c r="I42" s="6" t="s">
        <v>182</v>
      </c>
      <c r="J42" s="6"/>
      <c r="K42" s="18" t="s">
        <v>182</v>
      </c>
      <c r="L42" s="6"/>
      <c r="N42" s="1" t="s">
        <v>183</v>
      </c>
      <c r="Q42" s="6" t="s">
        <v>182</v>
      </c>
      <c r="S42" s="4" t="s">
        <v>183</v>
      </c>
      <c r="T42" s="6"/>
    </row>
    <row r="43" spans="1:20">
      <c r="A43" s="5" t="s">
        <v>38</v>
      </c>
      <c r="B43" s="10" t="s">
        <v>187</v>
      </c>
      <c r="C43" s="21" t="s">
        <v>248</v>
      </c>
      <c r="D43" s="23" t="s">
        <v>238</v>
      </c>
      <c r="E43" s="23" t="s">
        <v>182</v>
      </c>
      <c r="F43" s="10"/>
      <c r="G43" s="5">
        <v>1715</v>
      </c>
      <c r="H43" s="5">
        <v>368</v>
      </c>
      <c r="I43" s="6">
        <v>66</v>
      </c>
      <c r="J43" s="6"/>
      <c r="K43" s="18">
        <f t="shared" si="3"/>
        <v>2.5454545454545454</v>
      </c>
      <c r="L43" s="6"/>
      <c r="M43" s="9">
        <v>5277</v>
      </c>
      <c r="N43" s="9">
        <v>1180</v>
      </c>
      <c r="O43" s="9">
        <v>234</v>
      </c>
      <c r="P43" s="9"/>
      <c r="Q43" s="18">
        <f t="shared" si="2"/>
        <v>0.23931623931623933</v>
      </c>
      <c r="R43" s="9"/>
      <c r="S43">
        <v>24874</v>
      </c>
      <c r="T43" s="20">
        <v>145</v>
      </c>
    </row>
    <row r="44" spans="1:20">
      <c r="A44" s="5" t="s">
        <v>39</v>
      </c>
      <c r="B44" s="10" t="s">
        <v>187</v>
      </c>
      <c r="C44" s="21" t="s">
        <v>249</v>
      </c>
      <c r="D44" s="23" t="s">
        <v>238</v>
      </c>
      <c r="E44" s="23" t="s">
        <v>182</v>
      </c>
      <c r="F44" s="10"/>
      <c r="G44" s="5">
        <v>216</v>
      </c>
      <c r="H44" s="5">
        <v>462</v>
      </c>
      <c r="I44" s="6">
        <v>682</v>
      </c>
      <c r="J44" s="6"/>
      <c r="K44" s="18">
        <f t="shared" si="3"/>
        <v>-3.6656891495601175E-2</v>
      </c>
      <c r="L44" s="6"/>
      <c r="M44" s="9">
        <v>231</v>
      </c>
      <c r="N44" s="9">
        <v>519</v>
      </c>
      <c r="O44" s="9">
        <v>657</v>
      </c>
      <c r="P44" s="9"/>
      <c r="Q44" s="18">
        <f t="shared" si="2"/>
        <v>-5.6316590563165903E-2</v>
      </c>
      <c r="R44" s="9"/>
      <c r="S44">
        <v>238</v>
      </c>
      <c r="T44" s="20">
        <v>310</v>
      </c>
    </row>
    <row r="45" spans="1:20">
      <c r="A45" s="5" t="s">
        <v>40</v>
      </c>
      <c r="B45" s="10" t="s">
        <v>200</v>
      </c>
      <c r="C45" s="21" t="s">
        <v>247</v>
      </c>
      <c r="D45" s="23" t="s">
        <v>238</v>
      </c>
      <c r="E45" s="23" t="s">
        <v>182</v>
      </c>
      <c r="F45" s="10"/>
      <c r="G45" s="5">
        <v>53</v>
      </c>
      <c r="H45" s="5">
        <v>53</v>
      </c>
      <c r="I45" s="6" t="s">
        <v>181</v>
      </c>
      <c r="J45" s="6"/>
      <c r="K45" s="18">
        <f>(N45-H45)/H45</f>
        <v>-0.15094339622641509</v>
      </c>
      <c r="L45" s="6"/>
      <c r="M45" s="9">
        <v>42</v>
      </c>
      <c r="N45" s="9">
        <v>45</v>
      </c>
      <c r="O45" s="6" t="s">
        <v>181</v>
      </c>
      <c r="Q45" s="18">
        <f>(S45-(N45/2))/(N45/2)</f>
        <v>1.4444444444444444</v>
      </c>
      <c r="S45" s="6">
        <v>55</v>
      </c>
      <c r="T45" s="6" t="s">
        <v>181</v>
      </c>
    </row>
    <row r="46" spans="1:20">
      <c r="A46" s="5" t="s">
        <v>41</v>
      </c>
      <c r="B46" s="10" t="s">
        <v>200</v>
      </c>
      <c r="C46" s="21" t="s">
        <v>247</v>
      </c>
      <c r="D46" s="23" t="s">
        <v>238</v>
      </c>
      <c r="E46" s="23" t="s">
        <v>182</v>
      </c>
      <c r="F46" s="10"/>
      <c r="G46" s="5">
        <v>55</v>
      </c>
      <c r="H46" s="5">
        <v>54</v>
      </c>
      <c r="I46" s="6" t="s">
        <v>181</v>
      </c>
      <c r="J46" s="6"/>
      <c r="K46" s="18">
        <f>(N46-H46)/H46</f>
        <v>-0.16666666666666666</v>
      </c>
      <c r="L46" s="6"/>
      <c r="M46" s="9">
        <v>48</v>
      </c>
      <c r="N46" s="9">
        <v>45</v>
      </c>
      <c r="O46" s="6" t="s">
        <v>181</v>
      </c>
      <c r="Q46" s="18">
        <f>(S46-(N46/2))/(N46/2)</f>
        <v>-0.33333333333333331</v>
      </c>
      <c r="S46" s="6">
        <v>15</v>
      </c>
      <c r="T46" s="6" t="s">
        <v>181</v>
      </c>
    </row>
    <row r="47" spans="1:20">
      <c r="A47" s="5" t="s">
        <v>42</v>
      </c>
      <c r="B47" s="10" t="s">
        <v>190</v>
      </c>
      <c r="C47" s="21" t="s">
        <v>251</v>
      </c>
      <c r="D47" s="25">
        <v>250</v>
      </c>
      <c r="E47" s="23">
        <f t="shared" si="0"/>
        <v>0.3117206982543641</v>
      </c>
      <c r="F47" s="10"/>
      <c r="G47" s="5">
        <v>245</v>
      </c>
      <c r="H47" s="5">
        <v>87</v>
      </c>
      <c r="I47" s="6">
        <v>33</v>
      </c>
      <c r="J47" s="6"/>
      <c r="K47" s="18">
        <f t="shared" si="3"/>
        <v>23.303030303030305</v>
      </c>
      <c r="L47" s="6"/>
      <c r="M47" s="9">
        <v>403</v>
      </c>
      <c r="N47" s="9">
        <v>139</v>
      </c>
      <c r="O47" s="9">
        <v>802</v>
      </c>
      <c r="P47" s="9"/>
      <c r="Q47" s="18">
        <f t="shared" si="2"/>
        <v>1.6084788029925188</v>
      </c>
      <c r="R47" s="9"/>
      <c r="S47" s="6">
        <v>168</v>
      </c>
      <c r="T47" s="6">
        <v>1046</v>
      </c>
    </row>
    <row r="48" spans="1:20">
      <c r="A48" s="5" t="s">
        <v>43</v>
      </c>
      <c r="B48" s="10" t="s">
        <v>190</v>
      </c>
      <c r="C48" s="21" t="s">
        <v>251</v>
      </c>
      <c r="D48" s="25">
        <v>125</v>
      </c>
      <c r="E48" s="23">
        <f t="shared" si="0"/>
        <v>3.606462781304097E-2</v>
      </c>
      <c r="F48" s="10"/>
      <c r="G48" s="5">
        <v>496</v>
      </c>
      <c r="H48" s="5">
        <v>126</v>
      </c>
      <c r="I48" s="6">
        <v>53</v>
      </c>
      <c r="J48" s="6"/>
      <c r="K48" s="18">
        <f t="shared" si="3"/>
        <v>64.396226415094333</v>
      </c>
      <c r="L48" s="6"/>
      <c r="M48" s="9">
        <v>6137</v>
      </c>
      <c r="N48" s="9">
        <v>1089</v>
      </c>
      <c r="O48" s="9">
        <v>3466</v>
      </c>
      <c r="P48" s="9"/>
      <c r="Q48" s="18">
        <f t="shared" si="2"/>
        <v>-0.59145989613387184</v>
      </c>
      <c r="R48" s="9"/>
      <c r="S48" s="6">
        <v>913</v>
      </c>
      <c r="T48" s="6">
        <v>708</v>
      </c>
    </row>
    <row r="49" spans="1:21">
      <c r="A49" s="5" t="s">
        <v>44</v>
      </c>
      <c r="B49" s="10" t="s">
        <v>200</v>
      </c>
      <c r="C49" s="1" t="s">
        <v>247</v>
      </c>
      <c r="D49" s="23" t="s">
        <v>238</v>
      </c>
      <c r="E49" s="23" t="s">
        <v>182</v>
      </c>
      <c r="F49" s="10"/>
      <c r="G49" s="5">
        <v>0</v>
      </c>
      <c r="H49" s="5">
        <v>0</v>
      </c>
      <c r="I49" s="6" t="s">
        <v>181</v>
      </c>
      <c r="J49" s="6"/>
      <c r="K49" s="18" t="s">
        <v>182</v>
      </c>
      <c r="L49" s="6"/>
      <c r="M49" s="9" t="s">
        <v>182</v>
      </c>
      <c r="N49" s="9" t="s">
        <v>182</v>
      </c>
      <c r="O49" s="6" t="s">
        <v>181</v>
      </c>
      <c r="Q49" s="18" t="s">
        <v>182</v>
      </c>
      <c r="S49" s="9" t="s">
        <v>182</v>
      </c>
      <c r="T49" s="6" t="s">
        <v>181</v>
      </c>
    </row>
    <row r="50" spans="1:21">
      <c r="A50" s="5" t="s">
        <v>45</v>
      </c>
      <c r="B50" s="10" t="s">
        <v>191</v>
      </c>
      <c r="C50" s="21" t="s">
        <v>252</v>
      </c>
      <c r="D50" s="25">
        <v>7695.52</v>
      </c>
      <c r="E50" s="23">
        <f>D50/N50</f>
        <v>2.8344456721915288</v>
      </c>
      <c r="F50" s="10"/>
      <c r="G50" s="5">
        <v>4891</v>
      </c>
      <c r="H50" s="5">
        <v>2439</v>
      </c>
      <c r="I50" s="6">
        <v>1641</v>
      </c>
      <c r="J50" s="6"/>
      <c r="K50" s="18">
        <f>(N50-H50)/H50</f>
        <v>0.11316113161131611</v>
      </c>
      <c r="L50" s="6"/>
      <c r="M50" s="9">
        <v>6180</v>
      </c>
      <c r="N50" s="9">
        <v>2715</v>
      </c>
      <c r="O50" s="9" t="s">
        <v>182</v>
      </c>
      <c r="P50" s="9"/>
      <c r="Q50" s="18" t="s">
        <v>182</v>
      </c>
      <c r="R50" s="9"/>
      <c r="S50" s="6" t="s">
        <v>182</v>
      </c>
      <c r="T50" s="6">
        <v>998</v>
      </c>
    </row>
    <row r="51" spans="1:21">
      <c r="A51" s="5" t="s">
        <v>46</v>
      </c>
      <c r="B51" s="10" t="s">
        <v>191</v>
      </c>
      <c r="C51" s="21" t="s">
        <v>247</v>
      </c>
      <c r="D51" s="23" t="s">
        <v>242</v>
      </c>
      <c r="E51" s="23" t="s">
        <v>182</v>
      </c>
      <c r="F51" s="10"/>
      <c r="G51" s="5">
        <v>0</v>
      </c>
      <c r="H51" s="5">
        <v>5</v>
      </c>
      <c r="I51" s="6">
        <v>0</v>
      </c>
      <c r="J51" s="6"/>
      <c r="K51" s="18">
        <f>(N51-H51)/H51</f>
        <v>13</v>
      </c>
      <c r="L51" s="6"/>
      <c r="M51" s="9">
        <v>14</v>
      </c>
      <c r="N51" s="9">
        <v>70</v>
      </c>
      <c r="O51" s="9">
        <v>7</v>
      </c>
      <c r="P51" s="9"/>
      <c r="Q51" s="18">
        <f t="shared" si="2"/>
        <v>3.5714285714285716</v>
      </c>
      <c r="R51" s="9"/>
      <c r="S51" s="6">
        <v>14</v>
      </c>
      <c r="T51" s="6">
        <v>16</v>
      </c>
    </row>
    <row r="52" spans="1:21">
      <c r="A52" s="5" t="s">
        <v>47</v>
      </c>
      <c r="B52" s="5" t="s">
        <v>219</v>
      </c>
      <c r="C52" s="1" t="s">
        <v>247</v>
      </c>
      <c r="D52" s="26" t="s">
        <v>240</v>
      </c>
      <c r="E52" s="23" t="s">
        <v>182</v>
      </c>
      <c r="G52" s="5">
        <v>2</v>
      </c>
      <c r="H52" s="5">
        <v>0</v>
      </c>
      <c r="I52" s="6">
        <v>0</v>
      </c>
      <c r="J52" s="6"/>
      <c r="K52" s="18">
        <f>(M52-G52)/G52</f>
        <v>3.5</v>
      </c>
      <c r="L52" s="6"/>
      <c r="M52" s="6">
        <v>9</v>
      </c>
      <c r="N52" s="6">
        <v>0</v>
      </c>
      <c r="O52" s="6">
        <v>8</v>
      </c>
      <c r="Q52" s="18" t="s">
        <v>182</v>
      </c>
      <c r="S52" s="4" t="s">
        <v>183</v>
      </c>
      <c r="T52" s="6"/>
    </row>
    <row r="53" spans="1:21">
      <c r="A53" s="5" t="s">
        <v>48</v>
      </c>
      <c r="B53" s="5" t="s">
        <v>219</v>
      </c>
      <c r="C53" s="1" t="s">
        <v>247</v>
      </c>
      <c r="D53" s="26" t="s">
        <v>240</v>
      </c>
      <c r="E53" s="23" t="s">
        <v>182</v>
      </c>
      <c r="G53" s="5">
        <v>2</v>
      </c>
      <c r="H53" s="5">
        <v>0</v>
      </c>
      <c r="I53" s="6">
        <v>0</v>
      </c>
      <c r="J53" s="6"/>
      <c r="K53" s="18">
        <f>(M53-G53)/G53</f>
        <v>0</v>
      </c>
      <c r="L53" s="6"/>
      <c r="M53" s="6">
        <v>2</v>
      </c>
      <c r="N53" s="6">
        <v>0</v>
      </c>
      <c r="O53" s="6">
        <v>2</v>
      </c>
      <c r="Q53" s="18" t="s">
        <v>182</v>
      </c>
      <c r="S53" s="4" t="s">
        <v>183</v>
      </c>
      <c r="T53" s="6"/>
    </row>
    <row r="54" spans="1:21">
      <c r="A54" s="5" t="s">
        <v>49</v>
      </c>
      <c r="B54" s="10" t="s">
        <v>190</v>
      </c>
      <c r="C54" s="21" t="s">
        <v>247</v>
      </c>
      <c r="D54" s="23" t="s">
        <v>242</v>
      </c>
      <c r="E54" s="23" t="s">
        <v>182</v>
      </c>
      <c r="F54" s="10"/>
      <c r="G54" s="5">
        <v>78</v>
      </c>
      <c r="H54" s="5">
        <v>54</v>
      </c>
      <c r="I54" s="6">
        <v>34</v>
      </c>
      <c r="J54" s="6"/>
      <c r="K54" s="18">
        <f t="shared" si="3"/>
        <v>3.3823529411764706</v>
      </c>
      <c r="L54" s="6"/>
      <c r="M54" s="9">
        <v>17</v>
      </c>
      <c r="N54" s="9">
        <v>11</v>
      </c>
      <c r="O54" s="9">
        <v>149</v>
      </c>
      <c r="P54" s="9"/>
      <c r="Q54" s="18">
        <f t="shared" si="2"/>
        <v>1.2147651006711409</v>
      </c>
      <c r="R54" s="9"/>
      <c r="S54" s="6">
        <v>13</v>
      </c>
      <c r="T54" s="6">
        <v>165</v>
      </c>
    </row>
    <row r="55" spans="1:21">
      <c r="A55" s="5" t="s">
        <v>50</v>
      </c>
      <c r="B55" s="5" t="s">
        <v>191</v>
      </c>
      <c r="C55" s="1" t="s">
        <v>247</v>
      </c>
      <c r="D55" s="23" t="s">
        <v>242</v>
      </c>
      <c r="E55" s="23" t="s">
        <v>182</v>
      </c>
      <c r="G55" s="5">
        <v>133</v>
      </c>
      <c r="H55" s="5">
        <v>79</v>
      </c>
      <c r="I55" s="6">
        <v>79</v>
      </c>
      <c r="J55" s="6"/>
      <c r="K55" s="18">
        <f t="shared" si="3"/>
        <v>1.0126582278481013</v>
      </c>
      <c r="L55" s="6"/>
      <c r="M55" s="9">
        <v>139</v>
      </c>
      <c r="N55" s="9">
        <v>101</v>
      </c>
      <c r="O55" s="9">
        <v>159</v>
      </c>
      <c r="P55" s="9"/>
      <c r="Q55" s="18">
        <f t="shared" si="2"/>
        <v>-0.39622641509433965</v>
      </c>
      <c r="R55" s="9"/>
      <c r="S55" s="6">
        <v>34</v>
      </c>
      <c r="T55" s="6">
        <v>48</v>
      </c>
    </row>
    <row r="56" spans="1:21">
      <c r="A56" s="5" t="s">
        <v>51</v>
      </c>
      <c r="B56" s="5" t="s">
        <v>219</v>
      </c>
      <c r="C56" s="1" t="s">
        <v>247</v>
      </c>
      <c r="D56" s="26" t="s">
        <v>240</v>
      </c>
      <c r="E56" s="23" t="s">
        <v>182</v>
      </c>
      <c r="G56" s="5">
        <v>0</v>
      </c>
      <c r="H56" s="5">
        <v>0</v>
      </c>
      <c r="I56" s="6">
        <v>0</v>
      </c>
      <c r="J56" s="6"/>
      <c r="K56" s="18" t="s">
        <v>182</v>
      </c>
      <c r="L56" s="6"/>
      <c r="M56" s="6">
        <v>3</v>
      </c>
      <c r="N56" s="6">
        <v>0</v>
      </c>
      <c r="O56" s="6">
        <v>0</v>
      </c>
      <c r="Q56" s="18" t="s">
        <v>182</v>
      </c>
      <c r="S56" s="4" t="s">
        <v>183</v>
      </c>
      <c r="T56" s="6"/>
    </row>
    <row r="57" spans="1:21">
      <c r="A57" s="5" t="s">
        <v>52</v>
      </c>
      <c r="B57" s="10" t="s">
        <v>187</v>
      </c>
      <c r="C57" s="21" t="s">
        <v>252</v>
      </c>
      <c r="D57" s="23" t="s">
        <v>243</v>
      </c>
      <c r="E57" s="23" t="s">
        <v>182</v>
      </c>
      <c r="F57" s="10"/>
      <c r="G57" s="6" t="s">
        <v>182</v>
      </c>
      <c r="H57" s="6" t="s">
        <v>182</v>
      </c>
      <c r="I57" s="6">
        <v>4037</v>
      </c>
      <c r="J57" s="6"/>
      <c r="K57" s="18">
        <f t="shared" si="3"/>
        <v>-0.52687639336140701</v>
      </c>
      <c r="L57" s="6"/>
      <c r="M57" s="6">
        <v>4941</v>
      </c>
      <c r="N57" s="6">
        <v>3128</v>
      </c>
      <c r="O57" s="6">
        <v>1910</v>
      </c>
      <c r="Q57" s="18">
        <f t="shared" si="2"/>
        <v>1.1769633507853403</v>
      </c>
      <c r="S57">
        <v>25639</v>
      </c>
      <c r="T57" s="20">
        <v>2079</v>
      </c>
    </row>
    <row r="58" spans="1:21">
      <c r="A58" s="5" t="s">
        <v>53</v>
      </c>
      <c r="B58" s="5" t="s">
        <v>223</v>
      </c>
      <c r="C58" s="1" t="s">
        <v>252</v>
      </c>
      <c r="D58" s="23" t="s">
        <v>243</v>
      </c>
      <c r="E58" s="23" t="s">
        <v>182</v>
      </c>
      <c r="G58" s="5">
        <v>0</v>
      </c>
      <c r="H58" s="5">
        <v>7</v>
      </c>
      <c r="I58" s="6">
        <v>1</v>
      </c>
      <c r="J58" s="6"/>
      <c r="K58" s="18">
        <f t="shared" si="3"/>
        <v>2928</v>
      </c>
      <c r="L58" s="6"/>
      <c r="M58" s="6">
        <v>706</v>
      </c>
      <c r="N58" s="6">
        <v>545</v>
      </c>
      <c r="O58" s="6">
        <v>2929</v>
      </c>
      <c r="Q58" s="18">
        <f t="shared" si="2"/>
        <v>0.26391259815636736</v>
      </c>
      <c r="S58" s="6">
        <v>158</v>
      </c>
      <c r="T58" s="6">
        <v>1851</v>
      </c>
    </row>
    <row r="59" spans="1:21">
      <c r="A59" s="5" t="s">
        <v>54</v>
      </c>
      <c r="B59" s="10" t="s">
        <v>192</v>
      </c>
      <c r="C59" s="21" t="s">
        <v>247</v>
      </c>
      <c r="D59" s="23" t="s">
        <v>192</v>
      </c>
      <c r="E59" s="23" t="s">
        <v>182</v>
      </c>
      <c r="F59" s="10"/>
      <c r="G59" s="5">
        <v>53</v>
      </c>
      <c r="H59" s="6" t="s">
        <v>182</v>
      </c>
      <c r="I59" s="6" t="s">
        <v>182</v>
      </c>
      <c r="J59" s="6"/>
      <c r="K59" s="18" t="s">
        <v>182</v>
      </c>
      <c r="L59" s="6"/>
      <c r="M59" s="9">
        <v>58</v>
      </c>
      <c r="N59" s="9">
        <v>187</v>
      </c>
      <c r="O59" s="9" t="s">
        <v>182</v>
      </c>
      <c r="P59" s="9"/>
      <c r="Q59" s="18">
        <f>(S59-(N59/2))/(N59/2)</f>
        <v>-0.51871657754010692</v>
      </c>
      <c r="R59" s="9"/>
      <c r="S59" s="6">
        <v>45</v>
      </c>
      <c r="T59" s="18" t="s">
        <v>182</v>
      </c>
    </row>
    <row r="60" spans="1:21">
      <c r="A60" s="5" t="s">
        <v>55</v>
      </c>
      <c r="B60" s="10" t="s">
        <v>187</v>
      </c>
      <c r="C60" s="21" t="s">
        <v>247</v>
      </c>
      <c r="D60" s="23" t="s">
        <v>238</v>
      </c>
      <c r="E60" s="23" t="s">
        <v>182</v>
      </c>
      <c r="F60" s="10"/>
      <c r="G60" s="5">
        <v>1862</v>
      </c>
      <c r="H60" s="5">
        <v>333</v>
      </c>
      <c r="I60" s="6" t="s">
        <v>181</v>
      </c>
      <c r="J60" s="6"/>
      <c r="K60" s="18">
        <f>(M60-G60)/G60</f>
        <v>1.6374865735767992</v>
      </c>
      <c r="L60" s="6"/>
      <c r="M60" s="9">
        <v>4911</v>
      </c>
      <c r="N60" s="9">
        <v>1101</v>
      </c>
      <c r="O60" s="6" t="s">
        <v>181</v>
      </c>
      <c r="Q60" s="18">
        <f>(S60-(N60/2))/(N60/2)</f>
        <v>44.129881925522255</v>
      </c>
      <c r="S60">
        <v>24844</v>
      </c>
      <c r="T60" s="6" t="s">
        <v>181</v>
      </c>
    </row>
    <row r="61" spans="1:21">
      <c r="A61" s="5" t="s">
        <v>56</v>
      </c>
      <c r="B61" s="10" t="s">
        <v>187</v>
      </c>
      <c r="C61" s="21" t="s">
        <v>251</v>
      </c>
      <c r="D61" s="25">
        <v>5894.89</v>
      </c>
      <c r="E61" s="23">
        <f t="shared" si="0"/>
        <v>0.66167807834773829</v>
      </c>
      <c r="F61" s="10"/>
      <c r="G61" s="5">
        <v>18782</v>
      </c>
      <c r="H61" s="5">
        <v>4799</v>
      </c>
      <c r="I61" s="6">
        <v>9236</v>
      </c>
      <c r="J61" s="6"/>
      <c r="K61" s="18">
        <f t="shared" si="3"/>
        <v>-3.540493720225206E-2</v>
      </c>
      <c r="L61" s="6"/>
      <c r="M61" s="9">
        <v>21945</v>
      </c>
      <c r="N61" s="9">
        <v>5594</v>
      </c>
      <c r="O61" s="9">
        <v>8909</v>
      </c>
      <c r="P61" s="9"/>
      <c r="Q61" s="18">
        <f t="shared" si="2"/>
        <v>-0.22550230104388821</v>
      </c>
      <c r="R61" s="9"/>
      <c r="S61">
        <v>25867</v>
      </c>
      <c r="T61" s="20">
        <v>3450</v>
      </c>
    </row>
    <row r="62" spans="1:21">
      <c r="A62" s="5" t="s">
        <v>57</v>
      </c>
      <c r="B62" s="10" t="s">
        <v>200</v>
      </c>
      <c r="C62" s="21" t="s">
        <v>247</v>
      </c>
      <c r="D62" s="23" t="s">
        <v>242</v>
      </c>
      <c r="E62" s="23" t="s">
        <v>182</v>
      </c>
      <c r="F62" s="10"/>
      <c r="G62" s="5">
        <v>1914</v>
      </c>
      <c r="H62" s="5">
        <v>453</v>
      </c>
      <c r="I62" s="5">
        <v>1393</v>
      </c>
      <c r="K62" s="18">
        <f t="shared" si="3"/>
        <v>0.77458722182340278</v>
      </c>
      <c r="M62" s="9">
        <v>3808</v>
      </c>
      <c r="N62" s="9">
        <v>370</v>
      </c>
      <c r="O62" s="13">
        <v>2472</v>
      </c>
      <c r="P62" s="13"/>
      <c r="Q62" s="18">
        <f t="shared" si="2"/>
        <v>-0.92718446601941751</v>
      </c>
      <c r="R62" s="13"/>
      <c r="S62" s="6">
        <v>21</v>
      </c>
      <c r="T62" s="6">
        <v>90</v>
      </c>
      <c r="U62" s="6"/>
    </row>
    <row r="63" spans="1:21">
      <c r="A63" s="5" t="s">
        <v>58</v>
      </c>
      <c r="B63" s="5" t="s">
        <v>219</v>
      </c>
      <c r="C63" s="1" t="s">
        <v>247</v>
      </c>
      <c r="D63" s="26" t="s">
        <v>240</v>
      </c>
      <c r="E63" s="23" t="s">
        <v>182</v>
      </c>
      <c r="G63" s="5">
        <v>0</v>
      </c>
      <c r="H63" s="5">
        <v>0</v>
      </c>
      <c r="I63" s="6">
        <v>0</v>
      </c>
      <c r="J63" s="6"/>
      <c r="K63" s="18" t="s">
        <v>182</v>
      </c>
      <c r="L63" s="6"/>
      <c r="M63" s="9">
        <v>7</v>
      </c>
      <c r="N63" s="9">
        <v>0</v>
      </c>
      <c r="O63" s="9">
        <v>2</v>
      </c>
      <c r="P63" s="9"/>
      <c r="Q63" s="18" t="s">
        <v>182</v>
      </c>
      <c r="R63" s="9"/>
      <c r="S63" s="4" t="s">
        <v>183</v>
      </c>
      <c r="T63" s="6"/>
    </row>
    <row r="64" spans="1:21">
      <c r="A64" s="5" t="s">
        <v>59</v>
      </c>
      <c r="B64" s="10" t="s">
        <v>59</v>
      </c>
      <c r="C64" s="21" t="s">
        <v>247</v>
      </c>
      <c r="D64" s="25">
        <v>3333</v>
      </c>
      <c r="E64" s="23">
        <f t="shared" si="0"/>
        <v>2.9109170305676857</v>
      </c>
      <c r="F64" s="10"/>
      <c r="G64" s="6">
        <v>499</v>
      </c>
      <c r="H64" s="6">
        <v>979</v>
      </c>
      <c r="I64" s="6">
        <v>1219</v>
      </c>
      <c r="J64" s="6"/>
      <c r="K64" s="18">
        <f t="shared" si="3"/>
        <v>-6.0705496308449548E-2</v>
      </c>
      <c r="L64" s="6"/>
      <c r="M64" s="9">
        <v>509</v>
      </c>
      <c r="N64" s="9">
        <v>2023</v>
      </c>
      <c r="O64" s="9">
        <v>1145</v>
      </c>
      <c r="P64" s="9"/>
      <c r="Q64" s="18">
        <f t="shared" si="2"/>
        <v>1.4847161572052401E-2</v>
      </c>
      <c r="R64" s="9"/>
      <c r="S64" s="18" t="s">
        <v>182</v>
      </c>
      <c r="T64" s="6">
        <v>581</v>
      </c>
    </row>
    <row r="65" spans="1:20">
      <c r="A65" s="5" t="s">
        <v>60</v>
      </c>
      <c r="B65" s="5" t="s">
        <v>219</v>
      </c>
      <c r="C65" s="1" t="s">
        <v>247</v>
      </c>
      <c r="D65" s="26" t="s">
        <v>240</v>
      </c>
      <c r="E65" s="23" t="s">
        <v>182</v>
      </c>
      <c r="G65" s="5">
        <v>4</v>
      </c>
      <c r="H65" s="5">
        <v>0</v>
      </c>
      <c r="I65" s="6">
        <v>0</v>
      </c>
      <c r="J65" s="6"/>
      <c r="K65" s="18" t="s">
        <v>182</v>
      </c>
      <c r="L65" s="6"/>
      <c r="M65" s="9">
        <v>19</v>
      </c>
      <c r="N65" s="9">
        <v>0</v>
      </c>
      <c r="O65" s="9">
        <v>5</v>
      </c>
      <c r="P65" s="9"/>
      <c r="Q65" s="18" t="s">
        <v>182</v>
      </c>
      <c r="R65" s="9"/>
      <c r="S65" s="4" t="s">
        <v>183</v>
      </c>
      <c r="T65" s="6"/>
    </row>
    <row r="66" spans="1:20">
      <c r="A66" s="5" t="s">
        <v>61</v>
      </c>
      <c r="B66" s="5" t="s">
        <v>219</v>
      </c>
      <c r="C66" s="1" t="s">
        <v>247</v>
      </c>
      <c r="D66" s="26" t="s">
        <v>240</v>
      </c>
      <c r="E66" s="23" t="s">
        <v>182</v>
      </c>
      <c r="G66" s="5">
        <v>0</v>
      </c>
      <c r="H66" s="5">
        <v>0</v>
      </c>
      <c r="I66" s="6">
        <v>0</v>
      </c>
      <c r="J66" s="6"/>
      <c r="K66" s="18" t="s">
        <v>182</v>
      </c>
      <c r="L66" s="6"/>
      <c r="M66" s="6">
        <v>19</v>
      </c>
      <c r="N66" s="6">
        <v>0</v>
      </c>
      <c r="O66" s="6">
        <v>3</v>
      </c>
      <c r="Q66" s="18" t="s">
        <v>182</v>
      </c>
      <c r="S66" s="4" t="s">
        <v>183</v>
      </c>
      <c r="T66" s="6"/>
    </row>
    <row r="67" spans="1:20">
      <c r="A67" s="5" t="s">
        <v>62</v>
      </c>
      <c r="B67" s="5" t="s">
        <v>219</v>
      </c>
      <c r="C67" s="1" t="s">
        <v>247</v>
      </c>
      <c r="D67" s="26" t="s">
        <v>240</v>
      </c>
      <c r="E67" s="23" t="s">
        <v>182</v>
      </c>
      <c r="G67" s="5">
        <v>0</v>
      </c>
      <c r="H67" s="5">
        <v>0</v>
      </c>
      <c r="I67" s="6">
        <v>0</v>
      </c>
      <c r="J67" s="6"/>
      <c r="K67" s="18" t="s">
        <v>182</v>
      </c>
      <c r="L67" s="6"/>
      <c r="M67" s="6">
        <v>2</v>
      </c>
      <c r="N67" s="6">
        <v>0</v>
      </c>
      <c r="O67" s="6">
        <v>0</v>
      </c>
      <c r="Q67" s="18" t="s">
        <v>182</v>
      </c>
      <c r="S67" s="4" t="s">
        <v>183</v>
      </c>
      <c r="T67" s="6"/>
    </row>
    <row r="68" spans="1:20">
      <c r="A68" s="5" t="s">
        <v>63</v>
      </c>
      <c r="B68" s="10" t="s">
        <v>187</v>
      </c>
      <c r="C68" s="21" t="s">
        <v>251</v>
      </c>
      <c r="D68" s="23" t="s">
        <v>238</v>
      </c>
      <c r="E68" s="23" t="s">
        <v>182</v>
      </c>
      <c r="F68" s="10"/>
      <c r="G68" s="5">
        <v>8699</v>
      </c>
      <c r="H68" s="5">
        <v>1884</v>
      </c>
      <c r="I68" s="6">
        <v>7</v>
      </c>
      <c r="J68" s="6"/>
      <c r="K68" s="18">
        <f>(N68-H68)/H68</f>
        <v>0.25796178343949044</v>
      </c>
      <c r="L68" s="6"/>
      <c r="M68" s="9">
        <v>10187</v>
      </c>
      <c r="N68" s="9">
        <v>2370</v>
      </c>
      <c r="O68" s="9" t="s">
        <v>182</v>
      </c>
      <c r="P68" s="9"/>
      <c r="Q68" s="18">
        <f>(S68-(N68/2))/(N68/2)</f>
        <v>20.212658227848102</v>
      </c>
      <c r="R68" s="9"/>
      <c r="S68">
        <v>25137</v>
      </c>
      <c r="T68" s="9" t="s">
        <v>182</v>
      </c>
    </row>
    <row r="69" spans="1:20">
      <c r="A69" s="5" t="s">
        <v>64</v>
      </c>
      <c r="B69" s="10" t="s">
        <v>191</v>
      </c>
      <c r="C69" s="1" t="s">
        <v>247</v>
      </c>
      <c r="D69" s="25">
        <v>0</v>
      </c>
      <c r="E69" s="23">
        <f>D69/N69</f>
        <v>0</v>
      </c>
      <c r="F69" s="10"/>
      <c r="G69" s="5">
        <v>415</v>
      </c>
      <c r="H69" s="5">
        <v>250</v>
      </c>
      <c r="I69" s="6">
        <v>42</v>
      </c>
      <c r="J69" s="6"/>
      <c r="K69" s="18">
        <f>(N69-H69)/H69</f>
        <v>6.1280000000000001</v>
      </c>
      <c r="L69" s="6"/>
      <c r="M69" s="9">
        <v>3833</v>
      </c>
      <c r="N69" s="9">
        <v>1782</v>
      </c>
      <c r="O69" s="9" t="s">
        <v>182</v>
      </c>
      <c r="P69" s="9"/>
      <c r="Q69" s="6" t="s">
        <v>182</v>
      </c>
      <c r="R69" s="9"/>
      <c r="S69" s="4" t="s">
        <v>183</v>
      </c>
      <c r="T69" s="6"/>
    </row>
    <row r="70" spans="1:20">
      <c r="A70" s="5" t="s">
        <v>65</v>
      </c>
      <c r="B70" s="10" t="s">
        <v>187</v>
      </c>
      <c r="C70" s="1" t="s">
        <v>247</v>
      </c>
      <c r="D70" s="25">
        <v>0</v>
      </c>
      <c r="E70" s="23">
        <f>D70/N70</f>
        <v>0</v>
      </c>
      <c r="F70" s="10"/>
      <c r="G70" s="5">
        <v>826</v>
      </c>
      <c r="H70" s="5">
        <v>143</v>
      </c>
      <c r="I70" s="6" t="s">
        <v>181</v>
      </c>
      <c r="J70" s="6"/>
      <c r="K70" s="18">
        <f>(N70-H70)/H70</f>
        <v>8.27972027972028</v>
      </c>
      <c r="L70" s="6"/>
      <c r="M70" s="9">
        <v>6187</v>
      </c>
      <c r="N70" s="9">
        <v>1327</v>
      </c>
      <c r="O70" s="6" t="s">
        <v>181</v>
      </c>
      <c r="Q70" s="18">
        <f>(S70-(N70/2))/(N70/2)</f>
        <v>36.433308214016577</v>
      </c>
      <c r="S70">
        <v>24837</v>
      </c>
      <c r="T70" s="6" t="s">
        <v>181</v>
      </c>
    </row>
    <row r="71" spans="1:20">
      <c r="A71" s="5" t="s">
        <v>66</v>
      </c>
      <c r="B71" s="5" t="s">
        <v>219</v>
      </c>
      <c r="C71" s="1" t="s">
        <v>247</v>
      </c>
      <c r="D71" s="26" t="s">
        <v>240</v>
      </c>
      <c r="E71" s="23" t="s">
        <v>182</v>
      </c>
      <c r="G71" s="5">
        <v>0</v>
      </c>
      <c r="H71" s="5">
        <v>0</v>
      </c>
      <c r="I71" s="6">
        <v>1</v>
      </c>
      <c r="J71" s="6"/>
      <c r="K71" s="18">
        <f t="shared" ref="K71:K134" si="4">(O71-I71)/I71</f>
        <v>5</v>
      </c>
      <c r="L71" s="6"/>
      <c r="M71" s="6">
        <v>1</v>
      </c>
      <c r="N71" s="6">
        <v>0</v>
      </c>
      <c r="O71" s="6">
        <v>6</v>
      </c>
      <c r="Q71" s="18" t="s">
        <v>182</v>
      </c>
      <c r="S71" s="4" t="s">
        <v>183</v>
      </c>
      <c r="T71" s="6"/>
    </row>
    <row r="72" spans="1:20">
      <c r="A72" s="5" t="s">
        <v>67</v>
      </c>
      <c r="B72" s="10" t="s">
        <v>192</v>
      </c>
      <c r="C72" s="21" t="s">
        <v>241</v>
      </c>
      <c r="D72" s="23" t="s">
        <v>192</v>
      </c>
      <c r="E72" s="23" t="s">
        <v>182</v>
      </c>
      <c r="F72" s="10"/>
      <c r="G72" s="5">
        <v>16914</v>
      </c>
      <c r="H72" s="6">
        <v>4193</v>
      </c>
      <c r="I72" s="6" t="s">
        <v>181</v>
      </c>
      <c r="J72" s="6"/>
      <c r="K72" s="18">
        <f>(N72-H72)/H72</f>
        <v>-0.62652039112807056</v>
      </c>
      <c r="L72" s="6"/>
      <c r="M72" s="9">
        <v>7183</v>
      </c>
      <c r="N72" s="9">
        <v>1566</v>
      </c>
      <c r="O72" s="6" t="s">
        <v>181</v>
      </c>
      <c r="Q72" s="18">
        <f>(S72-(N72/2))/(N72/2)</f>
        <v>1.1123882503192848</v>
      </c>
      <c r="S72" s="6">
        <v>1654</v>
      </c>
      <c r="T72" s="6" t="s">
        <v>181</v>
      </c>
    </row>
    <row r="73" spans="1:20">
      <c r="A73" s="5" t="s">
        <v>68</v>
      </c>
      <c r="B73" s="10" t="s">
        <v>187</v>
      </c>
      <c r="C73" s="1" t="s">
        <v>247</v>
      </c>
      <c r="D73" s="23" t="s">
        <v>238</v>
      </c>
      <c r="E73" s="23" t="s">
        <v>182</v>
      </c>
      <c r="F73" s="10"/>
      <c r="G73" s="5">
        <v>5814</v>
      </c>
      <c r="H73" s="5">
        <v>1114</v>
      </c>
      <c r="I73" s="6">
        <v>138</v>
      </c>
      <c r="J73" s="6"/>
      <c r="K73" s="18">
        <f t="shared" si="4"/>
        <v>-0.54347826086956519</v>
      </c>
      <c r="L73" s="6"/>
      <c r="M73" s="9">
        <v>7183</v>
      </c>
      <c r="N73" s="9">
        <v>1566</v>
      </c>
      <c r="O73" s="9">
        <v>63</v>
      </c>
      <c r="P73" s="9"/>
      <c r="Q73" s="18">
        <f t="shared" ref="Q73:Q128" si="5">(T73-(O73/2))/(O73/2)</f>
        <v>-0.33333333333333331</v>
      </c>
      <c r="R73" s="9"/>
      <c r="S73">
        <v>24859</v>
      </c>
      <c r="T73" s="20">
        <v>21</v>
      </c>
    </row>
    <row r="74" spans="1:20">
      <c r="A74" s="5" t="s">
        <v>69</v>
      </c>
      <c r="B74" s="10" t="s">
        <v>187</v>
      </c>
      <c r="C74" s="1" t="s">
        <v>247</v>
      </c>
      <c r="D74" s="23" t="s">
        <v>238</v>
      </c>
      <c r="E74" s="23" t="s">
        <v>182</v>
      </c>
      <c r="F74" s="10"/>
      <c r="G74" s="5">
        <v>193</v>
      </c>
      <c r="H74" s="5">
        <v>28</v>
      </c>
      <c r="I74" s="6">
        <v>10</v>
      </c>
      <c r="J74" s="6"/>
      <c r="K74" s="18">
        <f t="shared" si="4"/>
        <v>0.1</v>
      </c>
      <c r="L74" s="6"/>
      <c r="M74" s="9">
        <v>3173</v>
      </c>
      <c r="N74" s="9">
        <v>793</v>
      </c>
      <c r="O74" s="9">
        <v>11</v>
      </c>
      <c r="P74" s="9"/>
      <c r="Q74" s="18">
        <f t="shared" si="5"/>
        <v>28.454545454545453</v>
      </c>
      <c r="R74" s="9"/>
      <c r="S74">
        <v>2486</v>
      </c>
      <c r="T74" s="20">
        <v>162</v>
      </c>
    </row>
    <row r="75" spans="1:20">
      <c r="A75" s="5" t="s">
        <v>70</v>
      </c>
      <c r="B75" s="10" t="s">
        <v>200</v>
      </c>
      <c r="C75" s="21" t="s">
        <v>252</v>
      </c>
      <c r="D75" s="23" t="s">
        <v>243</v>
      </c>
      <c r="E75" s="23" t="s">
        <v>182</v>
      </c>
      <c r="F75" s="10"/>
      <c r="G75" s="5">
        <v>1195</v>
      </c>
      <c r="H75" s="5">
        <v>1050</v>
      </c>
      <c r="I75" s="5">
        <v>1631</v>
      </c>
      <c r="K75" s="18">
        <f t="shared" si="4"/>
        <v>0.32434089515634579</v>
      </c>
      <c r="M75" s="9">
        <v>1770</v>
      </c>
      <c r="N75" s="9">
        <v>764</v>
      </c>
      <c r="O75" s="5">
        <v>2160</v>
      </c>
      <c r="P75" s="5"/>
      <c r="Q75" s="18">
        <f t="shared" si="5"/>
        <v>-0.47870370370370369</v>
      </c>
      <c r="R75" s="5"/>
      <c r="S75" s="6">
        <v>125</v>
      </c>
      <c r="T75" s="6">
        <v>563</v>
      </c>
    </row>
    <row r="76" spans="1:20">
      <c r="A76" s="5" t="s">
        <v>71</v>
      </c>
      <c r="B76" s="10" t="s">
        <v>191</v>
      </c>
      <c r="C76" s="1" t="s">
        <v>247</v>
      </c>
      <c r="D76" s="23" t="s">
        <v>242</v>
      </c>
      <c r="E76" s="23" t="s">
        <v>182</v>
      </c>
      <c r="F76" s="10"/>
      <c r="G76" s="5">
        <v>10</v>
      </c>
      <c r="H76" s="5">
        <v>13</v>
      </c>
      <c r="I76" s="6">
        <v>34</v>
      </c>
      <c r="J76" s="6"/>
      <c r="K76" s="18">
        <f t="shared" si="4"/>
        <v>5.0294117647058822</v>
      </c>
      <c r="L76" s="6"/>
      <c r="M76" s="9">
        <v>417</v>
      </c>
      <c r="N76" s="9">
        <v>263</v>
      </c>
      <c r="O76" s="9">
        <v>205</v>
      </c>
      <c r="P76" s="9"/>
      <c r="Q76" s="18">
        <f t="shared" si="5"/>
        <v>-0.58048780487804874</v>
      </c>
      <c r="R76" s="9"/>
      <c r="S76" s="6">
        <v>18</v>
      </c>
      <c r="T76" s="6">
        <v>43</v>
      </c>
    </row>
    <row r="77" spans="1:20">
      <c r="A77" s="5" t="s">
        <v>72</v>
      </c>
      <c r="B77" s="10" t="s">
        <v>201</v>
      </c>
      <c r="C77" s="1" t="s">
        <v>247</v>
      </c>
      <c r="D77" s="25">
        <v>531.95000000000005</v>
      </c>
      <c r="E77" s="23">
        <f t="shared" ref="E77:E129" si="6">D77/O77</f>
        <v>1.0074810606060607</v>
      </c>
      <c r="F77" s="10"/>
      <c r="G77" s="6" t="s">
        <v>182</v>
      </c>
      <c r="H77" s="6" t="s">
        <v>182</v>
      </c>
      <c r="I77" s="6">
        <v>68</v>
      </c>
      <c r="J77" s="6"/>
      <c r="K77" s="18">
        <f t="shared" si="4"/>
        <v>6.7647058823529411</v>
      </c>
      <c r="L77" s="6"/>
      <c r="M77" s="6" t="s">
        <v>182</v>
      </c>
      <c r="N77" s="6">
        <v>44</v>
      </c>
      <c r="O77" s="6">
        <v>528</v>
      </c>
      <c r="Q77" s="18">
        <f t="shared" si="5"/>
        <v>0.23484848484848486</v>
      </c>
      <c r="S77" s="6">
        <v>40</v>
      </c>
      <c r="T77" s="6">
        <v>326</v>
      </c>
    </row>
    <row r="78" spans="1:20">
      <c r="A78" s="5" t="s">
        <v>73</v>
      </c>
      <c r="B78" s="5" t="s">
        <v>224</v>
      </c>
      <c r="C78" s="1" t="s">
        <v>247</v>
      </c>
      <c r="D78" s="23" t="s">
        <v>238</v>
      </c>
      <c r="E78" s="23" t="s">
        <v>182</v>
      </c>
      <c r="G78" s="6" t="s">
        <v>182</v>
      </c>
      <c r="H78" s="6" t="s">
        <v>182</v>
      </c>
      <c r="I78" s="6" t="s">
        <v>182</v>
      </c>
      <c r="J78" s="6"/>
      <c r="K78" s="18" t="s">
        <v>182</v>
      </c>
      <c r="L78" s="6"/>
      <c r="M78" s="6" t="s">
        <v>182</v>
      </c>
      <c r="N78" s="6">
        <v>16</v>
      </c>
      <c r="O78" s="6">
        <v>28240</v>
      </c>
      <c r="Q78" s="18" t="s">
        <v>182</v>
      </c>
      <c r="S78" s="18" t="s">
        <v>182</v>
      </c>
      <c r="T78" s="18" t="s">
        <v>182</v>
      </c>
    </row>
    <row r="79" spans="1:20">
      <c r="A79" s="5" t="s">
        <v>74</v>
      </c>
      <c r="B79" s="10" t="s">
        <v>190</v>
      </c>
      <c r="C79" s="1" t="s">
        <v>247</v>
      </c>
      <c r="D79" s="23" t="s">
        <v>242</v>
      </c>
      <c r="E79" s="23" t="s">
        <v>182</v>
      </c>
      <c r="F79" s="10"/>
      <c r="G79" s="6" t="s">
        <v>182</v>
      </c>
      <c r="H79" s="5">
        <v>163</v>
      </c>
      <c r="I79" s="6">
        <v>2237</v>
      </c>
      <c r="J79" s="6"/>
      <c r="K79" s="18">
        <f t="shared" si="4"/>
        <v>2.1211443898077782</v>
      </c>
      <c r="L79" s="6"/>
      <c r="M79" s="9" t="s">
        <v>182</v>
      </c>
      <c r="N79" s="9">
        <v>355</v>
      </c>
      <c r="O79" s="9">
        <v>6982</v>
      </c>
      <c r="P79" s="9"/>
      <c r="Q79" s="18" t="s">
        <v>182</v>
      </c>
      <c r="R79" s="9"/>
      <c r="S79" s="6" t="s">
        <v>182</v>
      </c>
      <c r="T79" s="6" t="s">
        <v>182</v>
      </c>
    </row>
    <row r="80" spans="1:20">
      <c r="A80" s="5" t="s">
        <v>75</v>
      </c>
      <c r="B80" s="10" t="s">
        <v>200</v>
      </c>
      <c r="C80" s="21" t="s">
        <v>249</v>
      </c>
      <c r="D80" s="25">
        <v>1511.5</v>
      </c>
      <c r="E80" s="23">
        <f t="shared" si="6"/>
        <v>5.5366300366300365</v>
      </c>
      <c r="F80" s="10"/>
      <c r="G80" s="5">
        <v>2898</v>
      </c>
      <c r="H80" s="5">
        <v>1288</v>
      </c>
      <c r="I80" s="5">
        <v>708</v>
      </c>
      <c r="K80" s="18">
        <f t="shared" si="4"/>
        <v>-0.61440677966101698</v>
      </c>
      <c r="M80" s="9">
        <v>1966</v>
      </c>
      <c r="N80" s="9">
        <v>842</v>
      </c>
      <c r="O80" s="9">
        <v>273</v>
      </c>
      <c r="P80" s="9"/>
      <c r="Q80" s="18">
        <f t="shared" si="5"/>
        <v>0.42124542124542125</v>
      </c>
      <c r="R80" s="9"/>
      <c r="S80" s="6">
        <v>327</v>
      </c>
      <c r="T80" s="6">
        <v>194</v>
      </c>
    </row>
    <row r="81" spans="1:20">
      <c r="A81" s="5" t="s">
        <v>76</v>
      </c>
      <c r="B81" s="10" t="s">
        <v>187</v>
      </c>
      <c r="C81" s="21" t="s">
        <v>249</v>
      </c>
      <c r="D81" s="25">
        <v>1806.16</v>
      </c>
      <c r="E81" s="23">
        <f>D81/N81</f>
        <v>1.1246326276463263</v>
      </c>
      <c r="F81" s="10"/>
      <c r="G81" s="5">
        <v>4915</v>
      </c>
      <c r="H81" s="5">
        <v>875</v>
      </c>
      <c r="I81" s="6" t="s">
        <v>181</v>
      </c>
      <c r="J81" s="6"/>
      <c r="K81" s="18">
        <f>(N81-H81)/H81</f>
        <v>0.83542857142857141</v>
      </c>
      <c r="L81" s="6"/>
      <c r="M81" s="9">
        <v>7754</v>
      </c>
      <c r="N81" s="9">
        <v>1606</v>
      </c>
      <c r="O81" s="6" t="s">
        <v>181</v>
      </c>
      <c r="Q81" s="18">
        <f>(S81-(N81/2))/(N81/2)</f>
        <v>30.077210460772104</v>
      </c>
      <c r="S81">
        <v>24955</v>
      </c>
      <c r="T81" s="6" t="s">
        <v>181</v>
      </c>
    </row>
    <row r="82" spans="1:20">
      <c r="A82" s="5" t="s">
        <v>77</v>
      </c>
      <c r="B82" s="10" t="s">
        <v>187</v>
      </c>
      <c r="C82" s="21" t="s">
        <v>250</v>
      </c>
      <c r="D82" s="25">
        <v>1070</v>
      </c>
      <c r="E82" s="23">
        <f t="shared" si="6"/>
        <v>2.4099099099099099</v>
      </c>
      <c r="F82" s="10"/>
      <c r="G82" s="5">
        <v>2833</v>
      </c>
      <c r="H82" s="5">
        <v>579</v>
      </c>
      <c r="I82" s="6">
        <v>141</v>
      </c>
      <c r="J82" s="6"/>
      <c r="K82" s="18">
        <f t="shared" si="4"/>
        <v>2.1489361702127661</v>
      </c>
      <c r="L82" s="6"/>
      <c r="M82" s="9">
        <v>8097</v>
      </c>
      <c r="N82" s="9">
        <v>1845</v>
      </c>
      <c r="O82" s="9">
        <v>444</v>
      </c>
      <c r="P82" s="9"/>
      <c r="Q82" s="18">
        <f t="shared" si="5"/>
        <v>2.8198198198198199</v>
      </c>
      <c r="R82" s="9"/>
      <c r="S82">
        <v>2514</v>
      </c>
      <c r="T82" s="20">
        <v>848</v>
      </c>
    </row>
    <row r="83" spans="1:20">
      <c r="A83" s="5" t="s">
        <v>78</v>
      </c>
      <c r="B83" s="10" t="s">
        <v>200</v>
      </c>
      <c r="C83" s="21" t="s">
        <v>249</v>
      </c>
      <c r="D83" s="23" t="s">
        <v>238</v>
      </c>
      <c r="E83" s="23" t="s">
        <v>182</v>
      </c>
      <c r="F83" s="10"/>
      <c r="G83" s="5">
        <v>1604</v>
      </c>
      <c r="H83" s="5">
        <v>1532</v>
      </c>
      <c r="I83" s="5">
        <v>508</v>
      </c>
      <c r="K83" s="18">
        <f t="shared" si="4"/>
        <v>0.76377952755905509</v>
      </c>
      <c r="M83" s="9">
        <v>1985</v>
      </c>
      <c r="N83" s="9">
        <v>920</v>
      </c>
      <c r="O83" s="9">
        <v>896</v>
      </c>
      <c r="P83" s="9"/>
      <c r="Q83" s="18">
        <f t="shared" si="5"/>
        <v>-4.4642857142857144E-2</v>
      </c>
      <c r="R83" s="9"/>
      <c r="S83" s="6">
        <v>366</v>
      </c>
      <c r="T83" s="6">
        <v>428</v>
      </c>
    </row>
    <row r="84" spans="1:20">
      <c r="A84" s="5" t="s">
        <v>79</v>
      </c>
      <c r="B84" s="10" t="s">
        <v>187</v>
      </c>
      <c r="C84" s="21" t="s">
        <v>249</v>
      </c>
      <c r="D84" s="23" t="s">
        <v>238</v>
      </c>
      <c r="E84" s="23" t="s">
        <v>182</v>
      </c>
      <c r="F84" s="10"/>
      <c r="G84" s="5">
        <v>5999</v>
      </c>
      <c r="H84" s="5">
        <v>1128</v>
      </c>
      <c r="I84" s="6">
        <v>159</v>
      </c>
      <c r="J84" s="6"/>
      <c r="K84" s="18">
        <f t="shared" si="4"/>
        <v>0.2389937106918239</v>
      </c>
      <c r="L84" s="6"/>
      <c r="M84" s="9">
        <v>8174</v>
      </c>
      <c r="N84" s="9">
        <v>1737</v>
      </c>
      <c r="O84" s="9">
        <v>197</v>
      </c>
      <c r="P84" s="9"/>
      <c r="Q84" s="18">
        <f t="shared" si="5"/>
        <v>0.27918781725888325</v>
      </c>
      <c r="R84" s="9"/>
      <c r="S84">
        <v>24928</v>
      </c>
      <c r="T84" s="20">
        <v>126</v>
      </c>
    </row>
    <row r="85" spans="1:20">
      <c r="A85" s="5" t="s">
        <v>80</v>
      </c>
      <c r="B85" s="10" t="s">
        <v>187</v>
      </c>
      <c r="C85" s="21" t="s">
        <v>249</v>
      </c>
      <c r="D85" s="23" t="s">
        <v>238</v>
      </c>
      <c r="E85" s="23" t="s">
        <v>182</v>
      </c>
      <c r="F85" s="10"/>
      <c r="G85" s="5">
        <v>7413</v>
      </c>
      <c r="H85" s="5">
        <v>1848</v>
      </c>
      <c r="I85" s="6">
        <v>1291</v>
      </c>
      <c r="J85" s="6"/>
      <c r="K85" s="18">
        <f t="shared" si="4"/>
        <v>-0.19364833462432224</v>
      </c>
      <c r="L85" s="6"/>
      <c r="M85" s="9">
        <v>10803</v>
      </c>
      <c r="N85" s="9">
        <v>2506</v>
      </c>
      <c r="O85" s="9">
        <v>1041</v>
      </c>
      <c r="P85" s="9"/>
      <c r="Q85" s="18">
        <f t="shared" si="5"/>
        <v>-0.52161383285302598</v>
      </c>
      <c r="R85" s="9"/>
      <c r="S85">
        <v>25127</v>
      </c>
      <c r="T85" s="14">
        <v>249</v>
      </c>
    </row>
    <row r="86" spans="1:20">
      <c r="A86" s="5" t="s">
        <v>81</v>
      </c>
      <c r="B86" s="10" t="s">
        <v>191</v>
      </c>
      <c r="C86" s="21" t="s">
        <v>247</v>
      </c>
      <c r="D86" s="23" t="s">
        <v>238</v>
      </c>
      <c r="E86" s="23" t="s">
        <v>182</v>
      </c>
      <c r="F86" s="10"/>
      <c r="G86" s="6" t="s">
        <v>182</v>
      </c>
      <c r="H86" s="6" t="s">
        <v>182</v>
      </c>
      <c r="I86" s="6" t="s">
        <v>182</v>
      </c>
      <c r="J86" s="6"/>
      <c r="K86" s="18" t="s">
        <v>182</v>
      </c>
      <c r="L86" s="6"/>
      <c r="M86" s="9" t="s">
        <v>182</v>
      </c>
      <c r="N86" s="9" t="s">
        <v>182</v>
      </c>
      <c r="O86" s="9" t="s">
        <v>182</v>
      </c>
      <c r="P86" s="9"/>
      <c r="Q86" s="9" t="s">
        <v>182</v>
      </c>
      <c r="R86" s="9"/>
      <c r="S86" s="9" t="s">
        <v>182</v>
      </c>
      <c r="T86" s="6" t="s">
        <v>182</v>
      </c>
    </row>
    <row r="87" spans="1:20">
      <c r="A87" s="5" t="s">
        <v>82</v>
      </c>
      <c r="B87" s="10" t="s">
        <v>187</v>
      </c>
      <c r="C87" s="21" t="s">
        <v>247</v>
      </c>
      <c r="D87" s="25">
        <v>10576.37</v>
      </c>
      <c r="E87" s="23">
        <f>D87/N87</f>
        <v>9.2208979947689631</v>
      </c>
      <c r="F87" s="10"/>
      <c r="G87" s="5">
        <v>1745</v>
      </c>
      <c r="H87" s="5">
        <v>1848</v>
      </c>
      <c r="I87" s="6" t="s">
        <v>181</v>
      </c>
      <c r="J87" s="6"/>
      <c r="K87" s="18">
        <f>(N87-H87)/H87</f>
        <v>-0.37932900432900435</v>
      </c>
      <c r="L87" s="6"/>
      <c r="M87" s="9">
        <v>4888</v>
      </c>
      <c r="N87" s="9">
        <v>1147</v>
      </c>
      <c r="O87" s="6" t="s">
        <v>181</v>
      </c>
      <c r="Q87" s="18">
        <f>(S87-(N87/2))/(N87/2)</f>
        <v>3.3504795117698345</v>
      </c>
      <c r="S87">
        <v>2495</v>
      </c>
      <c r="T87" s="6" t="s">
        <v>181</v>
      </c>
    </row>
    <row r="88" spans="1:20">
      <c r="A88" s="5" t="s">
        <v>83</v>
      </c>
      <c r="B88" s="10" t="s">
        <v>191</v>
      </c>
      <c r="C88" s="21" t="s">
        <v>247</v>
      </c>
      <c r="D88" s="25">
        <v>2479.73</v>
      </c>
      <c r="E88" s="23">
        <f t="shared" si="6"/>
        <v>3.6306442166910688</v>
      </c>
      <c r="F88" s="10"/>
      <c r="G88" s="5">
        <v>615</v>
      </c>
      <c r="H88" s="5">
        <v>243</v>
      </c>
      <c r="I88" s="6">
        <v>756</v>
      </c>
      <c r="J88" s="6"/>
      <c r="K88" s="18">
        <f t="shared" si="4"/>
        <v>-9.6560846560846555E-2</v>
      </c>
      <c r="L88" s="6"/>
      <c r="M88" s="9">
        <v>689</v>
      </c>
      <c r="N88" s="9">
        <v>252</v>
      </c>
      <c r="O88" s="9">
        <v>683</v>
      </c>
      <c r="P88" s="9"/>
      <c r="Q88" s="18">
        <f t="shared" si="5"/>
        <v>-6.0029282576866766E-2</v>
      </c>
      <c r="R88" s="9"/>
      <c r="S88" s="6" t="s">
        <v>182</v>
      </c>
      <c r="T88" s="6">
        <v>321</v>
      </c>
    </row>
    <row r="89" spans="1:20">
      <c r="A89" s="5" t="s">
        <v>227</v>
      </c>
      <c r="B89" s="10" t="s">
        <v>191</v>
      </c>
      <c r="C89" s="21" t="s">
        <v>247</v>
      </c>
      <c r="D89" s="23" t="s">
        <v>242</v>
      </c>
      <c r="E89" s="23" t="s">
        <v>182</v>
      </c>
      <c r="F89" s="10"/>
      <c r="G89" s="9" t="s">
        <v>182</v>
      </c>
      <c r="H89" s="9" t="s">
        <v>182</v>
      </c>
      <c r="I89" s="9" t="s">
        <v>182</v>
      </c>
      <c r="J89" s="7"/>
      <c r="K89" s="18" t="s">
        <v>182</v>
      </c>
      <c r="L89" s="7"/>
      <c r="M89" s="7" t="s">
        <v>182</v>
      </c>
      <c r="N89" s="7" t="s">
        <v>182</v>
      </c>
      <c r="O89" s="7" t="s">
        <v>182</v>
      </c>
      <c r="P89" s="7"/>
      <c r="Q89" s="7" t="s">
        <v>182</v>
      </c>
      <c r="R89" s="7"/>
      <c r="S89" s="7" t="s">
        <v>182</v>
      </c>
      <c r="T89" s="6" t="s">
        <v>182</v>
      </c>
    </row>
    <row r="90" spans="1:20">
      <c r="A90" s="5" t="s">
        <v>84</v>
      </c>
      <c r="B90" s="10" t="s">
        <v>94</v>
      </c>
      <c r="C90" s="21" t="s">
        <v>247</v>
      </c>
      <c r="D90" s="25"/>
      <c r="E90" s="21" t="s">
        <v>182</v>
      </c>
      <c r="F90" s="10"/>
      <c r="G90" s="9" t="s">
        <v>182</v>
      </c>
      <c r="H90" s="9" t="s">
        <v>182</v>
      </c>
      <c r="I90" s="9" t="s">
        <v>182</v>
      </c>
      <c r="J90" s="6"/>
      <c r="K90" s="18" t="s">
        <v>182</v>
      </c>
      <c r="L90" s="6"/>
      <c r="M90" s="9" t="s">
        <v>182</v>
      </c>
      <c r="N90" s="9" t="s">
        <v>182</v>
      </c>
      <c r="O90" s="9" t="s">
        <v>182</v>
      </c>
      <c r="P90" s="9"/>
      <c r="Q90" s="9" t="s">
        <v>182</v>
      </c>
      <c r="R90" s="9"/>
      <c r="S90" s="9" t="s">
        <v>182</v>
      </c>
      <c r="T90" s="9" t="s">
        <v>182</v>
      </c>
    </row>
    <row r="91" spans="1:20">
      <c r="A91" s="5" t="s">
        <v>85</v>
      </c>
      <c r="B91" s="10" t="s">
        <v>191</v>
      </c>
      <c r="C91" s="21" t="s">
        <v>247</v>
      </c>
      <c r="D91" s="26" t="s">
        <v>240</v>
      </c>
      <c r="E91" s="23" t="s">
        <v>182</v>
      </c>
      <c r="F91" s="10"/>
      <c r="G91" s="5">
        <v>24</v>
      </c>
      <c r="H91" s="5">
        <v>0</v>
      </c>
      <c r="I91" s="6">
        <v>0</v>
      </c>
      <c r="J91" s="6"/>
      <c r="K91" s="18" t="s">
        <v>182</v>
      </c>
      <c r="L91" s="6"/>
      <c r="M91" s="9" t="s">
        <v>182</v>
      </c>
      <c r="N91" s="9" t="s">
        <v>182</v>
      </c>
      <c r="O91" s="9" t="s">
        <v>182</v>
      </c>
      <c r="P91" s="9"/>
      <c r="Q91" s="18" t="s">
        <v>182</v>
      </c>
      <c r="R91" s="9"/>
      <c r="S91" s="4" t="s">
        <v>183</v>
      </c>
      <c r="T91" s="6"/>
    </row>
    <row r="92" spans="1:20">
      <c r="A92" s="5" t="s">
        <v>87</v>
      </c>
      <c r="B92" s="5" t="s">
        <v>206</v>
      </c>
      <c r="C92" s="1" t="s">
        <v>247</v>
      </c>
      <c r="D92" s="24">
        <v>707.18</v>
      </c>
      <c r="E92" s="23">
        <f t="shared" si="6"/>
        <v>0.38941629955947132</v>
      </c>
      <c r="G92" s="5">
        <v>33</v>
      </c>
      <c r="H92" s="6" t="s">
        <v>182</v>
      </c>
      <c r="I92" s="6">
        <v>692</v>
      </c>
      <c r="J92" s="6"/>
      <c r="K92" s="18">
        <f t="shared" si="4"/>
        <v>1.6242774566473988</v>
      </c>
      <c r="L92" s="6"/>
      <c r="M92" s="6">
        <v>146</v>
      </c>
      <c r="N92" s="6" t="s">
        <v>182</v>
      </c>
      <c r="O92" s="6">
        <v>1816</v>
      </c>
      <c r="Q92" s="18">
        <f t="shared" si="5"/>
        <v>-0.42731277533039647</v>
      </c>
      <c r="S92" s="6" t="s">
        <v>182</v>
      </c>
      <c r="T92" s="6">
        <v>520</v>
      </c>
    </row>
    <row r="93" spans="1:20">
      <c r="A93" s="5" t="s">
        <v>88</v>
      </c>
      <c r="B93" s="10" t="s">
        <v>202</v>
      </c>
      <c r="C93" s="21" t="s">
        <v>247</v>
      </c>
      <c r="D93" s="25">
        <v>4974.62</v>
      </c>
      <c r="E93" s="23">
        <f t="shared" si="6"/>
        <v>2.5842181818181817</v>
      </c>
      <c r="F93" s="10"/>
      <c r="G93" s="5">
        <v>5841</v>
      </c>
      <c r="H93" s="6" t="s">
        <v>182</v>
      </c>
      <c r="I93" s="6">
        <v>2257</v>
      </c>
      <c r="J93" s="6"/>
      <c r="K93" s="18">
        <f t="shared" si="4"/>
        <v>-0.14709791758972088</v>
      </c>
      <c r="L93" s="6"/>
      <c r="M93" s="6">
        <v>7007</v>
      </c>
      <c r="N93" s="6">
        <v>3739</v>
      </c>
      <c r="O93" s="6">
        <v>1925</v>
      </c>
      <c r="Q93" s="18">
        <f t="shared" si="5"/>
        <v>0.33194805194805194</v>
      </c>
      <c r="S93" s="6" t="s">
        <v>182</v>
      </c>
      <c r="T93" s="6">
        <v>1282</v>
      </c>
    </row>
    <row r="94" spans="1:20">
      <c r="A94" s="5" t="s">
        <v>89</v>
      </c>
      <c r="B94" s="10" t="s">
        <v>187</v>
      </c>
      <c r="C94" s="21" t="s">
        <v>241</v>
      </c>
      <c r="D94" s="23" t="s">
        <v>238</v>
      </c>
      <c r="E94" s="23" t="s">
        <v>182</v>
      </c>
      <c r="F94" s="10"/>
      <c r="G94" s="5">
        <v>1533</v>
      </c>
      <c r="H94" s="5">
        <v>293</v>
      </c>
      <c r="I94" s="6" t="s">
        <v>181</v>
      </c>
      <c r="J94" s="6"/>
      <c r="K94" s="18">
        <f>(N94-H94)/H94</f>
        <v>2.8395904436860069</v>
      </c>
      <c r="L94" s="6"/>
      <c r="M94" s="9">
        <v>5083</v>
      </c>
      <c r="N94" s="9">
        <v>1125</v>
      </c>
      <c r="O94" s="6" t="s">
        <v>181</v>
      </c>
      <c r="Q94" s="18">
        <f>(S94-(N94/2))/(N94/2)</f>
        <v>3.4195555555555557</v>
      </c>
      <c r="S94">
        <v>2486</v>
      </c>
      <c r="T94" s="6" t="s">
        <v>181</v>
      </c>
    </row>
    <row r="95" spans="1:20">
      <c r="A95" s="5" t="s">
        <v>90</v>
      </c>
      <c r="B95" s="10" t="s">
        <v>200</v>
      </c>
      <c r="C95" s="21" t="s">
        <v>252</v>
      </c>
      <c r="D95" s="23" t="s">
        <v>238</v>
      </c>
      <c r="E95" s="23" t="s">
        <v>182</v>
      </c>
      <c r="F95" s="10"/>
      <c r="G95" s="5">
        <v>301</v>
      </c>
      <c r="H95" s="5">
        <v>207</v>
      </c>
      <c r="I95" s="5">
        <v>1032</v>
      </c>
      <c r="K95" s="18">
        <f t="shared" si="4"/>
        <v>-0.74031007751937983</v>
      </c>
      <c r="M95" s="9">
        <v>84</v>
      </c>
      <c r="N95" s="9">
        <v>25</v>
      </c>
      <c r="O95" s="9">
        <v>268</v>
      </c>
      <c r="P95" s="9"/>
      <c r="Q95" s="18">
        <f t="shared" si="5"/>
        <v>3.6044776119402986</v>
      </c>
      <c r="R95" s="9"/>
      <c r="S95" s="6">
        <v>506</v>
      </c>
      <c r="T95" s="6">
        <v>617</v>
      </c>
    </row>
    <row r="96" spans="1:20">
      <c r="A96" s="5" t="s">
        <v>91</v>
      </c>
      <c r="B96" s="10" t="s">
        <v>187</v>
      </c>
      <c r="C96" s="21" t="s">
        <v>248</v>
      </c>
      <c r="D96" s="23" t="s">
        <v>238</v>
      </c>
      <c r="E96" s="23" t="s">
        <v>182</v>
      </c>
      <c r="F96" s="10"/>
      <c r="G96" s="5">
        <v>1522</v>
      </c>
      <c r="H96" s="5">
        <v>290</v>
      </c>
      <c r="I96" s="6" t="s">
        <v>181</v>
      </c>
      <c r="J96" s="6"/>
      <c r="K96" s="18">
        <f>(N96-H96)/H96</f>
        <v>2.7137931034482761</v>
      </c>
      <c r="L96" s="6"/>
      <c r="M96">
        <v>4861</v>
      </c>
      <c r="N96">
        <v>1077</v>
      </c>
      <c r="O96" s="6" t="s">
        <v>181</v>
      </c>
      <c r="Q96" s="18">
        <f>(S96-(N96/2))/(N96/2)</f>
        <v>45.148560817084494</v>
      </c>
      <c r="S96">
        <v>24851</v>
      </c>
      <c r="T96" s="6" t="s">
        <v>181</v>
      </c>
    </row>
    <row r="97" spans="1:20">
      <c r="A97" s="5" t="s">
        <v>204</v>
      </c>
      <c r="B97" s="10" t="s">
        <v>203</v>
      </c>
      <c r="C97" s="21" t="s">
        <v>247</v>
      </c>
      <c r="D97" s="23" t="s">
        <v>245</v>
      </c>
      <c r="E97" s="23" t="s">
        <v>182</v>
      </c>
      <c r="F97" s="10"/>
      <c r="G97" s="6" t="s">
        <v>182</v>
      </c>
      <c r="H97" s="6" t="s">
        <v>182</v>
      </c>
      <c r="I97" s="6">
        <v>524</v>
      </c>
      <c r="J97" s="6"/>
      <c r="K97" s="18">
        <f t="shared" si="4"/>
        <v>-0.37022900763358779</v>
      </c>
      <c r="L97" s="6"/>
      <c r="M97" s="18" t="s">
        <v>182</v>
      </c>
      <c r="N97" s="18" t="s">
        <v>182</v>
      </c>
      <c r="O97" s="9">
        <v>330</v>
      </c>
      <c r="P97" s="9"/>
      <c r="Q97" s="18">
        <f t="shared" si="5"/>
        <v>-0.28484848484848485</v>
      </c>
      <c r="R97" s="9"/>
      <c r="S97" s="18" t="s">
        <v>182</v>
      </c>
      <c r="T97" s="6">
        <v>118</v>
      </c>
    </row>
    <row r="98" spans="1:20">
      <c r="A98" s="5" t="s">
        <v>92</v>
      </c>
      <c r="B98" s="10" t="s">
        <v>205</v>
      </c>
      <c r="C98" s="21" t="s">
        <v>247</v>
      </c>
      <c r="D98" s="25">
        <v>173.79</v>
      </c>
      <c r="E98" s="23">
        <f t="shared" si="6"/>
        <v>3.0623788546255505E-2</v>
      </c>
      <c r="F98" s="10"/>
      <c r="G98" s="7" t="s">
        <v>182</v>
      </c>
      <c r="H98" s="5">
        <v>254</v>
      </c>
      <c r="I98" s="6">
        <v>2439</v>
      </c>
      <c r="J98" s="6"/>
      <c r="K98" s="18">
        <f t="shared" si="4"/>
        <v>1.3267732677326773</v>
      </c>
      <c r="L98" s="6"/>
      <c r="M98" s="7" t="s">
        <v>182</v>
      </c>
      <c r="N98" s="6">
        <v>736</v>
      </c>
      <c r="O98" s="6">
        <v>5675</v>
      </c>
      <c r="Q98" s="18">
        <f t="shared" si="5"/>
        <v>-0.33180616740088104</v>
      </c>
      <c r="S98" s="6">
        <v>305</v>
      </c>
      <c r="T98" s="6">
        <v>1896</v>
      </c>
    </row>
    <row r="99" spans="1:20">
      <c r="A99" s="5" t="s">
        <v>93</v>
      </c>
      <c r="B99" s="10" t="s">
        <v>190</v>
      </c>
      <c r="C99" s="21" t="s">
        <v>247</v>
      </c>
      <c r="D99" s="25">
        <v>500</v>
      </c>
      <c r="E99" s="23">
        <f t="shared" si="6"/>
        <v>4.5454545454545459</v>
      </c>
      <c r="F99" s="10"/>
      <c r="G99" s="5">
        <v>290</v>
      </c>
      <c r="H99" s="5">
        <v>50</v>
      </c>
      <c r="I99" s="6">
        <v>30</v>
      </c>
      <c r="J99" s="6"/>
      <c r="K99" s="18">
        <f t="shared" si="4"/>
        <v>2.6666666666666665</v>
      </c>
      <c r="L99" s="6"/>
      <c r="M99" s="9">
        <v>1121</v>
      </c>
      <c r="N99" s="9">
        <v>215</v>
      </c>
      <c r="O99" s="9">
        <v>110</v>
      </c>
      <c r="P99" s="9"/>
      <c r="Q99" s="18">
        <f t="shared" si="5"/>
        <v>1.1636363636363636</v>
      </c>
      <c r="R99" s="9"/>
      <c r="S99" s="6">
        <v>282</v>
      </c>
      <c r="T99" s="6">
        <v>119</v>
      </c>
    </row>
    <row r="100" spans="1:20">
      <c r="A100" s="5" t="s">
        <v>94</v>
      </c>
      <c r="B100" s="10" t="s">
        <v>94</v>
      </c>
      <c r="C100" s="21" t="s">
        <v>252</v>
      </c>
      <c r="D100" s="25">
        <f>2250+938+1725+1650+1750+1725+1000+1000+1350+2813</f>
        <v>16201</v>
      </c>
      <c r="E100" s="23">
        <f t="shared" si="6"/>
        <v>0.44964058727207129</v>
      </c>
      <c r="F100" s="10"/>
      <c r="G100" s="5">
        <v>33669</v>
      </c>
      <c r="H100" s="5">
        <v>13409</v>
      </c>
      <c r="I100" s="6">
        <v>33365</v>
      </c>
      <c r="J100" s="6"/>
      <c r="K100" s="18">
        <f t="shared" si="4"/>
        <v>7.9904091113442224E-2</v>
      </c>
      <c r="L100" s="6"/>
      <c r="M100" s="9">
        <v>36768</v>
      </c>
      <c r="N100" s="9">
        <v>13276</v>
      </c>
      <c r="O100" s="9">
        <v>36031</v>
      </c>
      <c r="P100" s="9"/>
      <c r="Q100" s="18">
        <f t="shared" si="5"/>
        <v>-0.23010740751019956</v>
      </c>
      <c r="R100" s="9"/>
      <c r="S100" s="20">
        <v>5428</v>
      </c>
      <c r="T100" s="6">
        <v>13870</v>
      </c>
    </row>
    <row r="101" spans="1:20">
      <c r="A101" s="5" t="s">
        <v>95</v>
      </c>
      <c r="B101" s="5" t="s">
        <v>219</v>
      </c>
      <c r="C101" s="1" t="s">
        <v>247</v>
      </c>
      <c r="D101" s="26" t="s">
        <v>240</v>
      </c>
      <c r="E101" s="23" t="s">
        <v>182</v>
      </c>
      <c r="G101" s="5">
        <v>0</v>
      </c>
      <c r="H101" s="5">
        <v>0</v>
      </c>
      <c r="I101" s="6">
        <v>0</v>
      </c>
      <c r="J101" s="6"/>
      <c r="K101" s="18" t="s">
        <v>182</v>
      </c>
      <c r="L101" s="6"/>
      <c r="M101" s="9">
        <v>15</v>
      </c>
      <c r="N101" s="9">
        <v>8</v>
      </c>
      <c r="O101" s="9">
        <v>128</v>
      </c>
      <c r="P101" s="9"/>
      <c r="Q101" s="18" t="s">
        <v>182</v>
      </c>
      <c r="R101" s="9"/>
      <c r="S101" s="4" t="s">
        <v>183</v>
      </c>
      <c r="T101" s="6"/>
    </row>
    <row r="102" spans="1:20">
      <c r="A102" s="5" t="s">
        <v>96</v>
      </c>
      <c r="B102" s="10" t="s">
        <v>190</v>
      </c>
      <c r="C102" s="21" t="s">
        <v>247</v>
      </c>
      <c r="D102" s="23" t="s">
        <v>242</v>
      </c>
      <c r="E102" s="23" t="s">
        <v>182</v>
      </c>
      <c r="F102" s="10"/>
      <c r="G102" s="5">
        <v>12</v>
      </c>
      <c r="H102" s="5">
        <v>4</v>
      </c>
      <c r="I102" s="6">
        <v>20</v>
      </c>
      <c r="J102" s="6"/>
      <c r="K102" s="18">
        <f t="shared" si="4"/>
        <v>16.2</v>
      </c>
      <c r="L102" s="6"/>
      <c r="M102" s="9">
        <v>6286</v>
      </c>
      <c r="N102" s="9">
        <v>1390</v>
      </c>
      <c r="O102" s="9">
        <v>344</v>
      </c>
      <c r="P102" s="9"/>
      <c r="Q102" s="18">
        <f t="shared" si="5"/>
        <v>-0.23837209302325582</v>
      </c>
      <c r="R102" s="9"/>
      <c r="S102" s="6">
        <v>9</v>
      </c>
      <c r="T102" s="6">
        <v>131</v>
      </c>
    </row>
    <row r="103" spans="1:20">
      <c r="A103" s="5" t="s">
        <v>97</v>
      </c>
      <c r="B103" s="10" t="s">
        <v>187</v>
      </c>
      <c r="C103" s="21" t="s">
        <v>247</v>
      </c>
      <c r="D103" s="23" t="s">
        <v>238</v>
      </c>
      <c r="E103" s="23" t="s">
        <v>182</v>
      </c>
      <c r="F103" s="10"/>
      <c r="G103" s="5">
        <v>2435</v>
      </c>
      <c r="H103" s="5">
        <v>498</v>
      </c>
      <c r="I103" s="6">
        <v>266</v>
      </c>
      <c r="J103" s="6"/>
      <c r="K103" s="18">
        <f t="shared" si="4"/>
        <v>9.3984962406015032E-2</v>
      </c>
      <c r="L103" s="6"/>
      <c r="M103">
        <v>6286</v>
      </c>
      <c r="N103">
        <v>1390</v>
      </c>
      <c r="O103" s="16">
        <v>291</v>
      </c>
      <c r="P103" s="16"/>
      <c r="Q103" s="18">
        <f t="shared" si="5"/>
        <v>0.46391752577319589</v>
      </c>
      <c r="R103" s="16"/>
      <c r="S103">
        <v>24899</v>
      </c>
      <c r="T103" s="20">
        <v>213</v>
      </c>
    </row>
    <row r="104" spans="1:20">
      <c r="A104" s="5" t="s">
        <v>98</v>
      </c>
      <c r="B104" s="10" t="s">
        <v>207</v>
      </c>
      <c r="C104" s="21" t="s">
        <v>247</v>
      </c>
      <c r="D104" s="25">
        <v>9472.4699999999993</v>
      </c>
      <c r="E104" s="23">
        <f t="shared" si="6"/>
        <v>1.1682868771583621</v>
      </c>
      <c r="F104" s="10"/>
      <c r="G104" s="5">
        <v>3280</v>
      </c>
      <c r="H104" s="5">
        <v>4253</v>
      </c>
      <c r="I104" s="6">
        <v>4924</v>
      </c>
      <c r="J104" s="6"/>
      <c r="K104" s="18">
        <f t="shared" si="4"/>
        <v>0.64662875710804224</v>
      </c>
      <c r="L104" s="6"/>
      <c r="M104" s="6">
        <v>6063</v>
      </c>
      <c r="N104" s="6">
        <v>7490</v>
      </c>
      <c r="O104" s="6">
        <v>8108</v>
      </c>
      <c r="Q104" s="18">
        <f t="shared" si="5"/>
        <v>0.17513566847557968</v>
      </c>
      <c r="S104" s="6">
        <v>2401</v>
      </c>
      <c r="T104" s="6">
        <v>4764</v>
      </c>
    </row>
    <row r="105" spans="1:20">
      <c r="A105" s="5" t="s">
        <v>99</v>
      </c>
      <c r="B105" s="10" t="s">
        <v>187</v>
      </c>
      <c r="C105" s="21" t="s">
        <v>241</v>
      </c>
      <c r="D105" s="25">
        <v>983.76</v>
      </c>
      <c r="E105" s="23">
        <f t="shared" si="6"/>
        <v>51.776842105263157</v>
      </c>
      <c r="F105" s="10"/>
      <c r="G105" s="5">
        <v>120</v>
      </c>
      <c r="H105" s="5">
        <v>68</v>
      </c>
      <c r="I105" s="6">
        <v>47</v>
      </c>
      <c r="J105" s="6"/>
      <c r="K105" s="18">
        <f t="shared" si="4"/>
        <v>-0.5957446808510638</v>
      </c>
      <c r="L105" s="6"/>
      <c r="M105" s="9">
        <v>829</v>
      </c>
      <c r="N105" s="9">
        <v>203</v>
      </c>
      <c r="O105" s="9">
        <v>19</v>
      </c>
      <c r="P105" s="9"/>
      <c r="Q105" s="18">
        <f t="shared" si="5"/>
        <v>9.7368421052631575</v>
      </c>
      <c r="R105" s="9"/>
      <c r="S105">
        <v>24857</v>
      </c>
      <c r="T105" s="6">
        <v>102</v>
      </c>
    </row>
    <row r="106" spans="1:20">
      <c r="A106" s="5" t="s">
        <v>100</v>
      </c>
      <c r="B106" s="10" t="s">
        <v>187</v>
      </c>
      <c r="C106" s="21" t="s">
        <v>241</v>
      </c>
      <c r="D106" s="23" t="s">
        <v>238</v>
      </c>
      <c r="E106" s="23" t="s">
        <v>182</v>
      </c>
      <c r="F106" s="10"/>
      <c r="G106" s="5">
        <v>1803</v>
      </c>
      <c r="H106" s="5">
        <v>378</v>
      </c>
      <c r="I106" s="6">
        <v>0</v>
      </c>
      <c r="J106" s="6"/>
      <c r="K106" s="18">
        <f>(N106-H106)/H106</f>
        <v>2.0502645502645502</v>
      </c>
      <c r="L106" s="6"/>
      <c r="M106" s="9">
        <v>5150</v>
      </c>
      <c r="N106" s="9">
        <v>1153</v>
      </c>
      <c r="O106" s="6" t="s">
        <v>181</v>
      </c>
      <c r="P106" s="9"/>
      <c r="Q106" s="18">
        <f>(S106-(N106/2))/(N106/2)</f>
        <v>42.115351257588898</v>
      </c>
      <c r="R106" s="9"/>
      <c r="S106">
        <v>24856</v>
      </c>
      <c r="T106" s="6" t="s">
        <v>181</v>
      </c>
    </row>
    <row r="107" spans="1:20">
      <c r="A107" s="5" t="s">
        <v>101</v>
      </c>
      <c r="B107" s="5" t="s">
        <v>219</v>
      </c>
      <c r="C107" s="1" t="s">
        <v>247</v>
      </c>
      <c r="D107" s="24">
        <v>0</v>
      </c>
      <c r="E107" s="23">
        <f t="shared" si="6"/>
        <v>0</v>
      </c>
      <c r="G107" s="5">
        <v>81</v>
      </c>
      <c r="H107" s="5">
        <v>35</v>
      </c>
      <c r="I107" s="6">
        <v>6</v>
      </c>
      <c r="J107" s="6"/>
      <c r="K107" s="18">
        <f t="shared" si="4"/>
        <v>60.166666666666664</v>
      </c>
      <c r="L107" s="6"/>
      <c r="M107" s="6">
        <v>396</v>
      </c>
      <c r="N107" s="6">
        <v>8</v>
      </c>
      <c r="O107" s="6">
        <v>367</v>
      </c>
      <c r="Q107" s="18" t="s">
        <v>182</v>
      </c>
      <c r="S107" s="4" t="s">
        <v>183</v>
      </c>
      <c r="T107" s="6"/>
    </row>
    <row r="108" spans="1:20">
      <c r="A108" s="5" t="s">
        <v>102</v>
      </c>
      <c r="B108" s="10" t="s">
        <v>200</v>
      </c>
      <c r="C108" s="21" t="s">
        <v>247</v>
      </c>
      <c r="D108" s="23" t="s">
        <v>238</v>
      </c>
      <c r="E108" s="23" t="s">
        <v>182</v>
      </c>
      <c r="F108" s="10"/>
      <c r="G108" s="5">
        <v>708</v>
      </c>
      <c r="H108" s="5">
        <v>494</v>
      </c>
      <c r="I108" s="5">
        <v>541</v>
      </c>
      <c r="K108" s="18">
        <f t="shared" si="4"/>
        <v>9.9815157116451017E-2</v>
      </c>
      <c r="M108" s="9">
        <v>1414</v>
      </c>
      <c r="N108" s="9">
        <v>648</v>
      </c>
      <c r="O108" s="10">
        <v>595</v>
      </c>
      <c r="P108" s="10"/>
      <c r="Q108" s="18">
        <f t="shared" si="5"/>
        <v>-0.80840336134453783</v>
      </c>
      <c r="R108" s="10"/>
      <c r="S108" s="6">
        <v>4717</v>
      </c>
      <c r="T108" s="6">
        <v>57</v>
      </c>
    </row>
    <row r="109" spans="1:20">
      <c r="A109" s="5" t="s">
        <v>103</v>
      </c>
      <c r="B109" s="10" t="s">
        <v>187</v>
      </c>
      <c r="C109" s="21" t="s">
        <v>251</v>
      </c>
      <c r="D109" s="23" t="s">
        <v>238</v>
      </c>
      <c r="E109" s="23" t="s">
        <v>182</v>
      </c>
      <c r="F109" s="10"/>
      <c r="G109" s="5">
        <v>3129</v>
      </c>
      <c r="H109" s="5">
        <v>653</v>
      </c>
      <c r="I109" s="6">
        <v>83</v>
      </c>
      <c r="J109" s="6"/>
      <c r="K109" s="18">
        <f t="shared" si="4"/>
        <v>0.6987951807228916</v>
      </c>
      <c r="L109" s="6"/>
      <c r="M109" s="9">
        <v>6339</v>
      </c>
      <c r="N109" s="9">
        <v>1421</v>
      </c>
      <c r="O109" s="9">
        <v>141</v>
      </c>
      <c r="P109" s="9"/>
      <c r="Q109" s="18">
        <f t="shared" si="5"/>
        <v>2.7304964539007091</v>
      </c>
      <c r="R109" s="9"/>
      <c r="S109">
        <v>24865</v>
      </c>
      <c r="T109" s="6">
        <v>263</v>
      </c>
    </row>
    <row r="110" spans="1:20">
      <c r="A110" s="5" t="s">
        <v>104</v>
      </c>
      <c r="B110" s="10" t="s">
        <v>187</v>
      </c>
      <c r="C110" s="21" t="s">
        <v>252</v>
      </c>
      <c r="D110" s="23" t="s">
        <v>238</v>
      </c>
      <c r="E110" s="23" t="s">
        <v>182</v>
      </c>
      <c r="F110" s="10"/>
      <c r="G110" s="5">
        <v>3315</v>
      </c>
      <c r="H110" s="5">
        <v>991</v>
      </c>
      <c r="I110" s="6">
        <v>1859</v>
      </c>
      <c r="J110" s="6"/>
      <c r="K110" s="18">
        <f t="shared" si="4"/>
        <v>-0.56320602474448633</v>
      </c>
      <c r="L110" s="6"/>
      <c r="M110" s="9">
        <v>6332</v>
      </c>
      <c r="N110" s="9">
        <v>1685</v>
      </c>
      <c r="O110" s="9">
        <v>812</v>
      </c>
      <c r="P110" s="9"/>
      <c r="Q110" s="18">
        <f t="shared" si="5"/>
        <v>5.3004926108374386</v>
      </c>
      <c r="R110" s="9"/>
      <c r="S110">
        <v>24989</v>
      </c>
      <c r="T110" s="6">
        <v>2558</v>
      </c>
    </row>
    <row r="111" spans="1:20">
      <c r="A111" s="5" t="s">
        <v>105</v>
      </c>
      <c r="B111" s="10" t="s">
        <v>208</v>
      </c>
      <c r="C111" s="21" t="s">
        <v>247</v>
      </c>
      <c r="D111" s="25">
        <v>608.13</v>
      </c>
      <c r="E111" s="23">
        <f>D111/N111</f>
        <v>0.45827430293896004</v>
      </c>
      <c r="F111" s="10"/>
      <c r="G111" s="5">
        <v>1562</v>
      </c>
      <c r="H111" s="5">
        <v>525</v>
      </c>
      <c r="I111" s="6" t="s">
        <v>181</v>
      </c>
      <c r="J111" s="6"/>
      <c r="K111" s="18">
        <f>(N111-H111)/H111</f>
        <v>1.5276190476190477</v>
      </c>
      <c r="L111" s="6"/>
      <c r="M111" s="6">
        <v>2812</v>
      </c>
      <c r="N111" s="6">
        <v>1327</v>
      </c>
      <c r="O111" s="6" t="s">
        <v>181</v>
      </c>
      <c r="Q111" s="18">
        <f>(S111-(N111/2))/(N111/2)</f>
        <v>-0.69706103993971369</v>
      </c>
      <c r="S111" s="6">
        <v>201</v>
      </c>
      <c r="T111" s="6" t="s">
        <v>181</v>
      </c>
    </row>
    <row r="112" spans="1:20">
      <c r="A112" s="5" t="s">
        <v>106</v>
      </c>
      <c r="B112" s="10" t="s">
        <v>187</v>
      </c>
      <c r="C112" s="21" t="s">
        <v>249</v>
      </c>
      <c r="D112" s="23" t="s">
        <v>238</v>
      </c>
      <c r="E112" s="23" t="s">
        <v>182</v>
      </c>
      <c r="F112" s="10"/>
      <c r="G112" s="5">
        <v>5581</v>
      </c>
      <c r="H112" s="5">
        <v>1052</v>
      </c>
      <c r="I112" s="6">
        <v>32</v>
      </c>
      <c r="J112" s="6"/>
      <c r="K112" s="18">
        <f t="shared" si="4"/>
        <v>6.25E-2</v>
      </c>
      <c r="L112" s="6"/>
      <c r="M112" s="9">
        <v>7275</v>
      </c>
      <c r="N112" s="9">
        <v>1578</v>
      </c>
      <c r="O112" s="9">
        <v>34</v>
      </c>
      <c r="P112" s="9"/>
      <c r="Q112" s="18">
        <f t="shared" si="5"/>
        <v>-0.47058823529411764</v>
      </c>
      <c r="R112" s="9"/>
      <c r="S112">
        <v>24855</v>
      </c>
      <c r="T112" s="6">
        <v>9</v>
      </c>
    </row>
    <row r="113" spans="1:20">
      <c r="A113" s="5" t="s">
        <v>107</v>
      </c>
      <c r="B113" s="10" t="s">
        <v>187</v>
      </c>
      <c r="C113" s="21" t="s">
        <v>249</v>
      </c>
      <c r="D113" s="23" t="s">
        <v>238</v>
      </c>
      <c r="E113" s="23" t="s">
        <v>182</v>
      </c>
      <c r="F113" s="10"/>
      <c r="G113" s="5">
        <v>17720</v>
      </c>
      <c r="H113" s="5">
        <v>4151</v>
      </c>
      <c r="I113" s="6" t="s">
        <v>181</v>
      </c>
      <c r="J113" s="6"/>
      <c r="K113" s="18">
        <f>(N113-H113)/H113</f>
        <v>0.3160684172488557</v>
      </c>
      <c r="L113" s="6"/>
      <c r="M113" s="9">
        <v>23636</v>
      </c>
      <c r="N113" s="9">
        <v>5463</v>
      </c>
      <c r="O113" s="6" t="s">
        <v>181</v>
      </c>
      <c r="Q113" s="18">
        <f>(S113-(N113/2))/(N113/2)</f>
        <v>8.4442613948380014</v>
      </c>
      <c r="S113">
        <v>25797</v>
      </c>
      <c r="T113" s="6" t="s">
        <v>181</v>
      </c>
    </row>
    <row r="114" spans="1:20">
      <c r="A114" s="5" t="s">
        <v>108</v>
      </c>
      <c r="B114" s="10" t="s">
        <v>187</v>
      </c>
      <c r="C114" s="1" t="s">
        <v>251</v>
      </c>
      <c r="D114" s="25">
        <v>3712.81</v>
      </c>
      <c r="E114" s="23">
        <f t="shared" si="6"/>
        <v>6.9398317757009345</v>
      </c>
      <c r="F114" s="10"/>
      <c r="G114" s="5">
        <v>3025</v>
      </c>
      <c r="H114" s="5">
        <v>744</v>
      </c>
      <c r="I114" s="6">
        <v>134</v>
      </c>
      <c r="J114" s="6"/>
      <c r="K114" s="18">
        <f t="shared" si="4"/>
        <v>2.9925373134328357</v>
      </c>
      <c r="L114" s="6"/>
      <c r="M114" s="9">
        <v>3955</v>
      </c>
      <c r="N114" s="9">
        <v>1055</v>
      </c>
      <c r="O114" s="9">
        <v>535</v>
      </c>
      <c r="P114" s="9"/>
      <c r="Q114" s="18">
        <f t="shared" si="5"/>
        <v>-2.0560747663551402E-2</v>
      </c>
      <c r="R114" s="9"/>
      <c r="S114">
        <v>24919</v>
      </c>
      <c r="T114" s="6">
        <v>262</v>
      </c>
    </row>
    <row r="115" spans="1:20">
      <c r="A115" s="5" t="s">
        <v>109</v>
      </c>
      <c r="B115" s="10" t="s">
        <v>109</v>
      </c>
      <c r="C115" s="21" t="s">
        <v>250</v>
      </c>
      <c r="D115" s="25">
        <v>1688.6</v>
      </c>
      <c r="E115" s="23">
        <f t="shared" si="6"/>
        <v>0.22559786239144955</v>
      </c>
      <c r="F115" s="10"/>
      <c r="G115" s="5">
        <v>1830</v>
      </c>
      <c r="H115" s="5">
        <v>871</v>
      </c>
      <c r="I115" s="6">
        <v>7847</v>
      </c>
      <c r="J115" s="6"/>
      <c r="K115" s="18">
        <f t="shared" si="4"/>
        <v>-4.6132279852172803E-2</v>
      </c>
      <c r="L115" s="6"/>
      <c r="M115" s="6">
        <v>2024</v>
      </c>
      <c r="N115" s="6">
        <v>874</v>
      </c>
      <c r="O115" s="6">
        <v>7485</v>
      </c>
      <c r="Q115" s="6" t="s">
        <v>182</v>
      </c>
      <c r="S115" s="6" t="s">
        <v>182</v>
      </c>
      <c r="T115" s="6" t="s">
        <v>182</v>
      </c>
    </row>
    <row r="116" spans="1:20">
      <c r="A116" s="5" t="s">
        <v>110</v>
      </c>
      <c r="B116" s="10" t="s">
        <v>187</v>
      </c>
      <c r="C116" s="21" t="s">
        <v>251</v>
      </c>
      <c r="D116" s="23" t="s">
        <v>238</v>
      </c>
      <c r="E116" s="23" t="s">
        <v>182</v>
      </c>
      <c r="F116" s="10"/>
      <c r="G116" s="5">
        <v>2696</v>
      </c>
      <c r="H116" s="5">
        <v>539</v>
      </c>
      <c r="I116" s="6">
        <v>51</v>
      </c>
      <c r="J116" s="6"/>
      <c r="K116" s="18">
        <f t="shared" si="4"/>
        <v>0.47058823529411764</v>
      </c>
      <c r="L116" s="6"/>
      <c r="M116" s="9">
        <v>5836</v>
      </c>
      <c r="N116" s="9">
        <v>1256</v>
      </c>
      <c r="O116" s="9">
        <v>75</v>
      </c>
      <c r="P116" s="9"/>
      <c r="Q116" s="18">
        <f t="shared" si="5"/>
        <v>9.7733333333333334</v>
      </c>
      <c r="R116" s="9"/>
      <c r="S116">
        <v>24867</v>
      </c>
      <c r="T116" s="20">
        <v>404</v>
      </c>
    </row>
    <row r="117" spans="1:20">
      <c r="A117" s="5" t="s">
        <v>111</v>
      </c>
      <c r="B117" s="10" t="s">
        <v>187</v>
      </c>
      <c r="C117" s="21" t="s">
        <v>247</v>
      </c>
      <c r="D117" s="23" t="s">
        <v>238</v>
      </c>
      <c r="E117" s="23" t="s">
        <v>182</v>
      </c>
      <c r="F117" s="10"/>
      <c r="G117" s="5">
        <v>1692</v>
      </c>
      <c r="H117" s="5">
        <v>417</v>
      </c>
      <c r="I117" s="6">
        <v>1445</v>
      </c>
      <c r="J117" s="6"/>
      <c r="K117" s="18">
        <f t="shared" si="4"/>
        <v>-0.89965397923875434</v>
      </c>
      <c r="L117" s="6"/>
      <c r="M117" s="9">
        <v>5036</v>
      </c>
      <c r="N117" s="9">
        <v>1168</v>
      </c>
      <c r="O117" s="9">
        <v>145</v>
      </c>
      <c r="P117" s="9"/>
      <c r="Q117" s="18">
        <f t="shared" si="5"/>
        <v>0.76551724137931032</v>
      </c>
      <c r="R117" s="9"/>
      <c r="S117">
        <v>24874</v>
      </c>
      <c r="T117" s="20">
        <v>128</v>
      </c>
    </row>
    <row r="118" spans="1:20">
      <c r="A118" s="5" t="s">
        <v>112</v>
      </c>
      <c r="B118" s="10" t="s">
        <v>187</v>
      </c>
      <c r="C118" s="21" t="s">
        <v>247</v>
      </c>
      <c r="D118" s="23" t="s">
        <v>253</v>
      </c>
      <c r="E118" s="23" t="s">
        <v>182</v>
      </c>
      <c r="F118" s="10"/>
      <c r="G118" s="5">
        <v>1782</v>
      </c>
      <c r="H118" s="5">
        <v>341</v>
      </c>
      <c r="I118" s="6" t="s">
        <v>181</v>
      </c>
      <c r="J118" s="6"/>
      <c r="K118" s="18">
        <f>(N118-H118)/H118</f>
        <v>2.5835777126099706</v>
      </c>
      <c r="L118" s="6"/>
      <c r="M118" s="9">
        <v>5321</v>
      </c>
      <c r="N118" s="9">
        <v>1222</v>
      </c>
      <c r="O118" s="6" t="s">
        <v>181</v>
      </c>
      <c r="Q118" s="18">
        <f>(S118-(N118/2))/(N118/2)</f>
        <v>3.0687397708674307</v>
      </c>
      <c r="S118">
        <v>2486</v>
      </c>
      <c r="T118" s="6" t="s">
        <v>181</v>
      </c>
    </row>
    <row r="119" spans="1:20">
      <c r="A119" s="5" t="s">
        <v>113</v>
      </c>
      <c r="B119" s="10" t="s">
        <v>187</v>
      </c>
      <c r="C119" s="21" t="s">
        <v>247</v>
      </c>
      <c r="D119" s="25">
        <v>4994.7700000000004</v>
      </c>
      <c r="E119" s="23">
        <f>D119/N119</f>
        <v>3.3954928619986409</v>
      </c>
      <c r="F119" s="10"/>
      <c r="G119" s="5">
        <v>2993</v>
      </c>
      <c r="H119" s="5">
        <v>709</v>
      </c>
      <c r="I119" s="6" t="s">
        <v>181</v>
      </c>
      <c r="J119" s="6"/>
      <c r="K119" s="18">
        <f>(N119-H119)/H119</f>
        <v>1.0747531734837801</v>
      </c>
      <c r="L119" s="6"/>
      <c r="M119" s="9">
        <v>6101</v>
      </c>
      <c r="N119" s="9">
        <v>1471</v>
      </c>
      <c r="O119" s="6" t="s">
        <v>181</v>
      </c>
      <c r="Q119" s="18">
        <f>(S119-(N119/2))/(N119/2)</f>
        <v>32.906186267845001</v>
      </c>
      <c r="S119">
        <v>24938</v>
      </c>
      <c r="T119" s="6" t="s">
        <v>181</v>
      </c>
    </row>
    <row r="120" spans="1:20">
      <c r="A120" s="5" t="s">
        <v>114</v>
      </c>
      <c r="B120" s="10" t="s">
        <v>187</v>
      </c>
      <c r="C120" s="21" t="s">
        <v>247</v>
      </c>
      <c r="D120" s="25">
        <v>3095</v>
      </c>
      <c r="E120" s="23">
        <f>D120/N120</f>
        <v>3.0643564356435644</v>
      </c>
      <c r="F120" s="10"/>
      <c r="G120" s="5">
        <v>707</v>
      </c>
      <c r="H120" s="5">
        <v>145</v>
      </c>
      <c r="I120" s="6" t="s">
        <v>181</v>
      </c>
      <c r="J120" s="6"/>
      <c r="K120" s="18">
        <f>(N120-H120)/H120</f>
        <v>5.9655172413793105</v>
      </c>
      <c r="L120" s="6"/>
      <c r="M120" s="9">
        <v>4318</v>
      </c>
      <c r="N120" s="9">
        <v>1010</v>
      </c>
      <c r="O120" s="6" t="s">
        <v>181</v>
      </c>
      <c r="Q120" s="18">
        <f>(S120-(N120/2))/(N120/2)</f>
        <v>47.358415841584161</v>
      </c>
      <c r="S120">
        <v>24421</v>
      </c>
      <c r="T120" s="6" t="s">
        <v>181</v>
      </c>
    </row>
    <row r="121" spans="1:20">
      <c r="A121" s="5" t="s">
        <v>115</v>
      </c>
      <c r="B121" s="10" t="s">
        <v>187</v>
      </c>
      <c r="C121" s="21" t="s">
        <v>249</v>
      </c>
      <c r="D121" s="23" t="s">
        <v>238</v>
      </c>
      <c r="E121" s="23" t="s">
        <v>182</v>
      </c>
      <c r="F121" s="10"/>
      <c r="G121" s="6" t="s">
        <v>182</v>
      </c>
      <c r="H121" s="6" t="s">
        <v>182</v>
      </c>
      <c r="I121" s="6" t="s">
        <v>182</v>
      </c>
      <c r="J121" s="6"/>
      <c r="K121" s="18" t="s">
        <v>182</v>
      </c>
      <c r="L121" s="6"/>
      <c r="M121" s="9">
        <v>1</v>
      </c>
      <c r="N121" s="9">
        <v>1</v>
      </c>
      <c r="O121" s="9" t="s">
        <v>182</v>
      </c>
      <c r="P121" s="9"/>
      <c r="Q121" s="9" t="s">
        <v>182</v>
      </c>
      <c r="R121" s="9"/>
      <c r="S121" s="9" t="s">
        <v>182</v>
      </c>
      <c r="T121" s="9" t="s">
        <v>182</v>
      </c>
    </row>
    <row r="122" spans="1:20">
      <c r="A122" s="5" t="s">
        <v>116</v>
      </c>
      <c r="B122" s="5" t="s">
        <v>225</v>
      </c>
      <c r="C122" s="21" t="s">
        <v>247</v>
      </c>
      <c r="D122" s="24">
        <v>0</v>
      </c>
      <c r="E122" s="23">
        <f t="shared" si="6"/>
        <v>0</v>
      </c>
      <c r="G122" s="6" t="s">
        <v>182</v>
      </c>
      <c r="H122" s="6" t="s">
        <v>182</v>
      </c>
      <c r="I122" s="6">
        <v>3</v>
      </c>
      <c r="J122" s="6"/>
      <c r="K122" s="18">
        <f t="shared" si="4"/>
        <v>0.33333333333333331</v>
      </c>
      <c r="L122" s="6"/>
      <c r="M122" s="6" t="s">
        <v>182</v>
      </c>
      <c r="N122" s="6" t="s">
        <v>182</v>
      </c>
      <c r="O122" s="6">
        <v>4</v>
      </c>
      <c r="Q122" s="18" t="s">
        <v>182</v>
      </c>
      <c r="S122" s="4" t="s">
        <v>183</v>
      </c>
      <c r="T122" s="6"/>
    </row>
    <row r="123" spans="1:20">
      <c r="A123" s="5" t="s">
        <v>117</v>
      </c>
      <c r="B123" s="10" t="s">
        <v>209</v>
      </c>
      <c r="C123" s="21" t="s">
        <v>247</v>
      </c>
      <c r="D123" s="25">
        <v>3321</v>
      </c>
      <c r="E123" s="23">
        <f t="shared" si="6"/>
        <v>4.6774647887323946</v>
      </c>
      <c r="F123" s="10"/>
      <c r="G123" s="5">
        <v>371</v>
      </c>
      <c r="H123" s="6" t="s">
        <v>182</v>
      </c>
      <c r="I123" s="6">
        <v>388</v>
      </c>
      <c r="J123" s="6"/>
      <c r="K123" s="18">
        <f t="shared" si="4"/>
        <v>0.82989690721649489</v>
      </c>
      <c r="L123" s="6"/>
      <c r="M123" s="6">
        <v>605</v>
      </c>
      <c r="N123" s="6" t="s">
        <v>182</v>
      </c>
      <c r="O123" s="6">
        <v>710</v>
      </c>
      <c r="Q123" s="18">
        <f t="shared" si="5"/>
        <v>-0.41971830985915493</v>
      </c>
      <c r="S123" s="6" t="s">
        <v>182</v>
      </c>
      <c r="T123" s="6">
        <v>206</v>
      </c>
    </row>
    <row r="124" spans="1:20">
      <c r="A124" s="5" t="s">
        <v>118</v>
      </c>
      <c r="B124" s="10" t="s">
        <v>210</v>
      </c>
      <c r="C124" s="21" t="s">
        <v>247</v>
      </c>
      <c r="D124" s="25">
        <v>1650</v>
      </c>
      <c r="E124" s="23">
        <f t="shared" si="6"/>
        <v>2.674230145867099</v>
      </c>
      <c r="F124" s="10"/>
      <c r="G124" s="6" t="s">
        <v>182</v>
      </c>
      <c r="H124" s="6" t="s">
        <v>182</v>
      </c>
      <c r="I124" s="6" t="s">
        <v>182</v>
      </c>
      <c r="J124" s="6"/>
      <c r="K124" s="18" t="s">
        <v>182</v>
      </c>
      <c r="L124" s="6"/>
      <c r="M124" s="6" t="s">
        <v>182</v>
      </c>
      <c r="N124" s="6">
        <v>156</v>
      </c>
      <c r="O124" s="6">
        <v>617</v>
      </c>
      <c r="Q124" s="18">
        <f t="shared" si="5"/>
        <v>3.2236628849270663</v>
      </c>
      <c r="S124" s="6">
        <v>189</v>
      </c>
      <c r="T124" s="6">
        <v>1303</v>
      </c>
    </row>
    <row r="125" spans="1:20">
      <c r="A125" s="5" t="s">
        <v>119</v>
      </c>
      <c r="B125" s="10" t="s">
        <v>187</v>
      </c>
      <c r="C125" s="21" t="s">
        <v>252</v>
      </c>
      <c r="D125" s="23" t="s">
        <v>238</v>
      </c>
      <c r="E125" s="23" t="s">
        <v>182</v>
      </c>
      <c r="F125" s="10"/>
      <c r="G125" s="5">
        <v>2433</v>
      </c>
      <c r="H125" s="5">
        <v>515</v>
      </c>
      <c r="I125" s="6">
        <v>2092</v>
      </c>
      <c r="J125" s="6"/>
      <c r="K125" s="18">
        <f t="shared" si="4"/>
        <v>-0.82170172084130022</v>
      </c>
      <c r="L125" s="6"/>
      <c r="M125" s="9">
        <v>5840</v>
      </c>
      <c r="N125" s="9">
        <v>1301</v>
      </c>
      <c r="O125" s="9">
        <v>373</v>
      </c>
      <c r="P125" s="9"/>
      <c r="Q125" s="18">
        <f t="shared" si="5"/>
        <v>0.78016085790884715</v>
      </c>
      <c r="R125" s="9"/>
      <c r="S125">
        <v>2494</v>
      </c>
      <c r="T125" s="20">
        <v>332</v>
      </c>
    </row>
    <row r="126" spans="1:20">
      <c r="A126" s="5" t="s">
        <v>120</v>
      </c>
      <c r="B126" s="5" t="s">
        <v>219</v>
      </c>
      <c r="C126" s="21" t="s">
        <v>247</v>
      </c>
      <c r="D126" s="26" t="s">
        <v>240</v>
      </c>
      <c r="E126" s="23" t="s">
        <v>182</v>
      </c>
      <c r="G126" s="5">
        <v>0</v>
      </c>
      <c r="H126" s="5">
        <v>0</v>
      </c>
      <c r="I126" s="6">
        <v>0</v>
      </c>
      <c r="J126" s="6"/>
      <c r="K126" s="18" t="s">
        <v>182</v>
      </c>
      <c r="L126" s="6"/>
      <c r="M126" s="6">
        <v>30</v>
      </c>
      <c r="N126" s="6">
        <v>0</v>
      </c>
      <c r="O126" s="6">
        <v>13</v>
      </c>
      <c r="Q126" s="18" t="s">
        <v>182</v>
      </c>
      <c r="S126" s="4" t="s">
        <v>183</v>
      </c>
      <c r="T126" s="6"/>
    </row>
    <row r="127" spans="1:20">
      <c r="A127" s="5" t="s">
        <v>121</v>
      </c>
      <c r="B127" s="10" t="s">
        <v>190</v>
      </c>
      <c r="C127" s="21" t="s">
        <v>247</v>
      </c>
      <c r="D127" s="23" t="s">
        <v>242</v>
      </c>
      <c r="E127" s="23" t="s">
        <v>182</v>
      </c>
      <c r="F127" s="10"/>
      <c r="G127" s="5">
        <v>43</v>
      </c>
      <c r="H127" s="5">
        <v>37</v>
      </c>
      <c r="I127" s="6">
        <v>31</v>
      </c>
      <c r="J127" s="6"/>
      <c r="K127" s="18">
        <f t="shared" si="4"/>
        <v>9.32258064516129</v>
      </c>
      <c r="L127" s="6"/>
      <c r="M127" s="9">
        <v>17</v>
      </c>
      <c r="N127" s="9">
        <v>6</v>
      </c>
      <c r="O127" s="9">
        <v>320</v>
      </c>
      <c r="P127" s="9"/>
      <c r="Q127" s="18">
        <f t="shared" si="5"/>
        <v>1</v>
      </c>
      <c r="R127" s="9"/>
      <c r="S127" s="6">
        <v>7</v>
      </c>
      <c r="T127" s="6">
        <v>320</v>
      </c>
    </row>
    <row r="128" spans="1:20">
      <c r="A128" s="5" t="s">
        <v>122</v>
      </c>
      <c r="B128" s="10" t="s">
        <v>190</v>
      </c>
      <c r="C128" s="21" t="s">
        <v>247</v>
      </c>
      <c r="D128" s="23" t="s">
        <v>242</v>
      </c>
      <c r="E128" s="23" t="s">
        <v>182</v>
      </c>
      <c r="F128" s="10"/>
      <c r="G128" s="5">
        <v>2</v>
      </c>
      <c r="H128" s="5">
        <v>3</v>
      </c>
      <c r="I128" s="6">
        <v>4</v>
      </c>
      <c r="J128" s="6"/>
      <c r="K128" s="18">
        <f t="shared" si="4"/>
        <v>478.25</v>
      </c>
      <c r="L128" s="6"/>
      <c r="M128" s="9">
        <v>83</v>
      </c>
      <c r="N128" s="9">
        <v>31</v>
      </c>
      <c r="O128" s="9">
        <v>1917</v>
      </c>
      <c r="P128" s="9"/>
      <c r="Q128" s="18">
        <f t="shared" si="5"/>
        <v>1.0198226395409493</v>
      </c>
      <c r="R128" s="9"/>
      <c r="S128" s="6">
        <v>38</v>
      </c>
      <c r="T128" s="6">
        <v>1936</v>
      </c>
    </row>
    <row r="129" spans="1:20">
      <c r="A129" s="5" t="s">
        <v>123</v>
      </c>
      <c r="B129" s="10" t="s">
        <v>211</v>
      </c>
      <c r="C129" s="21" t="s">
        <v>249</v>
      </c>
      <c r="D129" s="25">
        <v>0</v>
      </c>
      <c r="E129" s="23">
        <f t="shared" si="6"/>
        <v>0</v>
      </c>
      <c r="F129" s="10"/>
      <c r="G129" s="6" t="s">
        <v>182</v>
      </c>
      <c r="H129" s="6" t="s">
        <v>182</v>
      </c>
      <c r="I129" s="6">
        <v>3897</v>
      </c>
      <c r="J129" s="6"/>
      <c r="K129" s="18">
        <f t="shared" si="4"/>
        <v>1.2573774698486015E-2</v>
      </c>
      <c r="L129" s="6"/>
      <c r="M129">
        <v>7139</v>
      </c>
      <c r="N129">
        <v>4045</v>
      </c>
      <c r="O129">
        <v>3946</v>
      </c>
      <c r="P129"/>
      <c r="Q129" s="18" t="s">
        <v>182</v>
      </c>
      <c r="R129"/>
      <c r="S129" s="4" t="s">
        <v>183</v>
      </c>
      <c r="T129" s="6"/>
    </row>
    <row r="130" spans="1:20">
      <c r="A130" s="5" t="s">
        <v>124</v>
      </c>
      <c r="B130" s="10" t="s">
        <v>192</v>
      </c>
      <c r="C130" s="21" t="s">
        <v>252</v>
      </c>
      <c r="D130" s="25">
        <v>240</v>
      </c>
      <c r="E130" s="23">
        <f>D130/H130</f>
        <v>0.26002166847237268</v>
      </c>
      <c r="F130" s="10"/>
      <c r="G130" s="5">
        <v>169</v>
      </c>
      <c r="H130" s="5">
        <v>923</v>
      </c>
      <c r="I130" s="6" t="s">
        <v>182</v>
      </c>
      <c r="J130" s="6"/>
      <c r="K130" s="18">
        <f>(N130-H130)/H130</f>
        <v>2.2210184182015169</v>
      </c>
      <c r="L130" s="6"/>
      <c r="M130" s="6">
        <f>SUM(M18,M30,M37,M20,M59,M72,M140,M135,M186)</f>
        <v>7754</v>
      </c>
      <c r="N130" s="6">
        <f>SUM(N18,N30,N37,N20,N59,N72,N140,N135,N186)</f>
        <v>2973</v>
      </c>
      <c r="O130" s="6">
        <f>SUM(O18,O30,O37,O20,O59,O72,O140,O135,O186)</f>
        <v>0</v>
      </c>
      <c r="Q130" s="18">
        <f>(S130-(N130/2))/(N130/2)</f>
        <v>0.42751429532458796</v>
      </c>
      <c r="S130" s="6">
        <f>SUM(S18,S30,S37,S20,S59,S72,S140,S135,S186)</f>
        <v>2122</v>
      </c>
      <c r="T130" s="6">
        <f>SUM(T18,T30,T37,T20,T59,T72,T140,T135,T186)</f>
        <v>0</v>
      </c>
    </row>
    <row r="131" spans="1:20">
      <c r="A131" s="5" t="s">
        <v>125</v>
      </c>
      <c r="B131" s="10" t="s">
        <v>192</v>
      </c>
      <c r="C131" s="21" t="s">
        <v>241</v>
      </c>
      <c r="D131" s="25">
        <v>4010</v>
      </c>
      <c r="E131" s="23" t="s">
        <v>182</v>
      </c>
      <c r="F131" s="10"/>
      <c r="G131" s="7" t="s">
        <v>182</v>
      </c>
      <c r="H131" s="7" t="s">
        <v>182</v>
      </c>
      <c r="I131" s="7" t="s">
        <v>182</v>
      </c>
      <c r="J131" s="7"/>
      <c r="K131" s="18" t="s">
        <v>182</v>
      </c>
      <c r="L131" s="7"/>
      <c r="M131" s="7" t="s">
        <v>182</v>
      </c>
      <c r="N131" s="7" t="s">
        <v>182</v>
      </c>
      <c r="O131" s="7" t="s">
        <v>182</v>
      </c>
      <c r="P131" s="7"/>
      <c r="Q131" s="18" t="s">
        <v>182</v>
      </c>
      <c r="R131" s="7"/>
      <c r="S131" s="18" t="s">
        <v>182</v>
      </c>
      <c r="T131" s="18" t="s">
        <v>182</v>
      </c>
    </row>
    <row r="132" spans="1:20">
      <c r="A132" s="5" t="s">
        <v>126</v>
      </c>
      <c r="B132" s="10" t="s">
        <v>212</v>
      </c>
      <c r="C132" s="21" t="s">
        <v>247</v>
      </c>
      <c r="D132" s="25">
        <v>1462.45</v>
      </c>
      <c r="E132" s="23">
        <f t="shared" ref="E132:E185" si="7">D132/O132</f>
        <v>1.5674705251875671</v>
      </c>
      <c r="F132" s="10"/>
      <c r="G132" s="5">
        <v>942</v>
      </c>
      <c r="H132" s="5">
        <v>423</v>
      </c>
      <c r="I132" s="6">
        <v>973</v>
      </c>
      <c r="J132" s="6"/>
      <c r="K132" s="18">
        <f t="shared" si="4"/>
        <v>-4.1109969167523124E-2</v>
      </c>
      <c r="L132" s="6"/>
      <c r="M132" s="6">
        <v>873</v>
      </c>
      <c r="N132" s="6">
        <v>308</v>
      </c>
      <c r="O132" s="6">
        <v>933</v>
      </c>
      <c r="Q132" s="18">
        <f t="shared" ref="Q132:Q187" si="8">(T132-(O132/2))/(O132/2)</f>
        <v>-0.65273311897106112</v>
      </c>
      <c r="S132" s="6">
        <v>52</v>
      </c>
      <c r="T132" s="6">
        <v>162</v>
      </c>
    </row>
    <row r="133" spans="1:20">
      <c r="A133" s="5" t="s">
        <v>127</v>
      </c>
      <c r="B133" s="10" t="s">
        <v>212</v>
      </c>
      <c r="C133" s="21" t="s">
        <v>247</v>
      </c>
      <c r="D133" s="25">
        <v>2797.2</v>
      </c>
      <c r="E133" s="23">
        <f t="shared" si="7"/>
        <v>5.4209302325581392</v>
      </c>
      <c r="F133" s="10"/>
      <c r="G133" s="5">
        <v>508</v>
      </c>
      <c r="H133" s="5">
        <v>265</v>
      </c>
      <c r="I133" s="6">
        <v>99</v>
      </c>
      <c r="J133" s="6"/>
      <c r="K133" s="18">
        <f t="shared" si="4"/>
        <v>4.2121212121212119</v>
      </c>
      <c r="L133" s="6"/>
      <c r="M133" s="6">
        <v>417</v>
      </c>
      <c r="N133" s="6">
        <v>210</v>
      </c>
      <c r="O133" s="6">
        <v>516</v>
      </c>
      <c r="Q133" s="18">
        <f t="shared" si="8"/>
        <v>1.3139534883720929</v>
      </c>
      <c r="S133">
        <v>134</v>
      </c>
      <c r="T133" s="6">
        <v>597</v>
      </c>
    </row>
    <row r="134" spans="1:20">
      <c r="A134" s="5" t="s">
        <v>237</v>
      </c>
      <c r="B134" s="10" t="s">
        <v>212</v>
      </c>
      <c r="C134" s="21" t="s">
        <v>247</v>
      </c>
      <c r="D134" s="25">
        <v>6881.49</v>
      </c>
      <c r="E134" s="23">
        <f t="shared" si="7"/>
        <v>6.4797457627118646</v>
      </c>
      <c r="F134" s="10"/>
      <c r="G134" s="6" t="s">
        <v>182</v>
      </c>
      <c r="H134" s="6" t="s">
        <v>182</v>
      </c>
      <c r="I134" s="6">
        <v>960</v>
      </c>
      <c r="J134" s="6"/>
      <c r="K134" s="18">
        <f t="shared" si="4"/>
        <v>0.10625</v>
      </c>
      <c r="L134" s="6"/>
      <c r="M134" s="6" t="s">
        <v>182</v>
      </c>
      <c r="N134" s="6" t="s">
        <v>182</v>
      </c>
      <c r="O134" s="6">
        <v>1062</v>
      </c>
      <c r="Q134" s="18">
        <f t="shared" si="8"/>
        <v>-1.6949152542372881E-2</v>
      </c>
      <c r="S134" s="6" t="s">
        <v>182</v>
      </c>
      <c r="T134" s="6">
        <v>522</v>
      </c>
    </row>
    <row r="135" spans="1:20">
      <c r="A135" s="5" t="s">
        <v>128</v>
      </c>
      <c r="B135" s="10" t="s">
        <v>192</v>
      </c>
      <c r="C135" s="21" t="s">
        <v>252</v>
      </c>
      <c r="D135" s="23" t="s">
        <v>192</v>
      </c>
      <c r="E135" s="23" t="s">
        <v>182</v>
      </c>
      <c r="F135" s="10"/>
      <c r="G135" s="6">
        <v>2</v>
      </c>
      <c r="H135" s="6">
        <v>9</v>
      </c>
      <c r="I135" s="6" t="s">
        <v>182</v>
      </c>
      <c r="J135" s="6"/>
      <c r="K135" s="18">
        <f>(N135-H135)/H135</f>
        <v>1.3333333333333333</v>
      </c>
      <c r="L135" s="6"/>
      <c r="M135" s="9">
        <v>8</v>
      </c>
      <c r="N135" s="9">
        <v>21</v>
      </c>
      <c r="O135" s="9" t="s">
        <v>182</v>
      </c>
      <c r="P135" s="9"/>
      <c r="Q135" s="18">
        <f>(S135-(N135/2))/(N135/2)</f>
        <v>-0.90476190476190477</v>
      </c>
      <c r="R135" s="9"/>
      <c r="S135" s="6">
        <v>1</v>
      </c>
      <c r="T135" s="9" t="s">
        <v>182</v>
      </c>
    </row>
    <row r="136" spans="1:20">
      <c r="A136" s="5" t="s">
        <v>129</v>
      </c>
      <c r="B136" s="10" t="s">
        <v>191</v>
      </c>
      <c r="C136" s="21" t="s">
        <v>247</v>
      </c>
      <c r="D136" s="23" t="s">
        <v>242</v>
      </c>
      <c r="E136" s="23" t="s">
        <v>182</v>
      </c>
      <c r="F136" s="10"/>
      <c r="G136" s="5">
        <v>44</v>
      </c>
      <c r="H136" s="5">
        <v>28</v>
      </c>
      <c r="I136" s="6">
        <v>42</v>
      </c>
      <c r="J136" s="6"/>
      <c r="K136" s="18" t="s">
        <v>182</v>
      </c>
      <c r="L136" s="6"/>
      <c r="M136" s="9" t="s">
        <v>182</v>
      </c>
      <c r="N136" s="9" t="s">
        <v>182</v>
      </c>
      <c r="O136" s="9" t="s">
        <v>182</v>
      </c>
      <c r="P136" s="9"/>
      <c r="Q136" s="6" t="s">
        <v>182</v>
      </c>
      <c r="R136" s="9"/>
      <c r="S136" s="6" t="s">
        <v>182</v>
      </c>
      <c r="T136" s="6" t="s">
        <v>182</v>
      </c>
    </row>
    <row r="137" spans="1:20">
      <c r="A137" s="5" t="s">
        <v>130</v>
      </c>
      <c r="B137" s="10" t="s">
        <v>213</v>
      </c>
      <c r="C137" s="21" t="s">
        <v>247</v>
      </c>
      <c r="D137" s="25">
        <v>690</v>
      </c>
      <c r="E137" s="23">
        <f t="shared" si="7"/>
        <v>7.666666666666667</v>
      </c>
      <c r="F137" s="10"/>
      <c r="G137" s="6" t="s">
        <v>182</v>
      </c>
      <c r="H137" s="6" t="s">
        <v>182</v>
      </c>
      <c r="I137" s="6">
        <v>116</v>
      </c>
      <c r="J137" s="6"/>
      <c r="K137" s="18">
        <f t="shared" ref="K137:K187" si="9">(O137-I137)/I137</f>
        <v>-0.22413793103448276</v>
      </c>
      <c r="L137" s="6"/>
      <c r="M137" s="6" t="s">
        <v>182</v>
      </c>
      <c r="N137" s="6" t="s">
        <v>182</v>
      </c>
      <c r="O137" s="6">
        <v>90</v>
      </c>
      <c r="Q137" s="18">
        <f t="shared" si="8"/>
        <v>-0.28888888888888886</v>
      </c>
      <c r="S137" s="6" t="s">
        <v>182</v>
      </c>
      <c r="T137" s="6">
        <v>32</v>
      </c>
    </row>
    <row r="138" spans="1:20">
      <c r="A138" s="5" t="s">
        <v>131</v>
      </c>
      <c r="B138" s="10" t="s">
        <v>211</v>
      </c>
      <c r="C138" s="21" t="s">
        <v>249</v>
      </c>
      <c r="D138" s="25">
        <v>3960</v>
      </c>
      <c r="E138" s="23">
        <f>D138/N138</f>
        <v>3.2432432432432434</v>
      </c>
      <c r="F138" s="10"/>
      <c r="G138" s="5">
        <v>84</v>
      </c>
      <c r="H138" s="5">
        <v>16</v>
      </c>
      <c r="I138" s="6" t="s">
        <v>182</v>
      </c>
      <c r="J138" s="6"/>
      <c r="K138" s="18">
        <f>(N138-H138)/H138</f>
        <v>75.3125</v>
      </c>
      <c r="L138" s="6"/>
      <c r="M138" s="6">
        <v>0</v>
      </c>
      <c r="N138" s="6">
        <v>1221</v>
      </c>
      <c r="O138" s="6" t="s">
        <v>182</v>
      </c>
      <c r="Q138" s="6" t="s">
        <v>182</v>
      </c>
      <c r="S138" s="6" t="s">
        <v>182</v>
      </c>
      <c r="T138" s="6" t="s">
        <v>182</v>
      </c>
    </row>
    <row r="139" spans="1:20">
      <c r="A139" s="5" t="s">
        <v>132</v>
      </c>
      <c r="B139" s="10" t="s">
        <v>187</v>
      </c>
      <c r="C139" s="21" t="s">
        <v>251</v>
      </c>
      <c r="D139" s="23" t="s">
        <v>238</v>
      </c>
      <c r="E139" s="23" t="s">
        <v>182</v>
      </c>
      <c r="F139" s="10"/>
      <c r="G139" s="5">
        <v>3054</v>
      </c>
      <c r="H139" s="5">
        <v>602</v>
      </c>
      <c r="I139" s="6">
        <v>30</v>
      </c>
      <c r="J139" s="6"/>
      <c r="K139" s="18">
        <f t="shared" si="9"/>
        <v>2.4333333333333331</v>
      </c>
      <c r="L139" s="6"/>
      <c r="M139" s="9">
        <v>6538</v>
      </c>
      <c r="N139" s="9">
        <v>1389</v>
      </c>
      <c r="O139" s="9">
        <v>103</v>
      </c>
      <c r="P139" s="9"/>
      <c r="Q139" s="18">
        <f t="shared" si="8"/>
        <v>-8.7378640776699032E-2</v>
      </c>
      <c r="R139" s="9"/>
      <c r="S139">
        <v>24882</v>
      </c>
      <c r="T139" s="6">
        <v>47</v>
      </c>
    </row>
    <row r="140" spans="1:20">
      <c r="A140" s="5" t="s">
        <v>133</v>
      </c>
      <c r="B140" s="10" t="s">
        <v>192</v>
      </c>
      <c r="C140" s="21" t="s">
        <v>252</v>
      </c>
      <c r="D140" s="23" t="s">
        <v>192</v>
      </c>
      <c r="E140" s="23" t="s">
        <v>182</v>
      </c>
      <c r="F140" s="10"/>
      <c r="G140" s="6">
        <v>5</v>
      </c>
      <c r="H140" s="6">
        <v>6</v>
      </c>
      <c r="I140" s="6" t="s">
        <v>182</v>
      </c>
      <c r="J140" s="6"/>
      <c r="K140" s="18">
        <f>(N140-H140)/H140</f>
        <v>0.5</v>
      </c>
      <c r="L140" s="6"/>
      <c r="M140" s="9">
        <v>0</v>
      </c>
      <c r="N140" s="9">
        <v>9</v>
      </c>
      <c r="O140" s="9" t="s">
        <v>182</v>
      </c>
      <c r="P140" s="9"/>
      <c r="Q140" s="18" t="s">
        <v>182</v>
      </c>
      <c r="R140" s="9"/>
      <c r="S140" s="18" t="s">
        <v>182</v>
      </c>
      <c r="T140" s="9" t="s">
        <v>182</v>
      </c>
    </row>
    <row r="141" spans="1:20">
      <c r="A141" s="5" t="s">
        <v>134</v>
      </c>
      <c r="B141" s="10" t="s">
        <v>187</v>
      </c>
      <c r="C141" s="21" t="s">
        <v>251</v>
      </c>
      <c r="D141" s="23" t="s">
        <v>238</v>
      </c>
      <c r="E141" s="23" t="s">
        <v>182</v>
      </c>
      <c r="F141" s="10"/>
      <c r="G141" s="5">
        <v>3256</v>
      </c>
      <c r="H141" s="5">
        <v>800</v>
      </c>
      <c r="I141" s="6">
        <v>308</v>
      </c>
      <c r="J141" s="6"/>
      <c r="K141" s="18">
        <f t="shared" si="9"/>
        <v>0.29545454545454547</v>
      </c>
      <c r="L141" s="6"/>
      <c r="M141" s="9">
        <v>6366</v>
      </c>
      <c r="N141" s="9">
        <v>1495</v>
      </c>
      <c r="O141" s="9">
        <v>399</v>
      </c>
      <c r="P141" s="9"/>
      <c r="Q141" s="18">
        <f t="shared" si="8"/>
        <v>0.61403508771929827</v>
      </c>
      <c r="R141" s="9"/>
      <c r="S141">
        <v>258</v>
      </c>
      <c r="T141" s="20">
        <v>322</v>
      </c>
    </row>
    <row r="142" spans="1:20">
      <c r="A142" s="5" t="s">
        <v>135</v>
      </c>
      <c r="B142" s="10" t="s">
        <v>135</v>
      </c>
      <c r="C142" s="21" t="s">
        <v>247</v>
      </c>
      <c r="D142" s="25">
        <v>11610</v>
      </c>
      <c r="E142" s="23">
        <f t="shared" si="7"/>
        <v>9.362903225806452</v>
      </c>
      <c r="F142" s="10"/>
      <c r="G142" s="5">
        <v>784</v>
      </c>
      <c r="H142" s="5">
        <v>968</v>
      </c>
      <c r="I142" s="6">
        <v>1259</v>
      </c>
      <c r="J142" s="6"/>
      <c r="K142" s="18">
        <f t="shared" si="9"/>
        <v>-1.5091342335186657E-2</v>
      </c>
      <c r="L142" s="6"/>
      <c r="M142" s="6">
        <v>1202</v>
      </c>
      <c r="N142" s="6">
        <v>1084</v>
      </c>
      <c r="O142" s="6">
        <v>1240</v>
      </c>
      <c r="Q142" s="18">
        <f t="shared" si="8"/>
        <v>-0.2870967741935484</v>
      </c>
      <c r="S142" s="6" t="s">
        <v>182</v>
      </c>
      <c r="T142" s="6">
        <v>442</v>
      </c>
    </row>
    <row r="143" spans="1:20">
      <c r="A143" s="5" t="s">
        <v>184</v>
      </c>
      <c r="B143" s="10" t="s">
        <v>191</v>
      </c>
      <c r="C143" s="21" t="s">
        <v>247</v>
      </c>
      <c r="D143" s="25">
        <v>2841.1</v>
      </c>
      <c r="E143" s="23">
        <f t="shared" si="7"/>
        <v>29.289690721649485</v>
      </c>
      <c r="F143" s="10"/>
      <c r="G143" s="5">
        <v>49</v>
      </c>
      <c r="H143" s="5">
        <v>31</v>
      </c>
      <c r="I143" s="6">
        <v>65</v>
      </c>
      <c r="J143" s="6"/>
      <c r="K143" s="18">
        <f t="shared" si="9"/>
        <v>0.49230769230769234</v>
      </c>
      <c r="L143" s="6"/>
      <c r="M143" s="9">
        <v>126</v>
      </c>
      <c r="N143" s="9">
        <v>79</v>
      </c>
      <c r="O143" s="9">
        <v>97</v>
      </c>
      <c r="P143" s="9"/>
      <c r="Q143" s="6" t="s">
        <v>182</v>
      </c>
      <c r="R143" s="9"/>
      <c r="S143" s="6" t="s">
        <v>182</v>
      </c>
      <c r="T143" s="6" t="s">
        <v>182</v>
      </c>
    </row>
    <row r="144" spans="1:20">
      <c r="A144" s="5" t="s">
        <v>136</v>
      </c>
      <c r="B144" s="10" t="s">
        <v>187</v>
      </c>
      <c r="C144" s="1" t="s">
        <v>251</v>
      </c>
      <c r="D144" s="25">
        <v>8566.67</v>
      </c>
      <c r="E144" s="23">
        <f t="shared" si="7"/>
        <v>1.7126489404238305</v>
      </c>
      <c r="F144" s="10"/>
      <c r="G144" s="5">
        <v>11769</v>
      </c>
      <c r="H144" s="5">
        <v>3989</v>
      </c>
      <c r="I144" s="6">
        <v>7359</v>
      </c>
      <c r="J144" s="6"/>
      <c r="K144" s="18">
        <f t="shared" si="9"/>
        <v>-0.3202880826199212</v>
      </c>
      <c r="L144" s="6"/>
      <c r="M144" s="9">
        <v>12396</v>
      </c>
      <c r="N144" s="9">
        <v>3812</v>
      </c>
      <c r="O144" s="9">
        <v>5002</v>
      </c>
      <c r="P144" s="9"/>
      <c r="Q144" s="18">
        <f t="shared" si="8"/>
        <v>0.1283486605357857</v>
      </c>
      <c r="R144" s="9"/>
      <c r="S144">
        <v>7679</v>
      </c>
      <c r="T144" s="20">
        <v>2822</v>
      </c>
    </row>
    <row r="145" spans="1:20">
      <c r="A145" s="5" t="s">
        <v>137</v>
      </c>
      <c r="B145" s="10" t="s">
        <v>187</v>
      </c>
      <c r="C145" s="1" t="s">
        <v>251</v>
      </c>
      <c r="D145" s="25">
        <v>845.13</v>
      </c>
      <c r="E145" s="23">
        <f t="shared" si="7"/>
        <v>5.0305357142857146</v>
      </c>
      <c r="F145" s="10"/>
      <c r="G145" s="5">
        <v>4335</v>
      </c>
      <c r="H145" s="5">
        <v>914</v>
      </c>
      <c r="I145" s="6">
        <v>295</v>
      </c>
      <c r="J145" s="6"/>
      <c r="K145" s="18">
        <f t="shared" si="9"/>
        <v>-0.43050847457627117</v>
      </c>
      <c r="L145" s="6"/>
      <c r="M145" s="9">
        <v>6815</v>
      </c>
      <c r="N145" s="9">
        <v>1549</v>
      </c>
      <c r="O145" s="9">
        <v>168</v>
      </c>
      <c r="P145" s="9"/>
      <c r="Q145" s="18">
        <f t="shared" si="8"/>
        <v>0.61904761904761907</v>
      </c>
      <c r="R145" s="9"/>
      <c r="S145">
        <v>5399</v>
      </c>
      <c r="T145" s="6">
        <v>136</v>
      </c>
    </row>
    <row r="146" spans="1:20">
      <c r="A146" s="5" t="s">
        <v>138</v>
      </c>
      <c r="B146" s="10" t="s">
        <v>187</v>
      </c>
      <c r="C146" s="1" t="s">
        <v>251</v>
      </c>
      <c r="D146" s="23" t="s">
        <v>238</v>
      </c>
      <c r="E146" s="23" t="s">
        <v>182</v>
      </c>
      <c r="F146" s="10"/>
      <c r="G146" s="5">
        <v>5721</v>
      </c>
      <c r="H146" s="5">
        <v>1851</v>
      </c>
      <c r="I146" s="6">
        <v>1682</v>
      </c>
      <c r="J146" s="6"/>
      <c r="K146" s="18">
        <f t="shared" si="9"/>
        <v>0.10107015457788347</v>
      </c>
      <c r="L146" s="6"/>
      <c r="M146" s="9">
        <v>9560</v>
      </c>
      <c r="N146" s="9">
        <v>2710</v>
      </c>
      <c r="O146" s="9">
        <v>1852</v>
      </c>
      <c r="P146" s="9"/>
      <c r="Q146" s="18">
        <f t="shared" si="8"/>
        <v>-0.36609071274298055</v>
      </c>
      <c r="R146" s="9"/>
      <c r="S146">
        <v>25246</v>
      </c>
      <c r="T146" s="20">
        <v>587</v>
      </c>
    </row>
    <row r="147" spans="1:20">
      <c r="A147" s="5" t="s">
        <v>139</v>
      </c>
      <c r="B147" s="10" t="s">
        <v>187</v>
      </c>
      <c r="C147" s="1" t="s">
        <v>251</v>
      </c>
      <c r="D147" s="25">
        <v>6692.56</v>
      </c>
      <c r="E147" s="23">
        <f>D147/N147</f>
        <v>1.203914373088685</v>
      </c>
      <c r="F147" s="10"/>
      <c r="G147" s="5">
        <v>30186</v>
      </c>
      <c r="H147" s="5">
        <v>6291</v>
      </c>
      <c r="I147" s="6" t="s">
        <v>181</v>
      </c>
      <c r="J147" s="6"/>
      <c r="K147" s="18">
        <f>(N147-H147)/H147</f>
        <v>-0.11635670004768717</v>
      </c>
      <c r="L147" s="6"/>
      <c r="M147" s="9">
        <v>26402</v>
      </c>
      <c r="N147" s="9">
        <v>5559</v>
      </c>
      <c r="O147" s="6" t="s">
        <v>181</v>
      </c>
      <c r="Q147" s="18">
        <f>(S147-(N147/2))/(N147/2)</f>
        <v>8.4675301313185827</v>
      </c>
      <c r="S147">
        <v>26315</v>
      </c>
      <c r="T147" s="6" t="s">
        <v>181</v>
      </c>
    </row>
    <row r="148" spans="1:20">
      <c r="A148" s="5" t="s">
        <v>140</v>
      </c>
      <c r="B148" s="10" t="s">
        <v>191</v>
      </c>
      <c r="C148" s="21" t="s">
        <v>252</v>
      </c>
      <c r="D148" s="25">
        <v>6809.25</v>
      </c>
      <c r="E148" s="23">
        <f>D148/N148</f>
        <v>3.5135448916408669</v>
      </c>
      <c r="F148" s="10"/>
      <c r="G148" s="6" t="s">
        <v>182</v>
      </c>
      <c r="H148" s="5">
        <v>1898</v>
      </c>
      <c r="I148" s="6" t="s">
        <v>182</v>
      </c>
      <c r="J148" s="6"/>
      <c r="K148" s="18">
        <f>(N148-H148)/H148</f>
        <v>2.107481559536354E-2</v>
      </c>
      <c r="L148" s="6"/>
      <c r="M148" s="6" t="s">
        <v>182</v>
      </c>
      <c r="N148" s="6">
        <v>1938</v>
      </c>
      <c r="O148" s="6" t="s">
        <v>182</v>
      </c>
      <c r="Q148" s="18">
        <f>(S148-(N148/2))/(N148/2)</f>
        <v>-2.6831785345717233E-2</v>
      </c>
      <c r="S148" s="6">
        <v>943</v>
      </c>
      <c r="T148" s="6" t="s">
        <v>182</v>
      </c>
    </row>
    <row r="149" spans="1:20">
      <c r="A149" s="5" t="s">
        <v>141</v>
      </c>
      <c r="B149" s="10" t="s">
        <v>187</v>
      </c>
      <c r="C149" s="1" t="s">
        <v>250</v>
      </c>
      <c r="D149" s="23" t="s">
        <v>238</v>
      </c>
      <c r="E149" s="23" t="s">
        <v>182</v>
      </c>
      <c r="F149" s="10"/>
      <c r="G149" s="5">
        <v>2606</v>
      </c>
      <c r="H149" s="5">
        <v>463</v>
      </c>
      <c r="I149" s="6">
        <v>26</v>
      </c>
      <c r="J149" s="6"/>
      <c r="K149" s="18">
        <f t="shared" si="9"/>
        <v>7.8461538461538458</v>
      </c>
      <c r="L149" s="6"/>
      <c r="M149" s="9">
        <v>5695</v>
      </c>
      <c r="N149" s="9">
        <v>1300</v>
      </c>
      <c r="O149" s="9">
        <v>230</v>
      </c>
      <c r="P149" s="9"/>
      <c r="Q149" s="18">
        <f t="shared" si="8"/>
        <v>0.46956521739130436</v>
      </c>
      <c r="R149" s="9"/>
      <c r="S149">
        <v>2486</v>
      </c>
      <c r="T149" s="20">
        <v>169</v>
      </c>
    </row>
    <row r="150" spans="1:20">
      <c r="A150" s="5" t="s">
        <v>142</v>
      </c>
      <c r="B150" s="10" t="s">
        <v>187</v>
      </c>
      <c r="C150" s="21" t="s">
        <v>247</v>
      </c>
      <c r="D150" s="23" t="s">
        <v>238</v>
      </c>
      <c r="E150" s="23" t="s">
        <v>182</v>
      </c>
      <c r="F150" s="10"/>
      <c r="G150" s="5">
        <v>3299</v>
      </c>
      <c r="H150" s="5">
        <v>1017</v>
      </c>
      <c r="I150" s="6">
        <v>936</v>
      </c>
      <c r="J150" s="6"/>
      <c r="K150" s="18">
        <f t="shared" si="9"/>
        <v>-0.10790598290598291</v>
      </c>
      <c r="L150" s="6"/>
      <c r="M150" s="9">
        <v>7240</v>
      </c>
      <c r="N150" s="9">
        <v>1948</v>
      </c>
      <c r="O150" s="9">
        <v>835</v>
      </c>
      <c r="P150" s="9"/>
      <c r="Q150" s="18">
        <f t="shared" si="8"/>
        <v>5.6287425149700601E-2</v>
      </c>
      <c r="R150" s="9"/>
      <c r="S150">
        <v>2527</v>
      </c>
      <c r="T150" s="20">
        <v>441</v>
      </c>
    </row>
    <row r="151" spans="1:20">
      <c r="A151" s="5" t="s">
        <v>143</v>
      </c>
      <c r="B151" s="10" t="s">
        <v>187</v>
      </c>
      <c r="C151" s="21" t="s">
        <v>247</v>
      </c>
      <c r="D151" s="25">
        <v>4248</v>
      </c>
      <c r="E151" s="23">
        <f>D151/N151</f>
        <v>4.0113314447592066</v>
      </c>
      <c r="F151" s="10"/>
      <c r="G151" s="5">
        <v>1428</v>
      </c>
      <c r="H151" s="5">
        <v>315</v>
      </c>
      <c r="I151" s="6" t="s">
        <v>181</v>
      </c>
      <c r="J151" s="6"/>
      <c r="K151" s="18">
        <f>(N151-H151)/H151</f>
        <v>2.361904761904762</v>
      </c>
      <c r="L151" s="6"/>
      <c r="M151" s="9">
        <v>4556</v>
      </c>
      <c r="N151" s="9">
        <v>1059</v>
      </c>
      <c r="O151" s="6" t="s">
        <v>181</v>
      </c>
      <c r="Q151" s="18">
        <f>(S151-(N151/2))/(N151/2)</f>
        <v>45.972615675165251</v>
      </c>
      <c r="S151">
        <v>24872</v>
      </c>
      <c r="T151" s="6" t="s">
        <v>181</v>
      </c>
    </row>
    <row r="152" spans="1:20">
      <c r="A152" s="5" t="s">
        <v>144</v>
      </c>
      <c r="B152" s="5" t="s">
        <v>214</v>
      </c>
      <c r="C152" s="1" t="s">
        <v>251</v>
      </c>
      <c r="D152" s="24">
        <v>6676</v>
      </c>
      <c r="E152" s="23">
        <f t="shared" si="7"/>
        <v>12.249541284403669</v>
      </c>
      <c r="G152" s="6" t="s">
        <v>182</v>
      </c>
      <c r="H152" s="6" t="s">
        <v>182</v>
      </c>
      <c r="I152" s="6">
        <v>793</v>
      </c>
      <c r="J152" s="6"/>
      <c r="K152" s="18">
        <f t="shared" si="9"/>
        <v>-0.31273644388398486</v>
      </c>
      <c r="L152" s="6"/>
      <c r="M152" s="6">
        <v>25</v>
      </c>
      <c r="N152" s="6" t="s">
        <v>182</v>
      </c>
      <c r="O152" s="6">
        <v>545</v>
      </c>
      <c r="Q152" s="18">
        <f t="shared" si="8"/>
        <v>0.77981651376146788</v>
      </c>
      <c r="S152" s="6" t="s">
        <v>182</v>
      </c>
      <c r="T152" s="6">
        <v>485</v>
      </c>
    </row>
    <row r="153" spans="1:20">
      <c r="A153" s="5" t="s">
        <v>145</v>
      </c>
      <c r="B153" s="5" t="s">
        <v>214</v>
      </c>
      <c r="C153" s="1" t="s">
        <v>250</v>
      </c>
      <c r="D153" s="24">
        <v>10840</v>
      </c>
      <c r="E153" s="23">
        <f t="shared" si="7"/>
        <v>5.159447881960971</v>
      </c>
      <c r="G153" s="6" t="s">
        <v>182</v>
      </c>
      <c r="H153" s="6" t="s">
        <v>182</v>
      </c>
      <c r="I153" s="6">
        <v>956</v>
      </c>
      <c r="J153" s="6"/>
      <c r="K153" s="18">
        <f t="shared" si="9"/>
        <v>1.1976987447698744</v>
      </c>
      <c r="L153" s="6"/>
      <c r="M153" s="6" t="s">
        <v>182</v>
      </c>
      <c r="N153" s="6" t="s">
        <v>182</v>
      </c>
      <c r="O153" s="6">
        <v>2101</v>
      </c>
      <c r="Q153" s="18">
        <f t="shared" si="8"/>
        <v>-2.0466444550214184E-2</v>
      </c>
      <c r="S153" s="6" t="s">
        <v>182</v>
      </c>
      <c r="T153" s="6">
        <v>1029</v>
      </c>
    </row>
    <row r="154" spans="1:20">
      <c r="A154" s="5" t="s">
        <v>146</v>
      </c>
      <c r="B154" s="5" t="s">
        <v>214</v>
      </c>
      <c r="C154" s="21" t="s">
        <v>249</v>
      </c>
      <c r="D154" s="24">
        <v>7121</v>
      </c>
      <c r="E154" s="23">
        <f t="shared" si="7"/>
        <v>2.7762183235867446</v>
      </c>
      <c r="G154" s="6" t="s">
        <v>182</v>
      </c>
      <c r="H154" s="6" t="s">
        <v>182</v>
      </c>
      <c r="I154" s="6">
        <v>1696</v>
      </c>
      <c r="J154" s="6"/>
      <c r="K154" s="18">
        <f t="shared" si="9"/>
        <v>0.51238207547169812</v>
      </c>
      <c r="L154" s="6"/>
      <c r="M154" s="6" t="s">
        <v>182</v>
      </c>
      <c r="N154" s="6" t="s">
        <v>182</v>
      </c>
      <c r="O154" s="6">
        <v>2565</v>
      </c>
      <c r="Q154" s="18">
        <f t="shared" si="8"/>
        <v>-0.256140350877193</v>
      </c>
      <c r="S154" s="6" t="s">
        <v>182</v>
      </c>
      <c r="T154" s="6">
        <v>954</v>
      </c>
    </row>
    <row r="155" spans="1:20">
      <c r="A155" s="5" t="s">
        <v>147</v>
      </c>
      <c r="B155" s="5" t="s">
        <v>214</v>
      </c>
      <c r="C155" s="1" t="s">
        <v>251</v>
      </c>
      <c r="D155" s="24">
        <v>10200</v>
      </c>
      <c r="E155" s="23">
        <f t="shared" si="7"/>
        <v>13.043478260869565</v>
      </c>
      <c r="G155" s="6" t="s">
        <v>182</v>
      </c>
      <c r="H155" s="6" t="s">
        <v>182</v>
      </c>
      <c r="I155" s="6">
        <v>612</v>
      </c>
      <c r="J155" s="6"/>
      <c r="K155" s="18">
        <f t="shared" si="9"/>
        <v>0.27777777777777779</v>
      </c>
      <c r="L155" s="6"/>
      <c r="M155" s="6" t="s">
        <v>182</v>
      </c>
      <c r="N155" s="6" t="s">
        <v>182</v>
      </c>
      <c r="O155" s="6">
        <v>782</v>
      </c>
      <c r="Q155" s="18">
        <f t="shared" si="8"/>
        <v>0.39897698209718668</v>
      </c>
      <c r="S155" s="6" t="s">
        <v>182</v>
      </c>
      <c r="T155" s="6">
        <v>547</v>
      </c>
    </row>
    <row r="156" spans="1:20">
      <c r="A156" s="5" t="s">
        <v>148</v>
      </c>
      <c r="B156" s="10" t="s">
        <v>187</v>
      </c>
      <c r="C156" s="21" t="s">
        <v>247</v>
      </c>
      <c r="D156" s="23" t="s">
        <v>238</v>
      </c>
      <c r="E156" s="23" t="s">
        <v>182</v>
      </c>
      <c r="F156" s="10"/>
      <c r="G156" s="5">
        <v>1</v>
      </c>
      <c r="H156" s="5">
        <v>1</v>
      </c>
      <c r="I156" s="6" t="s">
        <v>181</v>
      </c>
      <c r="J156" s="6"/>
      <c r="K156" s="18">
        <f>(N156-H156)/H156</f>
        <v>59</v>
      </c>
      <c r="L156" s="6"/>
      <c r="M156" s="9">
        <v>286</v>
      </c>
      <c r="N156" s="9">
        <v>60</v>
      </c>
      <c r="O156" s="6" t="s">
        <v>181</v>
      </c>
      <c r="Q156" s="18">
        <f>(S156-(N156/2))/(N156/2)</f>
        <v>813.4666666666667</v>
      </c>
      <c r="S156">
        <v>24434</v>
      </c>
      <c r="T156" s="6" t="s">
        <v>181</v>
      </c>
    </row>
    <row r="157" spans="1:20">
      <c r="A157" s="5" t="s">
        <v>149</v>
      </c>
      <c r="B157" s="10" t="s">
        <v>187</v>
      </c>
      <c r="C157" s="21" t="s">
        <v>247</v>
      </c>
      <c r="D157" s="23" t="s">
        <v>238</v>
      </c>
      <c r="E157" s="23" t="s">
        <v>182</v>
      </c>
      <c r="F157" s="10"/>
      <c r="G157" s="5">
        <v>7323</v>
      </c>
      <c r="H157" s="5">
        <v>1495</v>
      </c>
      <c r="I157" s="6">
        <v>183</v>
      </c>
      <c r="J157" s="6"/>
      <c r="K157" s="18">
        <f t="shared" si="9"/>
        <v>1.1693989071038251</v>
      </c>
      <c r="L157" s="6"/>
      <c r="M157" s="6">
        <v>9857</v>
      </c>
      <c r="N157" s="6">
        <v>2244</v>
      </c>
      <c r="O157" s="6">
        <v>397</v>
      </c>
      <c r="Q157" s="18">
        <f t="shared" si="8"/>
        <v>-0.4357682619647355</v>
      </c>
      <c r="S157">
        <v>2498</v>
      </c>
      <c r="T157" s="6">
        <v>112</v>
      </c>
    </row>
    <row r="158" spans="1:20">
      <c r="A158" s="5" t="s">
        <v>150</v>
      </c>
      <c r="B158" s="10" t="s">
        <v>215</v>
      </c>
      <c r="C158" s="21" t="s">
        <v>247</v>
      </c>
      <c r="D158" s="25">
        <v>676.58</v>
      </c>
      <c r="E158" s="23">
        <f>D158/H158</f>
        <v>7.517555555555556</v>
      </c>
      <c r="F158" s="10"/>
      <c r="G158" s="6" t="s">
        <v>182</v>
      </c>
      <c r="H158" s="5">
        <v>90</v>
      </c>
      <c r="I158" s="6" t="s">
        <v>182</v>
      </c>
      <c r="J158" s="6"/>
      <c r="K158" s="6" t="s">
        <v>182</v>
      </c>
      <c r="L158" s="6"/>
      <c r="M158" s="6" t="s">
        <v>182</v>
      </c>
      <c r="N158" s="6" t="s">
        <v>182</v>
      </c>
      <c r="O158" s="6" t="s">
        <v>182</v>
      </c>
      <c r="Q158" s="6" t="s">
        <v>182</v>
      </c>
      <c r="S158" s="6" t="s">
        <v>182</v>
      </c>
      <c r="T158" s="6" t="s">
        <v>182</v>
      </c>
    </row>
    <row r="159" spans="1:20">
      <c r="A159" s="5" t="s">
        <v>151</v>
      </c>
      <c r="B159" s="5" t="s">
        <v>226</v>
      </c>
      <c r="C159" s="21" t="s">
        <v>247</v>
      </c>
      <c r="D159" s="24">
        <v>5857</v>
      </c>
      <c r="E159" s="23">
        <f t="shared" si="7"/>
        <v>9.7131011608623545</v>
      </c>
      <c r="G159" s="6" t="s">
        <v>182</v>
      </c>
      <c r="H159" s="6" t="s">
        <v>182</v>
      </c>
      <c r="I159" s="6">
        <v>154</v>
      </c>
      <c r="J159" s="6"/>
      <c r="K159" s="18">
        <f t="shared" si="9"/>
        <v>2.9155844155844157</v>
      </c>
      <c r="L159" s="6"/>
      <c r="M159" s="6">
        <v>192</v>
      </c>
      <c r="N159" s="6" t="s">
        <v>182</v>
      </c>
      <c r="O159" s="6">
        <v>603</v>
      </c>
      <c r="Q159" s="18">
        <f t="shared" si="8"/>
        <v>-0.35655058043117743</v>
      </c>
      <c r="S159" s="6" t="s">
        <v>182</v>
      </c>
      <c r="T159" s="6">
        <v>194</v>
      </c>
    </row>
    <row r="160" spans="1:20">
      <c r="A160" s="5" t="s">
        <v>152</v>
      </c>
      <c r="B160" s="10" t="s">
        <v>216</v>
      </c>
      <c r="C160" s="21" t="s">
        <v>247</v>
      </c>
      <c r="D160" s="25">
        <v>24196</v>
      </c>
      <c r="E160" s="23">
        <f t="shared" si="7"/>
        <v>1.1167212812110583</v>
      </c>
      <c r="F160" s="10"/>
      <c r="G160" s="5">
        <v>5948</v>
      </c>
      <c r="H160" s="5">
        <v>5060</v>
      </c>
      <c r="I160" s="6">
        <v>25027</v>
      </c>
      <c r="J160" s="6"/>
      <c r="K160" s="18">
        <f t="shared" si="9"/>
        <v>-0.13425500459503736</v>
      </c>
      <c r="L160" s="6"/>
      <c r="M160" s="9">
        <v>11621</v>
      </c>
      <c r="N160" s="9">
        <v>9071</v>
      </c>
      <c r="O160" s="9">
        <v>21667</v>
      </c>
      <c r="P160" s="9"/>
      <c r="Q160" s="6" t="s">
        <v>182</v>
      </c>
      <c r="R160" s="9"/>
      <c r="S160" s="6" t="s">
        <v>182</v>
      </c>
      <c r="T160" s="6" t="s">
        <v>182</v>
      </c>
    </row>
    <row r="161" spans="1:20">
      <c r="A161" s="5" t="s">
        <v>153</v>
      </c>
      <c r="B161" s="10" t="s">
        <v>200</v>
      </c>
      <c r="C161" s="21" t="s">
        <v>247</v>
      </c>
      <c r="D161" s="23" t="s">
        <v>238</v>
      </c>
      <c r="E161" s="23" t="s">
        <v>182</v>
      </c>
      <c r="F161" s="10"/>
      <c r="G161" s="5">
        <v>693</v>
      </c>
      <c r="H161" s="5">
        <v>297</v>
      </c>
      <c r="I161" s="5">
        <v>10</v>
      </c>
      <c r="K161" s="18">
        <f t="shared" si="9"/>
        <v>0.5</v>
      </c>
      <c r="M161" s="9">
        <v>1405</v>
      </c>
      <c r="N161" s="9">
        <v>369</v>
      </c>
      <c r="O161" s="5">
        <v>15</v>
      </c>
      <c r="P161" s="5"/>
      <c r="Q161" s="18">
        <f t="shared" si="8"/>
        <v>-0.6</v>
      </c>
      <c r="R161" s="5"/>
      <c r="S161" s="6">
        <v>86</v>
      </c>
      <c r="T161" s="6">
        <v>3</v>
      </c>
    </row>
    <row r="162" spans="1:20">
      <c r="A162" s="5" t="s">
        <v>154</v>
      </c>
      <c r="B162" s="10" t="s">
        <v>187</v>
      </c>
      <c r="C162" s="21" t="s">
        <v>241</v>
      </c>
      <c r="D162" s="23" t="s">
        <v>238</v>
      </c>
      <c r="E162" s="23" t="s">
        <v>182</v>
      </c>
      <c r="F162" s="10"/>
      <c r="G162" s="5">
        <v>2109</v>
      </c>
      <c r="H162" s="5">
        <v>389</v>
      </c>
      <c r="I162" s="6" t="s">
        <v>181</v>
      </c>
      <c r="J162" s="6"/>
      <c r="K162" s="18">
        <f>(N162-H162)/H162</f>
        <v>1.9305912596401029</v>
      </c>
      <c r="L162" s="6"/>
      <c r="M162" s="9">
        <v>5313</v>
      </c>
      <c r="N162" s="9">
        <v>1140</v>
      </c>
      <c r="O162" s="6" t="s">
        <v>181</v>
      </c>
      <c r="Q162" s="18">
        <f>(S162-(N162/2))/(N162/2)</f>
        <v>-0.62456140350877198</v>
      </c>
      <c r="S162">
        <v>214</v>
      </c>
      <c r="T162" s="6" t="s">
        <v>181</v>
      </c>
    </row>
    <row r="163" spans="1:20">
      <c r="A163" s="5" t="s">
        <v>155</v>
      </c>
      <c r="B163" s="10" t="s">
        <v>200</v>
      </c>
      <c r="C163" s="21" t="s">
        <v>247</v>
      </c>
      <c r="D163" s="25">
        <v>2072.4699999999998</v>
      </c>
      <c r="E163" s="23">
        <f t="shared" si="7"/>
        <v>71.464482758620676</v>
      </c>
      <c r="F163" s="10"/>
      <c r="G163" s="6" t="s">
        <v>182</v>
      </c>
      <c r="H163" s="6" t="s">
        <v>182</v>
      </c>
      <c r="I163" s="6">
        <v>44</v>
      </c>
      <c r="J163" s="6"/>
      <c r="K163" s="18">
        <f t="shared" si="9"/>
        <v>-0.34090909090909088</v>
      </c>
      <c r="L163" s="6"/>
      <c r="M163" s="6" t="s">
        <v>182</v>
      </c>
      <c r="N163" s="6" t="s">
        <v>182</v>
      </c>
      <c r="O163" s="6">
        <v>29</v>
      </c>
      <c r="Q163" s="18">
        <f t="shared" si="8"/>
        <v>-1</v>
      </c>
      <c r="S163" s="9" t="s">
        <v>182</v>
      </c>
      <c r="T163" s="6">
        <v>0</v>
      </c>
    </row>
    <row r="164" spans="1:20">
      <c r="A164" s="5" t="s">
        <v>156</v>
      </c>
      <c r="B164" s="10" t="s">
        <v>187</v>
      </c>
      <c r="C164" s="21" t="s">
        <v>247</v>
      </c>
      <c r="D164" s="25">
        <v>6910.97</v>
      </c>
      <c r="E164" s="23">
        <f t="shared" si="7"/>
        <v>3.4780926019124307</v>
      </c>
      <c r="F164" s="10"/>
      <c r="G164" s="5">
        <v>7769</v>
      </c>
      <c r="H164" s="5">
        <v>2830</v>
      </c>
      <c r="I164" s="6">
        <v>2800</v>
      </c>
      <c r="J164" s="6"/>
      <c r="K164" s="18">
        <f t="shared" si="9"/>
        <v>-0.29035714285714287</v>
      </c>
      <c r="L164" s="6"/>
      <c r="M164" s="9">
        <v>8432</v>
      </c>
      <c r="N164" s="9">
        <v>2859</v>
      </c>
      <c r="O164" s="9">
        <v>1987</v>
      </c>
      <c r="P164" s="9"/>
      <c r="Q164" s="18">
        <f t="shared" si="8"/>
        <v>0.41217916456970305</v>
      </c>
      <c r="R164" s="9"/>
      <c r="S164">
        <v>2531</v>
      </c>
      <c r="T164" s="20">
        <v>1403</v>
      </c>
    </row>
    <row r="165" spans="1:20">
      <c r="A165" s="5" t="s">
        <v>157</v>
      </c>
      <c r="B165" s="10" t="s">
        <v>200</v>
      </c>
      <c r="C165" s="21" t="s">
        <v>247</v>
      </c>
      <c r="D165" s="25">
        <v>1495.49</v>
      </c>
      <c r="E165" s="23">
        <f t="shared" si="7"/>
        <v>747.745</v>
      </c>
      <c r="F165" s="10"/>
      <c r="G165" s="5">
        <v>0</v>
      </c>
      <c r="H165" s="5">
        <v>0</v>
      </c>
      <c r="I165" s="6">
        <v>0</v>
      </c>
      <c r="J165" s="6"/>
      <c r="K165" s="18" t="s">
        <v>182</v>
      </c>
      <c r="L165" s="6"/>
      <c r="M165" s="9">
        <v>10</v>
      </c>
      <c r="N165" s="9">
        <v>23</v>
      </c>
      <c r="O165" s="10">
        <v>2</v>
      </c>
      <c r="P165" s="10"/>
      <c r="Q165" s="18">
        <f t="shared" si="8"/>
        <v>-1</v>
      </c>
      <c r="R165" s="10"/>
      <c r="S165" s="6">
        <v>1</v>
      </c>
      <c r="T165" s="6">
        <v>0</v>
      </c>
    </row>
    <row r="166" spans="1:20">
      <c r="A166" s="5" t="s">
        <v>158</v>
      </c>
      <c r="B166" s="10" t="s">
        <v>187</v>
      </c>
      <c r="C166" s="21" t="s">
        <v>249</v>
      </c>
      <c r="D166" s="25">
        <v>6512.08</v>
      </c>
      <c r="E166" s="23">
        <f t="shared" si="7"/>
        <v>2.3950275836704669</v>
      </c>
      <c r="F166" s="10"/>
      <c r="G166" s="5">
        <v>10078</v>
      </c>
      <c r="H166" s="5">
        <v>3567</v>
      </c>
      <c r="I166" s="6">
        <v>3580</v>
      </c>
      <c r="J166" s="6"/>
      <c r="K166" s="18">
        <f t="shared" si="9"/>
        <v>-0.2405027932960894</v>
      </c>
      <c r="L166" s="6"/>
      <c r="M166" s="9">
        <v>11638</v>
      </c>
      <c r="N166" s="9">
        <v>3579</v>
      </c>
      <c r="O166" s="9">
        <v>2719</v>
      </c>
      <c r="P166" s="9"/>
      <c r="Q166" s="18">
        <f t="shared" si="8"/>
        <v>0.57631482162559766</v>
      </c>
      <c r="R166" s="9"/>
      <c r="S166">
        <v>25429</v>
      </c>
      <c r="T166" s="20">
        <v>2143</v>
      </c>
    </row>
    <row r="167" spans="1:20">
      <c r="A167" s="5" t="s">
        <v>159</v>
      </c>
      <c r="B167" s="10" t="s">
        <v>217</v>
      </c>
      <c r="C167" s="21" t="s">
        <v>252</v>
      </c>
      <c r="D167" s="23" t="s">
        <v>243</v>
      </c>
      <c r="E167" s="23" t="s">
        <v>182</v>
      </c>
      <c r="F167" s="10"/>
      <c r="G167" s="6" t="s">
        <v>182</v>
      </c>
      <c r="H167" s="6" t="s">
        <v>182</v>
      </c>
      <c r="I167" s="6">
        <v>2263</v>
      </c>
      <c r="J167" s="6"/>
      <c r="K167" s="18">
        <f t="shared" si="9"/>
        <v>0.3716305788775961</v>
      </c>
      <c r="L167" s="6"/>
      <c r="M167" s="9" t="s">
        <v>182</v>
      </c>
      <c r="N167" s="9" t="s">
        <v>182</v>
      </c>
      <c r="O167" s="9">
        <v>3104</v>
      </c>
      <c r="P167" s="9"/>
      <c r="Q167" s="18">
        <f t="shared" si="8"/>
        <v>-0.52835051546391754</v>
      </c>
      <c r="R167" s="9"/>
      <c r="S167" s="6" t="s">
        <v>182</v>
      </c>
      <c r="T167" s="6">
        <v>732</v>
      </c>
    </row>
    <row r="168" spans="1:20">
      <c r="A168" s="5" t="s">
        <v>160</v>
      </c>
      <c r="B168" s="10" t="s">
        <v>217</v>
      </c>
      <c r="C168" s="21" t="s">
        <v>249</v>
      </c>
      <c r="D168" s="25">
        <v>12787.15</v>
      </c>
      <c r="E168" s="23">
        <f t="shared" si="7"/>
        <v>4.0022378716744909</v>
      </c>
      <c r="F168" s="10"/>
      <c r="G168" s="6" t="s">
        <v>182</v>
      </c>
      <c r="H168" s="6" t="s">
        <v>182</v>
      </c>
      <c r="I168" s="6">
        <v>2987</v>
      </c>
      <c r="J168" s="6"/>
      <c r="K168" s="18">
        <f t="shared" si="9"/>
        <v>6.9635085369936386E-2</v>
      </c>
      <c r="L168" s="6"/>
      <c r="M168" s="9" t="s">
        <v>182</v>
      </c>
      <c r="N168" s="9" t="s">
        <v>182</v>
      </c>
      <c r="O168" s="9">
        <v>3195</v>
      </c>
      <c r="P168" s="9"/>
      <c r="Q168" s="18">
        <f t="shared" si="8"/>
        <v>-0.22879499217527385</v>
      </c>
      <c r="R168" s="9"/>
      <c r="S168" s="6" t="s">
        <v>182</v>
      </c>
      <c r="T168" s="6">
        <v>1232</v>
      </c>
    </row>
    <row r="169" spans="1:20">
      <c r="A169" s="5" t="s">
        <v>161</v>
      </c>
      <c r="B169" s="5" t="s">
        <v>211</v>
      </c>
      <c r="C169" s="21" t="s">
        <v>249</v>
      </c>
      <c r="D169" s="24">
        <v>1387.71</v>
      </c>
      <c r="E169" s="23">
        <f t="shared" si="7"/>
        <v>16.136162790697675</v>
      </c>
      <c r="G169" s="5">
        <v>33</v>
      </c>
      <c r="H169" s="5">
        <v>236</v>
      </c>
      <c r="I169" s="6">
        <v>223</v>
      </c>
      <c r="J169" s="6"/>
      <c r="K169" s="18">
        <f t="shared" si="9"/>
        <v>-0.61434977578475336</v>
      </c>
      <c r="L169" s="6"/>
      <c r="M169" s="6">
        <v>48</v>
      </c>
      <c r="N169" s="6">
        <v>113</v>
      </c>
      <c r="O169" s="6">
        <v>86</v>
      </c>
      <c r="Q169" s="18">
        <f t="shared" si="8"/>
        <v>0.34883720930232559</v>
      </c>
      <c r="S169" s="6">
        <v>33</v>
      </c>
      <c r="T169" s="6">
        <v>58</v>
      </c>
    </row>
    <row r="170" spans="1:20">
      <c r="A170" s="5" t="s">
        <v>162</v>
      </c>
      <c r="B170" s="10" t="s">
        <v>200</v>
      </c>
      <c r="C170" s="21" t="s">
        <v>251</v>
      </c>
      <c r="D170" s="23" t="s">
        <v>238</v>
      </c>
      <c r="E170" s="23" t="s">
        <v>182</v>
      </c>
      <c r="F170" s="10"/>
      <c r="G170" s="5">
        <v>58</v>
      </c>
      <c r="H170" s="5">
        <v>26</v>
      </c>
      <c r="I170" s="5">
        <v>16</v>
      </c>
      <c r="K170" s="18">
        <f t="shared" si="9"/>
        <v>-1</v>
      </c>
      <c r="M170" s="9">
        <v>3</v>
      </c>
      <c r="N170" s="9">
        <v>2</v>
      </c>
      <c r="O170" s="9">
        <v>0</v>
      </c>
      <c r="P170" s="9"/>
      <c r="Q170" s="18">
        <f>(S170-(N170/2))/(N170/2)</f>
        <v>36</v>
      </c>
      <c r="R170" s="9"/>
      <c r="S170" s="6">
        <v>37</v>
      </c>
      <c r="T170" s="6">
        <v>83</v>
      </c>
    </row>
    <row r="171" spans="1:20">
      <c r="A171" s="5" t="s">
        <v>163</v>
      </c>
      <c r="B171" s="10" t="s">
        <v>191</v>
      </c>
      <c r="C171" s="21" t="s">
        <v>247</v>
      </c>
      <c r="D171" s="23" t="s">
        <v>238</v>
      </c>
      <c r="E171" s="23" t="s">
        <v>182</v>
      </c>
      <c r="F171" s="10"/>
      <c r="G171" s="6" t="s">
        <v>182</v>
      </c>
      <c r="H171" s="6" t="s">
        <v>182</v>
      </c>
      <c r="I171" s="6" t="s">
        <v>267</v>
      </c>
      <c r="J171" s="6"/>
      <c r="K171" s="18" t="s">
        <v>182</v>
      </c>
      <c r="L171" s="6"/>
      <c r="M171" s="6" t="s">
        <v>182</v>
      </c>
      <c r="N171" s="6">
        <v>6</v>
      </c>
      <c r="O171" s="6" t="s">
        <v>182</v>
      </c>
      <c r="Q171" s="6" t="s">
        <v>182</v>
      </c>
      <c r="S171" s="6" t="s">
        <v>182</v>
      </c>
      <c r="T171" s="6" t="s">
        <v>182</v>
      </c>
    </row>
    <row r="172" spans="1:20">
      <c r="A172" s="5" t="s">
        <v>164</v>
      </c>
      <c r="B172" s="10" t="s">
        <v>218</v>
      </c>
      <c r="C172" s="21" t="s">
        <v>247</v>
      </c>
      <c r="D172" s="25">
        <v>346</v>
      </c>
      <c r="E172" s="23">
        <f t="shared" si="7"/>
        <v>6.3416422287390029E-2</v>
      </c>
      <c r="F172" s="10"/>
      <c r="G172" s="5">
        <v>749</v>
      </c>
      <c r="H172" s="6" t="s">
        <v>182</v>
      </c>
      <c r="I172" s="6">
        <v>2454</v>
      </c>
      <c r="J172" s="6"/>
      <c r="K172" s="18">
        <f t="shared" si="9"/>
        <v>1.2233088834555828</v>
      </c>
      <c r="L172" s="6"/>
      <c r="M172" s="9">
        <v>1457</v>
      </c>
      <c r="N172" s="9">
        <v>351</v>
      </c>
      <c r="O172" s="9">
        <v>5456</v>
      </c>
      <c r="P172" s="9"/>
      <c r="Q172" s="18">
        <f t="shared" si="8"/>
        <v>-0.64809384164222872</v>
      </c>
      <c r="R172" s="9"/>
      <c r="S172" s="6" t="s">
        <v>182</v>
      </c>
      <c r="T172" s="6">
        <v>960</v>
      </c>
    </row>
    <row r="173" spans="1:20">
      <c r="A173" s="5" t="s">
        <v>165</v>
      </c>
      <c r="B173" s="10" t="s">
        <v>187</v>
      </c>
      <c r="C173" s="21" t="s">
        <v>247</v>
      </c>
      <c r="D173" s="23" t="s">
        <v>238</v>
      </c>
      <c r="E173" s="23" t="s">
        <v>182</v>
      </c>
      <c r="F173" s="10"/>
      <c r="G173" s="5">
        <v>2940</v>
      </c>
      <c r="H173" s="5">
        <v>564</v>
      </c>
      <c r="I173" s="6" t="s">
        <v>181</v>
      </c>
      <c r="J173" s="6"/>
      <c r="K173" s="18">
        <f>(N173-H173)/H173</f>
        <v>0.48758865248226951</v>
      </c>
      <c r="L173" s="6"/>
      <c r="M173" s="9">
        <v>3403</v>
      </c>
      <c r="N173" s="9">
        <v>839</v>
      </c>
      <c r="O173" s="6" t="s">
        <v>181</v>
      </c>
      <c r="Q173" s="18">
        <f>(S173-(N173/2))/(N173/2)</f>
        <v>58.287246722288437</v>
      </c>
      <c r="S173">
        <v>24871</v>
      </c>
      <c r="T173" s="6" t="s">
        <v>181</v>
      </c>
    </row>
    <row r="174" spans="1:20">
      <c r="A174" s="5" t="s">
        <v>166</v>
      </c>
      <c r="B174" s="10" t="s">
        <v>220</v>
      </c>
      <c r="C174" s="21" t="s">
        <v>252</v>
      </c>
      <c r="D174" s="25">
        <v>9760</v>
      </c>
      <c r="E174" s="23">
        <f t="shared" si="7"/>
        <v>0.12128442191072671</v>
      </c>
      <c r="F174" s="10"/>
      <c r="G174" s="5">
        <v>206942</v>
      </c>
      <c r="H174" s="5">
        <v>57623</v>
      </c>
      <c r="I174" s="5">
        <v>48763</v>
      </c>
      <c r="K174" s="18">
        <f t="shared" si="9"/>
        <v>0.65026762094210777</v>
      </c>
      <c r="M174" s="6">
        <f>SUM(M3,M9,M10,M25,M29,M43,M44,M45,M46,M49,M60,M68,M73,M74,M78,M79,M83,M84,M85,M86,M94,M96,M103,M108,M109,M110,M112,M113,M116,M117,M121,M125,M139,M141,M146,M149,M150,M156,M157,M161,M170,M162,M171,M173,M176,M175,M178,M179,M181,M187)</f>
        <v>282217</v>
      </c>
      <c r="N174" s="6">
        <f>SUM(N3,N9,N10,N25,N29,N43,N44,N45,N46,N49,N60,N68,N73,N74,N78,N79,N83,N84,N85,N86,N94,N96,N103,N108,N109,N110,N112,N113,N116,N117,N121,N125,N139,N141,N146,N149,N150,N156,N157,N161,N170,N162,N171,N173,N176,N175,N178,N179,N181,N187)</f>
        <v>75066</v>
      </c>
      <c r="O174" s="6">
        <f>SUM(O3,O9,O10,O25,O29,O43,O44,O45,O46,O49,O60,O68,O73,O74,O78,O79,O83,O84,O85,O86,O94,O96,O103,O108,O109,O110,O112,O113,O116,O117,O121,O125,O139,O141,O146,O149,O150,O156,O157,O161,O170,O162,O171,O173,O176,O175,O178,O179,O181,O187)</f>
        <v>80472</v>
      </c>
      <c r="Q174" s="18">
        <f t="shared" si="8"/>
        <v>-0.3438214534247937</v>
      </c>
      <c r="S174" s="6">
        <f>SUM(S3,S9,S10,S25,S29,S43,S44,S45,S46,S49,S60,S68,S73,S74,S78,S79,S83,S84,S85,S86,S94,S96,S103,S108,S109,S110,S112,S113,S116,S117,S121,S125,S139,S141,S146,S149,S150,S156,S157,S161,S170,S162,S171,S173,S176,S175,S178,S179,S181,S187)</f>
        <v>581922</v>
      </c>
      <c r="T174" s="6">
        <f>SUM(T3,T9,T10,T25,T29,T43,T44,T45,T46,T49,T60,T68,T73,T74,T78,T79,T83,T84,T85,T86,T94,T96,T103,T108,T109,T110,T112,T113,T116,T117,T121,T125,T139,T141,T146,T149,T150,T156,T157,T161,T170,T162,T171,T173,T176,T175,T178,T179,T181,T187)</f>
        <v>26402</v>
      </c>
    </row>
    <row r="175" spans="1:20">
      <c r="A175" s="5" t="s">
        <v>167</v>
      </c>
      <c r="B175" s="10" t="s">
        <v>187</v>
      </c>
      <c r="C175" s="21" t="s">
        <v>252</v>
      </c>
      <c r="D175" s="23" t="s">
        <v>238</v>
      </c>
      <c r="E175" s="23" t="s">
        <v>182</v>
      </c>
      <c r="F175" s="10"/>
      <c r="G175" s="5">
        <v>2192</v>
      </c>
      <c r="H175" s="5">
        <v>421</v>
      </c>
      <c r="I175" s="6">
        <v>6</v>
      </c>
      <c r="J175" s="6"/>
      <c r="K175" s="18">
        <f t="shared" si="9"/>
        <v>10</v>
      </c>
      <c r="L175" s="6"/>
      <c r="M175" s="9">
        <v>5708</v>
      </c>
      <c r="N175" s="9">
        <v>1227</v>
      </c>
      <c r="O175" s="9">
        <v>66</v>
      </c>
      <c r="P175" s="9"/>
      <c r="Q175" s="18">
        <f t="shared" si="8"/>
        <v>0.36363636363636365</v>
      </c>
      <c r="R175" s="9"/>
      <c r="S175" s="20">
        <v>24886</v>
      </c>
      <c r="T175" s="6">
        <v>45</v>
      </c>
    </row>
    <row r="176" spans="1:20">
      <c r="A176" s="5" t="s">
        <v>168</v>
      </c>
      <c r="B176" s="10" t="s">
        <v>191</v>
      </c>
      <c r="C176" s="21" t="s">
        <v>247</v>
      </c>
      <c r="D176" s="23" t="s">
        <v>238</v>
      </c>
      <c r="E176" s="23" t="s">
        <v>182</v>
      </c>
      <c r="F176" s="10"/>
      <c r="G176" s="5">
        <v>694</v>
      </c>
      <c r="H176" s="5">
        <v>298</v>
      </c>
      <c r="I176" s="5">
        <v>13</v>
      </c>
      <c r="K176" s="18">
        <f t="shared" si="9"/>
        <v>1.1538461538461537</v>
      </c>
      <c r="M176" s="9">
        <v>1406</v>
      </c>
      <c r="N176" s="9">
        <v>366</v>
      </c>
      <c r="O176" s="5">
        <v>28</v>
      </c>
      <c r="P176" s="5"/>
      <c r="Q176" s="18">
        <f>(S176-(N176/2))/(N176/2)</f>
        <v>-0.89617486338797814</v>
      </c>
      <c r="R176" s="5"/>
      <c r="S176" s="6">
        <v>19</v>
      </c>
      <c r="T176" s="6">
        <v>0</v>
      </c>
    </row>
    <row r="177" spans="1:20">
      <c r="A177" s="5" t="s">
        <v>169</v>
      </c>
      <c r="B177" s="10" t="s">
        <v>191</v>
      </c>
      <c r="C177" s="21" t="s">
        <v>247</v>
      </c>
      <c r="D177" s="26" t="s">
        <v>240</v>
      </c>
      <c r="E177" s="23" t="s">
        <v>182</v>
      </c>
      <c r="F177" s="10"/>
      <c r="G177" s="5">
        <v>0</v>
      </c>
      <c r="H177" s="5">
        <v>0</v>
      </c>
      <c r="I177" s="6">
        <v>0</v>
      </c>
      <c r="J177" s="6"/>
      <c r="K177" s="18">
        <v>0</v>
      </c>
      <c r="L177" s="6"/>
      <c r="M177" s="6">
        <v>0</v>
      </c>
      <c r="N177" s="6">
        <v>0</v>
      </c>
      <c r="O177" s="6">
        <v>0</v>
      </c>
      <c r="Q177" s="18" t="s">
        <v>182</v>
      </c>
      <c r="S177" s="4" t="s">
        <v>183</v>
      </c>
      <c r="T177" s="6"/>
    </row>
    <row r="178" spans="1:20">
      <c r="A178" s="5" t="s">
        <v>170</v>
      </c>
      <c r="B178" s="10" t="s">
        <v>191</v>
      </c>
      <c r="C178" s="21" t="s">
        <v>247</v>
      </c>
      <c r="D178" s="23" t="s">
        <v>238</v>
      </c>
      <c r="E178" s="23" t="s">
        <v>182</v>
      </c>
      <c r="F178" s="10"/>
      <c r="G178" s="5">
        <v>1</v>
      </c>
      <c r="H178" s="5">
        <v>0</v>
      </c>
      <c r="I178" s="6">
        <v>0</v>
      </c>
      <c r="J178" s="6"/>
      <c r="K178" s="18">
        <v>0</v>
      </c>
      <c r="L178" s="6"/>
      <c r="M178" s="9">
        <v>1</v>
      </c>
      <c r="N178" s="9">
        <v>0</v>
      </c>
      <c r="O178" s="9">
        <v>0</v>
      </c>
      <c r="P178" s="9"/>
      <c r="Q178" s="18" t="s">
        <v>182</v>
      </c>
      <c r="R178" s="9"/>
      <c r="S178" s="6">
        <v>0</v>
      </c>
      <c r="T178" s="6">
        <v>8</v>
      </c>
    </row>
    <row r="179" spans="1:20">
      <c r="A179" s="5" t="s">
        <v>171</v>
      </c>
      <c r="B179" s="10" t="s">
        <v>191</v>
      </c>
      <c r="C179" s="21" t="s">
        <v>247</v>
      </c>
      <c r="D179" s="23" t="s">
        <v>238</v>
      </c>
      <c r="E179" s="23" t="s">
        <v>182</v>
      </c>
      <c r="F179" s="10"/>
      <c r="G179" s="5">
        <v>1</v>
      </c>
      <c r="H179" s="5">
        <v>0</v>
      </c>
      <c r="I179" s="6">
        <v>0</v>
      </c>
      <c r="J179" s="6"/>
      <c r="K179" s="18">
        <v>0</v>
      </c>
      <c r="L179" s="6"/>
      <c r="M179" s="9">
        <v>0</v>
      </c>
      <c r="N179" s="9">
        <v>0</v>
      </c>
      <c r="O179" s="9">
        <v>0</v>
      </c>
      <c r="P179" s="9"/>
      <c r="Q179" s="18" t="s">
        <v>182</v>
      </c>
      <c r="R179" s="9"/>
      <c r="S179" s="6">
        <v>0</v>
      </c>
      <c r="T179" s="6">
        <v>54</v>
      </c>
    </row>
    <row r="180" spans="1:20">
      <c r="A180" s="5" t="s">
        <v>172</v>
      </c>
      <c r="B180" s="10" t="s">
        <v>191</v>
      </c>
      <c r="C180" s="21" t="s">
        <v>241</v>
      </c>
      <c r="D180" s="25">
        <v>2722.64</v>
      </c>
      <c r="E180" s="23">
        <f>D180/N180</f>
        <v>34.463797468354429</v>
      </c>
      <c r="F180" s="10"/>
      <c r="G180" s="5">
        <v>305</v>
      </c>
      <c r="H180" s="5">
        <v>53</v>
      </c>
      <c r="I180" s="6" t="s">
        <v>181</v>
      </c>
      <c r="J180" s="6"/>
      <c r="K180" s="18">
        <f>(N180-H180)/H180</f>
        <v>0.49056603773584906</v>
      </c>
      <c r="L180" s="6"/>
      <c r="M180" s="9">
        <v>265</v>
      </c>
      <c r="N180" s="9">
        <v>79</v>
      </c>
      <c r="O180" s="6" t="s">
        <v>181</v>
      </c>
      <c r="Q180" s="18">
        <f>(S180-(N180/2))/(N180/2)</f>
        <v>1.0253164556962024</v>
      </c>
      <c r="S180" s="6">
        <v>80</v>
      </c>
      <c r="T180" s="6" t="s">
        <v>181</v>
      </c>
    </row>
    <row r="181" spans="1:20">
      <c r="A181" s="5" t="s">
        <v>173</v>
      </c>
      <c r="B181" s="10" t="s">
        <v>187</v>
      </c>
      <c r="C181" s="21" t="s">
        <v>250</v>
      </c>
      <c r="D181" s="23" t="s">
        <v>238</v>
      </c>
      <c r="E181" s="23" t="s">
        <v>182</v>
      </c>
      <c r="F181" s="10"/>
      <c r="G181" s="5">
        <v>5603</v>
      </c>
      <c r="H181" s="5">
        <v>1032</v>
      </c>
      <c r="I181" s="6">
        <v>98</v>
      </c>
      <c r="J181" s="6"/>
      <c r="K181" s="18">
        <f t="shared" si="9"/>
        <v>0.39795918367346939</v>
      </c>
      <c r="L181" s="6"/>
      <c r="M181" s="9">
        <v>7363</v>
      </c>
      <c r="N181" s="9">
        <v>1572</v>
      </c>
      <c r="O181" s="9">
        <v>137</v>
      </c>
      <c r="P181" s="9"/>
      <c r="Q181" s="18">
        <f t="shared" si="8"/>
        <v>-7.2992700729927005E-3</v>
      </c>
      <c r="R181" s="9"/>
      <c r="S181">
        <v>24865</v>
      </c>
      <c r="T181" s="6">
        <v>68</v>
      </c>
    </row>
    <row r="182" spans="1:20">
      <c r="A182" s="5" t="s">
        <v>174</v>
      </c>
      <c r="B182" s="10" t="s">
        <v>191</v>
      </c>
      <c r="C182" s="21" t="s">
        <v>250</v>
      </c>
      <c r="D182" s="25">
        <v>6055.36</v>
      </c>
      <c r="E182" s="23">
        <f t="shared" si="7"/>
        <v>2.3085627144491041</v>
      </c>
      <c r="F182" s="10"/>
      <c r="G182" s="5">
        <v>1502</v>
      </c>
      <c r="H182" s="5">
        <v>790</v>
      </c>
      <c r="I182" s="6">
        <v>1021</v>
      </c>
      <c r="J182" s="6"/>
      <c r="K182" s="18">
        <f t="shared" si="9"/>
        <v>1.5690499510284035</v>
      </c>
      <c r="L182" s="6"/>
      <c r="M182" s="9">
        <v>3819</v>
      </c>
      <c r="N182" s="9">
        <v>1772</v>
      </c>
      <c r="O182" s="9">
        <v>2623</v>
      </c>
      <c r="P182" s="9"/>
      <c r="Q182" s="18">
        <f t="shared" si="8"/>
        <v>-0.86656500190621422</v>
      </c>
      <c r="R182" s="9"/>
      <c r="S182" s="6" t="s">
        <v>182</v>
      </c>
      <c r="T182" s="6">
        <v>175</v>
      </c>
    </row>
    <row r="183" spans="1:20">
      <c r="A183" s="5" t="s">
        <v>175</v>
      </c>
      <c r="B183" s="10" t="s">
        <v>198</v>
      </c>
      <c r="C183" s="21" t="s">
        <v>252</v>
      </c>
      <c r="D183" s="25">
        <v>25349</v>
      </c>
      <c r="E183" s="23">
        <f>D183/N183</f>
        <v>9.0791547277936964</v>
      </c>
      <c r="F183" s="10"/>
      <c r="G183" s="5">
        <v>5331</v>
      </c>
      <c r="H183" s="5">
        <v>2218</v>
      </c>
      <c r="I183" s="6" t="s">
        <v>181</v>
      </c>
      <c r="J183" s="6"/>
      <c r="K183" s="18">
        <f>(N183-H183)/H183</f>
        <v>0.25879170423805231</v>
      </c>
      <c r="L183" s="6"/>
      <c r="M183" s="9">
        <v>7775</v>
      </c>
      <c r="N183" s="9">
        <v>2792</v>
      </c>
      <c r="O183" s="6" t="s">
        <v>181</v>
      </c>
      <c r="Q183" s="18">
        <f>(S183-(N183/2))/(N183/2)</f>
        <v>-0.59598853868194845</v>
      </c>
      <c r="S183" s="6">
        <v>564</v>
      </c>
      <c r="T183" s="6" t="s">
        <v>181</v>
      </c>
    </row>
    <row r="184" spans="1:20">
      <c r="A184" s="5" t="s">
        <v>176</v>
      </c>
      <c r="B184" s="5" t="s">
        <v>219</v>
      </c>
      <c r="C184" s="21" t="s">
        <v>252</v>
      </c>
      <c r="D184" s="26" t="s">
        <v>240</v>
      </c>
      <c r="E184" s="23" t="s">
        <v>182</v>
      </c>
      <c r="G184" s="5">
        <v>10</v>
      </c>
      <c r="H184" s="5">
        <v>0</v>
      </c>
      <c r="I184" s="6" t="s">
        <v>182</v>
      </c>
      <c r="J184" s="6"/>
      <c r="K184" s="18">
        <f>(M184-G184)/G184</f>
        <v>-0.7</v>
      </c>
      <c r="L184" s="6"/>
      <c r="M184" s="9">
        <v>3</v>
      </c>
      <c r="N184" s="9">
        <v>0</v>
      </c>
      <c r="O184" s="9">
        <v>4</v>
      </c>
      <c r="P184" s="9"/>
      <c r="Q184" s="18" t="s">
        <v>182</v>
      </c>
      <c r="R184" s="9"/>
      <c r="S184" s="4" t="s">
        <v>183</v>
      </c>
      <c r="T184" s="6"/>
    </row>
    <row r="185" spans="1:20">
      <c r="A185" s="5" t="s">
        <v>177</v>
      </c>
      <c r="B185" s="10" t="s">
        <v>199</v>
      </c>
      <c r="C185" s="21" t="s">
        <v>247</v>
      </c>
      <c r="D185" s="25">
        <v>33419.42</v>
      </c>
      <c r="E185" s="23">
        <f t="shared" si="7"/>
        <v>7.2273832179930793</v>
      </c>
      <c r="F185" s="10"/>
      <c r="G185" s="6" t="s">
        <v>182</v>
      </c>
      <c r="H185" s="6" t="s">
        <v>182</v>
      </c>
      <c r="I185" s="6">
        <v>5450</v>
      </c>
      <c r="J185" s="6"/>
      <c r="K185" s="18">
        <f t="shared" si="9"/>
        <v>-0.15155963302752293</v>
      </c>
      <c r="L185" s="6"/>
      <c r="M185" s="9" t="s">
        <v>182</v>
      </c>
      <c r="N185" s="9" t="s">
        <v>182</v>
      </c>
      <c r="O185" s="9">
        <v>4624</v>
      </c>
      <c r="P185" s="9"/>
      <c r="Q185" s="18">
        <f t="shared" si="8"/>
        <v>0.32655709342560552</v>
      </c>
      <c r="R185" s="9"/>
      <c r="S185" s="9" t="s">
        <v>182</v>
      </c>
      <c r="T185" s="9">
        <v>3067</v>
      </c>
    </row>
    <row r="186" spans="1:20">
      <c r="A186" s="5" t="s">
        <v>178</v>
      </c>
      <c r="B186" s="10" t="s">
        <v>192</v>
      </c>
      <c r="C186" s="21" t="s">
        <v>252</v>
      </c>
      <c r="D186" s="23" t="s">
        <v>192</v>
      </c>
      <c r="E186" s="23" t="s">
        <v>182</v>
      </c>
      <c r="F186" s="10"/>
      <c r="G186" s="6">
        <v>10</v>
      </c>
      <c r="H186" s="6">
        <v>20</v>
      </c>
      <c r="I186" s="6" t="s">
        <v>182</v>
      </c>
      <c r="J186" s="6"/>
      <c r="K186" s="18">
        <f>(N186-H186)/H186</f>
        <v>-0.05</v>
      </c>
      <c r="L186" s="6"/>
      <c r="M186" s="9">
        <v>7</v>
      </c>
      <c r="N186" s="9">
        <v>19</v>
      </c>
      <c r="O186" s="9" t="s">
        <v>182</v>
      </c>
      <c r="P186" s="9"/>
      <c r="Q186" s="18">
        <f>(S186-(N186/2))/(N186/2)</f>
        <v>-0.78947368421052633</v>
      </c>
      <c r="R186" s="9"/>
      <c r="S186" s="6">
        <v>2</v>
      </c>
      <c r="T186" s="9" t="s">
        <v>182</v>
      </c>
    </row>
    <row r="187" spans="1:20">
      <c r="A187" s="5" t="s">
        <v>179</v>
      </c>
      <c r="B187" s="10" t="s">
        <v>187</v>
      </c>
      <c r="C187" s="21" t="s">
        <v>247</v>
      </c>
      <c r="D187" s="23" t="s">
        <v>238</v>
      </c>
      <c r="E187" s="23" t="s">
        <v>182</v>
      </c>
      <c r="F187" s="10"/>
      <c r="G187" s="5">
        <v>2167</v>
      </c>
      <c r="H187" s="5">
        <v>436</v>
      </c>
      <c r="I187" s="6">
        <v>38</v>
      </c>
      <c r="J187" s="6"/>
      <c r="K187" s="18">
        <f t="shared" si="9"/>
        <v>2.6578947368421053</v>
      </c>
      <c r="L187" s="6"/>
      <c r="M187" s="9">
        <v>5551</v>
      </c>
      <c r="N187" s="9">
        <v>1280</v>
      </c>
      <c r="O187" s="9">
        <v>139</v>
      </c>
      <c r="P187" s="9"/>
      <c r="Q187" s="18">
        <f t="shared" si="8"/>
        <v>2.7266187050359711</v>
      </c>
      <c r="R187" s="9"/>
      <c r="S187">
        <v>2491</v>
      </c>
      <c r="T187" s="6">
        <v>259</v>
      </c>
    </row>
    <row r="188" spans="1:20">
      <c r="E188" s="23"/>
      <c r="K188" s="28"/>
    </row>
    <row r="189" spans="1:20" s="29" customFormat="1">
      <c r="A189" s="29" t="s">
        <v>244</v>
      </c>
      <c r="C189" s="31"/>
      <c r="D189" s="30">
        <f>SUM(D3:D187)</f>
        <v>430682.97000000009</v>
      </c>
      <c r="E189" s="30"/>
      <c r="G189" s="29">
        <f>SUM(G3:G187)</f>
        <v>721110</v>
      </c>
      <c r="H189" s="29">
        <f t="shared" ref="H189:I189" si="10">SUM(H3:H187)</f>
        <v>218341</v>
      </c>
      <c r="I189" s="29">
        <f t="shared" si="10"/>
        <v>288007</v>
      </c>
      <c r="K189" s="18"/>
      <c r="M189" s="29">
        <f t="shared" ref="M189:O189" si="11">SUM(M3:M187)</f>
        <v>996147</v>
      </c>
      <c r="N189" s="29">
        <f t="shared" si="11"/>
        <v>295296</v>
      </c>
      <c r="O189" s="29">
        <f t="shared" si="11"/>
        <v>371095</v>
      </c>
      <c r="P189" s="27"/>
      <c r="Q189" s="18"/>
      <c r="R189" s="27"/>
      <c r="S189" s="29">
        <f t="shared" ref="S189:T189" si="12">SUM(S3:S187)</f>
        <v>1571400</v>
      </c>
      <c r="T189" s="29">
        <f t="shared" si="12"/>
        <v>135620</v>
      </c>
    </row>
  </sheetData>
  <autoFilter ref="C1:C189" xr:uid="{00000000-0009-0000-0000-000000000000}"/>
  <sortState ref="A3:J184">
    <sortCondition ref="A1"/>
  </sortState>
  <mergeCells count="4">
    <mergeCell ref="G1:I1"/>
    <mergeCell ref="M1:O1"/>
    <mergeCell ref="S1:T1"/>
    <mergeCell ref="V1:W1"/>
  </mergeCells>
  <phoneticPr fontId="24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33ED-7B2C-3345-A2C4-BAD41E3F9D5F}">
  <dimension ref="A1:L96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baseColWidth="10" defaultRowHeight="14"/>
  <cols>
    <col min="1" max="1" width="41.83203125" style="36" customWidth="1"/>
    <col min="2" max="2" width="14.83203125" style="36" customWidth="1"/>
    <col min="3" max="3" width="14.83203125" style="37" customWidth="1"/>
    <col min="4" max="4" width="14.83203125" style="38" customWidth="1"/>
    <col min="5" max="8" width="14.83203125" style="39" customWidth="1"/>
    <col min="9" max="9" width="14.83203125" style="40" customWidth="1"/>
    <col min="10" max="11" width="14.83203125" style="39" customWidth="1"/>
    <col min="12" max="12" width="14.83203125" style="40" customWidth="1"/>
    <col min="13" max="16384" width="10.83203125" style="36"/>
  </cols>
  <sheetData>
    <row r="1" spans="1:12" s="35" customFormat="1" ht="22" customHeight="1">
      <c r="A1" s="41"/>
      <c r="B1" s="41"/>
      <c r="C1" s="42"/>
      <c r="D1" s="43"/>
      <c r="E1" s="116" t="s">
        <v>185</v>
      </c>
      <c r="F1" s="116"/>
      <c r="G1" s="116">
        <v>2011</v>
      </c>
      <c r="H1" s="116"/>
      <c r="I1" s="70" t="s">
        <v>228</v>
      </c>
      <c r="J1" s="116">
        <v>2010</v>
      </c>
      <c r="K1" s="116"/>
      <c r="L1" s="70" t="s">
        <v>228</v>
      </c>
    </row>
    <row r="2" spans="1:12" ht="22" customHeight="1">
      <c r="A2" s="41" t="s">
        <v>0</v>
      </c>
      <c r="B2" s="41" t="s">
        <v>246</v>
      </c>
      <c r="C2" s="42" t="s">
        <v>239</v>
      </c>
      <c r="D2" s="43" t="s">
        <v>254</v>
      </c>
      <c r="E2" s="45" t="s">
        <v>2</v>
      </c>
      <c r="F2" s="45" t="s">
        <v>3</v>
      </c>
      <c r="G2" s="45" t="s">
        <v>2</v>
      </c>
      <c r="H2" s="45" t="s">
        <v>3</v>
      </c>
      <c r="I2" s="44" t="s">
        <v>229</v>
      </c>
      <c r="J2" s="45" t="s">
        <v>2</v>
      </c>
      <c r="K2" s="45" t="s">
        <v>3</v>
      </c>
      <c r="L2" s="44" t="s">
        <v>229</v>
      </c>
    </row>
    <row r="3" spans="1:12" ht="18" customHeight="1">
      <c r="A3" s="46" t="s">
        <v>177</v>
      </c>
      <c r="B3" s="46" t="s">
        <v>247</v>
      </c>
      <c r="C3" s="47">
        <v>33419.42</v>
      </c>
      <c r="D3" s="48">
        <v>7.2273832179930793</v>
      </c>
      <c r="E3" s="49" t="s">
        <v>182</v>
      </c>
      <c r="F3" s="49">
        <v>3067</v>
      </c>
      <c r="G3" s="49" t="s">
        <v>182</v>
      </c>
      <c r="H3" s="49">
        <v>4624</v>
      </c>
      <c r="I3" s="50">
        <v>0.32655709342560552</v>
      </c>
      <c r="J3" s="49" t="s">
        <v>182</v>
      </c>
      <c r="K3" s="49">
        <v>5450</v>
      </c>
      <c r="L3" s="50">
        <v>-0.15155963302752293</v>
      </c>
    </row>
    <row r="4" spans="1:12" ht="18" customHeight="1">
      <c r="A4" s="51" t="s">
        <v>152</v>
      </c>
      <c r="B4" s="51" t="s">
        <v>247</v>
      </c>
      <c r="C4" s="52">
        <v>24196</v>
      </c>
      <c r="D4" s="53">
        <v>1.1167212812110583</v>
      </c>
      <c r="E4" s="54" t="s">
        <v>182</v>
      </c>
      <c r="F4" s="54" t="s">
        <v>182</v>
      </c>
      <c r="G4" s="54">
        <v>9071</v>
      </c>
      <c r="H4" s="54">
        <v>21667</v>
      </c>
      <c r="I4" s="55" t="s">
        <v>182</v>
      </c>
      <c r="J4" s="54">
        <v>5060</v>
      </c>
      <c r="K4" s="54">
        <v>25027</v>
      </c>
      <c r="L4" s="55">
        <v>-0.13425500459503736</v>
      </c>
    </row>
    <row r="5" spans="1:12" ht="18" customHeight="1">
      <c r="A5" s="46" t="s">
        <v>231</v>
      </c>
      <c r="B5" s="46" t="s">
        <v>247</v>
      </c>
      <c r="C5" s="47">
        <v>19424.27</v>
      </c>
      <c r="D5" s="48">
        <v>28.649365781710916</v>
      </c>
      <c r="E5" s="49">
        <v>383</v>
      </c>
      <c r="F5" s="49">
        <v>414</v>
      </c>
      <c r="G5" s="49">
        <v>1212</v>
      </c>
      <c r="H5" s="49">
        <v>678</v>
      </c>
      <c r="I5" s="50">
        <v>0.22123893805309736</v>
      </c>
      <c r="J5" s="49">
        <v>2240</v>
      </c>
      <c r="K5" s="49">
        <v>1636</v>
      </c>
      <c r="L5" s="50">
        <v>-0.58557457212713937</v>
      </c>
    </row>
    <row r="6" spans="1:12" ht="18" customHeight="1">
      <c r="A6" s="51" t="s">
        <v>135</v>
      </c>
      <c r="B6" s="51" t="s">
        <v>247</v>
      </c>
      <c r="C6" s="52">
        <v>11610</v>
      </c>
      <c r="D6" s="53">
        <v>9.362903225806452</v>
      </c>
      <c r="E6" s="54" t="s">
        <v>182</v>
      </c>
      <c r="F6" s="54">
        <v>442</v>
      </c>
      <c r="G6" s="54">
        <v>1084</v>
      </c>
      <c r="H6" s="54">
        <v>1240</v>
      </c>
      <c r="I6" s="55">
        <v>-0.2870967741935484</v>
      </c>
      <c r="J6" s="54">
        <v>968</v>
      </c>
      <c r="K6" s="54">
        <v>1259</v>
      </c>
      <c r="L6" s="55">
        <v>-1.5091342335186657E-2</v>
      </c>
    </row>
    <row r="7" spans="1:12" ht="18" customHeight="1">
      <c r="A7" s="46" t="s">
        <v>82</v>
      </c>
      <c r="B7" s="46" t="s">
        <v>247</v>
      </c>
      <c r="C7" s="47">
        <v>10576.37</v>
      </c>
      <c r="D7" s="48">
        <v>9.2208979947689631</v>
      </c>
      <c r="E7" s="49">
        <v>2495</v>
      </c>
      <c r="F7" s="49" t="s">
        <v>181</v>
      </c>
      <c r="G7" s="49">
        <v>1147</v>
      </c>
      <c r="H7" s="49" t="s">
        <v>181</v>
      </c>
      <c r="I7" s="50">
        <v>3.3504795117698345</v>
      </c>
      <c r="J7" s="49">
        <v>1848</v>
      </c>
      <c r="K7" s="49" t="s">
        <v>181</v>
      </c>
      <c r="L7" s="50">
        <v>-0.37932900432900435</v>
      </c>
    </row>
    <row r="8" spans="1:12" ht="18" customHeight="1">
      <c r="A8" s="51" t="s">
        <v>8</v>
      </c>
      <c r="B8" s="51" t="s">
        <v>247</v>
      </c>
      <c r="C8" s="52">
        <v>10371.9</v>
      </c>
      <c r="D8" s="53">
        <v>67.790196078431364</v>
      </c>
      <c r="E8" s="54">
        <v>2529</v>
      </c>
      <c r="F8" s="54" t="s">
        <v>181</v>
      </c>
      <c r="G8" s="54">
        <v>153</v>
      </c>
      <c r="H8" s="54" t="s">
        <v>181</v>
      </c>
      <c r="I8" s="55">
        <v>32.058823529411768</v>
      </c>
      <c r="J8" s="54">
        <v>639</v>
      </c>
      <c r="K8" s="54" t="s">
        <v>181</v>
      </c>
      <c r="L8" s="55">
        <v>-0.76056338028169013</v>
      </c>
    </row>
    <row r="9" spans="1:12" ht="18" customHeight="1">
      <c r="A9" s="46" t="s">
        <v>98</v>
      </c>
      <c r="B9" s="46" t="s">
        <v>247</v>
      </c>
      <c r="C9" s="47">
        <v>9472.4699999999993</v>
      </c>
      <c r="D9" s="48">
        <v>1.1682868771583621</v>
      </c>
      <c r="E9" s="49">
        <v>2401</v>
      </c>
      <c r="F9" s="49">
        <v>4764</v>
      </c>
      <c r="G9" s="49">
        <v>7490</v>
      </c>
      <c r="H9" s="49">
        <v>8108</v>
      </c>
      <c r="I9" s="50">
        <v>0.17513566847557968</v>
      </c>
      <c r="J9" s="49">
        <v>4253</v>
      </c>
      <c r="K9" s="49">
        <v>4924</v>
      </c>
      <c r="L9" s="50">
        <v>0.64662875710804224</v>
      </c>
    </row>
    <row r="10" spans="1:12" ht="18" customHeight="1">
      <c r="A10" s="51" t="s">
        <v>26</v>
      </c>
      <c r="B10" s="51" t="s">
        <v>247</v>
      </c>
      <c r="C10" s="52">
        <v>8211</v>
      </c>
      <c r="D10" s="53">
        <v>456.16666666666669</v>
      </c>
      <c r="E10" s="54" t="s">
        <v>182</v>
      </c>
      <c r="F10" s="54" t="s">
        <v>182</v>
      </c>
      <c r="G10" s="54" t="s">
        <v>182</v>
      </c>
      <c r="H10" s="54">
        <v>18</v>
      </c>
      <c r="I10" s="55" t="s">
        <v>182</v>
      </c>
      <c r="J10" s="54" t="s">
        <v>182</v>
      </c>
      <c r="K10" s="54" t="s">
        <v>182</v>
      </c>
      <c r="L10" s="55" t="s">
        <v>182</v>
      </c>
    </row>
    <row r="11" spans="1:12" ht="18" customHeight="1">
      <c r="A11" s="46" t="s">
        <v>156</v>
      </c>
      <c r="B11" s="46" t="s">
        <v>247</v>
      </c>
      <c r="C11" s="47">
        <v>6910.97</v>
      </c>
      <c r="D11" s="48">
        <v>3.4780926019124307</v>
      </c>
      <c r="E11" s="49">
        <v>2531</v>
      </c>
      <c r="F11" s="49">
        <v>1403</v>
      </c>
      <c r="G11" s="49">
        <v>2859</v>
      </c>
      <c r="H11" s="49">
        <v>1987</v>
      </c>
      <c r="I11" s="50">
        <v>0.41217916456970305</v>
      </c>
      <c r="J11" s="49">
        <v>2830</v>
      </c>
      <c r="K11" s="49">
        <v>2800</v>
      </c>
      <c r="L11" s="50">
        <v>-0.29035714285714287</v>
      </c>
    </row>
    <row r="12" spans="1:12" ht="18" customHeight="1">
      <c r="A12" s="51" t="s">
        <v>237</v>
      </c>
      <c r="B12" s="51" t="s">
        <v>247</v>
      </c>
      <c r="C12" s="52">
        <v>6881.49</v>
      </c>
      <c r="D12" s="53">
        <v>6.4797457627118646</v>
      </c>
      <c r="E12" s="54" t="s">
        <v>182</v>
      </c>
      <c r="F12" s="54">
        <v>522</v>
      </c>
      <c r="G12" s="54" t="s">
        <v>182</v>
      </c>
      <c r="H12" s="54">
        <v>1062</v>
      </c>
      <c r="I12" s="55">
        <v>-1.6949152542372881E-2</v>
      </c>
      <c r="J12" s="54" t="s">
        <v>182</v>
      </c>
      <c r="K12" s="54">
        <v>960</v>
      </c>
      <c r="L12" s="55">
        <v>0.10625</v>
      </c>
    </row>
    <row r="13" spans="1:12" ht="18" customHeight="1">
      <c r="A13" s="46" t="s">
        <v>151</v>
      </c>
      <c r="B13" s="46" t="s">
        <v>247</v>
      </c>
      <c r="C13" s="47">
        <v>5857</v>
      </c>
      <c r="D13" s="48">
        <v>9.7131011608623545</v>
      </c>
      <c r="E13" s="49" t="s">
        <v>182</v>
      </c>
      <c r="F13" s="49">
        <v>194</v>
      </c>
      <c r="G13" s="49" t="s">
        <v>182</v>
      </c>
      <c r="H13" s="49">
        <v>603</v>
      </c>
      <c r="I13" s="50">
        <v>-0.35655058043117743</v>
      </c>
      <c r="J13" s="49" t="s">
        <v>182</v>
      </c>
      <c r="K13" s="49">
        <v>154</v>
      </c>
      <c r="L13" s="50">
        <v>2.9155844155844157</v>
      </c>
    </row>
    <row r="14" spans="1:12" ht="18" customHeight="1">
      <c r="A14" s="51" t="s">
        <v>17</v>
      </c>
      <c r="B14" s="51" t="s">
        <v>247</v>
      </c>
      <c r="C14" s="52">
        <v>5447.7</v>
      </c>
      <c r="D14" s="53">
        <v>11.541737288135593</v>
      </c>
      <c r="E14" s="54">
        <v>401</v>
      </c>
      <c r="F14" s="54" t="s">
        <v>182</v>
      </c>
      <c r="G14" s="54">
        <v>472</v>
      </c>
      <c r="H14" s="54" t="s">
        <v>182</v>
      </c>
      <c r="I14" s="55">
        <v>0.69915254237288138</v>
      </c>
      <c r="J14" s="54">
        <v>604</v>
      </c>
      <c r="K14" s="54" t="s">
        <v>182</v>
      </c>
      <c r="L14" s="55">
        <v>-0.2185430463576159</v>
      </c>
    </row>
    <row r="15" spans="1:12" ht="18" customHeight="1">
      <c r="A15" s="46" t="s">
        <v>14</v>
      </c>
      <c r="B15" s="46" t="s">
        <v>247</v>
      </c>
      <c r="C15" s="47">
        <v>5434.67</v>
      </c>
      <c r="D15" s="48">
        <v>17.418814102564102</v>
      </c>
      <c r="E15" s="49">
        <v>169</v>
      </c>
      <c r="F15" s="49">
        <v>128</v>
      </c>
      <c r="G15" s="49">
        <v>553</v>
      </c>
      <c r="H15" s="49">
        <v>312</v>
      </c>
      <c r="I15" s="50">
        <v>-0.17948717948717949</v>
      </c>
      <c r="J15" s="49">
        <v>794</v>
      </c>
      <c r="K15" s="49">
        <v>320</v>
      </c>
      <c r="L15" s="50">
        <v>-2.5000000000000001E-2</v>
      </c>
    </row>
    <row r="16" spans="1:12" ht="18" customHeight="1">
      <c r="A16" s="51" t="s">
        <v>113</v>
      </c>
      <c r="B16" s="51" t="s">
        <v>247</v>
      </c>
      <c r="C16" s="52">
        <v>4994.7700000000004</v>
      </c>
      <c r="D16" s="53">
        <v>3.3954928619986409</v>
      </c>
      <c r="E16" s="54">
        <v>24938</v>
      </c>
      <c r="F16" s="54" t="s">
        <v>181</v>
      </c>
      <c r="G16" s="54">
        <v>1471</v>
      </c>
      <c r="H16" s="54" t="s">
        <v>181</v>
      </c>
      <c r="I16" s="55">
        <v>32.906186267845001</v>
      </c>
      <c r="J16" s="54">
        <v>709</v>
      </c>
      <c r="K16" s="54" t="s">
        <v>181</v>
      </c>
      <c r="L16" s="55">
        <v>1.0747531734837801</v>
      </c>
    </row>
    <row r="17" spans="1:12" ht="18" customHeight="1">
      <c r="A17" s="46" t="s">
        <v>88</v>
      </c>
      <c r="B17" s="46" t="s">
        <v>247</v>
      </c>
      <c r="C17" s="47">
        <v>4974.62</v>
      </c>
      <c r="D17" s="48">
        <v>2.5842181818181817</v>
      </c>
      <c r="E17" s="49" t="s">
        <v>182</v>
      </c>
      <c r="F17" s="49">
        <v>1282</v>
      </c>
      <c r="G17" s="49">
        <v>3739</v>
      </c>
      <c r="H17" s="49">
        <v>1925</v>
      </c>
      <c r="I17" s="50">
        <v>0.33194805194805194</v>
      </c>
      <c r="J17" s="49" t="s">
        <v>182</v>
      </c>
      <c r="K17" s="49">
        <v>2257</v>
      </c>
      <c r="L17" s="50">
        <v>-0.14709791758972088</v>
      </c>
    </row>
    <row r="18" spans="1:12" ht="18" customHeight="1">
      <c r="A18" s="51" t="s">
        <v>33</v>
      </c>
      <c r="B18" s="51" t="s">
        <v>247</v>
      </c>
      <c r="C18" s="52">
        <v>4810.72</v>
      </c>
      <c r="D18" s="53">
        <v>2.1183267283135185</v>
      </c>
      <c r="E18" s="54">
        <v>1465</v>
      </c>
      <c r="F18" s="54">
        <v>2316</v>
      </c>
      <c r="G18" s="54">
        <v>1293</v>
      </c>
      <c r="H18" s="54">
        <v>2271</v>
      </c>
      <c r="I18" s="55">
        <v>1.0396301188903567</v>
      </c>
      <c r="J18" s="54">
        <v>1337</v>
      </c>
      <c r="K18" s="54">
        <v>2877</v>
      </c>
      <c r="L18" s="55">
        <v>-0.21063607924921793</v>
      </c>
    </row>
    <row r="19" spans="1:12" ht="18" customHeight="1">
      <c r="A19" s="46" t="s">
        <v>36</v>
      </c>
      <c r="B19" s="46" t="s">
        <v>247</v>
      </c>
      <c r="C19" s="47">
        <v>4536.8</v>
      </c>
      <c r="D19" s="48">
        <v>1.854783319705642</v>
      </c>
      <c r="E19" s="49">
        <v>25147</v>
      </c>
      <c r="F19" s="49">
        <v>755</v>
      </c>
      <c r="G19" s="49">
        <v>3092</v>
      </c>
      <c r="H19" s="49">
        <v>2446</v>
      </c>
      <c r="I19" s="50">
        <v>-0.38266557645134913</v>
      </c>
      <c r="J19" s="49">
        <v>2531</v>
      </c>
      <c r="K19" s="49">
        <v>3726</v>
      </c>
      <c r="L19" s="50">
        <v>-0.34353193773483631</v>
      </c>
    </row>
    <row r="20" spans="1:12" ht="18" customHeight="1">
      <c r="A20" s="51" t="s">
        <v>143</v>
      </c>
      <c r="B20" s="51" t="s">
        <v>247</v>
      </c>
      <c r="C20" s="52">
        <v>4248</v>
      </c>
      <c r="D20" s="53">
        <v>4.0113314447592066</v>
      </c>
      <c r="E20" s="54">
        <v>24872</v>
      </c>
      <c r="F20" s="54" t="s">
        <v>181</v>
      </c>
      <c r="G20" s="54">
        <v>1059</v>
      </c>
      <c r="H20" s="54" t="s">
        <v>181</v>
      </c>
      <c r="I20" s="55">
        <v>45.972615675165251</v>
      </c>
      <c r="J20" s="54">
        <v>315</v>
      </c>
      <c r="K20" s="54" t="s">
        <v>181</v>
      </c>
      <c r="L20" s="55">
        <v>2.361904761904762</v>
      </c>
    </row>
    <row r="21" spans="1:12" ht="18" customHeight="1">
      <c r="A21" s="46" t="s">
        <v>59</v>
      </c>
      <c r="B21" s="46" t="s">
        <v>247</v>
      </c>
      <c r="C21" s="47">
        <v>3333</v>
      </c>
      <c r="D21" s="48">
        <v>2.9109170305676857</v>
      </c>
      <c r="E21" s="49" t="s">
        <v>182</v>
      </c>
      <c r="F21" s="49">
        <v>581</v>
      </c>
      <c r="G21" s="49">
        <v>2023</v>
      </c>
      <c r="H21" s="49">
        <v>1145</v>
      </c>
      <c r="I21" s="50">
        <v>1.4847161572052401E-2</v>
      </c>
      <c r="J21" s="49">
        <v>979</v>
      </c>
      <c r="K21" s="49">
        <v>1219</v>
      </c>
      <c r="L21" s="50">
        <v>-6.0705496308449548E-2</v>
      </c>
    </row>
    <row r="22" spans="1:12" ht="18" customHeight="1">
      <c r="A22" s="51" t="s">
        <v>117</v>
      </c>
      <c r="B22" s="51" t="s">
        <v>247</v>
      </c>
      <c r="C22" s="52">
        <v>3321</v>
      </c>
      <c r="D22" s="53">
        <v>4.6774647887323946</v>
      </c>
      <c r="E22" s="54" t="s">
        <v>182</v>
      </c>
      <c r="F22" s="54">
        <v>206</v>
      </c>
      <c r="G22" s="54" t="s">
        <v>182</v>
      </c>
      <c r="H22" s="54">
        <v>710</v>
      </c>
      <c r="I22" s="55">
        <v>-0.41971830985915493</v>
      </c>
      <c r="J22" s="54" t="s">
        <v>182</v>
      </c>
      <c r="K22" s="54">
        <v>388</v>
      </c>
      <c r="L22" s="55">
        <v>0.82989690721649489</v>
      </c>
    </row>
    <row r="23" spans="1:12" ht="18" customHeight="1">
      <c r="A23" s="46" t="s">
        <v>114</v>
      </c>
      <c r="B23" s="46" t="s">
        <v>247</v>
      </c>
      <c r="C23" s="47">
        <v>3095</v>
      </c>
      <c r="D23" s="48">
        <v>3.0643564356435644</v>
      </c>
      <c r="E23" s="49">
        <v>24421</v>
      </c>
      <c r="F23" s="49" t="s">
        <v>181</v>
      </c>
      <c r="G23" s="49">
        <v>1010</v>
      </c>
      <c r="H23" s="49" t="s">
        <v>181</v>
      </c>
      <c r="I23" s="50">
        <v>47.358415841584161</v>
      </c>
      <c r="J23" s="49">
        <v>145</v>
      </c>
      <c r="K23" s="49" t="s">
        <v>181</v>
      </c>
      <c r="L23" s="50">
        <v>5.9655172413793105</v>
      </c>
    </row>
    <row r="24" spans="1:12" ht="18" customHeight="1">
      <c r="A24" s="51" t="s">
        <v>184</v>
      </c>
      <c r="B24" s="51" t="s">
        <v>247</v>
      </c>
      <c r="C24" s="52">
        <v>2841.1</v>
      </c>
      <c r="D24" s="53">
        <v>29.289690721649485</v>
      </c>
      <c r="E24" s="54" t="s">
        <v>182</v>
      </c>
      <c r="F24" s="54" t="s">
        <v>182</v>
      </c>
      <c r="G24" s="54">
        <v>79</v>
      </c>
      <c r="H24" s="54">
        <v>97</v>
      </c>
      <c r="I24" s="55" t="s">
        <v>182</v>
      </c>
      <c r="J24" s="54">
        <v>31</v>
      </c>
      <c r="K24" s="54">
        <v>65</v>
      </c>
      <c r="L24" s="55">
        <v>0.49230769230769234</v>
      </c>
    </row>
    <row r="25" spans="1:12" ht="18" customHeight="1">
      <c r="A25" s="46" t="s">
        <v>127</v>
      </c>
      <c r="B25" s="46" t="s">
        <v>247</v>
      </c>
      <c r="C25" s="47">
        <v>2797.2</v>
      </c>
      <c r="D25" s="48">
        <v>5.4209302325581392</v>
      </c>
      <c r="E25" s="49">
        <v>134</v>
      </c>
      <c r="F25" s="49">
        <v>597</v>
      </c>
      <c r="G25" s="49">
        <v>210</v>
      </c>
      <c r="H25" s="49">
        <v>516</v>
      </c>
      <c r="I25" s="50">
        <v>1.3139534883720929</v>
      </c>
      <c r="J25" s="49">
        <v>265</v>
      </c>
      <c r="K25" s="49">
        <v>99</v>
      </c>
      <c r="L25" s="50">
        <v>4.2121212121212119</v>
      </c>
    </row>
    <row r="26" spans="1:12" ht="18" customHeight="1">
      <c r="A26" s="51" t="s">
        <v>34</v>
      </c>
      <c r="B26" s="51" t="s">
        <v>247</v>
      </c>
      <c r="C26" s="52">
        <v>2637.92</v>
      </c>
      <c r="D26" s="53">
        <v>0.5901387024608501</v>
      </c>
      <c r="E26" s="54">
        <v>284</v>
      </c>
      <c r="F26" s="54">
        <v>2626</v>
      </c>
      <c r="G26" s="54">
        <v>349</v>
      </c>
      <c r="H26" s="54">
        <v>4470</v>
      </c>
      <c r="I26" s="55">
        <v>0.17494407158836689</v>
      </c>
      <c r="J26" s="54">
        <v>255</v>
      </c>
      <c r="K26" s="54">
        <v>1004</v>
      </c>
      <c r="L26" s="55">
        <v>3.452191235059761</v>
      </c>
    </row>
    <row r="27" spans="1:12" ht="18" customHeight="1">
      <c r="A27" s="46" t="s">
        <v>83</v>
      </c>
      <c r="B27" s="46" t="s">
        <v>247</v>
      </c>
      <c r="C27" s="47">
        <v>2479.73</v>
      </c>
      <c r="D27" s="48">
        <v>3.6306442166910688</v>
      </c>
      <c r="E27" s="49" t="s">
        <v>182</v>
      </c>
      <c r="F27" s="49">
        <v>321</v>
      </c>
      <c r="G27" s="49">
        <v>252</v>
      </c>
      <c r="H27" s="49">
        <v>683</v>
      </c>
      <c r="I27" s="50">
        <v>-6.0029282576866766E-2</v>
      </c>
      <c r="J27" s="49">
        <v>243</v>
      </c>
      <c r="K27" s="49">
        <v>756</v>
      </c>
      <c r="L27" s="50">
        <v>-9.6560846560846555E-2</v>
      </c>
    </row>
    <row r="28" spans="1:12" ht="18" customHeight="1">
      <c r="A28" s="51" t="s">
        <v>155</v>
      </c>
      <c r="B28" s="51" t="s">
        <v>247</v>
      </c>
      <c r="C28" s="52">
        <v>2072.4699999999998</v>
      </c>
      <c r="D28" s="53">
        <v>71.464482758620676</v>
      </c>
      <c r="E28" s="54" t="s">
        <v>182</v>
      </c>
      <c r="F28" s="54">
        <v>0</v>
      </c>
      <c r="G28" s="54" t="s">
        <v>182</v>
      </c>
      <c r="H28" s="54">
        <v>29</v>
      </c>
      <c r="I28" s="55">
        <v>-1</v>
      </c>
      <c r="J28" s="54" t="s">
        <v>182</v>
      </c>
      <c r="K28" s="54">
        <v>44</v>
      </c>
      <c r="L28" s="55">
        <v>-0.34090909090909088</v>
      </c>
    </row>
    <row r="29" spans="1:12" ht="18" customHeight="1">
      <c r="A29" s="46" t="s">
        <v>118</v>
      </c>
      <c r="B29" s="46" t="s">
        <v>247</v>
      </c>
      <c r="C29" s="47">
        <v>1650</v>
      </c>
      <c r="D29" s="48">
        <v>2.674230145867099</v>
      </c>
      <c r="E29" s="49">
        <v>189</v>
      </c>
      <c r="F29" s="49">
        <v>1303</v>
      </c>
      <c r="G29" s="49">
        <v>156</v>
      </c>
      <c r="H29" s="49">
        <v>617</v>
      </c>
      <c r="I29" s="50">
        <v>3.2236628849270663</v>
      </c>
      <c r="J29" s="49" t="s">
        <v>182</v>
      </c>
      <c r="K29" s="49" t="s">
        <v>182</v>
      </c>
      <c r="L29" s="50" t="s">
        <v>182</v>
      </c>
    </row>
    <row r="30" spans="1:12" ht="18" customHeight="1">
      <c r="A30" s="51" t="s">
        <v>29</v>
      </c>
      <c r="B30" s="51" t="s">
        <v>247</v>
      </c>
      <c r="C30" s="52">
        <v>1596.6</v>
      </c>
      <c r="D30" s="53">
        <v>106.44</v>
      </c>
      <c r="E30" s="54" t="s">
        <v>182</v>
      </c>
      <c r="F30" s="54">
        <v>70</v>
      </c>
      <c r="G30" s="54" t="s">
        <v>182</v>
      </c>
      <c r="H30" s="54">
        <v>15</v>
      </c>
      <c r="I30" s="55">
        <v>8.3333333333333339</v>
      </c>
      <c r="J30" s="54" t="s">
        <v>182</v>
      </c>
      <c r="K30" s="54">
        <v>20</v>
      </c>
      <c r="L30" s="55">
        <v>-0.25</v>
      </c>
    </row>
    <row r="31" spans="1:12" ht="18" customHeight="1">
      <c r="A31" s="46" t="s">
        <v>157</v>
      </c>
      <c r="B31" s="46" t="s">
        <v>247</v>
      </c>
      <c r="C31" s="47">
        <v>1495.49</v>
      </c>
      <c r="D31" s="48">
        <v>747.745</v>
      </c>
      <c r="E31" s="49">
        <v>1</v>
      </c>
      <c r="F31" s="49">
        <v>0</v>
      </c>
      <c r="G31" s="49">
        <v>23</v>
      </c>
      <c r="H31" s="49">
        <v>2</v>
      </c>
      <c r="I31" s="50">
        <v>-1</v>
      </c>
      <c r="J31" s="49">
        <v>0</v>
      </c>
      <c r="K31" s="49">
        <v>0</v>
      </c>
      <c r="L31" s="50" t="s">
        <v>182</v>
      </c>
    </row>
    <row r="32" spans="1:12" ht="18" customHeight="1">
      <c r="A32" s="51" t="s">
        <v>126</v>
      </c>
      <c r="B32" s="51" t="s">
        <v>247</v>
      </c>
      <c r="C32" s="52">
        <v>1462.45</v>
      </c>
      <c r="D32" s="53">
        <v>1.5674705251875671</v>
      </c>
      <c r="E32" s="54">
        <v>52</v>
      </c>
      <c r="F32" s="54">
        <v>162</v>
      </c>
      <c r="G32" s="54">
        <v>308</v>
      </c>
      <c r="H32" s="54">
        <v>933</v>
      </c>
      <c r="I32" s="55">
        <v>-0.65273311897106112</v>
      </c>
      <c r="J32" s="54">
        <v>423</v>
      </c>
      <c r="K32" s="54">
        <v>973</v>
      </c>
      <c r="L32" s="55">
        <v>-4.1109969167523124E-2</v>
      </c>
    </row>
    <row r="33" spans="1:12" ht="18" customHeight="1">
      <c r="A33" s="46" t="s">
        <v>232</v>
      </c>
      <c r="B33" s="46" t="s">
        <v>247</v>
      </c>
      <c r="C33" s="47">
        <v>735</v>
      </c>
      <c r="D33" s="48">
        <v>29.4</v>
      </c>
      <c r="E33" s="49">
        <v>12</v>
      </c>
      <c r="F33" s="49">
        <v>8</v>
      </c>
      <c r="G33" s="49">
        <v>48</v>
      </c>
      <c r="H33" s="49">
        <v>25</v>
      </c>
      <c r="I33" s="50">
        <v>-0.36</v>
      </c>
      <c r="J33" s="49">
        <v>26</v>
      </c>
      <c r="K33" s="49">
        <v>23</v>
      </c>
      <c r="L33" s="50">
        <v>8.6956521739130432E-2</v>
      </c>
    </row>
    <row r="34" spans="1:12" ht="18" customHeight="1">
      <c r="A34" s="51" t="s">
        <v>230</v>
      </c>
      <c r="B34" s="51" t="s">
        <v>247</v>
      </c>
      <c r="C34" s="52">
        <v>707.18</v>
      </c>
      <c r="D34" s="53">
        <v>0.38941629955947132</v>
      </c>
      <c r="E34" s="54" t="s">
        <v>182</v>
      </c>
      <c r="F34" s="54">
        <v>532</v>
      </c>
      <c r="G34" s="54" t="s">
        <v>182</v>
      </c>
      <c r="H34" s="54">
        <v>1816</v>
      </c>
      <c r="I34" s="55">
        <v>-0.41409691629955947</v>
      </c>
      <c r="J34" s="54" t="s">
        <v>182</v>
      </c>
      <c r="K34" s="54">
        <v>692</v>
      </c>
      <c r="L34" s="55">
        <v>1.6242774566473988</v>
      </c>
    </row>
    <row r="35" spans="1:12" ht="18" customHeight="1">
      <c r="A35" s="46" t="s">
        <v>87</v>
      </c>
      <c r="B35" s="46" t="s">
        <v>247</v>
      </c>
      <c r="C35" s="47">
        <v>707.18</v>
      </c>
      <c r="D35" s="48">
        <v>0.38941629955947132</v>
      </c>
      <c r="E35" s="49" t="s">
        <v>182</v>
      </c>
      <c r="F35" s="49">
        <v>520</v>
      </c>
      <c r="G35" s="49" t="s">
        <v>182</v>
      </c>
      <c r="H35" s="49">
        <v>1816</v>
      </c>
      <c r="I35" s="50">
        <v>-0.42731277533039647</v>
      </c>
      <c r="J35" s="49" t="s">
        <v>182</v>
      </c>
      <c r="K35" s="49">
        <v>692</v>
      </c>
      <c r="L35" s="50">
        <v>1.6242774566473988</v>
      </c>
    </row>
    <row r="36" spans="1:12" ht="18" customHeight="1">
      <c r="A36" s="51" t="s">
        <v>130</v>
      </c>
      <c r="B36" s="51" t="s">
        <v>247</v>
      </c>
      <c r="C36" s="52">
        <v>690</v>
      </c>
      <c r="D36" s="53">
        <v>7.666666666666667</v>
      </c>
      <c r="E36" s="54" t="s">
        <v>182</v>
      </c>
      <c r="F36" s="54">
        <v>32</v>
      </c>
      <c r="G36" s="54" t="s">
        <v>182</v>
      </c>
      <c r="H36" s="54">
        <v>90</v>
      </c>
      <c r="I36" s="55">
        <v>-0.28888888888888886</v>
      </c>
      <c r="J36" s="54" t="s">
        <v>182</v>
      </c>
      <c r="K36" s="54">
        <v>116</v>
      </c>
      <c r="L36" s="55">
        <v>-0.22413793103448276</v>
      </c>
    </row>
    <row r="37" spans="1:12" ht="18" customHeight="1">
      <c r="A37" s="46" t="s">
        <v>150</v>
      </c>
      <c r="B37" s="46" t="s">
        <v>247</v>
      </c>
      <c r="C37" s="47">
        <v>676.58</v>
      </c>
      <c r="D37" s="48">
        <v>7.517555555555556</v>
      </c>
      <c r="E37" s="49" t="s">
        <v>182</v>
      </c>
      <c r="F37" s="49" t="s">
        <v>182</v>
      </c>
      <c r="G37" s="49" t="s">
        <v>182</v>
      </c>
      <c r="H37" s="49" t="s">
        <v>182</v>
      </c>
      <c r="I37" s="50" t="s">
        <v>182</v>
      </c>
      <c r="J37" s="49">
        <v>90</v>
      </c>
      <c r="K37" s="49" t="s">
        <v>182</v>
      </c>
      <c r="L37" s="50" t="s">
        <v>182</v>
      </c>
    </row>
    <row r="38" spans="1:12" ht="18" customHeight="1">
      <c r="A38" s="51" t="s">
        <v>105</v>
      </c>
      <c r="B38" s="51" t="s">
        <v>247</v>
      </c>
      <c r="C38" s="52">
        <v>608.13</v>
      </c>
      <c r="D38" s="53">
        <v>0.45827430293896004</v>
      </c>
      <c r="E38" s="54">
        <v>201</v>
      </c>
      <c r="F38" s="54" t="s">
        <v>181</v>
      </c>
      <c r="G38" s="54">
        <v>1327</v>
      </c>
      <c r="H38" s="54" t="s">
        <v>181</v>
      </c>
      <c r="I38" s="55">
        <v>-0.69706103993971369</v>
      </c>
      <c r="J38" s="54">
        <v>525</v>
      </c>
      <c r="K38" s="54" t="s">
        <v>181</v>
      </c>
      <c r="L38" s="55">
        <v>1.5276190476190477</v>
      </c>
    </row>
    <row r="39" spans="1:12" ht="18" customHeight="1">
      <c r="A39" s="46" t="s">
        <v>72</v>
      </c>
      <c r="B39" s="46" t="s">
        <v>247</v>
      </c>
      <c r="C39" s="47">
        <v>531.95000000000005</v>
      </c>
      <c r="D39" s="48">
        <v>1.0074810606060607</v>
      </c>
      <c r="E39" s="49">
        <v>40</v>
      </c>
      <c r="F39" s="49">
        <v>326</v>
      </c>
      <c r="G39" s="49">
        <v>44</v>
      </c>
      <c r="H39" s="49">
        <v>528</v>
      </c>
      <c r="I39" s="50">
        <v>0.23484848484848486</v>
      </c>
      <c r="J39" s="49" t="s">
        <v>182</v>
      </c>
      <c r="K39" s="49">
        <v>68</v>
      </c>
      <c r="L39" s="50">
        <v>6.7647058823529411</v>
      </c>
    </row>
    <row r="40" spans="1:12" ht="18" customHeight="1">
      <c r="A40" s="51" t="s">
        <v>93</v>
      </c>
      <c r="B40" s="51" t="s">
        <v>247</v>
      </c>
      <c r="C40" s="52">
        <v>500</v>
      </c>
      <c r="D40" s="53">
        <v>4.5454545454545459</v>
      </c>
      <c r="E40" s="54">
        <v>282</v>
      </c>
      <c r="F40" s="54">
        <v>119</v>
      </c>
      <c r="G40" s="54">
        <v>215</v>
      </c>
      <c r="H40" s="54">
        <v>110</v>
      </c>
      <c r="I40" s="55">
        <v>1.1636363636363636</v>
      </c>
      <c r="J40" s="54">
        <v>50</v>
      </c>
      <c r="K40" s="54">
        <v>30</v>
      </c>
      <c r="L40" s="55">
        <v>2.6666666666666665</v>
      </c>
    </row>
    <row r="41" spans="1:12" ht="18" customHeight="1">
      <c r="A41" s="46" t="s">
        <v>164</v>
      </c>
      <c r="B41" s="46" t="s">
        <v>247</v>
      </c>
      <c r="C41" s="47">
        <v>346</v>
      </c>
      <c r="D41" s="48">
        <v>6.3416422287390029E-2</v>
      </c>
      <c r="E41" s="49" t="s">
        <v>182</v>
      </c>
      <c r="F41" s="49">
        <v>960</v>
      </c>
      <c r="G41" s="49">
        <v>351</v>
      </c>
      <c r="H41" s="49">
        <v>5456</v>
      </c>
      <c r="I41" s="50">
        <v>-0.64809384164222872</v>
      </c>
      <c r="J41" s="49" t="s">
        <v>182</v>
      </c>
      <c r="K41" s="49">
        <v>2454</v>
      </c>
      <c r="L41" s="50">
        <v>1.2233088834555828</v>
      </c>
    </row>
    <row r="42" spans="1:12" ht="18" customHeight="1">
      <c r="A42" s="51" t="s">
        <v>92</v>
      </c>
      <c r="B42" s="51" t="s">
        <v>247</v>
      </c>
      <c r="C42" s="52">
        <v>173.79</v>
      </c>
      <c r="D42" s="53">
        <v>3.0623788546255505E-2</v>
      </c>
      <c r="E42" s="54">
        <v>305</v>
      </c>
      <c r="F42" s="54">
        <v>1896</v>
      </c>
      <c r="G42" s="54">
        <v>736</v>
      </c>
      <c r="H42" s="54">
        <v>5675</v>
      </c>
      <c r="I42" s="55">
        <v>-0.33180616740088104</v>
      </c>
      <c r="J42" s="54">
        <v>254</v>
      </c>
      <c r="K42" s="54">
        <v>2439</v>
      </c>
      <c r="L42" s="55">
        <v>1.3267732677326773</v>
      </c>
    </row>
    <row r="43" spans="1:12" ht="18" customHeight="1">
      <c r="A43" s="46" t="s">
        <v>65</v>
      </c>
      <c r="B43" s="46" t="s">
        <v>247</v>
      </c>
      <c r="C43" s="47">
        <v>0</v>
      </c>
      <c r="D43" s="48">
        <v>0</v>
      </c>
      <c r="E43" s="49">
        <v>24837</v>
      </c>
      <c r="F43" s="49" t="s">
        <v>181</v>
      </c>
      <c r="G43" s="49">
        <v>1327</v>
      </c>
      <c r="H43" s="49" t="s">
        <v>181</v>
      </c>
      <c r="I43" s="50">
        <v>36.433308214016577</v>
      </c>
      <c r="J43" s="49">
        <v>143</v>
      </c>
      <c r="K43" s="49" t="s">
        <v>181</v>
      </c>
      <c r="L43" s="50">
        <v>8.27972027972028</v>
      </c>
    </row>
    <row r="44" spans="1:12" ht="18" customHeight="1">
      <c r="A44" s="51"/>
      <c r="B44" s="56" t="s">
        <v>260</v>
      </c>
      <c r="C44" s="57">
        <f>SUM(C3:C43)</f>
        <v>215835.94000000003</v>
      </c>
      <c r="D44" s="53"/>
      <c r="E44" s="54"/>
      <c r="F44" s="54"/>
      <c r="G44" s="54"/>
      <c r="H44" s="54"/>
      <c r="I44" s="55"/>
      <c r="J44" s="54"/>
      <c r="K44" s="54"/>
      <c r="L44" s="55"/>
    </row>
    <row r="45" spans="1:12" ht="18" customHeight="1">
      <c r="A45" s="46"/>
      <c r="B45" s="58"/>
      <c r="C45" s="59"/>
      <c r="D45" s="48"/>
      <c r="E45" s="49"/>
      <c r="F45" s="49"/>
      <c r="G45" s="49"/>
      <c r="H45" s="49"/>
      <c r="I45" s="50"/>
      <c r="J45" s="49"/>
      <c r="K45" s="49"/>
      <c r="L45" s="50"/>
    </row>
    <row r="46" spans="1:12" ht="18" customHeight="1">
      <c r="A46" s="51" t="s">
        <v>145</v>
      </c>
      <c r="B46" s="51" t="s">
        <v>250</v>
      </c>
      <c r="C46" s="52">
        <v>10840</v>
      </c>
      <c r="D46" s="53">
        <v>5.159447881960971</v>
      </c>
      <c r="E46" s="54" t="s">
        <v>182</v>
      </c>
      <c r="F46" s="54">
        <v>1029</v>
      </c>
      <c r="G46" s="54" t="s">
        <v>182</v>
      </c>
      <c r="H46" s="54">
        <v>2101</v>
      </c>
      <c r="I46" s="55">
        <v>-2.0466444550214184E-2</v>
      </c>
      <c r="J46" s="54" t="s">
        <v>182</v>
      </c>
      <c r="K46" s="54">
        <v>956</v>
      </c>
      <c r="L46" s="55">
        <v>1.1976987447698744</v>
      </c>
    </row>
    <row r="47" spans="1:12" ht="18" customHeight="1">
      <c r="A47" s="46" t="s">
        <v>86</v>
      </c>
      <c r="B47" s="46" t="s">
        <v>250</v>
      </c>
      <c r="C47" s="47">
        <v>6400</v>
      </c>
      <c r="D47" s="48">
        <v>52.892561983471076</v>
      </c>
      <c r="E47" s="49" t="s">
        <v>182</v>
      </c>
      <c r="F47" s="49" t="s">
        <v>182</v>
      </c>
      <c r="G47" s="49">
        <v>121</v>
      </c>
      <c r="H47" s="49" t="s">
        <v>182</v>
      </c>
      <c r="I47" s="50" t="s">
        <v>182</v>
      </c>
      <c r="J47" s="49" t="s">
        <v>182</v>
      </c>
      <c r="K47" s="49" t="s">
        <v>182</v>
      </c>
      <c r="L47" s="50" t="s">
        <v>182</v>
      </c>
    </row>
    <row r="48" spans="1:12" ht="18" customHeight="1">
      <c r="A48" s="51" t="s">
        <v>174</v>
      </c>
      <c r="B48" s="51" t="s">
        <v>250</v>
      </c>
      <c r="C48" s="52">
        <v>6055.36</v>
      </c>
      <c r="D48" s="53">
        <v>2.3085627144491041</v>
      </c>
      <c r="E48" s="54" t="s">
        <v>182</v>
      </c>
      <c r="F48" s="54">
        <v>175</v>
      </c>
      <c r="G48" s="54">
        <v>1772</v>
      </c>
      <c r="H48" s="54">
        <v>2623</v>
      </c>
      <c r="I48" s="55">
        <v>-0.86656500190621422</v>
      </c>
      <c r="J48" s="54">
        <v>790</v>
      </c>
      <c r="K48" s="54">
        <v>1021</v>
      </c>
      <c r="L48" s="55">
        <v>1.5690499510284035</v>
      </c>
    </row>
    <row r="49" spans="1:12" ht="18" customHeight="1">
      <c r="A49" s="46" t="s">
        <v>28</v>
      </c>
      <c r="B49" s="46" t="s">
        <v>250</v>
      </c>
      <c r="C49" s="47">
        <v>3060</v>
      </c>
      <c r="D49" s="48">
        <v>5</v>
      </c>
      <c r="E49" s="49" t="s">
        <v>182</v>
      </c>
      <c r="F49" s="49" t="s">
        <v>182</v>
      </c>
      <c r="G49" s="49">
        <v>612</v>
      </c>
      <c r="H49" s="49" t="s">
        <v>182</v>
      </c>
      <c r="I49" s="50" t="s">
        <v>182</v>
      </c>
      <c r="J49" s="49">
        <v>22</v>
      </c>
      <c r="K49" s="49" t="s">
        <v>182</v>
      </c>
      <c r="L49" s="50">
        <v>26.818181818181817</v>
      </c>
    </row>
    <row r="50" spans="1:12" ht="18" customHeight="1">
      <c r="A50" s="51" t="s">
        <v>109</v>
      </c>
      <c r="B50" s="51" t="s">
        <v>250</v>
      </c>
      <c r="C50" s="52">
        <v>1688.6</v>
      </c>
      <c r="D50" s="53">
        <v>0.22559786239144955</v>
      </c>
      <c r="E50" s="54" t="s">
        <v>182</v>
      </c>
      <c r="F50" s="54" t="s">
        <v>182</v>
      </c>
      <c r="G50" s="54">
        <v>874</v>
      </c>
      <c r="H50" s="54">
        <v>7485</v>
      </c>
      <c r="I50" s="55" t="s">
        <v>182</v>
      </c>
      <c r="J50" s="54">
        <v>871</v>
      </c>
      <c r="K50" s="54">
        <v>7847</v>
      </c>
      <c r="L50" s="55">
        <v>-4.6132279852172803E-2</v>
      </c>
    </row>
    <row r="51" spans="1:12" ht="18" customHeight="1">
      <c r="A51" s="46" t="s">
        <v>77</v>
      </c>
      <c r="B51" s="46" t="s">
        <v>250</v>
      </c>
      <c r="C51" s="47">
        <v>1070</v>
      </c>
      <c r="D51" s="48">
        <v>2.4099099099099099</v>
      </c>
      <c r="E51" s="49">
        <v>2514</v>
      </c>
      <c r="F51" s="49">
        <v>848</v>
      </c>
      <c r="G51" s="49">
        <v>1845</v>
      </c>
      <c r="H51" s="49">
        <v>444</v>
      </c>
      <c r="I51" s="50">
        <v>2.8198198198198199</v>
      </c>
      <c r="J51" s="49">
        <v>579</v>
      </c>
      <c r="K51" s="49">
        <v>141</v>
      </c>
      <c r="L51" s="50">
        <v>2.1489361702127661</v>
      </c>
    </row>
    <row r="52" spans="1:12" ht="18" customHeight="1">
      <c r="A52" s="51"/>
      <c r="B52" s="56" t="s">
        <v>261</v>
      </c>
      <c r="C52" s="57">
        <f>SUM(C46:C51)</f>
        <v>29113.96</v>
      </c>
      <c r="D52" s="53"/>
      <c r="E52" s="54"/>
      <c r="F52" s="54"/>
      <c r="G52" s="54"/>
      <c r="H52" s="54"/>
      <c r="I52" s="55"/>
      <c r="J52" s="54"/>
      <c r="K52" s="54"/>
      <c r="L52" s="55"/>
    </row>
    <row r="53" spans="1:12" ht="18" customHeight="1">
      <c r="A53" s="46"/>
      <c r="B53" s="58"/>
      <c r="C53" s="59"/>
      <c r="D53" s="48"/>
      <c r="E53" s="49"/>
      <c r="F53" s="49"/>
      <c r="G53" s="49"/>
      <c r="H53" s="49"/>
      <c r="I53" s="50"/>
      <c r="J53" s="49"/>
      <c r="K53" s="49"/>
      <c r="L53" s="50"/>
    </row>
    <row r="54" spans="1:12" ht="18" customHeight="1">
      <c r="A54" s="51" t="s">
        <v>18</v>
      </c>
      <c r="B54" s="51" t="s">
        <v>248</v>
      </c>
      <c r="C54" s="52">
        <v>13078</v>
      </c>
      <c r="D54" s="53">
        <v>48.258302583025831</v>
      </c>
      <c r="E54" s="54">
        <v>23</v>
      </c>
      <c r="F54" s="54">
        <v>44</v>
      </c>
      <c r="G54" s="54" t="s">
        <v>182</v>
      </c>
      <c r="H54" s="54">
        <v>271</v>
      </c>
      <c r="I54" s="55">
        <v>-0.67527675276752763</v>
      </c>
      <c r="J54" s="54">
        <v>12</v>
      </c>
      <c r="K54" s="54">
        <v>145</v>
      </c>
      <c r="L54" s="55">
        <v>0.86896551724137927</v>
      </c>
    </row>
    <row r="55" spans="1:12" ht="18" customHeight="1">
      <c r="A55" s="46" t="s">
        <v>19</v>
      </c>
      <c r="B55" s="46" t="s">
        <v>248</v>
      </c>
      <c r="C55" s="47">
        <v>7149</v>
      </c>
      <c r="D55" s="48">
        <v>264.77777777777777</v>
      </c>
      <c r="E55" s="49" t="s">
        <v>182</v>
      </c>
      <c r="F55" s="49" t="s">
        <v>182</v>
      </c>
      <c r="G55" s="49" t="s">
        <v>182</v>
      </c>
      <c r="H55" s="49">
        <v>27</v>
      </c>
      <c r="I55" s="50" t="s">
        <v>182</v>
      </c>
      <c r="J55" s="49" t="s">
        <v>182</v>
      </c>
      <c r="K55" s="49" t="s">
        <v>182</v>
      </c>
      <c r="L55" s="50" t="s">
        <v>182</v>
      </c>
    </row>
    <row r="56" spans="1:12" ht="18" customHeight="1">
      <c r="A56" s="51" t="s">
        <v>5</v>
      </c>
      <c r="B56" s="51" t="s">
        <v>248</v>
      </c>
      <c r="C56" s="52">
        <v>5040</v>
      </c>
      <c r="D56" s="53">
        <v>12.857142857142858</v>
      </c>
      <c r="E56" s="54" t="s">
        <v>182</v>
      </c>
      <c r="F56" s="54">
        <v>101</v>
      </c>
      <c r="G56" s="54">
        <v>942</v>
      </c>
      <c r="H56" s="54">
        <v>392</v>
      </c>
      <c r="I56" s="55">
        <v>-0.48469387755102039</v>
      </c>
      <c r="J56" s="54" t="s">
        <v>180</v>
      </c>
      <c r="K56" s="54">
        <v>240</v>
      </c>
      <c r="L56" s="55">
        <v>0.6333333333333333</v>
      </c>
    </row>
    <row r="57" spans="1:12" ht="18" customHeight="1">
      <c r="A57" s="46"/>
      <c r="B57" s="58" t="s">
        <v>262</v>
      </c>
      <c r="C57" s="59">
        <f>SUM(C54:C56)</f>
        <v>25267</v>
      </c>
      <c r="D57" s="48"/>
      <c r="E57" s="49"/>
      <c r="F57" s="49"/>
      <c r="G57" s="49"/>
      <c r="H57" s="49"/>
      <c r="I57" s="50"/>
      <c r="J57" s="49"/>
      <c r="K57" s="49"/>
      <c r="L57" s="50"/>
    </row>
    <row r="58" spans="1:12" ht="18" customHeight="1">
      <c r="A58" s="51"/>
      <c r="B58" s="56"/>
      <c r="C58" s="57"/>
      <c r="D58" s="53"/>
      <c r="E58" s="54"/>
      <c r="F58" s="54"/>
      <c r="G58" s="54"/>
      <c r="H58" s="54"/>
      <c r="I58" s="55"/>
      <c r="J58" s="54"/>
      <c r="K58" s="54"/>
      <c r="L58" s="55"/>
    </row>
    <row r="59" spans="1:12" ht="18" customHeight="1">
      <c r="A59" s="46" t="s">
        <v>147</v>
      </c>
      <c r="B59" s="46" t="s">
        <v>251</v>
      </c>
      <c r="C59" s="47">
        <v>10200</v>
      </c>
      <c r="D59" s="48">
        <v>13.043478260869565</v>
      </c>
      <c r="E59" s="49" t="s">
        <v>182</v>
      </c>
      <c r="F59" s="49">
        <v>547</v>
      </c>
      <c r="G59" s="49" t="s">
        <v>182</v>
      </c>
      <c r="H59" s="49">
        <v>782</v>
      </c>
      <c r="I59" s="50">
        <v>0.39897698209718668</v>
      </c>
      <c r="J59" s="49" t="s">
        <v>182</v>
      </c>
      <c r="K59" s="49">
        <v>612</v>
      </c>
      <c r="L59" s="50">
        <v>0.27777777777777779</v>
      </c>
    </row>
    <row r="60" spans="1:12" ht="18" customHeight="1">
      <c r="A60" s="51" t="s">
        <v>136</v>
      </c>
      <c r="B60" s="51" t="s">
        <v>251</v>
      </c>
      <c r="C60" s="52">
        <v>8566.67</v>
      </c>
      <c r="D60" s="53">
        <v>1.7126489404238305</v>
      </c>
      <c r="E60" s="54">
        <v>7679</v>
      </c>
      <c r="F60" s="54">
        <v>2822</v>
      </c>
      <c r="G60" s="54">
        <v>3812</v>
      </c>
      <c r="H60" s="54">
        <v>5002</v>
      </c>
      <c r="I60" s="55">
        <v>0.1283486605357857</v>
      </c>
      <c r="J60" s="54">
        <v>3989</v>
      </c>
      <c r="K60" s="54">
        <v>7359</v>
      </c>
      <c r="L60" s="55">
        <v>-0.3202880826199212</v>
      </c>
    </row>
    <row r="61" spans="1:12" ht="18" customHeight="1">
      <c r="A61" s="46" t="s">
        <v>139</v>
      </c>
      <c r="B61" s="46" t="s">
        <v>251</v>
      </c>
      <c r="C61" s="47">
        <v>6692.56</v>
      </c>
      <c r="D61" s="48">
        <v>1.203914373088685</v>
      </c>
      <c r="E61" s="49">
        <v>26315</v>
      </c>
      <c r="F61" s="49" t="s">
        <v>181</v>
      </c>
      <c r="G61" s="49">
        <v>5559</v>
      </c>
      <c r="H61" s="49" t="s">
        <v>181</v>
      </c>
      <c r="I61" s="50">
        <v>8.4675301313185827</v>
      </c>
      <c r="J61" s="49">
        <v>6291</v>
      </c>
      <c r="K61" s="49" t="s">
        <v>181</v>
      </c>
      <c r="L61" s="50">
        <v>-0.11635670004768717</v>
      </c>
    </row>
    <row r="62" spans="1:12" ht="18" customHeight="1">
      <c r="A62" s="51" t="s">
        <v>144</v>
      </c>
      <c r="B62" s="51" t="s">
        <v>251</v>
      </c>
      <c r="C62" s="52">
        <v>6676</v>
      </c>
      <c r="D62" s="53">
        <v>12.249541284403669</v>
      </c>
      <c r="E62" s="54" t="s">
        <v>182</v>
      </c>
      <c r="F62" s="54">
        <v>485</v>
      </c>
      <c r="G62" s="54" t="s">
        <v>182</v>
      </c>
      <c r="H62" s="54">
        <v>545</v>
      </c>
      <c r="I62" s="55">
        <v>0.77981651376146788</v>
      </c>
      <c r="J62" s="54" t="s">
        <v>182</v>
      </c>
      <c r="K62" s="54">
        <v>793</v>
      </c>
      <c r="L62" s="55">
        <v>-0.31273644388398486</v>
      </c>
    </row>
    <row r="63" spans="1:12" ht="18" customHeight="1">
      <c r="A63" s="46" t="s">
        <v>56</v>
      </c>
      <c r="B63" s="46" t="s">
        <v>251</v>
      </c>
      <c r="C63" s="47">
        <v>5894.89</v>
      </c>
      <c r="D63" s="48">
        <v>0.66167807834773829</v>
      </c>
      <c r="E63" s="49">
        <v>25867</v>
      </c>
      <c r="F63" s="49">
        <v>3450</v>
      </c>
      <c r="G63" s="49">
        <v>5594</v>
      </c>
      <c r="H63" s="49">
        <v>8909</v>
      </c>
      <c r="I63" s="50">
        <v>-0.22550230104388821</v>
      </c>
      <c r="J63" s="49">
        <v>4799</v>
      </c>
      <c r="K63" s="49">
        <v>9236</v>
      </c>
      <c r="L63" s="50">
        <v>-3.540493720225206E-2</v>
      </c>
    </row>
    <row r="64" spans="1:12" ht="18" customHeight="1">
      <c r="A64" s="51" t="s">
        <v>108</v>
      </c>
      <c r="B64" s="51" t="s">
        <v>251</v>
      </c>
      <c r="C64" s="52">
        <v>3712.81</v>
      </c>
      <c r="D64" s="53">
        <v>6.9398317757009345</v>
      </c>
      <c r="E64" s="54">
        <v>24919</v>
      </c>
      <c r="F64" s="54">
        <v>262</v>
      </c>
      <c r="G64" s="54">
        <v>1055</v>
      </c>
      <c r="H64" s="54">
        <v>535</v>
      </c>
      <c r="I64" s="55">
        <v>-2.0560747663551402E-2</v>
      </c>
      <c r="J64" s="54">
        <v>744</v>
      </c>
      <c r="K64" s="54">
        <v>134</v>
      </c>
      <c r="L64" s="55">
        <v>2.9925373134328357</v>
      </c>
    </row>
    <row r="65" spans="1:12" ht="18" customHeight="1">
      <c r="A65" s="46" t="s">
        <v>137</v>
      </c>
      <c r="B65" s="46" t="s">
        <v>251</v>
      </c>
      <c r="C65" s="47">
        <v>845.13</v>
      </c>
      <c r="D65" s="48">
        <v>5.0305357142857146</v>
      </c>
      <c r="E65" s="49">
        <v>5399</v>
      </c>
      <c r="F65" s="49">
        <v>136</v>
      </c>
      <c r="G65" s="49">
        <v>1549</v>
      </c>
      <c r="H65" s="49">
        <v>168</v>
      </c>
      <c r="I65" s="50">
        <v>0.61904761904761907</v>
      </c>
      <c r="J65" s="49">
        <v>914</v>
      </c>
      <c r="K65" s="49">
        <v>295</v>
      </c>
      <c r="L65" s="50">
        <v>-0.43050847457627117</v>
      </c>
    </row>
    <row r="66" spans="1:12" ht="18" customHeight="1">
      <c r="A66" s="51" t="s">
        <v>42</v>
      </c>
      <c r="B66" s="51" t="s">
        <v>251</v>
      </c>
      <c r="C66" s="52">
        <v>250</v>
      </c>
      <c r="D66" s="53">
        <v>0.3117206982543641</v>
      </c>
      <c r="E66" s="54">
        <v>168</v>
      </c>
      <c r="F66" s="54">
        <v>1046</v>
      </c>
      <c r="G66" s="54">
        <v>139</v>
      </c>
      <c r="H66" s="54">
        <v>802</v>
      </c>
      <c r="I66" s="55">
        <v>1.6084788029925188</v>
      </c>
      <c r="J66" s="54">
        <v>87</v>
      </c>
      <c r="K66" s="54">
        <v>33</v>
      </c>
      <c r="L66" s="55">
        <v>23.303030303030305</v>
      </c>
    </row>
    <row r="67" spans="1:12" ht="18" customHeight="1">
      <c r="A67" s="46" t="s">
        <v>43</v>
      </c>
      <c r="B67" s="46" t="s">
        <v>251</v>
      </c>
      <c r="C67" s="47">
        <v>125</v>
      </c>
      <c r="D67" s="48">
        <v>3.606462781304097E-2</v>
      </c>
      <c r="E67" s="49">
        <v>913</v>
      </c>
      <c r="F67" s="49">
        <v>708</v>
      </c>
      <c r="G67" s="49">
        <v>1089</v>
      </c>
      <c r="H67" s="49">
        <v>3466</v>
      </c>
      <c r="I67" s="50">
        <v>-0.59145989613387184</v>
      </c>
      <c r="J67" s="49">
        <v>126</v>
      </c>
      <c r="K67" s="49">
        <v>53</v>
      </c>
      <c r="L67" s="50">
        <v>64.396226415094333</v>
      </c>
    </row>
    <row r="68" spans="1:12" ht="18" customHeight="1">
      <c r="A68" s="51"/>
      <c r="B68" s="56" t="s">
        <v>263</v>
      </c>
      <c r="C68" s="57">
        <f>SUM(C59:C67)</f>
        <v>42963.06</v>
      </c>
      <c r="D68" s="53"/>
      <c r="E68" s="54"/>
      <c r="F68" s="54"/>
      <c r="G68" s="54"/>
      <c r="H68" s="54"/>
      <c r="I68" s="55"/>
      <c r="J68" s="54"/>
      <c r="K68" s="54"/>
      <c r="L68" s="55"/>
    </row>
    <row r="69" spans="1:12" ht="18" customHeight="1">
      <c r="A69" s="46"/>
      <c r="B69" s="58"/>
      <c r="C69" s="59"/>
      <c r="D69" s="48"/>
      <c r="E69" s="49"/>
      <c r="F69" s="49"/>
      <c r="G69" s="49"/>
      <c r="H69" s="49"/>
      <c r="I69" s="50"/>
      <c r="J69" s="49"/>
      <c r="K69" s="49"/>
      <c r="L69" s="50"/>
    </row>
    <row r="70" spans="1:12" ht="18" customHeight="1">
      <c r="A70" s="51" t="s">
        <v>175</v>
      </c>
      <c r="B70" s="51" t="s">
        <v>252</v>
      </c>
      <c r="C70" s="52">
        <v>25349</v>
      </c>
      <c r="D70" s="53">
        <v>9.0791547277936964</v>
      </c>
      <c r="E70" s="54">
        <v>564</v>
      </c>
      <c r="F70" s="54" t="s">
        <v>181</v>
      </c>
      <c r="G70" s="54">
        <v>2792</v>
      </c>
      <c r="H70" s="54" t="s">
        <v>181</v>
      </c>
      <c r="I70" s="55">
        <v>-0.59598853868194845</v>
      </c>
      <c r="J70" s="54">
        <v>2218</v>
      </c>
      <c r="K70" s="54" t="s">
        <v>181</v>
      </c>
      <c r="L70" s="55">
        <v>0.25879170423805231</v>
      </c>
    </row>
    <row r="71" spans="1:12" ht="18" customHeight="1">
      <c r="A71" s="46" t="s">
        <v>94</v>
      </c>
      <c r="B71" s="46" t="s">
        <v>252</v>
      </c>
      <c r="C71" s="47">
        <v>16201</v>
      </c>
      <c r="D71" s="48">
        <v>0.44964058727207129</v>
      </c>
      <c r="E71" s="49">
        <v>5428</v>
      </c>
      <c r="F71" s="49">
        <v>13870</v>
      </c>
      <c r="G71" s="49">
        <v>13276</v>
      </c>
      <c r="H71" s="49">
        <v>36031</v>
      </c>
      <c r="I71" s="50">
        <v>-0.23010740751019956</v>
      </c>
      <c r="J71" s="49">
        <v>13409</v>
      </c>
      <c r="K71" s="49">
        <v>33365</v>
      </c>
      <c r="L71" s="50">
        <v>7.9904091113442224E-2</v>
      </c>
    </row>
    <row r="72" spans="1:12" ht="18" customHeight="1">
      <c r="A72" s="51" t="s">
        <v>166</v>
      </c>
      <c r="B72" s="51" t="s">
        <v>252</v>
      </c>
      <c r="C72" s="52">
        <v>9760</v>
      </c>
      <c r="D72" s="53">
        <v>0.12128442191072671</v>
      </c>
      <c r="E72" s="54">
        <v>581922</v>
      </c>
      <c r="F72" s="54">
        <v>26402</v>
      </c>
      <c r="G72" s="54">
        <v>75066</v>
      </c>
      <c r="H72" s="54">
        <v>80472</v>
      </c>
      <c r="I72" s="55">
        <v>-0.3438214534247937</v>
      </c>
      <c r="J72" s="54">
        <v>57623</v>
      </c>
      <c r="K72" s="54">
        <v>48763</v>
      </c>
      <c r="L72" s="55">
        <v>0.65026762094210777</v>
      </c>
    </row>
    <row r="73" spans="1:12" ht="18" customHeight="1">
      <c r="A73" s="46" t="s">
        <v>45</v>
      </c>
      <c r="B73" s="46" t="s">
        <v>252</v>
      </c>
      <c r="C73" s="47">
        <v>7695.52</v>
      </c>
      <c r="D73" s="48">
        <v>2.8344456721915288</v>
      </c>
      <c r="E73" s="49" t="s">
        <v>182</v>
      </c>
      <c r="F73" s="49">
        <v>998</v>
      </c>
      <c r="G73" s="49">
        <v>2715</v>
      </c>
      <c r="H73" s="49" t="s">
        <v>182</v>
      </c>
      <c r="I73" s="50" t="s">
        <v>182</v>
      </c>
      <c r="J73" s="49">
        <v>2439</v>
      </c>
      <c r="K73" s="49">
        <v>1641</v>
      </c>
      <c r="L73" s="50">
        <v>0.11316113161131611</v>
      </c>
    </row>
    <row r="74" spans="1:12" ht="18" customHeight="1">
      <c r="A74" s="51" t="s">
        <v>140</v>
      </c>
      <c r="B74" s="51" t="s">
        <v>252</v>
      </c>
      <c r="C74" s="52">
        <v>6809.25</v>
      </c>
      <c r="D74" s="53">
        <v>3.5135448916408669</v>
      </c>
      <c r="E74" s="54">
        <v>943</v>
      </c>
      <c r="F74" s="54" t="s">
        <v>182</v>
      </c>
      <c r="G74" s="54">
        <v>1938</v>
      </c>
      <c r="H74" s="54" t="s">
        <v>182</v>
      </c>
      <c r="I74" s="55">
        <v>-2.6831785345717233E-2</v>
      </c>
      <c r="J74" s="54">
        <v>1898</v>
      </c>
      <c r="K74" s="54" t="s">
        <v>182</v>
      </c>
      <c r="L74" s="55">
        <v>2.107481559536354E-2</v>
      </c>
    </row>
    <row r="75" spans="1:12" ht="18" customHeight="1">
      <c r="A75" s="46" t="s">
        <v>22</v>
      </c>
      <c r="B75" s="46" t="s">
        <v>252</v>
      </c>
      <c r="C75" s="47">
        <v>1751.4</v>
      </c>
      <c r="D75" s="48">
        <v>0.30522830254444061</v>
      </c>
      <c r="E75" s="49" t="s">
        <v>182</v>
      </c>
      <c r="F75" s="49">
        <v>1842</v>
      </c>
      <c r="G75" s="49" t="s">
        <v>182</v>
      </c>
      <c r="H75" s="49">
        <v>5738</v>
      </c>
      <c r="I75" s="50">
        <v>-0.35796444754269779</v>
      </c>
      <c r="J75" s="49" t="s">
        <v>182</v>
      </c>
      <c r="K75" s="49">
        <v>3989</v>
      </c>
      <c r="L75" s="50">
        <v>0.4384557533216345</v>
      </c>
    </row>
    <row r="76" spans="1:12" ht="18" customHeight="1">
      <c r="A76" s="51" t="s">
        <v>124</v>
      </c>
      <c r="B76" s="51" t="s">
        <v>252</v>
      </c>
      <c r="C76" s="52">
        <v>240</v>
      </c>
      <c r="D76" s="53">
        <v>0.26002166847237268</v>
      </c>
      <c r="E76" s="54">
        <v>2122</v>
      </c>
      <c r="F76" s="54">
        <v>0</v>
      </c>
      <c r="G76" s="54">
        <v>2973</v>
      </c>
      <c r="H76" s="54">
        <v>0</v>
      </c>
      <c r="I76" s="55">
        <v>0.42751429532458796</v>
      </c>
      <c r="J76" s="54">
        <v>923</v>
      </c>
      <c r="K76" s="54" t="s">
        <v>182</v>
      </c>
      <c r="L76" s="55">
        <v>2.2210184182015169</v>
      </c>
    </row>
    <row r="77" spans="1:12" ht="18" customHeight="1">
      <c r="A77" s="46"/>
      <c r="B77" s="58" t="s">
        <v>264</v>
      </c>
      <c r="C77" s="59">
        <f>SUM(C70:C76)</f>
        <v>67806.17</v>
      </c>
      <c r="D77" s="48"/>
      <c r="E77" s="49"/>
      <c r="F77" s="49"/>
      <c r="G77" s="49"/>
      <c r="H77" s="49"/>
      <c r="I77" s="50"/>
      <c r="J77" s="49"/>
      <c r="K77" s="49"/>
      <c r="L77" s="50"/>
    </row>
    <row r="78" spans="1:12" ht="18" customHeight="1">
      <c r="A78" s="51"/>
      <c r="B78" s="56"/>
      <c r="C78" s="57"/>
      <c r="D78" s="53"/>
      <c r="E78" s="54"/>
      <c r="F78" s="54"/>
      <c r="G78" s="54"/>
      <c r="H78" s="54"/>
      <c r="I78" s="55"/>
      <c r="J78" s="54"/>
      <c r="K78" s="54"/>
      <c r="L78" s="55"/>
    </row>
    <row r="79" spans="1:12" ht="18" customHeight="1">
      <c r="A79" s="46" t="s">
        <v>125</v>
      </c>
      <c r="B79" s="46" t="s">
        <v>241</v>
      </c>
      <c r="C79" s="47">
        <v>4010</v>
      </c>
      <c r="D79" s="48" t="s">
        <v>182</v>
      </c>
      <c r="E79" s="49" t="s">
        <v>182</v>
      </c>
      <c r="F79" s="49" t="s">
        <v>182</v>
      </c>
      <c r="G79" s="49" t="s">
        <v>182</v>
      </c>
      <c r="H79" s="49" t="s">
        <v>182</v>
      </c>
      <c r="I79" s="50" t="s">
        <v>182</v>
      </c>
      <c r="J79" s="49" t="s">
        <v>182</v>
      </c>
      <c r="K79" s="49" t="s">
        <v>182</v>
      </c>
      <c r="L79" s="50" t="s">
        <v>182</v>
      </c>
    </row>
    <row r="80" spans="1:12" ht="18" customHeight="1">
      <c r="A80" s="51" t="s">
        <v>172</v>
      </c>
      <c r="B80" s="51" t="s">
        <v>241</v>
      </c>
      <c r="C80" s="52">
        <v>2722.64</v>
      </c>
      <c r="D80" s="53">
        <v>34.463797468354429</v>
      </c>
      <c r="E80" s="54">
        <v>80</v>
      </c>
      <c r="F80" s="54" t="s">
        <v>181</v>
      </c>
      <c r="G80" s="54">
        <v>79</v>
      </c>
      <c r="H80" s="54" t="s">
        <v>181</v>
      </c>
      <c r="I80" s="55">
        <v>1.0253164556962024</v>
      </c>
      <c r="J80" s="54">
        <v>53</v>
      </c>
      <c r="K80" s="54" t="s">
        <v>181</v>
      </c>
      <c r="L80" s="55">
        <v>0.49056603773584906</v>
      </c>
    </row>
    <row r="81" spans="1:12" ht="18" customHeight="1">
      <c r="A81" s="46" t="s">
        <v>99</v>
      </c>
      <c r="B81" s="46" t="s">
        <v>241</v>
      </c>
      <c r="C81" s="47">
        <v>983.76</v>
      </c>
      <c r="D81" s="48">
        <v>51.776842105263157</v>
      </c>
      <c r="E81" s="49">
        <v>24857</v>
      </c>
      <c r="F81" s="49">
        <v>102</v>
      </c>
      <c r="G81" s="49">
        <v>203</v>
      </c>
      <c r="H81" s="49">
        <v>19</v>
      </c>
      <c r="I81" s="50">
        <v>9.7368421052631575</v>
      </c>
      <c r="J81" s="49">
        <v>68</v>
      </c>
      <c r="K81" s="49">
        <v>47</v>
      </c>
      <c r="L81" s="50">
        <v>-0.5957446808510638</v>
      </c>
    </row>
    <row r="82" spans="1:12" ht="18" customHeight="1">
      <c r="A82" s="51" t="s">
        <v>30</v>
      </c>
      <c r="B82" s="51" t="s">
        <v>241</v>
      </c>
      <c r="C82" s="52">
        <v>548.76</v>
      </c>
      <c r="D82" s="53" t="s">
        <v>182</v>
      </c>
      <c r="E82" s="54" t="s">
        <v>182</v>
      </c>
      <c r="F82" s="54" t="s">
        <v>182</v>
      </c>
      <c r="G82" s="54" t="s">
        <v>182</v>
      </c>
      <c r="H82" s="54" t="s">
        <v>182</v>
      </c>
      <c r="I82" s="55" t="s">
        <v>182</v>
      </c>
      <c r="J82" s="54" t="s">
        <v>182</v>
      </c>
      <c r="K82" s="54" t="s">
        <v>182</v>
      </c>
      <c r="L82" s="55" t="s">
        <v>182</v>
      </c>
    </row>
    <row r="83" spans="1:12" ht="18" customHeight="1">
      <c r="A83" s="46"/>
      <c r="B83" s="58" t="s">
        <v>265</v>
      </c>
      <c r="C83" s="59">
        <f>SUM(C79:C82)</f>
        <v>8265.16</v>
      </c>
      <c r="D83" s="48"/>
      <c r="E83" s="49"/>
      <c r="F83" s="49"/>
      <c r="G83" s="49"/>
      <c r="H83" s="49"/>
      <c r="I83" s="50"/>
      <c r="J83" s="49"/>
      <c r="K83" s="49"/>
      <c r="L83" s="50"/>
    </row>
    <row r="84" spans="1:12" ht="18" customHeight="1">
      <c r="A84" s="51"/>
      <c r="B84" s="56"/>
      <c r="C84" s="57"/>
      <c r="D84" s="53"/>
      <c r="E84" s="54"/>
      <c r="F84" s="54"/>
      <c r="G84" s="54"/>
      <c r="H84" s="54"/>
      <c r="I84" s="55"/>
      <c r="J84" s="54"/>
      <c r="K84" s="54"/>
      <c r="L84" s="55"/>
    </row>
    <row r="85" spans="1:12" ht="18" customHeight="1">
      <c r="A85" s="46" t="s">
        <v>160</v>
      </c>
      <c r="B85" s="46" t="s">
        <v>249</v>
      </c>
      <c r="C85" s="47">
        <v>12787.15</v>
      </c>
      <c r="D85" s="48">
        <v>4.0022378716744909</v>
      </c>
      <c r="E85" s="49" t="s">
        <v>182</v>
      </c>
      <c r="F85" s="49">
        <v>1232</v>
      </c>
      <c r="G85" s="49" t="s">
        <v>182</v>
      </c>
      <c r="H85" s="49">
        <v>3195</v>
      </c>
      <c r="I85" s="50">
        <v>-0.22879499217527385</v>
      </c>
      <c r="J85" s="49" t="s">
        <v>182</v>
      </c>
      <c r="K85" s="49">
        <v>2987</v>
      </c>
      <c r="L85" s="50">
        <v>6.9635085369936386E-2</v>
      </c>
    </row>
    <row r="86" spans="1:12" ht="18" customHeight="1">
      <c r="A86" s="51" t="s">
        <v>146</v>
      </c>
      <c r="B86" s="51" t="s">
        <v>249</v>
      </c>
      <c r="C86" s="52">
        <v>7121</v>
      </c>
      <c r="D86" s="53">
        <v>2.7762183235867446</v>
      </c>
      <c r="E86" s="54" t="s">
        <v>182</v>
      </c>
      <c r="F86" s="54">
        <v>954</v>
      </c>
      <c r="G86" s="54" t="s">
        <v>182</v>
      </c>
      <c r="H86" s="54">
        <v>2565</v>
      </c>
      <c r="I86" s="55">
        <v>-0.256140350877193</v>
      </c>
      <c r="J86" s="54" t="s">
        <v>182</v>
      </c>
      <c r="K86" s="54">
        <v>1696</v>
      </c>
      <c r="L86" s="55">
        <v>0.51238207547169812</v>
      </c>
    </row>
    <row r="87" spans="1:12" ht="18" customHeight="1">
      <c r="A87" s="46" t="s">
        <v>158</v>
      </c>
      <c r="B87" s="46" t="s">
        <v>249</v>
      </c>
      <c r="C87" s="47">
        <v>6512.08</v>
      </c>
      <c r="D87" s="48">
        <v>2.3950275836704669</v>
      </c>
      <c r="E87" s="49">
        <v>25429</v>
      </c>
      <c r="F87" s="49">
        <v>2143</v>
      </c>
      <c r="G87" s="49">
        <v>3579</v>
      </c>
      <c r="H87" s="49">
        <v>2719</v>
      </c>
      <c r="I87" s="50">
        <v>0.57631482162559766</v>
      </c>
      <c r="J87" s="49">
        <v>3567</v>
      </c>
      <c r="K87" s="49">
        <v>3580</v>
      </c>
      <c r="L87" s="50">
        <v>-0.2405027932960894</v>
      </c>
    </row>
    <row r="88" spans="1:12" ht="18" customHeight="1">
      <c r="A88" s="51" t="s">
        <v>31</v>
      </c>
      <c r="B88" s="51" t="s">
        <v>249</v>
      </c>
      <c r="C88" s="52">
        <v>5912</v>
      </c>
      <c r="D88" s="53">
        <v>0.18968781082555267</v>
      </c>
      <c r="E88" s="54">
        <v>32427</v>
      </c>
      <c r="F88" s="54">
        <v>15020</v>
      </c>
      <c r="G88" s="54">
        <v>24619</v>
      </c>
      <c r="H88" s="54">
        <v>31167</v>
      </c>
      <c r="I88" s="55">
        <v>-3.6160041069079475E-2</v>
      </c>
      <c r="J88" s="54">
        <v>23839</v>
      </c>
      <c r="K88" s="54">
        <v>33018</v>
      </c>
      <c r="L88" s="55">
        <v>-5.6060330728693437E-2</v>
      </c>
    </row>
    <row r="89" spans="1:12" ht="18" customHeight="1">
      <c r="A89" s="46" t="s">
        <v>131</v>
      </c>
      <c r="B89" s="46" t="s">
        <v>249</v>
      </c>
      <c r="C89" s="47">
        <v>3960</v>
      </c>
      <c r="D89" s="48">
        <v>3.2432432432432434</v>
      </c>
      <c r="E89" s="49" t="s">
        <v>182</v>
      </c>
      <c r="F89" s="49" t="s">
        <v>182</v>
      </c>
      <c r="G89" s="49">
        <v>1221</v>
      </c>
      <c r="H89" s="49" t="s">
        <v>182</v>
      </c>
      <c r="I89" s="50" t="s">
        <v>182</v>
      </c>
      <c r="J89" s="49">
        <v>16</v>
      </c>
      <c r="K89" s="49" t="s">
        <v>182</v>
      </c>
      <c r="L89" s="50">
        <v>75.3125</v>
      </c>
    </row>
    <row r="90" spans="1:12" ht="18" customHeight="1">
      <c r="A90" s="51" t="s">
        <v>76</v>
      </c>
      <c r="B90" s="51" t="s">
        <v>249</v>
      </c>
      <c r="C90" s="52">
        <v>1806.16</v>
      </c>
      <c r="D90" s="53">
        <v>1.1246326276463263</v>
      </c>
      <c r="E90" s="54">
        <v>24955</v>
      </c>
      <c r="F90" s="54" t="s">
        <v>181</v>
      </c>
      <c r="G90" s="54">
        <v>1606</v>
      </c>
      <c r="H90" s="54" t="s">
        <v>181</v>
      </c>
      <c r="I90" s="55">
        <v>30.077210460772104</v>
      </c>
      <c r="J90" s="54">
        <v>875</v>
      </c>
      <c r="K90" s="54" t="s">
        <v>181</v>
      </c>
      <c r="L90" s="55">
        <v>0.83542857142857141</v>
      </c>
    </row>
    <row r="91" spans="1:12" ht="18" customHeight="1">
      <c r="A91" s="46" t="s">
        <v>75</v>
      </c>
      <c r="B91" s="46" t="s">
        <v>249</v>
      </c>
      <c r="C91" s="47">
        <v>1511.5</v>
      </c>
      <c r="D91" s="48">
        <v>5.5366300366300365</v>
      </c>
      <c r="E91" s="49">
        <v>327</v>
      </c>
      <c r="F91" s="49">
        <v>194</v>
      </c>
      <c r="G91" s="49">
        <v>842</v>
      </c>
      <c r="H91" s="49">
        <v>273</v>
      </c>
      <c r="I91" s="50">
        <v>0.42124542124542125</v>
      </c>
      <c r="J91" s="49">
        <v>1288</v>
      </c>
      <c r="K91" s="49">
        <v>708</v>
      </c>
      <c r="L91" s="50">
        <v>-0.61440677966101698</v>
      </c>
    </row>
    <row r="92" spans="1:12" ht="18" customHeight="1">
      <c r="A92" s="51" t="s">
        <v>161</v>
      </c>
      <c r="B92" s="51" t="s">
        <v>249</v>
      </c>
      <c r="C92" s="52">
        <v>1387.71</v>
      </c>
      <c r="D92" s="53">
        <v>16.136162790697675</v>
      </c>
      <c r="E92" s="54">
        <v>33</v>
      </c>
      <c r="F92" s="54">
        <v>58</v>
      </c>
      <c r="G92" s="54">
        <v>113</v>
      </c>
      <c r="H92" s="54">
        <v>86</v>
      </c>
      <c r="I92" s="55">
        <v>0.34883720930232559</v>
      </c>
      <c r="J92" s="54">
        <v>236</v>
      </c>
      <c r="K92" s="54">
        <v>223</v>
      </c>
      <c r="L92" s="55">
        <v>-0.61434977578475336</v>
      </c>
    </row>
    <row r="93" spans="1:12" ht="18" customHeight="1">
      <c r="A93" s="46" t="s">
        <v>35</v>
      </c>
      <c r="B93" s="46" t="s">
        <v>249</v>
      </c>
      <c r="C93" s="47">
        <v>434.08</v>
      </c>
      <c r="D93" s="48">
        <v>0.31870778267254035</v>
      </c>
      <c r="E93" s="49" t="s">
        <v>182</v>
      </c>
      <c r="F93" s="49" t="s">
        <v>267</v>
      </c>
      <c r="G93" s="49">
        <v>2086</v>
      </c>
      <c r="H93" s="49">
        <v>1362</v>
      </c>
      <c r="I93" s="50" t="s">
        <v>182</v>
      </c>
      <c r="J93" s="49">
        <v>1450</v>
      </c>
      <c r="K93" s="49">
        <v>1197</v>
      </c>
      <c r="L93" s="50">
        <v>0.13784461152882205</v>
      </c>
    </row>
    <row r="94" spans="1:12" ht="18" customHeight="1">
      <c r="A94" s="51"/>
      <c r="B94" s="56" t="s">
        <v>266</v>
      </c>
      <c r="C94" s="57">
        <f>SUM(C85:C93)</f>
        <v>41431.680000000008</v>
      </c>
      <c r="D94" s="53"/>
      <c r="E94" s="54"/>
      <c r="F94" s="54"/>
      <c r="G94" s="54"/>
      <c r="H94" s="54"/>
      <c r="I94" s="55"/>
      <c r="J94" s="54"/>
      <c r="K94" s="54"/>
      <c r="L94" s="55"/>
    </row>
    <row r="95" spans="1:12" ht="18" customHeight="1">
      <c r="A95" s="46"/>
      <c r="B95" s="46"/>
      <c r="C95" s="47"/>
      <c r="D95" s="48"/>
      <c r="E95" s="49"/>
      <c r="F95" s="49"/>
      <c r="G95" s="49"/>
      <c r="H95" s="49"/>
      <c r="I95" s="50"/>
      <c r="J95" s="49"/>
      <c r="K95" s="49"/>
      <c r="L95" s="50"/>
    </row>
    <row r="96" spans="1:12" ht="18" customHeight="1">
      <c r="A96" s="56" t="s">
        <v>268</v>
      </c>
      <c r="B96" s="51"/>
      <c r="C96" s="57">
        <f>SUM(C44,C52,C57,C68,C77,C83,C94)</f>
        <v>430682.97</v>
      </c>
      <c r="D96" s="53"/>
      <c r="E96" s="60">
        <f>SUM(E3:E93)</f>
        <v>930973</v>
      </c>
      <c r="F96" s="60">
        <f>SUM(F3:F93)</f>
        <v>100014</v>
      </c>
      <c r="G96" s="60">
        <f>SUM(G3:G93)</f>
        <v>201224</v>
      </c>
      <c r="H96" s="60">
        <f>SUM(H3:H93)</f>
        <v>268853</v>
      </c>
      <c r="I96" s="55"/>
      <c r="J96" s="60">
        <f>SUM(J3:J93)</f>
        <v>156683</v>
      </c>
      <c r="K96" s="60">
        <f>SUM(K3:K93)</f>
        <v>222551</v>
      </c>
      <c r="L96" s="55"/>
    </row>
  </sheetData>
  <sortState ref="A85:Q93">
    <sortCondition ref="B85:B93"/>
    <sortCondition descending="1" ref="C85:C93"/>
  </sortState>
  <mergeCells count="3">
    <mergeCell ref="J1:K1"/>
    <mergeCell ref="E1:F1"/>
    <mergeCell ref="G1:H1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FD5-CA51-4842-96F0-E83BBA77875B}">
  <dimension ref="A1:O1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4" sqref="D34"/>
    </sheetView>
  </sheetViews>
  <sheetFormatPr baseColWidth="10" defaultRowHeight="14"/>
  <cols>
    <col min="1" max="1" width="41.83203125" style="4" customWidth="1"/>
    <col min="2" max="2" width="14.83203125" style="61" customWidth="1"/>
    <col min="3" max="4" width="14.83203125" style="34" customWidth="1"/>
    <col min="5" max="6" width="23.83203125" style="34" customWidth="1"/>
    <col min="7" max="7" width="14.83203125" style="34" customWidth="1"/>
    <col min="8" max="8" width="14.83203125" style="86" customWidth="1"/>
    <col min="9" max="9" width="14.83203125" style="69" customWidth="1"/>
    <col min="10" max="10" width="14.83203125" style="34" customWidth="1"/>
    <col min="11" max="11" width="14.83203125" style="86" customWidth="1"/>
    <col min="15" max="15" width="26.5" style="61" bestFit="1" customWidth="1"/>
    <col min="16" max="16" width="16.1640625" customWidth="1"/>
  </cols>
  <sheetData>
    <row r="1" spans="1:11" s="32" customFormat="1" ht="22" customHeight="1">
      <c r="A1" s="71"/>
      <c r="B1" s="71"/>
      <c r="C1" s="72"/>
      <c r="D1" s="72"/>
      <c r="E1" s="73" t="s">
        <v>185</v>
      </c>
      <c r="F1" s="117">
        <v>2011</v>
      </c>
      <c r="G1" s="117"/>
      <c r="H1" s="89" t="s">
        <v>228</v>
      </c>
      <c r="I1" s="117">
        <v>2010</v>
      </c>
      <c r="J1" s="117"/>
      <c r="K1" s="89" t="s">
        <v>228</v>
      </c>
    </row>
    <row r="2" spans="1:11" ht="22" customHeight="1">
      <c r="A2" s="74" t="s">
        <v>0</v>
      </c>
      <c r="B2" s="74" t="s">
        <v>246</v>
      </c>
      <c r="C2" s="75" t="s">
        <v>239</v>
      </c>
      <c r="D2" s="75" t="s">
        <v>254</v>
      </c>
      <c r="E2" s="75" t="s">
        <v>2</v>
      </c>
      <c r="F2" s="75" t="s">
        <v>2</v>
      </c>
      <c r="G2" s="75" t="s">
        <v>3</v>
      </c>
      <c r="H2" s="91" t="s">
        <v>229</v>
      </c>
      <c r="I2" s="76" t="s">
        <v>2</v>
      </c>
      <c r="J2" s="75" t="s">
        <v>3</v>
      </c>
      <c r="K2" s="91" t="s">
        <v>229</v>
      </c>
    </row>
    <row r="3" spans="1:11" ht="18" customHeight="1">
      <c r="A3" s="77" t="s">
        <v>234</v>
      </c>
      <c r="B3" s="77" t="s">
        <v>247</v>
      </c>
      <c r="C3" s="78" t="s">
        <v>240</v>
      </c>
      <c r="D3" s="78" t="s">
        <v>182</v>
      </c>
      <c r="E3" s="78" t="s">
        <v>183</v>
      </c>
      <c r="F3" s="78">
        <v>0</v>
      </c>
      <c r="G3" s="78">
        <v>9</v>
      </c>
      <c r="H3" s="92" t="s">
        <v>182</v>
      </c>
      <c r="I3" s="80">
        <v>0</v>
      </c>
      <c r="J3" s="78">
        <v>0</v>
      </c>
      <c r="K3" s="92" t="s">
        <v>182</v>
      </c>
    </row>
    <row r="4" spans="1:11" ht="18" customHeight="1">
      <c r="A4" s="81" t="s">
        <v>9</v>
      </c>
      <c r="B4" s="81" t="s">
        <v>247</v>
      </c>
      <c r="C4" s="82" t="s">
        <v>240</v>
      </c>
      <c r="D4" s="82" t="s">
        <v>182</v>
      </c>
      <c r="E4" s="82" t="s">
        <v>183</v>
      </c>
      <c r="F4" s="82">
        <v>0</v>
      </c>
      <c r="G4" s="82">
        <v>5</v>
      </c>
      <c r="H4" s="93" t="s">
        <v>182</v>
      </c>
      <c r="I4" s="84">
        <v>0</v>
      </c>
      <c r="J4" s="82">
        <v>2</v>
      </c>
      <c r="K4" s="93">
        <v>1.5</v>
      </c>
    </row>
    <row r="5" spans="1:11" ht="18" customHeight="1">
      <c r="A5" s="77" t="s">
        <v>12</v>
      </c>
      <c r="B5" s="77" t="s">
        <v>247</v>
      </c>
      <c r="C5" s="78" t="s">
        <v>240</v>
      </c>
      <c r="D5" s="78" t="s">
        <v>182</v>
      </c>
      <c r="E5" s="78" t="s">
        <v>183</v>
      </c>
      <c r="F5" s="78">
        <v>0</v>
      </c>
      <c r="G5" s="78">
        <v>58</v>
      </c>
      <c r="H5" s="92" t="s">
        <v>182</v>
      </c>
      <c r="I5" s="80">
        <v>0</v>
      </c>
      <c r="J5" s="78">
        <v>3</v>
      </c>
      <c r="K5" s="92">
        <v>18.333333333333332</v>
      </c>
    </row>
    <row r="6" spans="1:11" ht="18" customHeight="1">
      <c r="A6" s="81" t="s">
        <v>13</v>
      </c>
      <c r="B6" s="81" t="s">
        <v>247</v>
      </c>
      <c r="C6" s="82" t="s">
        <v>240</v>
      </c>
      <c r="D6" s="82" t="s">
        <v>182</v>
      </c>
      <c r="E6" s="82" t="s">
        <v>183</v>
      </c>
      <c r="F6" s="82">
        <v>0</v>
      </c>
      <c r="G6" s="82">
        <v>116</v>
      </c>
      <c r="H6" s="93" t="s">
        <v>182</v>
      </c>
      <c r="I6" s="84">
        <v>0</v>
      </c>
      <c r="J6" s="82" t="s">
        <v>181</v>
      </c>
      <c r="K6" s="93">
        <v>0</v>
      </c>
    </row>
    <row r="7" spans="1:11" ht="18" customHeight="1">
      <c r="A7" s="77" t="s">
        <v>20</v>
      </c>
      <c r="B7" s="77" t="s">
        <v>247</v>
      </c>
      <c r="C7" s="78" t="s">
        <v>240</v>
      </c>
      <c r="D7" s="78" t="s">
        <v>182</v>
      </c>
      <c r="E7" s="78" t="s">
        <v>183</v>
      </c>
      <c r="F7" s="78">
        <v>0</v>
      </c>
      <c r="G7" s="78">
        <v>8</v>
      </c>
      <c r="H7" s="92" t="s">
        <v>182</v>
      </c>
      <c r="I7" s="80">
        <v>0</v>
      </c>
      <c r="J7" s="78" t="s">
        <v>181</v>
      </c>
      <c r="K7" s="92">
        <v>0</v>
      </c>
    </row>
    <row r="8" spans="1:11" ht="18" customHeight="1">
      <c r="A8" s="81" t="s">
        <v>27</v>
      </c>
      <c r="B8" s="81" t="s">
        <v>247</v>
      </c>
      <c r="C8" s="82" t="s">
        <v>240</v>
      </c>
      <c r="D8" s="82" t="s">
        <v>182</v>
      </c>
      <c r="E8" s="82" t="s">
        <v>183</v>
      </c>
      <c r="F8" s="82">
        <v>0</v>
      </c>
      <c r="G8" s="82">
        <v>0</v>
      </c>
      <c r="H8" s="93" t="s">
        <v>182</v>
      </c>
      <c r="I8" s="84">
        <v>0</v>
      </c>
      <c r="J8" s="82">
        <v>0</v>
      </c>
      <c r="K8" s="93">
        <v>0</v>
      </c>
    </row>
    <row r="9" spans="1:11" ht="18" customHeight="1">
      <c r="A9" s="77" t="s">
        <v>47</v>
      </c>
      <c r="B9" s="77" t="s">
        <v>247</v>
      </c>
      <c r="C9" s="78" t="s">
        <v>240</v>
      </c>
      <c r="D9" s="78" t="s">
        <v>182</v>
      </c>
      <c r="E9" s="78" t="s">
        <v>183</v>
      </c>
      <c r="F9" s="78">
        <v>0</v>
      </c>
      <c r="G9" s="78">
        <v>8</v>
      </c>
      <c r="H9" s="92" t="s">
        <v>182</v>
      </c>
      <c r="I9" s="80">
        <v>0</v>
      </c>
      <c r="J9" s="78">
        <v>0</v>
      </c>
      <c r="K9" s="92">
        <v>3.5</v>
      </c>
    </row>
    <row r="10" spans="1:11" ht="18" customHeight="1">
      <c r="A10" s="81" t="s">
        <v>48</v>
      </c>
      <c r="B10" s="81" t="s">
        <v>247</v>
      </c>
      <c r="C10" s="82" t="s">
        <v>240</v>
      </c>
      <c r="D10" s="82" t="s">
        <v>182</v>
      </c>
      <c r="E10" s="82" t="s">
        <v>183</v>
      </c>
      <c r="F10" s="82">
        <v>0</v>
      </c>
      <c r="G10" s="82">
        <v>2</v>
      </c>
      <c r="H10" s="93" t="s">
        <v>182</v>
      </c>
      <c r="I10" s="84">
        <v>0</v>
      </c>
      <c r="J10" s="82">
        <v>0</v>
      </c>
      <c r="K10" s="93">
        <v>0</v>
      </c>
    </row>
    <row r="11" spans="1:11" ht="18" customHeight="1">
      <c r="A11" s="77" t="s">
        <v>51</v>
      </c>
      <c r="B11" s="77" t="s">
        <v>247</v>
      </c>
      <c r="C11" s="78" t="s">
        <v>240</v>
      </c>
      <c r="D11" s="78" t="s">
        <v>182</v>
      </c>
      <c r="E11" s="78" t="s">
        <v>183</v>
      </c>
      <c r="F11" s="78">
        <v>0</v>
      </c>
      <c r="G11" s="78">
        <v>0</v>
      </c>
      <c r="H11" s="92" t="s">
        <v>182</v>
      </c>
      <c r="I11" s="80">
        <v>0</v>
      </c>
      <c r="J11" s="78">
        <v>0</v>
      </c>
      <c r="K11" s="92" t="s">
        <v>182</v>
      </c>
    </row>
    <row r="12" spans="1:11" ht="18" customHeight="1">
      <c r="A12" s="81" t="s">
        <v>58</v>
      </c>
      <c r="B12" s="81" t="s">
        <v>247</v>
      </c>
      <c r="C12" s="82" t="s">
        <v>240</v>
      </c>
      <c r="D12" s="82" t="s">
        <v>182</v>
      </c>
      <c r="E12" s="82" t="s">
        <v>183</v>
      </c>
      <c r="F12" s="82">
        <v>0</v>
      </c>
      <c r="G12" s="82">
        <v>2</v>
      </c>
      <c r="H12" s="93" t="s">
        <v>182</v>
      </c>
      <c r="I12" s="84">
        <v>0</v>
      </c>
      <c r="J12" s="82">
        <v>0</v>
      </c>
      <c r="K12" s="93" t="s">
        <v>182</v>
      </c>
    </row>
    <row r="13" spans="1:11" ht="18" customHeight="1">
      <c r="A13" s="77" t="s">
        <v>60</v>
      </c>
      <c r="B13" s="77" t="s">
        <v>247</v>
      </c>
      <c r="C13" s="78" t="s">
        <v>240</v>
      </c>
      <c r="D13" s="78" t="s">
        <v>182</v>
      </c>
      <c r="E13" s="78" t="s">
        <v>183</v>
      </c>
      <c r="F13" s="78">
        <v>0</v>
      </c>
      <c r="G13" s="78">
        <v>5</v>
      </c>
      <c r="H13" s="92" t="s">
        <v>182</v>
      </c>
      <c r="I13" s="80">
        <v>0</v>
      </c>
      <c r="J13" s="78">
        <v>0</v>
      </c>
      <c r="K13" s="92" t="s">
        <v>182</v>
      </c>
    </row>
    <row r="14" spans="1:11" ht="18" customHeight="1">
      <c r="A14" s="81" t="s">
        <v>61</v>
      </c>
      <c r="B14" s="81" t="s">
        <v>247</v>
      </c>
      <c r="C14" s="82" t="s">
        <v>240</v>
      </c>
      <c r="D14" s="82" t="s">
        <v>182</v>
      </c>
      <c r="E14" s="82" t="s">
        <v>183</v>
      </c>
      <c r="F14" s="82">
        <v>0</v>
      </c>
      <c r="G14" s="82">
        <v>3</v>
      </c>
      <c r="H14" s="93" t="s">
        <v>182</v>
      </c>
      <c r="I14" s="84">
        <v>0</v>
      </c>
      <c r="J14" s="82">
        <v>0</v>
      </c>
      <c r="K14" s="93" t="s">
        <v>182</v>
      </c>
    </row>
    <row r="15" spans="1:11" ht="18" customHeight="1">
      <c r="A15" s="77" t="s">
        <v>62</v>
      </c>
      <c r="B15" s="77" t="s">
        <v>247</v>
      </c>
      <c r="C15" s="78" t="s">
        <v>240</v>
      </c>
      <c r="D15" s="78" t="s">
        <v>182</v>
      </c>
      <c r="E15" s="78" t="s">
        <v>183</v>
      </c>
      <c r="F15" s="78">
        <v>0</v>
      </c>
      <c r="G15" s="78">
        <v>0</v>
      </c>
      <c r="H15" s="92" t="s">
        <v>182</v>
      </c>
      <c r="I15" s="80">
        <v>0</v>
      </c>
      <c r="J15" s="78">
        <v>0</v>
      </c>
      <c r="K15" s="92" t="s">
        <v>182</v>
      </c>
    </row>
    <row r="16" spans="1:11" ht="18" customHeight="1">
      <c r="A16" s="81" t="s">
        <v>64</v>
      </c>
      <c r="B16" s="81" t="s">
        <v>247</v>
      </c>
      <c r="C16" s="82">
        <v>0</v>
      </c>
      <c r="D16" s="82">
        <v>0</v>
      </c>
      <c r="E16" s="82" t="s">
        <v>183</v>
      </c>
      <c r="F16" s="82">
        <v>1782</v>
      </c>
      <c r="G16" s="82" t="s">
        <v>182</v>
      </c>
      <c r="H16" s="93" t="s">
        <v>182</v>
      </c>
      <c r="I16" s="84">
        <v>250</v>
      </c>
      <c r="J16" s="82">
        <v>42</v>
      </c>
      <c r="K16" s="93">
        <v>6.1280000000000001</v>
      </c>
    </row>
    <row r="17" spans="1:11" ht="18" customHeight="1">
      <c r="A17" s="77" t="s">
        <v>66</v>
      </c>
      <c r="B17" s="77" t="s">
        <v>247</v>
      </c>
      <c r="C17" s="78" t="s">
        <v>240</v>
      </c>
      <c r="D17" s="78" t="s">
        <v>182</v>
      </c>
      <c r="E17" s="78" t="s">
        <v>183</v>
      </c>
      <c r="F17" s="78">
        <v>0</v>
      </c>
      <c r="G17" s="78">
        <v>6</v>
      </c>
      <c r="H17" s="92" t="s">
        <v>182</v>
      </c>
      <c r="I17" s="80">
        <v>0</v>
      </c>
      <c r="J17" s="78">
        <v>1</v>
      </c>
      <c r="K17" s="92">
        <v>5</v>
      </c>
    </row>
    <row r="18" spans="1:11" ht="18" customHeight="1">
      <c r="A18" s="81" t="s">
        <v>85</v>
      </c>
      <c r="B18" s="81" t="s">
        <v>247</v>
      </c>
      <c r="C18" s="82" t="s">
        <v>240</v>
      </c>
      <c r="D18" s="82" t="s">
        <v>182</v>
      </c>
      <c r="E18" s="82" t="s">
        <v>183</v>
      </c>
      <c r="F18" s="82" t="s">
        <v>182</v>
      </c>
      <c r="G18" s="82" t="s">
        <v>182</v>
      </c>
      <c r="H18" s="93" t="s">
        <v>182</v>
      </c>
      <c r="I18" s="84">
        <v>0</v>
      </c>
      <c r="J18" s="82">
        <v>0</v>
      </c>
      <c r="K18" s="93" t="s">
        <v>182</v>
      </c>
    </row>
    <row r="19" spans="1:11" ht="18" customHeight="1">
      <c r="A19" s="77" t="s">
        <v>95</v>
      </c>
      <c r="B19" s="77" t="s">
        <v>247</v>
      </c>
      <c r="C19" s="78" t="s">
        <v>240</v>
      </c>
      <c r="D19" s="78" t="s">
        <v>182</v>
      </c>
      <c r="E19" s="78" t="s">
        <v>183</v>
      </c>
      <c r="F19" s="78">
        <v>8</v>
      </c>
      <c r="G19" s="78">
        <v>128</v>
      </c>
      <c r="H19" s="92" t="s">
        <v>182</v>
      </c>
      <c r="I19" s="80">
        <v>0</v>
      </c>
      <c r="J19" s="78">
        <v>0</v>
      </c>
      <c r="K19" s="92" t="s">
        <v>182</v>
      </c>
    </row>
    <row r="20" spans="1:11" ht="18" customHeight="1">
      <c r="A20" s="81" t="s">
        <v>101</v>
      </c>
      <c r="B20" s="81" t="s">
        <v>247</v>
      </c>
      <c r="C20" s="82">
        <v>0</v>
      </c>
      <c r="D20" s="82">
        <v>0</v>
      </c>
      <c r="E20" s="82" t="s">
        <v>183</v>
      </c>
      <c r="F20" s="82">
        <v>8</v>
      </c>
      <c r="G20" s="82">
        <v>367</v>
      </c>
      <c r="H20" s="93" t="s">
        <v>182</v>
      </c>
      <c r="I20" s="84">
        <v>35</v>
      </c>
      <c r="J20" s="82">
        <v>6</v>
      </c>
      <c r="K20" s="93">
        <v>60.166666666666664</v>
      </c>
    </row>
    <row r="21" spans="1:11" ht="18" customHeight="1">
      <c r="A21" s="77" t="s">
        <v>116</v>
      </c>
      <c r="B21" s="77" t="s">
        <v>247</v>
      </c>
      <c r="C21" s="78">
        <v>0</v>
      </c>
      <c r="D21" s="78">
        <v>0</v>
      </c>
      <c r="E21" s="78" t="s">
        <v>183</v>
      </c>
      <c r="F21" s="78" t="s">
        <v>182</v>
      </c>
      <c r="G21" s="78">
        <v>4</v>
      </c>
      <c r="H21" s="92" t="s">
        <v>182</v>
      </c>
      <c r="I21" s="80" t="s">
        <v>182</v>
      </c>
      <c r="J21" s="78">
        <v>3</v>
      </c>
      <c r="K21" s="92">
        <v>0.33333333333333331</v>
      </c>
    </row>
    <row r="22" spans="1:11" ht="18" customHeight="1">
      <c r="A22" s="81" t="s">
        <v>120</v>
      </c>
      <c r="B22" s="81" t="s">
        <v>247</v>
      </c>
      <c r="C22" s="82" t="s">
        <v>240</v>
      </c>
      <c r="D22" s="82" t="s">
        <v>182</v>
      </c>
      <c r="E22" s="82" t="s">
        <v>183</v>
      </c>
      <c r="F22" s="82">
        <v>0</v>
      </c>
      <c r="G22" s="82">
        <v>13</v>
      </c>
      <c r="H22" s="93" t="s">
        <v>182</v>
      </c>
      <c r="I22" s="84">
        <v>0</v>
      </c>
      <c r="J22" s="82">
        <v>0</v>
      </c>
      <c r="K22" s="93" t="s">
        <v>182</v>
      </c>
    </row>
    <row r="23" spans="1:11" ht="18" customHeight="1">
      <c r="A23" s="77" t="s">
        <v>169</v>
      </c>
      <c r="B23" s="77" t="s">
        <v>247</v>
      </c>
      <c r="C23" s="78" t="s">
        <v>240</v>
      </c>
      <c r="D23" s="78" t="s">
        <v>182</v>
      </c>
      <c r="E23" s="78" t="s">
        <v>183</v>
      </c>
      <c r="F23" s="78">
        <v>0</v>
      </c>
      <c r="G23" s="78">
        <v>0</v>
      </c>
      <c r="H23" s="92" t="s">
        <v>182</v>
      </c>
      <c r="I23" s="80">
        <v>0</v>
      </c>
      <c r="J23" s="78">
        <v>0</v>
      </c>
      <c r="K23" s="92">
        <v>0</v>
      </c>
    </row>
    <row r="24" spans="1:11" ht="18" customHeight="1">
      <c r="A24" s="81" t="s">
        <v>37</v>
      </c>
      <c r="B24" s="81" t="s">
        <v>250</v>
      </c>
      <c r="C24" s="82">
        <v>0</v>
      </c>
      <c r="D24" s="82" t="s">
        <v>182</v>
      </c>
      <c r="E24" s="82" t="s">
        <v>183</v>
      </c>
      <c r="F24" s="82" t="s">
        <v>183</v>
      </c>
      <c r="G24" s="82"/>
      <c r="H24" s="93" t="s">
        <v>182</v>
      </c>
      <c r="I24" s="84" t="s">
        <v>182</v>
      </c>
      <c r="J24" s="82" t="s">
        <v>182</v>
      </c>
      <c r="K24" s="93" t="s">
        <v>182</v>
      </c>
    </row>
    <row r="25" spans="1:11" ht="18" customHeight="1">
      <c r="A25" s="77" t="s">
        <v>176</v>
      </c>
      <c r="B25" s="77" t="s">
        <v>252</v>
      </c>
      <c r="C25" s="78" t="s">
        <v>240</v>
      </c>
      <c r="D25" s="78" t="s">
        <v>182</v>
      </c>
      <c r="E25" s="78" t="s">
        <v>183</v>
      </c>
      <c r="F25" s="78">
        <v>0</v>
      </c>
      <c r="G25" s="78">
        <v>4</v>
      </c>
      <c r="H25" s="92" t="s">
        <v>182</v>
      </c>
      <c r="I25" s="80">
        <v>0</v>
      </c>
      <c r="J25" s="78" t="s">
        <v>182</v>
      </c>
      <c r="K25" s="92">
        <v>-0.7</v>
      </c>
    </row>
    <row r="26" spans="1:11" ht="18" customHeight="1">
      <c r="A26" s="81" t="s">
        <v>123</v>
      </c>
      <c r="B26" s="81" t="s">
        <v>249</v>
      </c>
      <c r="C26" s="82">
        <v>0</v>
      </c>
      <c r="D26" s="82">
        <v>0</v>
      </c>
      <c r="E26" s="82" t="s">
        <v>183</v>
      </c>
      <c r="F26" s="82">
        <v>4045</v>
      </c>
      <c r="G26" s="82">
        <v>3946</v>
      </c>
      <c r="H26" s="93" t="s">
        <v>182</v>
      </c>
      <c r="I26" s="84" t="s">
        <v>182</v>
      </c>
      <c r="J26" s="82">
        <v>3897</v>
      </c>
      <c r="K26" s="93">
        <v>1.2573774698486015E-2</v>
      </c>
    </row>
    <row r="27" spans="1:11">
      <c r="A27" s="65"/>
    </row>
    <row r="29" spans="1:11">
      <c r="A29" s="65"/>
    </row>
    <row r="30" spans="1:11">
      <c r="A30" s="65"/>
    </row>
    <row r="31" spans="1:11">
      <c r="A31" s="65"/>
    </row>
    <row r="32" spans="1:11">
      <c r="A32" s="65"/>
    </row>
    <row r="33" spans="1:1">
      <c r="A33" s="65"/>
    </row>
    <row r="35" spans="1:1">
      <c r="A35" s="65"/>
    </row>
    <row r="38" spans="1:1">
      <c r="A38" s="65"/>
    </row>
    <row r="39" spans="1:1">
      <c r="A39" s="65"/>
    </row>
    <row r="40" spans="1:1">
      <c r="A40" s="65"/>
    </row>
    <row r="41" spans="1:1">
      <c r="A41" s="66"/>
    </row>
    <row r="42" spans="1:1">
      <c r="A42" s="65"/>
    </row>
    <row r="43" spans="1:1">
      <c r="A43" s="65"/>
    </row>
    <row r="45" spans="1:1">
      <c r="A45" s="65"/>
    </row>
    <row r="46" spans="1:1">
      <c r="A46" s="65"/>
    </row>
    <row r="47" spans="1:1">
      <c r="A47" s="65"/>
    </row>
    <row r="48" spans="1:1">
      <c r="A48" s="65"/>
    </row>
    <row r="49" spans="1:1">
      <c r="A49" s="65"/>
    </row>
    <row r="50" spans="1:1">
      <c r="A50" s="65"/>
    </row>
    <row r="51" spans="1:1">
      <c r="A51" s="65"/>
    </row>
    <row r="52" spans="1:1">
      <c r="A52" s="65"/>
    </row>
    <row r="53" spans="1:1">
      <c r="A53" s="65"/>
    </row>
    <row r="56" spans="1:1">
      <c r="A56" s="65"/>
    </row>
    <row r="57" spans="1:1">
      <c r="A57" s="65"/>
    </row>
    <row r="61" spans="1:1">
      <c r="A61" s="65"/>
    </row>
    <row r="62" spans="1:1">
      <c r="A62" s="65"/>
    </row>
    <row r="63" spans="1:1">
      <c r="A63" s="65"/>
    </row>
    <row r="64" spans="1:1">
      <c r="A64" s="65"/>
    </row>
    <row r="65" spans="1:1">
      <c r="A65" s="65"/>
    </row>
    <row r="66" spans="1:1">
      <c r="A66" s="65"/>
    </row>
    <row r="67" spans="1:1">
      <c r="A67" s="65"/>
    </row>
    <row r="70" spans="1:1">
      <c r="A70" s="65"/>
    </row>
    <row r="71" spans="1:1">
      <c r="A71" s="65"/>
    </row>
    <row r="72" spans="1:1">
      <c r="A72" s="65"/>
    </row>
    <row r="74" spans="1:1">
      <c r="A74" s="65"/>
    </row>
    <row r="75" spans="1:1">
      <c r="A75" s="65"/>
    </row>
    <row r="76" spans="1:1">
      <c r="A76" s="65"/>
    </row>
    <row r="77" spans="1:1">
      <c r="A77" s="65"/>
    </row>
    <row r="78" spans="1:1">
      <c r="A78" s="65"/>
    </row>
    <row r="81" spans="1:1">
      <c r="A81" s="65"/>
    </row>
    <row r="82" spans="1:1">
      <c r="A82" s="65"/>
    </row>
    <row r="83" spans="1:1">
      <c r="A83" s="65"/>
    </row>
    <row r="84" spans="1:1">
      <c r="A84" s="65"/>
    </row>
    <row r="85" spans="1:1">
      <c r="A85" s="65"/>
    </row>
    <row r="86" spans="1:1">
      <c r="A86" s="65"/>
    </row>
    <row r="87" spans="1:1">
      <c r="A87" s="65"/>
    </row>
    <row r="88" spans="1:1">
      <c r="A88" s="65"/>
    </row>
    <row r="89" spans="1:1">
      <c r="A89" s="65"/>
    </row>
    <row r="90" spans="1:1">
      <c r="A90" s="65"/>
    </row>
    <row r="91" spans="1:1">
      <c r="A91" s="67"/>
    </row>
    <row r="92" spans="1:1">
      <c r="A92" s="65"/>
    </row>
    <row r="93" spans="1:1">
      <c r="A93" s="65"/>
    </row>
    <row r="96" spans="1:1">
      <c r="A96" s="65"/>
    </row>
    <row r="97" spans="1:1">
      <c r="A97" s="65"/>
    </row>
    <row r="98" spans="1:1">
      <c r="A98" s="61"/>
    </row>
    <row r="99" spans="1:1">
      <c r="A99" s="68"/>
    </row>
    <row r="100" spans="1:1">
      <c r="A100" s="67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1"/>
    </row>
    <row r="107" spans="1:1">
      <c r="A107" s="65"/>
    </row>
    <row r="108" spans="1:1">
      <c r="A108" s="65"/>
    </row>
    <row r="110" spans="1:1">
      <c r="A110" s="65"/>
    </row>
    <row r="111" spans="1:1">
      <c r="A111" s="65"/>
    </row>
    <row r="112" spans="1:1">
      <c r="A112" s="65"/>
    </row>
    <row r="114" spans="1:1">
      <c r="A114" s="65"/>
    </row>
    <row r="115" spans="1:1">
      <c r="A115" s="65"/>
    </row>
    <row r="116" spans="1:1">
      <c r="A116" s="65"/>
    </row>
    <row r="118" spans="1:1">
      <c r="A118" s="65"/>
    </row>
    <row r="119" spans="1:1">
      <c r="A119" s="65"/>
    </row>
    <row r="120" spans="1:1">
      <c r="A120" s="65"/>
    </row>
    <row r="121" spans="1:1">
      <c r="A121" s="65"/>
    </row>
    <row r="122" spans="1:1">
      <c r="A122" s="65"/>
    </row>
    <row r="123" spans="1:1">
      <c r="A123" s="65"/>
    </row>
    <row r="127" spans="1:1">
      <c r="A127" s="65"/>
    </row>
    <row r="129" spans="1:1">
      <c r="A129" s="65"/>
    </row>
    <row r="130" spans="1:1">
      <c r="A130" s="65"/>
    </row>
    <row r="131" spans="1:1">
      <c r="A131" s="61"/>
    </row>
    <row r="133" spans="1:1">
      <c r="A133" s="67"/>
    </row>
    <row r="137" spans="1:1">
      <c r="A137" s="65"/>
    </row>
    <row r="138" spans="1:1">
      <c r="A138" s="65"/>
    </row>
    <row r="141" spans="1:1">
      <c r="A141" s="65"/>
    </row>
    <row r="142" spans="1:1">
      <c r="A142" s="65"/>
    </row>
    <row r="143" spans="1:1">
      <c r="A143" s="65"/>
    </row>
    <row r="145" spans="1:1">
      <c r="A145" s="65"/>
    </row>
    <row r="146" spans="1:1">
      <c r="A146" s="65"/>
    </row>
    <row r="147" spans="1:1">
      <c r="A147" s="65"/>
    </row>
    <row r="148" spans="1:1">
      <c r="A148" s="65"/>
    </row>
    <row r="149" spans="1:1">
      <c r="A149" s="65"/>
    </row>
    <row r="151" spans="1:1">
      <c r="A151" s="65"/>
    </row>
    <row r="152" spans="1:1">
      <c r="A152" s="65"/>
    </row>
    <row r="153" spans="1:1">
      <c r="A153" s="65"/>
    </row>
    <row r="158" spans="1:1">
      <c r="A158" s="65"/>
    </row>
    <row r="162" spans="1:1">
      <c r="A162" s="65"/>
    </row>
    <row r="163" spans="1:1">
      <c r="A163" s="65"/>
    </row>
    <row r="164" spans="1:1">
      <c r="A164" s="65"/>
    </row>
    <row r="166" spans="1:1">
      <c r="A166" s="65"/>
    </row>
    <row r="167" spans="1:1">
      <c r="A167" s="65"/>
    </row>
    <row r="168" spans="1:1">
      <c r="A168" s="65"/>
    </row>
    <row r="169" spans="1:1">
      <c r="A169" s="65"/>
    </row>
    <row r="170" spans="1:1">
      <c r="A170" s="65"/>
    </row>
    <row r="172" spans="1:1">
      <c r="A172" s="65"/>
    </row>
    <row r="174" spans="1:1">
      <c r="A174" s="65"/>
    </row>
    <row r="175" spans="1:1">
      <c r="A175" s="65"/>
    </row>
    <row r="177" spans="1:1">
      <c r="A177" s="65"/>
    </row>
    <row r="178" spans="1:1">
      <c r="A178" s="65"/>
    </row>
    <row r="180" spans="1:1">
      <c r="A180" s="65"/>
    </row>
    <row r="181" spans="1:1">
      <c r="A181" s="65"/>
    </row>
    <row r="182" spans="1:1">
      <c r="A182" s="65"/>
    </row>
    <row r="183" spans="1:1">
      <c r="A183" s="65"/>
    </row>
    <row r="184" spans="1:1">
      <c r="A184" s="65"/>
    </row>
    <row r="185" spans="1:1">
      <c r="A185" s="65"/>
    </row>
    <row r="186" spans="1:1">
      <c r="A186" s="65"/>
    </row>
    <row r="187" spans="1:1">
      <c r="A187" s="65"/>
    </row>
    <row r="188" spans="1:1">
      <c r="A188" s="65"/>
    </row>
    <row r="189" spans="1:1">
      <c r="A189" s="65"/>
    </row>
    <row r="191" spans="1:1">
      <c r="A191" s="64"/>
    </row>
  </sheetData>
  <mergeCells count="2">
    <mergeCell ref="I1:J1"/>
    <mergeCell ref="F1:G1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FF0C-8961-C34A-B3B7-5DECFA170226}">
  <dimension ref="A1:L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3" sqref="C63"/>
    </sheetView>
  </sheetViews>
  <sheetFormatPr baseColWidth="10" defaultRowHeight="14"/>
  <cols>
    <col min="1" max="1" width="41.83203125" style="61" customWidth="1"/>
    <col min="2" max="3" width="13.83203125" style="61" customWidth="1"/>
    <col min="4" max="8" width="13.83203125" style="34" customWidth="1"/>
    <col min="9" max="9" width="13.83203125" style="86" customWidth="1"/>
    <col min="10" max="11" width="13.83203125" style="34" customWidth="1"/>
    <col min="12" max="12" width="13.83203125" style="86" customWidth="1"/>
  </cols>
  <sheetData>
    <row r="1" spans="1:12" s="32" customFormat="1" ht="22" customHeight="1">
      <c r="A1" s="71"/>
      <c r="B1" s="71"/>
      <c r="C1" s="87"/>
      <c r="D1" s="72"/>
      <c r="E1" s="117" t="s">
        <v>185</v>
      </c>
      <c r="F1" s="117"/>
      <c r="G1" s="117">
        <v>2011</v>
      </c>
      <c r="H1" s="117"/>
      <c r="I1" s="89" t="s">
        <v>228</v>
      </c>
      <c r="J1" s="117">
        <v>2010</v>
      </c>
      <c r="K1" s="117"/>
      <c r="L1" s="89" t="s">
        <v>228</v>
      </c>
    </row>
    <row r="2" spans="1:12" s="32" customFormat="1" ht="22" customHeight="1">
      <c r="A2" s="71" t="s">
        <v>0</v>
      </c>
      <c r="B2" s="71" t="s">
        <v>246</v>
      </c>
      <c r="C2" s="87" t="s">
        <v>239</v>
      </c>
      <c r="D2" s="72" t="s">
        <v>254</v>
      </c>
      <c r="E2" s="88" t="s">
        <v>2</v>
      </c>
      <c r="F2" s="88" t="s">
        <v>3</v>
      </c>
      <c r="G2" s="88" t="s">
        <v>2</v>
      </c>
      <c r="H2" s="88" t="s">
        <v>3</v>
      </c>
      <c r="I2" s="90" t="s">
        <v>229</v>
      </c>
      <c r="J2" s="88" t="s">
        <v>2</v>
      </c>
      <c r="K2" s="88" t="s">
        <v>3</v>
      </c>
      <c r="L2" s="90" t="s">
        <v>229</v>
      </c>
    </row>
    <row r="3" spans="1:12" s="33" customFormat="1" ht="18" customHeight="1">
      <c r="A3" s="77" t="s">
        <v>170</v>
      </c>
      <c r="B3" s="77" t="s">
        <v>247</v>
      </c>
      <c r="C3" s="77" t="s">
        <v>255</v>
      </c>
      <c r="D3" s="78" t="s">
        <v>182</v>
      </c>
      <c r="E3" s="78">
        <v>0</v>
      </c>
      <c r="F3" s="78">
        <v>8</v>
      </c>
      <c r="G3" s="78">
        <v>0</v>
      </c>
      <c r="H3" s="78">
        <v>0</v>
      </c>
      <c r="I3" s="92" t="s">
        <v>182</v>
      </c>
      <c r="J3" s="78">
        <v>0</v>
      </c>
      <c r="K3" s="78">
        <v>0</v>
      </c>
      <c r="L3" s="92">
        <v>0</v>
      </c>
    </row>
    <row r="4" spans="1:12" ht="18" customHeight="1">
      <c r="A4" s="81" t="s">
        <v>171</v>
      </c>
      <c r="B4" s="81" t="s">
        <v>247</v>
      </c>
      <c r="C4" s="81" t="s">
        <v>238</v>
      </c>
      <c r="D4" s="82" t="s">
        <v>182</v>
      </c>
      <c r="E4" s="82">
        <v>0</v>
      </c>
      <c r="F4" s="82">
        <v>54</v>
      </c>
      <c r="G4" s="82">
        <v>0</v>
      </c>
      <c r="H4" s="82">
        <v>0</v>
      </c>
      <c r="I4" s="93" t="s">
        <v>182</v>
      </c>
      <c r="J4" s="82">
        <v>0</v>
      </c>
      <c r="K4" s="82">
        <v>0</v>
      </c>
      <c r="L4" s="93">
        <v>0</v>
      </c>
    </row>
    <row r="5" spans="1:12" ht="18" customHeight="1">
      <c r="A5" s="77" t="s">
        <v>41</v>
      </c>
      <c r="B5" s="77" t="s">
        <v>247</v>
      </c>
      <c r="C5" s="77" t="s">
        <v>238</v>
      </c>
      <c r="D5" s="78" t="s">
        <v>182</v>
      </c>
      <c r="E5" s="78">
        <v>15</v>
      </c>
      <c r="F5" s="78" t="s">
        <v>181</v>
      </c>
      <c r="G5" s="78">
        <v>45</v>
      </c>
      <c r="H5" s="78" t="s">
        <v>181</v>
      </c>
      <c r="I5" s="92">
        <v>-0.33333333333333331</v>
      </c>
      <c r="J5" s="78">
        <v>54</v>
      </c>
      <c r="K5" s="78" t="s">
        <v>181</v>
      </c>
      <c r="L5" s="92">
        <v>-0.16666666666666666</v>
      </c>
    </row>
    <row r="6" spans="1:12" ht="18" customHeight="1">
      <c r="A6" s="81" t="s">
        <v>168</v>
      </c>
      <c r="B6" s="81" t="s">
        <v>247</v>
      </c>
      <c r="C6" s="81" t="s">
        <v>238</v>
      </c>
      <c r="D6" s="82" t="s">
        <v>182</v>
      </c>
      <c r="E6" s="82">
        <v>19</v>
      </c>
      <c r="F6" s="82">
        <v>0</v>
      </c>
      <c r="G6" s="82">
        <v>366</v>
      </c>
      <c r="H6" s="82">
        <v>28</v>
      </c>
      <c r="I6" s="93">
        <v>-0.89617486338797814</v>
      </c>
      <c r="J6" s="82">
        <v>298</v>
      </c>
      <c r="K6" s="82">
        <v>13</v>
      </c>
      <c r="L6" s="93">
        <v>1.1538461538461537</v>
      </c>
    </row>
    <row r="7" spans="1:12" ht="18" customHeight="1">
      <c r="A7" s="77" t="s">
        <v>40</v>
      </c>
      <c r="B7" s="77" t="s">
        <v>247</v>
      </c>
      <c r="C7" s="77" t="s">
        <v>238</v>
      </c>
      <c r="D7" s="78" t="s">
        <v>182</v>
      </c>
      <c r="E7" s="78">
        <v>55</v>
      </c>
      <c r="F7" s="78" t="s">
        <v>181</v>
      </c>
      <c r="G7" s="78">
        <v>45</v>
      </c>
      <c r="H7" s="78" t="s">
        <v>181</v>
      </c>
      <c r="I7" s="92">
        <v>1.4444444444444444</v>
      </c>
      <c r="J7" s="78">
        <v>53</v>
      </c>
      <c r="K7" s="78" t="s">
        <v>181</v>
      </c>
      <c r="L7" s="92">
        <v>-0.15094339622641509</v>
      </c>
    </row>
    <row r="8" spans="1:12" ht="18" customHeight="1">
      <c r="A8" s="81" t="s">
        <v>153</v>
      </c>
      <c r="B8" s="81" t="s">
        <v>247</v>
      </c>
      <c r="C8" s="81" t="s">
        <v>238</v>
      </c>
      <c r="D8" s="82" t="s">
        <v>182</v>
      </c>
      <c r="E8" s="82">
        <v>86</v>
      </c>
      <c r="F8" s="82">
        <v>3</v>
      </c>
      <c r="G8" s="82">
        <v>369</v>
      </c>
      <c r="H8" s="82">
        <v>15</v>
      </c>
      <c r="I8" s="93">
        <v>-0.6</v>
      </c>
      <c r="J8" s="82">
        <v>297</v>
      </c>
      <c r="K8" s="82">
        <v>10</v>
      </c>
      <c r="L8" s="93">
        <v>0.5</v>
      </c>
    </row>
    <row r="9" spans="1:12" ht="18" customHeight="1">
      <c r="A9" s="77" t="s">
        <v>69</v>
      </c>
      <c r="B9" s="77" t="s">
        <v>247</v>
      </c>
      <c r="C9" s="77" t="s">
        <v>238</v>
      </c>
      <c r="D9" s="78" t="s">
        <v>182</v>
      </c>
      <c r="E9" s="78">
        <v>2486</v>
      </c>
      <c r="F9" s="78">
        <v>162</v>
      </c>
      <c r="G9" s="78">
        <v>793</v>
      </c>
      <c r="H9" s="78">
        <v>11</v>
      </c>
      <c r="I9" s="92">
        <v>28.454545454545453</v>
      </c>
      <c r="J9" s="78">
        <v>28</v>
      </c>
      <c r="K9" s="78">
        <v>10</v>
      </c>
      <c r="L9" s="92">
        <v>0.1</v>
      </c>
    </row>
    <row r="10" spans="1:12" ht="18" customHeight="1">
      <c r="A10" s="81" t="s">
        <v>6</v>
      </c>
      <c r="B10" s="81" t="s">
        <v>247</v>
      </c>
      <c r="C10" s="81" t="s">
        <v>238</v>
      </c>
      <c r="D10" s="82" t="s">
        <v>182</v>
      </c>
      <c r="E10" s="82">
        <v>2488</v>
      </c>
      <c r="F10" s="82" t="s">
        <v>181</v>
      </c>
      <c r="G10" s="82">
        <v>106</v>
      </c>
      <c r="H10" s="82" t="s">
        <v>181</v>
      </c>
      <c r="I10" s="93">
        <v>45.943396226415096</v>
      </c>
      <c r="J10" s="82">
        <v>1089</v>
      </c>
      <c r="K10" s="82" t="s">
        <v>181</v>
      </c>
      <c r="L10" s="93">
        <v>-0.90266299357208446</v>
      </c>
    </row>
    <row r="11" spans="1:12" ht="18" customHeight="1">
      <c r="A11" s="77" t="s">
        <v>179</v>
      </c>
      <c r="B11" s="77" t="s">
        <v>247</v>
      </c>
      <c r="C11" s="77" t="s">
        <v>238</v>
      </c>
      <c r="D11" s="78" t="s">
        <v>182</v>
      </c>
      <c r="E11" s="78">
        <v>2491</v>
      </c>
      <c r="F11" s="78">
        <v>259</v>
      </c>
      <c r="G11" s="78">
        <v>1280</v>
      </c>
      <c r="H11" s="78">
        <v>139</v>
      </c>
      <c r="I11" s="92">
        <v>2.7266187050359711</v>
      </c>
      <c r="J11" s="78">
        <v>436</v>
      </c>
      <c r="K11" s="78">
        <v>38</v>
      </c>
      <c r="L11" s="92">
        <v>2.6578947368421053</v>
      </c>
    </row>
    <row r="12" spans="1:12" ht="18" customHeight="1">
      <c r="A12" s="81" t="s">
        <v>149</v>
      </c>
      <c r="B12" s="81" t="s">
        <v>247</v>
      </c>
      <c r="C12" s="81" t="s">
        <v>238</v>
      </c>
      <c r="D12" s="82" t="s">
        <v>182</v>
      </c>
      <c r="E12" s="82">
        <v>2498</v>
      </c>
      <c r="F12" s="82">
        <v>112</v>
      </c>
      <c r="G12" s="82">
        <v>2244</v>
      </c>
      <c r="H12" s="82">
        <v>397</v>
      </c>
      <c r="I12" s="93">
        <v>-0.4357682619647355</v>
      </c>
      <c r="J12" s="82">
        <v>1495</v>
      </c>
      <c r="K12" s="82">
        <v>183</v>
      </c>
      <c r="L12" s="93">
        <v>1.1693989071038251</v>
      </c>
    </row>
    <row r="13" spans="1:12" ht="18" customHeight="1">
      <c r="A13" s="77" t="s">
        <v>142</v>
      </c>
      <c r="B13" s="77" t="s">
        <v>247</v>
      </c>
      <c r="C13" s="77" t="s">
        <v>238</v>
      </c>
      <c r="D13" s="78" t="s">
        <v>182</v>
      </c>
      <c r="E13" s="78">
        <v>2527</v>
      </c>
      <c r="F13" s="78">
        <v>441</v>
      </c>
      <c r="G13" s="78">
        <v>1948</v>
      </c>
      <c r="H13" s="78">
        <v>835</v>
      </c>
      <c r="I13" s="92">
        <v>5.6287425149700601E-2</v>
      </c>
      <c r="J13" s="78">
        <v>1017</v>
      </c>
      <c r="K13" s="78">
        <v>936</v>
      </c>
      <c r="L13" s="92">
        <v>-0.10790598290598291</v>
      </c>
    </row>
    <row r="14" spans="1:12" ht="18" customHeight="1">
      <c r="A14" s="81" t="s">
        <v>102</v>
      </c>
      <c r="B14" s="81" t="s">
        <v>247</v>
      </c>
      <c r="C14" s="81" t="s">
        <v>238</v>
      </c>
      <c r="D14" s="82" t="s">
        <v>182</v>
      </c>
      <c r="E14" s="82">
        <v>4717</v>
      </c>
      <c r="F14" s="82">
        <v>57</v>
      </c>
      <c r="G14" s="82">
        <v>648</v>
      </c>
      <c r="H14" s="82">
        <v>595</v>
      </c>
      <c r="I14" s="93">
        <v>-0.80840336134453783</v>
      </c>
      <c r="J14" s="82">
        <v>494</v>
      </c>
      <c r="K14" s="82">
        <v>541</v>
      </c>
      <c r="L14" s="93">
        <v>9.9815157116451017E-2</v>
      </c>
    </row>
    <row r="15" spans="1:12" ht="18" customHeight="1">
      <c r="A15" s="77" t="s">
        <v>148</v>
      </c>
      <c r="B15" s="77" t="s">
        <v>247</v>
      </c>
      <c r="C15" s="77" t="s">
        <v>238</v>
      </c>
      <c r="D15" s="78" t="s">
        <v>182</v>
      </c>
      <c r="E15" s="78">
        <v>24434</v>
      </c>
      <c r="F15" s="78" t="s">
        <v>181</v>
      </c>
      <c r="G15" s="78">
        <v>60</v>
      </c>
      <c r="H15" s="78" t="s">
        <v>181</v>
      </c>
      <c r="I15" s="92">
        <v>813.4666666666667</v>
      </c>
      <c r="J15" s="78">
        <v>1</v>
      </c>
      <c r="K15" s="78" t="s">
        <v>181</v>
      </c>
      <c r="L15" s="92">
        <v>59</v>
      </c>
    </row>
    <row r="16" spans="1:12" ht="18" customHeight="1">
      <c r="A16" s="81" t="s">
        <v>55</v>
      </c>
      <c r="B16" s="81" t="s">
        <v>247</v>
      </c>
      <c r="C16" s="81" t="s">
        <v>238</v>
      </c>
      <c r="D16" s="82" t="s">
        <v>182</v>
      </c>
      <c r="E16" s="82">
        <v>24844</v>
      </c>
      <c r="F16" s="82" t="s">
        <v>181</v>
      </c>
      <c r="G16" s="82">
        <v>1101</v>
      </c>
      <c r="H16" s="82" t="s">
        <v>181</v>
      </c>
      <c r="I16" s="93">
        <v>44.129881925522255</v>
      </c>
      <c r="J16" s="82">
        <v>333</v>
      </c>
      <c r="K16" s="82" t="s">
        <v>181</v>
      </c>
      <c r="L16" s="93">
        <v>1.64</v>
      </c>
    </row>
    <row r="17" spans="1:12" ht="18" customHeight="1">
      <c r="A17" s="77" t="s">
        <v>21</v>
      </c>
      <c r="B17" s="77" t="s">
        <v>247</v>
      </c>
      <c r="C17" s="77" t="s">
        <v>238</v>
      </c>
      <c r="D17" s="78" t="s">
        <v>182</v>
      </c>
      <c r="E17" s="78">
        <v>24848</v>
      </c>
      <c r="F17" s="78" t="s">
        <v>181</v>
      </c>
      <c r="G17" s="78">
        <v>1086</v>
      </c>
      <c r="H17" s="78" t="s">
        <v>181</v>
      </c>
      <c r="I17" s="92">
        <v>44.760589318600367</v>
      </c>
      <c r="J17" s="78">
        <v>310</v>
      </c>
      <c r="K17" s="78" t="s">
        <v>181</v>
      </c>
      <c r="L17" s="92">
        <v>2.5032258064516131</v>
      </c>
    </row>
    <row r="18" spans="1:12" ht="18" customHeight="1">
      <c r="A18" s="81" t="s">
        <v>68</v>
      </c>
      <c r="B18" s="81" t="s">
        <v>247</v>
      </c>
      <c r="C18" s="81" t="s">
        <v>238</v>
      </c>
      <c r="D18" s="82" t="s">
        <v>182</v>
      </c>
      <c r="E18" s="82">
        <v>24859</v>
      </c>
      <c r="F18" s="82">
        <v>21</v>
      </c>
      <c r="G18" s="82">
        <v>1566</v>
      </c>
      <c r="H18" s="82">
        <v>63</v>
      </c>
      <c r="I18" s="93">
        <v>-0.33333333333333331</v>
      </c>
      <c r="J18" s="82">
        <v>1114</v>
      </c>
      <c r="K18" s="82">
        <v>138</v>
      </c>
      <c r="L18" s="93">
        <v>-0.54347826086956519</v>
      </c>
    </row>
    <row r="19" spans="1:12" ht="18" customHeight="1">
      <c r="A19" s="77" t="s">
        <v>165</v>
      </c>
      <c r="B19" s="77" t="s">
        <v>247</v>
      </c>
      <c r="C19" s="77" t="s">
        <v>238</v>
      </c>
      <c r="D19" s="78" t="s">
        <v>182</v>
      </c>
      <c r="E19" s="78">
        <v>24871</v>
      </c>
      <c r="F19" s="78" t="s">
        <v>181</v>
      </c>
      <c r="G19" s="78">
        <v>839</v>
      </c>
      <c r="H19" s="78" t="s">
        <v>181</v>
      </c>
      <c r="I19" s="92">
        <v>58.287246722288437</v>
      </c>
      <c r="J19" s="78">
        <v>564</v>
      </c>
      <c r="K19" s="78" t="s">
        <v>181</v>
      </c>
      <c r="L19" s="92">
        <v>0.48758865248226951</v>
      </c>
    </row>
    <row r="20" spans="1:12" ht="18" customHeight="1">
      <c r="A20" s="81" t="s">
        <v>111</v>
      </c>
      <c r="B20" s="81" t="s">
        <v>247</v>
      </c>
      <c r="C20" s="81" t="s">
        <v>238</v>
      </c>
      <c r="D20" s="82" t="s">
        <v>182</v>
      </c>
      <c r="E20" s="82">
        <v>24874</v>
      </c>
      <c r="F20" s="82">
        <v>128</v>
      </c>
      <c r="G20" s="82">
        <v>1168</v>
      </c>
      <c r="H20" s="82">
        <v>145</v>
      </c>
      <c r="I20" s="93">
        <v>0.76551724137931032</v>
      </c>
      <c r="J20" s="82">
        <v>417</v>
      </c>
      <c r="K20" s="82">
        <v>1445</v>
      </c>
      <c r="L20" s="93">
        <v>-0.89965397923875434</v>
      </c>
    </row>
    <row r="21" spans="1:12" ht="18" customHeight="1">
      <c r="A21" s="77" t="s">
        <v>97</v>
      </c>
      <c r="B21" s="77" t="s">
        <v>247</v>
      </c>
      <c r="C21" s="77" t="s">
        <v>238</v>
      </c>
      <c r="D21" s="78" t="s">
        <v>182</v>
      </c>
      <c r="E21" s="78">
        <v>24899</v>
      </c>
      <c r="F21" s="78">
        <v>213</v>
      </c>
      <c r="G21" s="78">
        <v>1390</v>
      </c>
      <c r="H21" s="78">
        <v>291</v>
      </c>
      <c r="I21" s="92">
        <v>0.46391752577319589</v>
      </c>
      <c r="J21" s="78">
        <v>498</v>
      </c>
      <c r="K21" s="78">
        <v>266</v>
      </c>
      <c r="L21" s="92">
        <v>9.3984962406015032E-2</v>
      </c>
    </row>
    <row r="22" spans="1:12" ht="18" customHeight="1">
      <c r="A22" s="81" t="s">
        <v>44</v>
      </c>
      <c r="B22" s="81" t="s">
        <v>247</v>
      </c>
      <c r="C22" s="81" t="s">
        <v>238</v>
      </c>
      <c r="D22" s="82" t="s">
        <v>182</v>
      </c>
      <c r="E22" s="82" t="s">
        <v>182</v>
      </c>
      <c r="F22" s="82" t="s">
        <v>181</v>
      </c>
      <c r="G22" s="82" t="s">
        <v>182</v>
      </c>
      <c r="H22" s="82" t="s">
        <v>181</v>
      </c>
      <c r="I22" s="93" t="s">
        <v>182</v>
      </c>
      <c r="J22" s="82">
        <v>0</v>
      </c>
      <c r="K22" s="82" t="s">
        <v>181</v>
      </c>
      <c r="L22" s="93" t="s">
        <v>182</v>
      </c>
    </row>
    <row r="23" spans="1:12" ht="18" customHeight="1">
      <c r="A23" s="77" t="s">
        <v>73</v>
      </c>
      <c r="B23" s="77" t="s">
        <v>247</v>
      </c>
      <c r="C23" s="77" t="s">
        <v>238</v>
      </c>
      <c r="D23" s="78" t="s">
        <v>182</v>
      </c>
      <c r="E23" s="78" t="s">
        <v>182</v>
      </c>
      <c r="F23" s="78" t="s">
        <v>182</v>
      </c>
      <c r="G23" s="78">
        <v>16</v>
      </c>
      <c r="H23" s="78">
        <v>28240</v>
      </c>
      <c r="I23" s="92" t="s">
        <v>182</v>
      </c>
      <c r="J23" s="78" t="s">
        <v>182</v>
      </c>
      <c r="K23" s="78" t="s">
        <v>182</v>
      </c>
      <c r="L23" s="92" t="s">
        <v>182</v>
      </c>
    </row>
    <row r="24" spans="1:12" ht="18" customHeight="1">
      <c r="A24" s="81" t="s">
        <v>81</v>
      </c>
      <c r="B24" s="81" t="s">
        <v>247</v>
      </c>
      <c r="C24" s="81" t="s">
        <v>238</v>
      </c>
      <c r="D24" s="82" t="s">
        <v>182</v>
      </c>
      <c r="E24" s="82" t="s">
        <v>182</v>
      </c>
      <c r="F24" s="82" t="s">
        <v>182</v>
      </c>
      <c r="G24" s="82" t="s">
        <v>182</v>
      </c>
      <c r="H24" s="82" t="s">
        <v>182</v>
      </c>
      <c r="I24" s="93" t="s">
        <v>182</v>
      </c>
      <c r="J24" s="82" t="s">
        <v>182</v>
      </c>
      <c r="K24" s="82" t="s">
        <v>182</v>
      </c>
      <c r="L24" s="93" t="s">
        <v>182</v>
      </c>
    </row>
    <row r="25" spans="1:12" ht="18" customHeight="1">
      <c r="A25" s="77" t="s">
        <v>163</v>
      </c>
      <c r="B25" s="77" t="s">
        <v>247</v>
      </c>
      <c r="C25" s="77" t="s">
        <v>238</v>
      </c>
      <c r="D25" s="78" t="s">
        <v>182</v>
      </c>
      <c r="E25" s="78" t="s">
        <v>182</v>
      </c>
      <c r="F25" s="78" t="s">
        <v>182</v>
      </c>
      <c r="G25" s="78">
        <v>6</v>
      </c>
      <c r="H25" s="78" t="s">
        <v>182</v>
      </c>
      <c r="I25" s="92" t="s">
        <v>182</v>
      </c>
      <c r="J25" s="78" t="s">
        <v>182</v>
      </c>
      <c r="K25" s="78" t="s">
        <v>182</v>
      </c>
      <c r="L25" s="92" t="s">
        <v>182</v>
      </c>
    </row>
    <row r="26" spans="1:12" ht="18" customHeight="1">
      <c r="A26" s="81" t="s">
        <v>141</v>
      </c>
      <c r="B26" s="81" t="s">
        <v>250</v>
      </c>
      <c r="C26" s="81" t="s">
        <v>238</v>
      </c>
      <c r="D26" s="82" t="s">
        <v>182</v>
      </c>
      <c r="E26" s="82">
        <v>2486</v>
      </c>
      <c r="F26" s="82">
        <v>169</v>
      </c>
      <c r="G26" s="82">
        <v>1300</v>
      </c>
      <c r="H26" s="82">
        <v>230</v>
      </c>
      <c r="I26" s="93">
        <v>0.46956521739130436</v>
      </c>
      <c r="J26" s="82">
        <v>463</v>
      </c>
      <c r="K26" s="82">
        <v>26</v>
      </c>
      <c r="L26" s="93">
        <v>7.8461538461538458</v>
      </c>
    </row>
    <row r="27" spans="1:12" ht="18" customHeight="1">
      <c r="A27" s="77" t="s">
        <v>173</v>
      </c>
      <c r="B27" s="77" t="s">
        <v>250</v>
      </c>
      <c r="C27" s="77" t="s">
        <v>238</v>
      </c>
      <c r="D27" s="78" t="s">
        <v>182</v>
      </c>
      <c r="E27" s="78">
        <v>24865</v>
      </c>
      <c r="F27" s="78">
        <v>68</v>
      </c>
      <c r="G27" s="78">
        <v>1572</v>
      </c>
      <c r="H27" s="78">
        <v>137</v>
      </c>
      <c r="I27" s="92">
        <v>-7.2992700729927005E-3</v>
      </c>
      <c r="J27" s="78">
        <v>1032</v>
      </c>
      <c r="K27" s="78">
        <v>98</v>
      </c>
      <c r="L27" s="92">
        <v>0.39795918367346939</v>
      </c>
    </row>
    <row r="28" spans="1:12" ht="18" customHeight="1">
      <c r="A28" s="81" t="s">
        <v>24</v>
      </c>
      <c r="B28" s="81" t="s">
        <v>250</v>
      </c>
      <c r="C28" s="81" t="s">
        <v>238</v>
      </c>
      <c r="D28" s="82" t="s">
        <v>182</v>
      </c>
      <c r="E28" s="82">
        <v>26793</v>
      </c>
      <c r="F28" s="82">
        <v>6817</v>
      </c>
      <c r="G28" s="82">
        <v>8018</v>
      </c>
      <c r="H28" s="82">
        <v>12057</v>
      </c>
      <c r="I28" s="93">
        <v>0.13079538857095463</v>
      </c>
      <c r="J28" s="82">
        <v>6601</v>
      </c>
      <c r="K28" s="82">
        <v>11036</v>
      </c>
      <c r="L28" s="93">
        <v>9.2515404131931864E-2</v>
      </c>
    </row>
    <row r="29" spans="1:12" ht="18" customHeight="1">
      <c r="A29" s="77" t="s">
        <v>91</v>
      </c>
      <c r="B29" s="77" t="s">
        <v>248</v>
      </c>
      <c r="C29" s="77" t="s">
        <v>238</v>
      </c>
      <c r="D29" s="78" t="s">
        <v>182</v>
      </c>
      <c r="E29" s="78">
        <v>24851</v>
      </c>
      <c r="F29" s="78" t="s">
        <v>181</v>
      </c>
      <c r="G29" s="78">
        <v>1077</v>
      </c>
      <c r="H29" s="78" t="s">
        <v>181</v>
      </c>
      <c r="I29" s="92">
        <v>45.148560817084494</v>
      </c>
      <c r="J29" s="78">
        <v>290</v>
      </c>
      <c r="K29" s="78" t="s">
        <v>181</v>
      </c>
      <c r="L29" s="92">
        <v>2.7137931034482761</v>
      </c>
    </row>
    <row r="30" spans="1:12" ht="18" customHeight="1">
      <c r="A30" s="81" t="s">
        <v>38</v>
      </c>
      <c r="B30" s="81" t="s">
        <v>248</v>
      </c>
      <c r="C30" s="81" t="s">
        <v>238</v>
      </c>
      <c r="D30" s="82" t="s">
        <v>182</v>
      </c>
      <c r="E30" s="82">
        <v>24874</v>
      </c>
      <c r="F30" s="82">
        <v>145</v>
      </c>
      <c r="G30" s="82">
        <v>1180</v>
      </c>
      <c r="H30" s="82">
        <v>234</v>
      </c>
      <c r="I30" s="93">
        <v>0.23931623931623933</v>
      </c>
      <c r="J30" s="82">
        <v>368</v>
      </c>
      <c r="K30" s="82">
        <v>66</v>
      </c>
      <c r="L30" s="93">
        <v>2.5454545454545454</v>
      </c>
    </row>
    <row r="31" spans="1:12" ht="18" customHeight="1">
      <c r="A31" s="77" t="s">
        <v>162</v>
      </c>
      <c r="B31" s="77" t="s">
        <v>251</v>
      </c>
      <c r="C31" s="77" t="s">
        <v>238</v>
      </c>
      <c r="D31" s="78" t="s">
        <v>182</v>
      </c>
      <c r="E31" s="78">
        <v>37</v>
      </c>
      <c r="F31" s="78">
        <v>83</v>
      </c>
      <c r="G31" s="78">
        <v>2</v>
      </c>
      <c r="H31" s="78">
        <v>0</v>
      </c>
      <c r="I31" s="92">
        <v>36</v>
      </c>
      <c r="J31" s="78">
        <v>26</v>
      </c>
      <c r="K31" s="78">
        <v>16</v>
      </c>
      <c r="L31" s="92">
        <v>-1</v>
      </c>
    </row>
    <row r="32" spans="1:12" ht="18" customHeight="1">
      <c r="A32" s="81" t="s">
        <v>134</v>
      </c>
      <c r="B32" s="81" t="s">
        <v>251</v>
      </c>
      <c r="C32" s="81" t="s">
        <v>238</v>
      </c>
      <c r="D32" s="82" t="s">
        <v>182</v>
      </c>
      <c r="E32" s="82">
        <v>258</v>
      </c>
      <c r="F32" s="82">
        <v>322</v>
      </c>
      <c r="G32" s="82">
        <v>1495</v>
      </c>
      <c r="H32" s="82">
        <v>399</v>
      </c>
      <c r="I32" s="93">
        <v>0.61403508771929827</v>
      </c>
      <c r="J32" s="82">
        <v>800</v>
      </c>
      <c r="K32" s="82">
        <v>308</v>
      </c>
      <c r="L32" s="93">
        <v>0.29545454545454547</v>
      </c>
    </row>
    <row r="33" spans="1:12" ht="18" customHeight="1">
      <c r="A33" s="77" t="s">
        <v>103</v>
      </c>
      <c r="B33" s="77" t="s">
        <v>251</v>
      </c>
      <c r="C33" s="77" t="s">
        <v>238</v>
      </c>
      <c r="D33" s="78" t="s">
        <v>182</v>
      </c>
      <c r="E33" s="78">
        <v>24865</v>
      </c>
      <c r="F33" s="78">
        <v>263</v>
      </c>
      <c r="G33" s="78">
        <v>1421</v>
      </c>
      <c r="H33" s="78">
        <v>141</v>
      </c>
      <c r="I33" s="92">
        <v>2.7304964539007091</v>
      </c>
      <c r="J33" s="78">
        <v>653</v>
      </c>
      <c r="K33" s="78">
        <v>83</v>
      </c>
      <c r="L33" s="92">
        <v>0.6987951807228916</v>
      </c>
    </row>
    <row r="34" spans="1:12" ht="18" customHeight="1">
      <c r="A34" s="81" t="s">
        <v>110</v>
      </c>
      <c r="B34" s="81" t="s">
        <v>251</v>
      </c>
      <c r="C34" s="81" t="s">
        <v>238</v>
      </c>
      <c r="D34" s="82" t="s">
        <v>182</v>
      </c>
      <c r="E34" s="82">
        <v>24867</v>
      </c>
      <c r="F34" s="82">
        <v>404</v>
      </c>
      <c r="G34" s="82">
        <v>1256</v>
      </c>
      <c r="H34" s="82">
        <v>75</v>
      </c>
      <c r="I34" s="93">
        <v>9.7733333333333334</v>
      </c>
      <c r="J34" s="82">
        <v>539</v>
      </c>
      <c r="K34" s="82">
        <v>51</v>
      </c>
      <c r="L34" s="93">
        <v>0.47058823529411764</v>
      </c>
    </row>
    <row r="35" spans="1:12" ht="18" customHeight="1">
      <c r="A35" s="77" t="s">
        <v>132</v>
      </c>
      <c r="B35" s="77" t="s">
        <v>251</v>
      </c>
      <c r="C35" s="77" t="s">
        <v>238</v>
      </c>
      <c r="D35" s="78" t="s">
        <v>182</v>
      </c>
      <c r="E35" s="78">
        <v>24882</v>
      </c>
      <c r="F35" s="78">
        <v>47</v>
      </c>
      <c r="G35" s="78">
        <v>1389</v>
      </c>
      <c r="H35" s="78">
        <v>103</v>
      </c>
      <c r="I35" s="92">
        <v>-8.7378640776699032E-2</v>
      </c>
      <c r="J35" s="78">
        <v>602</v>
      </c>
      <c r="K35" s="78">
        <v>30</v>
      </c>
      <c r="L35" s="92">
        <v>2.4333333333333331</v>
      </c>
    </row>
    <row r="36" spans="1:12" ht="18" customHeight="1">
      <c r="A36" s="81" t="s">
        <v>63</v>
      </c>
      <c r="B36" s="81" t="s">
        <v>251</v>
      </c>
      <c r="C36" s="81" t="s">
        <v>238</v>
      </c>
      <c r="D36" s="82" t="s">
        <v>182</v>
      </c>
      <c r="E36" s="82">
        <v>25137</v>
      </c>
      <c r="F36" s="82" t="s">
        <v>182</v>
      </c>
      <c r="G36" s="82">
        <v>2370</v>
      </c>
      <c r="H36" s="82" t="s">
        <v>182</v>
      </c>
      <c r="I36" s="93">
        <v>20.212658227848102</v>
      </c>
      <c r="J36" s="82">
        <v>1884</v>
      </c>
      <c r="K36" s="82">
        <v>7</v>
      </c>
      <c r="L36" s="93">
        <v>0.25796178343949044</v>
      </c>
    </row>
    <row r="37" spans="1:12" ht="18" customHeight="1">
      <c r="A37" s="77" t="s">
        <v>138</v>
      </c>
      <c r="B37" s="77" t="s">
        <v>251</v>
      </c>
      <c r="C37" s="77" t="s">
        <v>238</v>
      </c>
      <c r="D37" s="78" t="s">
        <v>182</v>
      </c>
      <c r="E37" s="78">
        <v>25246</v>
      </c>
      <c r="F37" s="78">
        <v>587</v>
      </c>
      <c r="G37" s="78">
        <v>2710</v>
      </c>
      <c r="H37" s="78">
        <v>1852</v>
      </c>
      <c r="I37" s="92">
        <v>-0.36609071274298055</v>
      </c>
      <c r="J37" s="78">
        <v>1851</v>
      </c>
      <c r="K37" s="78">
        <v>1682</v>
      </c>
      <c r="L37" s="92">
        <v>0.10107015457788347</v>
      </c>
    </row>
    <row r="38" spans="1:12" ht="18" customHeight="1">
      <c r="A38" s="81" t="s">
        <v>90</v>
      </c>
      <c r="B38" s="81" t="s">
        <v>252</v>
      </c>
      <c r="C38" s="81" t="s">
        <v>238</v>
      </c>
      <c r="D38" s="82" t="s">
        <v>182</v>
      </c>
      <c r="E38" s="82">
        <v>506</v>
      </c>
      <c r="F38" s="82">
        <v>617</v>
      </c>
      <c r="G38" s="82">
        <v>25</v>
      </c>
      <c r="H38" s="82">
        <v>268</v>
      </c>
      <c r="I38" s="93">
        <v>3.6044776119402986</v>
      </c>
      <c r="J38" s="82">
        <v>207</v>
      </c>
      <c r="K38" s="82">
        <v>1032</v>
      </c>
      <c r="L38" s="93">
        <v>-0.74031007751937983</v>
      </c>
    </row>
    <row r="39" spans="1:12" ht="18" customHeight="1">
      <c r="A39" s="77" t="s">
        <v>119</v>
      </c>
      <c r="B39" s="77" t="s">
        <v>252</v>
      </c>
      <c r="C39" s="77" t="s">
        <v>238</v>
      </c>
      <c r="D39" s="78" t="s">
        <v>182</v>
      </c>
      <c r="E39" s="78">
        <v>2494</v>
      </c>
      <c r="F39" s="78">
        <v>332</v>
      </c>
      <c r="G39" s="78">
        <v>1301</v>
      </c>
      <c r="H39" s="78">
        <v>373</v>
      </c>
      <c r="I39" s="92">
        <v>0.78016085790884715</v>
      </c>
      <c r="J39" s="78">
        <v>515</v>
      </c>
      <c r="K39" s="78">
        <v>2092</v>
      </c>
      <c r="L39" s="92">
        <v>-0.82170172084130022</v>
      </c>
    </row>
    <row r="40" spans="1:12" ht="18" customHeight="1">
      <c r="A40" s="81" t="s">
        <v>4</v>
      </c>
      <c r="B40" s="81" t="s">
        <v>252</v>
      </c>
      <c r="C40" s="81" t="s">
        <v>238</v>
      </c>
      <c r="D40" s="82" t="s">
        <v>182</v>
      </c>
      <c r="E40" s="82">
        <v>2875</v>
      </c>
      <c r="F40" s="82">
        <v>11742</v>
      </c>
      <c r="G40" s="82">
        <v>16522</v>
      </c>
      <c r="H40" s="82">
        <v>23421</v>
      </c>
      <c r="I40" s="93">
        <v>2.6898936851543487E-3</v>
      </c>
      <c r="J40" s="82">
        <v>15532</v>
      </c>
      <c r="K40" s="82">
        <v>23564</v>
      </c>
      <c r="L40" s="93">
        <v>-6.0685791885927683E-3</v>
      </c>
    </row>
    <row r="41" spans="1:12" ht="18" customHeight="1">
      <c r="A41" s="77" t="s">
        <v>167</v>
      </c>
      <c r="B41" s="77" t="s">
        <v>252</v>
      </c>
      <c r="C41" s="77" t="s">
        <v>238</v>
      </c>
      <c r="D41" s="78" t="s">
        <v>182</v>
      </c>
      <c r="E41" s="78">
        <v>24886</v>
      </c>
      <c r="F41" s="78">
        <v>45</v>
      </c>
      <c r="G41" s="78">
        <v>1227</v>
      </c>
      <c r="H41" s="78">
        <v>66</v>
      </c>
      <c r="I41" s="92">
        <v>0.36363636363636365</v>
      </c>
      <c r="J41" s="78">
        <v>421</v>
      </c>
      <c r="K41" s="78">
        <v>6</v>
      </c>
      <c r="L41" s="92">
        <v>10</v>
      </c>
    </row>
    <row r="42" spans="1:12" ht="18" customHeight="1">
      <c r="A42" s="81" t="s">
        <v>104</v>
      </c>
      <c r="B42" s="81" t="s">
        <v>252</v>
      </c>
      <c r="C42" s="81" t="s">
        <v>238</v>
      </c>
      <c r="D42" s="82" t="s">
        <v>182</v>
      </c>
      <c r="E42" s="82">
        <v>24989</v>
      </c>
      <c r="F42" s="82">
        <v>2558</v>
      </c>
      <c r="G42" s="82">
        <v>1685</v>
      </c>
      <c r="H42" s="82">
        <v>812</v>
      </c>
      <c r="I42" s="93">
        <v>5.3004926108374386</v>
      </c>
      <c r="J42" s="82">
        <v>991</v>
      </c>
      <c r="K42" s="82">
        <v>1859</v>
      </c>
      <c r="L42" s="93">
        <v>-0.56320602474448633</v>
      </c>
    </row>
    <row r="43" spans="1:12" ht="18" customHeight="1">
      <c r="A43" s="77" t="s">
        <v>154</v>
      </c>
      <c r="B43" s="77" t="s">
        <v>241</v>
      </c>
      <c r="C43" s="77" t="s">
        <v>238</v>
      </c>
      <c r="D43" s="78" t="s">
        <v>182</v>
      </c>
      <c r="E43" s="78">
        <v>214</v>
      </c>
      <c r="F43" s="78" t="s">
        <v>181</v>
      </c>
      <c r="G43" s="78">
        <v>1140</v>
      </c>
      <c r="H43" s="78" t="s">
        <v>181</v>
      </c>
      <c r="I43" s="92">
        <v>-0.62456140350877198</v>
      </c>
      <c r="J43" s="78">
        <v>389</v>
      </c>
      <c r="K43" s="78" t="s">
        <v>181</v>
      </c>
      <c r="L43" s="92">
        <v>1.9305912596401029</v>
      </c>
    </row>
    <row r="44" spans="1:12" ht="18" customHeight="1">
      <c r="A44" s="81" t="s">
        <v>89</v>
      </c>
      <c r="B44" s="81" t="s">
        <v>241</v>
      </c>
      <c r="C44" s="81" t="s">
        <v>238</v>
      </c>
      <c r="D44" s="82" t="s">
        <v>182</v>
      </c>
      <c r="E44" s="82">
        <v>2486</v>
      </c>
      <c r="F44" s="82" t="s">
        <v>181</v>
      </c>
      <c r="G44" s="82">
        <v>1125</v>
      </c>
      <c r="H44" s="82" t="s">
        <v>181</v>
      </c>
      <c r="I44" s="93">
        <v>3.4195555555555557</v>
      </c>
      <c r="J44" s="82">
        <v>293</v>
      </c>
      <c r="K44" s="82" t="s">
        <v>181</v>
      </c>
      <c r="L44" s="93">
        <v>2.8395904436860069</v>
      </c>
    </row>
    <row r="45" spans="1:12" ht="18" customHeight="1">
      <c r="A45" s="77" t="s">
        <v>100</v>
      </c>
      <c r="B45" s="77" t="s">
        <v>241</v>
      </c>
      <c r="C45" s="77" t="s">
        <v>238</v>
      </c>
      <c r="D45" s="78" t="s">
        <v>182</v>
      </c>
      <c r="E45" s="78">
        <v>24856</v>
      </c>
      <c r="F45" s="78" t="s">
        <v>181</v>
      </c>
      <c r="G45" s="78">
        <v>1153</v>
      </c>
      <c r="H45" s="78" t="s">
        <v>181</v>
      </c>
      <c r="I45" s="92">
        <v>42.115351257588898</v>
      </c>
      <c r="J45" s="78">
        <v>378</v>
      </c>
      <c r="K45" s="78">
        <v>0</v>
      </c>
      <c r="L45" s="92">
        <v>2.0502645502645502</v>
      </c>
    </row>
    <row r="46" spans="1:12" ht="18" customHeight="1">
      <c r="A46" s="81" t="s">
        <v>39</v>
      </c>
      <c r="B46" s="81" t="s">
        <v>249</v>
      </c>
      <c r="C46" s="81" t="s">
        <v>238</v>
      </c>
      <c r="D46" s="82" t="s">
        <v>182</v>
      </c>
      <c r="E46" s="82">
        <v>238</v>
      </c>
      <c r="F46" s="82">
        <v>310</v>
      </c>
      <c r="G46" s="82">
        <v>519</v>
      </c>
      <c r="H46" s="82">
        <v>657</v>
      </c>
      <c r="I46" s="93">
        <v>-5.6316590563165903E-2</v>
      </c>
      <c r="J46" s="82">
        <v>462</v>
      </c>
      <c r="K46" s="82">
        <v>682</v>
      </c>
      <c r="L46" s="93">
        <v>-3.6656891495601175E-2</v>
      </c>
    </row>
    <row r="47" spans="1:12" ht="18" customHeight="1">
      <c r="A47" s="77" t="s">
        <v>78</v>
      </c>
      <c r="B47" s="77" t="s">
        <v>249</v>
      </c>
      <c r="C47" s="77" t="s">
        <v>238</v>
      </c>
      <c r="D47" s="78" t="s">
        <v>182</v>
      </c>
      <c r="E47" s="78">
        <v>366</v>
      </c>
      <c r="F47" s="78">
        <v>428</v>
      </c>
      <c r="G47" s="78">
        <v>920</v>
      </c>
      <c r="H47" s="78">
        <v>896</v>
      </c>
      <c r="I47" s="92">
        <v>-4.4642857142857144E-2</v>
      </c>
      <c r="J47" s="78">
        <v>1532</v>
      </c>
      <c r="K47" s="78">
        <v>508</v>
      </c>
      <c r="L47" s="92">
        <v>0.76377952755905509</v>
      </c>
    </row>
    <row r="48" spans="1:12" ht="18" customHeight="1">
      <c r="A48" s="81" t="s">
        <v>7</v>
      </c>
      <c r="B48" s="81" t="s">
        <v>249</v>
      </c>
      <c r="C48" s="81" t="s">
        <v>238</v>
      </c>
      <c r="D48" s="82" t="s">
        <v>182</v>
      </c>
      <c r="E48" s="82">
        <v>2495</v>
      </c>
      <c r="F48" s="82">
        <v>240</v>
      </c>
      <c r="G48" s="82">
        <v>121</v>
      </c>
      <c r="H48" s="82">
        <v>6</v>
      </c>
      <c r="I48" s="93">
        <v>79</v>
      </c>
      <c r="J48" s="82">
        <v>1302</v>
      </c>
      <c r="K48" s="82">
        <v>553</v>
      </c>
      <c r="L48" s="93">
        <v>-0.98915009041591317</v>
      </c>
    </row>
    <row r="49" spans="1:12" ht="18" customHeight="1">
      <c r="A49" s="77" t="s">
        <v>106</v>
      </c>
      <c r="B49" s="77" t="s">
        <v>249</v>
      </c>
      <c r="C49" s="77" t="s">
        <v>238</v>
      </c>
      <c r="D49" s="78" t="s">
        <v>182</v>
      </c>
      <c r="E49" s="78">
        <v>24855</v>
      </c>
      <c r="F49" s="78">
        <v>9</v>
      </c>
      <c r="G49" s="78">
        <v>1578</v>
      </c>
      <c r="H49" s="78">
        <v>34</v>
      </c>
      <c r="I49" s="92">
        <v>-0.47058823529411764</v>
      </c>
      <c r="J49" s="78">
        <v>1052</v>
      </c>
      <c r="K49" s="78">
        <v>32</v>
      </c>
      <c r="L49" s="92">
        <v>6.25E-2</v>
      </c>
    </row>
    <row r="50" spans="1:12" ht="18" customHeight="1">
      <c r="A50" s="81" t="s">
        <v>79</v>
      </c>
      <c r="B50" s="81" t="s">
        <v>249</v>
      </c>
      <c r="C50" s="81" t="s">
        <v>238</v>
      </c>
      <c r="D50" s="82" t="s">
        <v>182</v>
      </c>
      <c r="E50" s="82">
        <v>24928</v>
      </c>
      <c r="F50" s="82">
        <v>126</v>
      </c>
      <c r="G50" s="82">
        <v>1737</v>
      </c>
      <c r="H50" s="82">
        <v>197</v>
      </c>
      <c r="I50" s="93">
        <v>0.27918781725888325</v>
      </c>
      <c r="J50" s="82">
        <v>1128</v>
      </c>
      <c r="K50" s="82">
        <v>159</v>
      </c>
      <c r="L50" s="93">
        <v>0.2389937106918239</v>
      </c>
    </row>
    <row r="51" spans="1:12" ht="18" customHeight="1">
      <c r="A51" s="77" t="s">
        <v>80</v>
      </c>
      <c r="B51" s="77" t="s">
        <v>249</v>
      </c>
      <c r="C51" s="77" t="s">
        <v>238</v>
      </c>
      <c r="D51" s="78" t="s">
        <v>182</v>
      </c>
      <c r="E51" s="78">
        <v>25127</v>
      </c>
      <c r="F51" s="78">
        <v>249</v>
      </c>
      <c r="G51" s="78">
        <v>2506</v>
      </c>
      <c r="H51" s="78">
        <v>1041</v>
      </c>
      <c r="I51" s="92">
        <v>-0.52161383285302598</v>
      </c>
      <c r="J51" s="78">
        <v>1848</v>
      </c>
      <c r="K51" s="78">
        <v>1291</v>
      </c>
      <c r="L51" s="92">
        <v>-0.19364833462432224</v>
      </c>
    </row>
    <row r="52" spans="1:12" ht="18" customHeight="1">
      <c r="A52" s="81" t="s">
        <v>107</v>
      </c>
      <c r="B52" s="81" t="s">
        <v>249</v>
      </c>
      <c r="C52" s="81" t="s">
        <v>238</v>
      </c>
      <c r="D52" s="82" t="s">
        <v>182</v>
      </c>
      <c r="E52" s="82">
        <v>25797</v>
      </c>
      <c r="F52" s="82" t="s">
        <v>181</v>
      </c>
      <c r="G52" s="82">
        <v>5463</v>
      </c>
      <c r="H52" s="82" t="s">
        <v>181</v>
      </c>
      <c r="I52" s="93">
        <v>8.4442613948380014</v>
      </c>
      <c r="J52" s="82">
        <v>4151</v>
      </c>
      <c r="K52" s="82" t="s">
        <v>181</v>
      </c>
      <c r="L52" s="93">
        <v>0.3160684172488557</v>
      </c>
    </row>
    <row r="53" spans="1:12" ht="18" customHeight="1">
      <c r="A53" s="108" t="s">
        <v>115</v>
      </c>
      <c r="B53" s="108" t="s">
        <v>249</v>
      </c>
      <c r="C53" s="108" t="s">
        <v>238</v>
      </c>
      <c r="D53" s="106" t="s">
        <v>182</v>
      </c>
      <c r="E53" s="106" t="s">
        <v>182</v>
      </c>
      <c r="F53" s="106" t="s">
        <v>182</v>
      </c>
      <c r="G53" s="106">
        <v>1</v>
      </c>
      <c r="H53" s="106" t="s">
        <v>182</v>
      </c>
      <c r="I53" s="109" t="s">
        <v>182</v>
      </c>
      <c r="J53" s="106" t="s">
        <v>182</v>
      </c>
      <c r="K53" s="106" t="s">
        <v>182</v>
      </c>
      <c r="L53" s="109" t="s">
        <v>182</v>
      </c>
    </row>
    <row r="54" spans="1:12">
      <c r="C54" s="85"/>
      <c r="G54" s="86"/>
    </row>
    <row r="55" spans="1:12">
      <c r="C55" s="85"/>
      <c r="G55" s="86"/>
    </row>
    <row r="56" spans="1:12">
      <c r="C56" s="85"/>
      <c r="G56" s="86"/>
    </row>
    <row r="57" spans="1:12">
      <c r="C57" s="85"/>
      <c r="G57" s="86"/>
    </row>
    <row r="58" spans="1:12">
      <c r="C58" s="85"/>
      <c r="G58" s="86"/>
    </row>
    <row r="59" spans="1:12">
      <c r="C59" s="85"/>
      <c r="G59" s="86"/>
    </row>
    <row r="60" spans="1:12">
      <c r="C60" s="85"/>
      <c r="G60" s="86"/>
    </row>
    <row r="61" spans="1:12">
      <c r="C61" s="85"/>
      <c r="G61" s="86"/>
    </row>
    <row r="62" spans="1:12">
      <c r="C62" s="85"/>
      <c r="G62" s="86"/>
    </row>
    <row r="63" spans="1:12">
      <c r="C63" s="85"/>
      <c r="G63" s="86"/>
    </row>
    <row r="64" spans="1:12">
      <c r="C64" s="85"/>
      <c r="G64" s="86"/>
    </row>
    <row r="65" spans="3:7">
      <c r="C65" s="85"/>
      <c r="G65" s="86"/>
    </row>
    <row r="66" spans="3:7">
      <c r="C66" s="85"/>
      <c r="G66" s="86"/>
    </row>
    <row r="67" spans="3:7">
      <c r="C67" s="85"/>
      <c r="G67" s="86"/>
    </row>
    <row r="68" spans="3:7">
      <c r="C68" s="85"/>
      <c r="G68" s="86"/>
    </row>
    <row r="69" spans="3:7">
      <c r="C69" s="85"/>
      <c r="G69" s="86"/>
    </row>
    <row r="70" spans="3:7">
      <c r="C70" s="85"/>
      <c r="G70" s="86"/>
    </row>
    <row r="71" spans="3:7">
      <c r="C71" s="85"/>
      <c r="G71" s="86"/>
    </row>
    <row r="72" spans="3:7">
      <c r="C72" s="85"/>
      <c r="G72" s="86"/>
    </row>
    <row r="73" spans="3:7">
      <c r="C73" s="85"/>
      <c r="G73" s="86"/>
    </row>
  </sheetData>
  <sortState ref="A3:F53">
    <sortCondition ref="B3:B53"/>
  </sortState>
  <mergeCells count="3">
    <mergeCell ref="J1:K1"/>
    <mergeCell ref="G1:H1"/>
    <mergeCell ref="E1:F1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8C78-1E61-F843-B411-55B3A9E43A91}">
  <dimension ref="A1:L33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RowHeight="14"/>
  <cols>
    <col min="1" max="1" width="41.83203125" customWidth="1"/>
    <col min="2" max="2" width="14.83203125" customWidth="1"/>
    <col min="3" max="3" width="14.83203125" style="61" customWidth="1"/>
    <col min="4" max="9" width="14.83203125" customWidth="1"/>
    <col min="10" max="10" width="30.5" customWidth="1"/>
    <col min="11" max="12" width="14.83203125" customWidth="1"/>
  </cols>
  <sheetData>
    <row r="1" spans="1:12" s="35" customFormat="1" ht="22" customHeight="1">
      <c r="A1" s="41"/>
      <c r="B1" s="41"/>
      <c r="C1" s="96"/>
      <c r="D1" s="43"/>
      <c r="E1" s="116" t="s">
        <v>185</v>
      </c>
      <c r="F1" s="116"/>
      <c r="G1" s="116">
        <v>2011</v>
      </c>
      <c r="H1" s="116"/>
      <c r="I1" s="70" t="s">
        <v>228</v>
      </c>
      <c r="J1" s="116">
        <v>2010</v>
      </c>
      <c r="K1" s="116"/>
      <c r="L1" s="70" t="s">
        <v>228</v>
      </c>
    </row>
    <row r="2" spans="1:12" s="36" customFormat="1" ht="22" customHeight="1">
      <c r="A2" s="41" t="s">
        <v>0</v>
      </c>
      <c r="B2" s="41" t="s">
        <v>246</v>
      </c>
      <c r="C2" s="96" t="s">
        <v>239</v>
      </c>
      <c r="D2" s="43" t="s">
        <v>254</v>
      </c>
      <c r="E2" s="45" t="s">
        <v>2</v>
      </c>
      <c r="F2" s="45" t="s">
        <v>3</v>
      </c>
      <c r="G2" s="45" t="s">
        <v>2</v>
      </c>
      <c r="H2" s="45" t="s">
        <v>3</v>
      </c>
      <c r="I2" s="44" t="s">
        <v>229</v>
      </c>
      <c r="J2" s="45" t="s">
        <v>2</v>
      </c>
      <c r="K2" s="45" t="s">
        <v>3</v>
      </c>
      <c r="L2" s="44" t="s">
        <v>229</v>
      </c>
    </row>
    <row r="3" spans="1:12" ht="18" customHeight="1">
      <c r="A3" s="100" t="s">
        <v>121</v>
      </c>
      <c r="B3" s="100" t="s">
        <v>247</v>
      </c>
      <c r="C3" s="101" t="s">
        <v>257</v>
      </c>
      <c r="D3" s="102" t="s">
        <v>182</v>
      </c>
      <c r="E3" s="78">
        <v>7</v>
      </c>
      <c r="F3" s="78">
        <v>320</v>
      </c>
      <c r="G3" s="78">
        <v>6</v>
      </c>
      <c r="H3" s="78">
        <v>320</v>
      </c>
      <c r="I3" s="79">
        <v>1</v>
      </c>
      <c r="J3" s="78">
        <v>37</v>
      </c>
      <c r="K3" s="78">
        <v>31</v>
      </c>
      <c r="L3" s="79">
        <v>9.32258064516129</v>
      </c>
    </row>
    <row r="4" spans="1:12" ht="18" customHeight="1">
      <c r="A4" s="97" t="s">
        <v>96</v>
      </c>
      <c r="B4" s="97" t="s">
        <v>247</v>
      </c>
      <c r="C4" s="98" t="s">
        <v>242</v>
      </c>
      <c r="D4" s="99" t="s">
        <v>182</v>
      </c>
      <c r="E4" s="82">
        <v>9</v>
      </c>
      <c r="F4" s="82">
        <v>131</v>
      </c>
      <c r="G4" s="82">
        <v>1390</v>
      </c>
      <c r="H4" s="82">
        <v>344</v>
      </c>
      <c r="I4" s="83">
        <v>-0.23837209302325582</v>
      </c>
      <c r="J4" s="82">
        <v>4</v>
      </c>
      <c r="K4" s="82">
        <v>20</v>
      </c>
      <c r="L4" s="83">
        <v>16.2</v>
      </c>
    </row>
    <row r="5" spans="1:12" ht="18" customHeight="1">
      <c r="A5" s="100" t="s">
        <v>10</v>
      </c>
      <c r="B5" s="100" t="s">
        <v>247</v>
      </c>
      <c r="C5" s="101" t="s">
        <v>242</v>
      </c>
      <c r="D5" s="102" t="s">
        <v>182</v>
      </c>
      <c r="E5" s="78">
        <v>13</v>
      </c>
      <c r="F5" s="78">
        <v>92</v>
      </c>
      <c r="G5" s="78">
        <v>7</v>
      </c>
      <c r="H5" s="78">
        <v>42</v>
      </c>
      <c r="I5" s="79">
        <v>3.3809523809523809</v>
      </c>
      <c r="J5" s="78">
        <v>38</v>
      </c>
      <c r="K5" s="78">
        <v>33</v>
      </c>
      <c r="L5" s="79">
        <v>0.27272727272727271</v>
      </c>
    </row>
    <row r="6" spans="1:12" ht="18" customHeight="1">
      <c r="A6" s="97" t="s">
        <v>49</v>
      </c>
      <c r="B6" s="97" t="s">
        <v>247</v>
      </c>
      <c r="C6" s="98" t="s">
        <v>242</v>
      </c>
      <c r="D6" s="99" t="s">
        <v>182</v>
      </c>
      <c r="E6" s="82">
        <v>13</v>
      </c>
      <c r="F6" s="82">
        <v>165</v>
      </c>
      <c r="G6" s="82">
        <v>11</v>
      </c>
      <c r="H6" s="82">
        <v>149</v>
      </c>
      <c r="I6" s="83">
        <v>1.2147651006711409</v>
      </c>
      <c r="J6" s="82">
        <v>54</v>
      </c>
      <c r="K6" s="82">
        <v>34</v>
      </c>
      <c r="L6" s="83">
        <v>3.3823529411764706</v>
      </c>
    </row>
    <row r="7" spans="1:12" ht="18" customHeight="1">
      <c r="A7" s="100" t="s">
        <v>46</v>
      </c>
      <c r="B7" s="100" t="s">
        <v>247</v>
      </c>
      <c r="C7" s="101" t="s">
        <v>242</v>
      </c>
      <c r="D7" s="102" t="s">
        <v>182</v>
      </c>
      <c r="E7" s="78">
        <v>14</v>
      </c>
      <c r="F7" s="78">
        <v>16</v>
      </c>
      <c r="G7" s="78">
        <v>70</v>
      </c>
      <c r="H7" s="78">
        <v>7</v>
      </c>
      <c r="I7" s="79">
        <v>3.5714285714285716</v>
      </c>
      <c r="J7" s="78">
        <v>5</v>
      </c>
      <c r="K7" s="78">
        <v>0</v>
      </c>
      <c r="L7" s="79">
        <v>13</v>
      </c>
    </row>
    <row r="8" spans="1:12" ht="18" customHeight="1">
      <c r="A8" s="97" t="s">
        <v>71</v>
      </c>
      <c r="B8" s="97" t="s">
        <v>247</v>
      </c>
      <c r="C8" s="98" t="s">
        <v>242</v>
      </c>
      <c r="D8" s="99" t="s">
        <v>182</v>
      </c>
      <c r="E8" s="82">
        <v>18</v>
      </c>
      <c r="F8" s="82">
        <v>43</v>
      </c>
      <c r="G8" s="82">
        <v>263</v>
      </c>
      <c r="H8" s="82">
        <v>205</v>
      </c>
      <c r="I8" s="83">
        <v>-0.58048780487804874</v>
      </c>
      <c r="J8" s="82">
        <v>13</v>
      </c>
      <c r="K8" s="82">
        <v>34</v>
      </c>
      <c r="L8" s="83">
        <v>5.0294117647058822</v>
      </c>
    </row>
    <row r="9" spans="1:12" ht="18" customHeight="1">
      <c r="A9" s="100" t="s">
        <v>57</v>
      </c>
      <c r="B9" s="100" t="s">
        <v>247</v>
      </c>
      <c r="C9" s="101" t="s">
        <v>242</v>
      </c>
      <c r="D9" s="102" t="s">
        <v>182</v>
      </c>
      <c r="E9" s="78">
        <v>21</v>
      </c>
      <c r="F9" s="78">
        <v>90</v>
      </c>
      <c r="G9" s="78">
        <v>370</v>
      </c>
      <c r="H9" s="78">
        <v>2472</v>
      </c>
      <c r="I9" s="79">
        <v>-0.92718446601941751</v>
      </c>
      <c r="J9" s="78">
        <v>453</v>
      </c>
      <c r="K9" s="78">
        <v>1393</v>
      </c>
      <c r="L9" s="79">
        <v>0.77458722182340278</v>
      </c>
    </row>
    <row r="10" spans="1:12" ht="18" customHeight="1">
      <c r="A10" s="97" t="s">
        <v>50</v>
      </c>
      <c r="B10" s="97" t="s">
        <v>247</v>
      </c>
      <c r="C10" s="98" t="s">
        <v>242</v>
      </c>
      <c r="D10" s="99" t="s">
        <v>182</v>
      </c>
      <c r="E10" s="82">
        <v>34</v>
      </c>
      <c r="F10" s="82">
        <v>48</v>
      </c>
      <c r="G10" s="82">
        <v>101</v>
      </c>
      <c r="H10" s="82">
        <v>159</v>
      </c>
      <c r="I10" s="83">
        <v>-0.39622641509433965</v>
      </c>
      <c r="J10" s="82">
        <v>79</v>
      </c>
      <c r="K10" s="82">
        <v>79</v>
      </c>
      <c r="L10" s="83">
        <v>1.0126582278481013</v>
      </c>
    </row>
    <row r="11" spans="1:12" ht="18" customHeight="1">
      <c r="A11" s="100" t="s">
        <v>122</v>
      </c>
      <c r="B11" s="100" t="s">
        <v>247</v>
      </c>
      <c r="C11" s="101" t="s">
        <v>242</v>
      </c>
      <c r="D11" s="102" t="s">
        <v>182</v>
      </c>
      <c r="E11" s="78">
        <v>38</v>
      </c>
      <c r="F11" s="78">
        <v>1936</v>
      </c>
      <c r="G11" s="78">
        <v>31</v>
      </c>
      <c r="H11" s="78">
        <v>1917</v>
      </c>
      <c r="I11" s="79">
        <v>1.0198226395409493</v>
      </c>
      <c r="J11" s="78">
        <v>3</v>
      </c>
      <c r="K11" s="78">
        <v>4</v>
      </c>
      <c r="L11" s="79">
        <v>478.25</v>
      </c>
    </row>
    <row r="12" spans="1:12" ht="18" customHeight="1">
      <c r="A12" s="97" t="s">
        <v>11</v>
      </c>
      <c r="B12" s="97" t="s">
        <v>247</v>
      </c>
      <c r="C12" s="98" t="s">
        <v>242</v>
      </c>
      <c r="D12" s="99" t="s">
        <v>182</v>
      </c>
      <c r="E12" s="82">
        <v>853</v>
      </c>
      <c r="F12" s="82">
        <v>306</v>
      </c>
      <c r="G12" s="82">
        <v>269</v>
      </c>
      <c r="H12" s="82">
        <v>596</v>
      </c>
      <c r="I12" s="83">
        <v>2.6845637583892617E-2</v>
      </c>
      <c r="J12" s="82">
        <v>160</v>
      </c>
      <c r="K12" s="82">
        <v>373</v>
      </c>
      <c r="L12" s="83">
        <v>0.59785522788203749</v>
      </c>
    </row>
    <row r="13" spans="1:12" ht="18" customHeight="1">
      <c r="A13" s="100" t="s">
        <v>235</v>
      </c>
      <c r="B13" s="100" t="s">
        <v>247</v>
      </c>
      <c r="C13" s="101" t="s">
        <v>242</v>
      </c>
      <c r="D13" s="102" t="s">
        <v>182</v>
      </c>
      <c r="E13" s="78">
        <v>1593</v>
      </c>
      <c r="F13" s="78" t="s">
        <v>181</v>
      </c>
      <c r="G13" s="78">
        <v>781</v>
      </c>
      <c r="H13" s="78" t="s">
        <v>181</v>
      </c>
      <c r="I13" s="79">
        <v>3.0793854033290655</v>
      </c>
      <c r="J13" s="78" t="s">
        <v>236</v>
      </c>
      <c r="K13" s="78"/>
      <c r="L13" s="79" t="s">
        <v>182</v>
      </c>
    </row>
    <row r="14" spans="1:12" ht="18" customHeight="1">
      <c r="A14" s="97" t="s">
        <v>23</v>
      </c>
      <c r="B14" s="97" t="s">
        <v>247</v>
      </c>
      <c r="C14" s="98" t="s">
        <v>242</v>
      </c>
      <c r="D14" s="99" t="s">
        <v>182</v>
      </c>
      <c r="E14" s="82" t="s">
        <v>182</v>
      </c>
      <c r="F14" s="82">
        <v>97</v>
      </c>
      <c r="G14" s="82">
        <v>54</v>
      </c>
      <c r="H14" s="82">
        <v>174</v>
      </c>
      <c r="I14" s="83">
        <v>0.11494252873563218</v>
      </c>
      <c r="J14" s="82">
        <v>14</v>
      </c>
      <c r="K14" s="82">
        <v>5</v>
      </c>
      <c r="L14" s="83">
        <v>33.799999999999997</v>
      </c>
    </row>
    <row r="15" spans="1:12" ht="18" customHeight="1">
      <c r="A15" s="100" t="s">
        <v>74</v>
      </c>
      <c r="B15" s="100" t="s">
        <v>247</v>
      </c>
      <c r="C15" s="101" t="s">
        <v>242</v>
      </c>
      <c r="D15" s="102" t="s">
        <v>182</v>
      </c>
      <c r="E15" s="78" t="s">
        <v>182</v>
      </c>
      <c r="F15" s="78" t="s">
        <v>182</v>
      </c>
      <c r="G15" s="78">
        <v>355</v>
      </c>
      <c r="H15" s="78">
        <v>6982</v>
      </c>
      <c r="I15" s="79" t="s">
        <v>182</v>
      </c>
      <c r="J15" s="78">
        <v>163</v>
      </c>
      <c r="K15" s="78">
        <v>2237</v>
      </c>
      <c r="L15" s="79">
        <v>2.1211443898077782</v>
      </c>
    </row>
    <row r="16" spans="1:12" ht="18" customHeight="1">
      <c r="A16" s="97" t="s">
        <v>227</v>
      </c>
      <c r="B16" s="97" t="s">
        <v>247</v>
      </c>
      <c r="C16" s="98" t="s">
        <v>242</v>
      </c>
      <c r="D16" s="99" t="s">
        <v>182</v>
      </c>
      <c r="E16" s="82" t="s">
        <v>182</v>
      </c>
      <c r="F16" s="82" t="s">
        <v>182</v>
      </c>
      <c r="G16" s="82" t="s">
        <v>182</v>
      </c>
      <c r="H16" s="82" t="s">
        <v>182</v>
      </c>
      <c r="I16" s="83" t="s">
        <v>182</v>
      </c>
      <c r="J16" s="82" t="s">
        <v>182</v>
      </c>
      <c r="K16" s="82" t="s">
        <v>182</v>
      </c>
      <c r="L16" s="83" t="s">
        <v>182</v>
      </c>
    </row>
    <row r="17" spans="1:12" ht="18" customHeight="1">
      <c r="A17" s="100" t="s">
        <v>129</v>
      </c>
      <c r="B17" s="100" t="s">
        <v>269</v>
      </c>
      <c r="C17" s="101" t="s">
        <v>242</v>
      </c>
      <c r="D17" s="102" t="s">
        <v>182</v>
      </c>
      <c r="E17" s="78" t="s">
        <v>182</v>
      </c>
      <c r="F17" s="78" t="s">
        <v>182</v>
      </c>
      <c r="G17" s="78" t="s">
        <v>182</v>
      </c>
      <c r="H17" s="78" t="s">
        <v>182</v>
      </c>
      <c r="I17" s="79" t="s">
        <v>182</v>
      </c>
      <c r="J17" s="78">
        <v>28</v>
      </c>
      <c r="K17" s="78">
        <v>42</v>
      </c>
      <c r="L17" s="79" t="s">
        <v>182</v>
      </c>
    </row>
    <row r="18" spans="1:12" ht="18" customHeight="1">
      <c r="A18" s="97" t="s">
        <v>32</v>
      </c>
      <c r="B18" s="97" t="s">
        <v>247</v>
      </c>
      <c r="C18" s="98" t="s">
        <v>256</v>
      </c>
      <c r="D18" s="99" t="s">
        <v>182</v>
      </c>
      <c r="E18" s="82">
        <v>7</v>
      </c>
      <c r="F18" s="82" t="s">
        <v>182</v>
      </c>
      <c r="G18" s="82">
        <v>25</v>
      </c>
      <c r="H18" s="82" t="s">
        <v>182</v>
      </c>
      <c r="I18" s="83">
        <v>-0.44</v>
      </c>
      <c r="J18" s="82">
        <v>10</v>
      </c>
      <c r="K18" s="82" t="s">
        <v>182</v>
      </c>
      <c r="L18" s="83">
        <v>1.5</v>
      </c>
    </row>
    <row r="19" spans="1:12" ht="18" customHeight="1">
      <c r="A19" s="100" t="s">
        <v>54</v>
      </c>
      <c r="B19" s="100" t="s">
        <v>247</v>
      </c>
      <c r="C19" s="101" t="s">
        <v>192</v>
      </c>
      <c r="D19" s="102" t="s">
        <v>182</v>
      </c>
      <c r="E19" s="78">
        <v>45</v>
      </c>
      <c r="F19" s="78" t="s">
        <v>182</v>
      </c>
      <c r="G19" s="78">
        <v>187</v>
      </c>
      <c r="H19" s="78" t="s">
        <v>182</v>
      </c>
      <c r="I19" s="79">
        <v>-0.51871657754010692</v>
      </c>
      <c r="J19" s="78" t="s">
        <v>182</v>
      </c>
      <c r="K19" s="78" t="s">
        <v>182</v>
      </c>
      <c r="L19" s="79" t="s">
        <v>182</v>
      </c>
    </row>
    <row r="20" spans="1:12" ht="18" customHeight="1">
      <c r="A20" s="97" t="s">
        <v>16</v>
      </c>
      <c r="B20" s="97" t="s">
        <v>247</v>
      </c>
      <c r="C20" s="98" t="s">
        <v>192</v>
      </c>
      <c r="D20" s="99" t="s">
        <v>182</v>
      </c>
      <c r="E20" s="82">
        <v>413</v>
      </c>
      <c r="F20" s="82" t="s">
        <v>182</v>
      </c>
      <c r="G20" s="82">
        <v>1037</v>
      </c>
      <c r="H20" s="82" t="s">
        <v>182</v>
      </c>
      <c r="I20" s="83">
        <v>-0.20347155255544841</v>
      </c>
      <c r="J20" s="82">
        <v>878</v>
      </c>
      <c r="K20" s="82" t="s">
        <v>182</v>
      </c>
      <c r="L20" s="83">
        <v>0.18109339407744876</v>
      </c>
    </row>
    <row r="21" spans="1:12" ht="18" customHeight="1">
      <c r="A21" s="100" t="s">
        <v>15</v>
      </c>
      <c r="B21" s="100" t="s">
        <v>247</v>
      </c>
      <c r="C21" s="101" t="s">
        <v>192</v>
      </c>
      <c r="D21" s="102" t="s">
        <v>182</v>
      </c>
      <c r="E21" s="78" t="s">
        <v>182</v>
      </c>
      <c r="F21" s="78" t="s">
        <v>182</v>
      </c>
      <c r="G21" s="78">
        <v>106</v>
      </c>
      <c r="H21" s="78" t="s">
        <v>182</v>
      </c>
      <c r="I21" s="79" t="s">
        <v>182</v>
      </c>
      <c r="J21" s="78" t="s">
        <v>182</v>
      </c>
      <c r="K21" s="78" t="s">
        <v>182</v>
      </c>
      <c r="L21" s="79">
        <v>19.2</v>
      </c>
    </row>
    <row r="22" spans="1:12" ht="18" customHeight="1">
      <c r="A22" s="97" t="s">
        <v>25</v>
      </c>
      <c r="B22" s="97" t="s">
        <v>247</v>
      </c>
      <c r="C22" s="98" t="s">
        <v>192</v>
      </c>
      <c r="D22" s="99" t="s">
        <v>182</v>
      </c>
      <c r="E22" s="82" t="s">
        <v>182</v>
      </c>
      <c r="F22" s="82" t="s">
        <v>182</v>
      </c>
      <c r="G22" s="82">
        <v>3</v>
      </c>
      <c r="H22" s="82" t="s">
        <v>182</v>
      </c>
      <c r="I22" s="83" t="s">
        <v>182</v>
      </c>
      <c r="J22" s="82" t="s">
        <v>182</v>
      </c>
      <c r="K22" s="82" t="s">
        <v>182</v>
      </c>
      <c r="L22" s="83" t="s">
        <v>182</v>
      </c>
    </row>
    <row r="23" spans="1:12" ht="18" customHeight="1">
      <c r="A23" s="100" t="s">
        <v>204</v>
      </c>
      <c r="B23" s="100" t="s">
        <v>247</v>
      </c>
      <c r="C23" s="101" t="s">
        <v>245</v>
      </c>
      <c r="D23" s="102" t="s">
        <v>182</v>
      </c>
      <c r="E23" s="78" t="s">
        <v>182</v>
      </c>
      <c r="F23" s="78">
        <v>118</v>
      </c>
      <c r="G23" s="78" t="s">
        <v>182</v>
      </c>
      <c r="H23" s="78">
        <v>330</v>
      </c>
      <c r="I23" s="79">
        <v>-0.28484848484848485</v>
      </c>
      <c r="J23" s="78" t="s">
        <v>182</v>
      </c>
      <c r="K23" s="78">
        <v>524</v>
      </c>
      <c r="L23" s="79">
        <v>-0.37022900763358779</v>
      </c>
    </row>
    <row r="24" spans="1:12" ht="18" customHeight="1">
      <c r="A24" s="97" t="s">
        <v>112</v>
      </c>
      <c r="B24" s="97" t="s">
        <v>247</v>
      </c>
      <c r="C24" s="98" t="s">
        <v>452</v>
      </c>
      <c r="D24" s="99" t="s">
        <v>182</v>
      </c>
      <c r="E24" s="82">
        <v>2486</v>
      </c>
      <c r="F24" s="82" t="s">
        <v>181</v>
      </c>
      <c r="G24" s="82">
        <v>1222</v>
      </c>
      <c r="H24" s="82" t="s">
        <v>181</v>
      </c>
      <c r="I24" s="83">
        <v>3.0687397708674307</v>
      </c>
      <c r="J24" s="82">
        <v>341</v>
      </c>
      <c r="K24" s="82" t="s">
        <v>181</v>
      </c>
      <c r="L24" s="83">
        <v>2.5835777126099706</v>
      </c>
    </row>
    <row r="25" spans="1:12" ht="18" customHeight="1">
      <c r="A25" s="100" t="s">
        <v>84</v>
      </c>
      <c r="B25" s="100" t="s">
        <v>247</v>
      </c>
      <c r="C25" s="101"/>
      <c r="D25" s="102" t="s">
        <v>182</v>
      </c>
      <c r="E25" s="78" t="s">
        <v>182</v>
      </c>
      <c r="F25" s="78" t="s">
        <v>182</v>
      </c>
      <c r="G25" s="78" t="s">
        <v>182</v>
      </c>
      <c r="H25" s="78" t="s">
        <v>182</v>
      </c>
      <c r="I25" s="79" t="s">
        <v>182</v>
      </c>
      <c r="J25" s="78" t="s">
        <v>182</v>
      </c>
      <c r="K25" s="78" t="s">
        <v>182</v>
      </c>
      <c r="L25" s="79" t="s">
        <v>182</v>
      </c>
    </row>
    <row r="26" spans="1:12" ht="18" customHeight="1">
      <c r="A26" s="97" t="s">
        <v>128</v>
      </c>
      <c r="B26" s="97" t="s">
        <v>252</v>
      </c>
      <c r="C26" s="98" t="s">
        <v>256</v>
      </c>
      <c r="D26" s="99" t="s">
        <v>182</v>
      </c>
      <c r="E26" s="82">
        <v>1</v>
      </c>
      <c r="F26" s="82" t="s">
        <v>182</v>
      </c>
      <c r="G26" s="82">
        <v>21</v>
      </c>
      <c r="H26" s="82" t="s">
        <v>182</v>
      </c>
      <c r="I26" s="83">
        <v>-0.90476190476190477</v>
      </c>
      <c r="J26" s="82">
        <v>9</v>
      </c>
      <c r="K26" s="82" t="s">
        <v>182</v>
      </c>
      <c r="L26" s="83">
        <v>1.3333333333333333</v>
      </c>
    </row>
    <row r="27" spans="1:12" ht="18" customHeight="1">
      <c r="A27" s="100" t="s">
        <v>178</v>
      </c>
      <c r="B27" s="100" t="s">
        <v>252</v>
      </c>
      <c r="C27" s="101" t="s">
        <v>192</v>
      </c>
      <c r="D27" s="102" t="s">
        <v>182</v>
      </c>
      <c r="E27" s="78">
        <v>2</v>
      </c>
      <c r="F27" s="78" t="s">
        <v>182</v>
      </c>
      <c r="G27" s="78">
        <v>19</v>
      </c>
      <c r="H27" s="78" t="s">
        <v>182</v>
      </c>
      <c r="I27" s="79">
        <v>-0.78947368421052633</v>
      </c>
      <c r="J27" s="78">
        <v>20</v>
      </c>
      <c r="K27" s="78" t="s">
        <v>182</v>
      </c>
      <c r="L27" s="79">
        <v>-0.05</v>
      </c>
    </row>
    <row r="28" spans="1:12" ht="18" customHeight="1">
      <c r="A28" s="97" t="s">
        <v>133</v>
      </c>
      <c r="B28" s="97" t="s">
        <v>252</v>
      </c>
      <c r="C28" s="98" t="s">
        <v>192</v>
      </c>
      <c r="D28" s="99" t="s">
        <v>182</v>
      </c>
      <c r="E28" s="82" t="s">
        <v>182</v>
      </c>
      <c r="F28" s="82" t="s">
        <v>182</v>
      </c>
      <c r="G28" s="82">
        <v>9</v>
      </c>
      <c r="H28" s="82" t="s">
        <v>182</v>
      </c>
      <c r="I28" s="83" t="s">
        <v>182</v>
      </c>
      <c r="J28" s="82">
        <v>6</v>
      </c>
      <c r="K28" s="82" t="s">
        <v>182</v>
      </c>
      <c r="L28" s="83">
        <v>0.5</v>
      </c>
    </row>
    <row r="29" spans="1:12" ht="18" customHeight="1">
      <c r="A29" s="100" t="s">
        <v>70</v>
      </c>
      <c r="B29" s="100" t="s">
        <v>252</v>
      </c>
      <c r="C29" s="101" t="s">
        <v>258</v>
      </c>
      <c r="D29" s="102" t="s">
        <v>182</v>
      </c>
      <c r="E29" s="78">
        <v>125</v>
      </c>
      <c r="F29" s="78">
        <v>563</v>
      </c>
      <c r="G29" s="78">
        <v>764</v>
      </c>
      <c r="H29" s="78">
        <v>2160</v>
      </c>
      <c r="I29" s="79">
        <v>-0.47870370370370369</v>
      </c>
      <c r="J29" s="78">
        <v>1050</v>
      </c>
      <c r="K29" s="78">
        <v>1631</v>
      </c>
      <c r="L29" s="79">
        <v>0.32434089515634579</v>
      </c>
    </row>
    <row r="30" spans="1:12" ht="18" customHeight="1">
      <c r="A30" s="97" t="s">
        <v>53</v>
      </c>
      <c r="B30" s="97" t="s">
        <v>252</v>
      </c>
      <c r="C30" s="98" t="s">
        <v>259</v>
      </c>
      <c r="D30" s="99" t="s">
        <v>182</v>
      </c>
      <c r="E30" s="82">
        <v>158</v>
      </c>
      <c r="F30" s="82">
        <v>1851</v>
      </c>
      <c r="G30" s="82">
        <v>545</v>
      </c>
      <c r="H30" s="82">
        <v>2929</v>
      </c>
      <c r="I30" s="83">
        <v>0.26391259815636736</v>
      </c>
      <c r="J30" s="82">
        <v>7</v>
      </c>
      <c r="K30" s="82">
        <v>1</v>
      </c>
      <c r="L30" s="83">
        <v>2928</v>
      </c>
    </row>
    <row r="31" spans="1:12" ht="18" customHeight="1">
      <c r="A31" s="100" t="s">
        <v>52</v>
      </c>
      <c r="B31" s="100" t="s">
        <v>252</v>
      </c>
      <c r="C31" s="101" t="s">
        <v>243</v>
      </c>
      <c r="D31" s="102" t="s">
        <v>182</v>
      </c>
      <c r="E31" s="78">
        <v>25639</v>
      </c>
      <c r="F31" s="78">
        <v>2079</v>
      </c>
      <c r="G31" s="78">
        <v>3128</v>
      </c>
      <c r="H31" s="78">
        <v>1910</v>
      </c>
      <c r="I31" s="79">
        <v>1.1769633507853403</v>
      </c>
      <c r="J31" s="78" t="s">
        <v>182</v>
      </c>
      <c r="K31" s="78">
        <v>4037</v>
      </c>
      <c r="L31" s="79">
        <v>-0.52687639336140701</v>
      </c>
    </row>
    <row r="32" spans="1:12" ht="18" customHeight="1">
      <c r="A32" s="97" t="s">
        <v>159</v>
      </c>
      <c r="B32" s="97" t="s">
        <v>252</v>
      </c>
      <c r="C32" s="98" t="s">
        <v>243</v>
      </c>
      <c r="D32" s="99" t="s">
        <v>182</v>
      </c>
      <c r="E32" s="82" t="s">
        <v>182</v>
      </c>
      <c r="F32" s="82">
        <v>732</v>
      </c>
      <c r="G32" s="82" t="s">
        <v>182</v>
      </c>
      <c r="H32" s="82">
        <v>3104</v>
      </c>
      <c r="I32" s="83">
        <v>-0.52835051546391754</v>
      </c>
      <c r="J32" s="82" t="s">
        <v>182</v>
      </c>
      <c r="K32" s="82">
        <v>2263</v>
      </c>
      <c r="L32" s="83">
        <v>0.3716305788775961</v>
      </c>
    </row>
    <row r="33" spans="1:12" ht="18" customHeight="1">
      <c r="A33" s="103" t="s">
        <v>67</v>
      </c>
      <c r="B33" s="103" t="s">
        <v>241</v>
      </c>
      <c r="C33" s="104" t="s">
        <v>192</v>
      </c>
      <c r="D33" s="105" t="s">
        <v>182</v>
      </c>
      <c r="E33" s="106">
        <v>1654</v>
      </c>
      <c r="F33" s="106" t="s">
        <v>181</v>
      </c>
      <c r="G33" s="106">
        <v>1566</v>
      </c>
      <c r="H33" s="106" t="s">
        <v>181</v>
      </c>
      <c r="I33" s="107">
        <v>1.1123882503192848</v>
      </c>
      <c r="J33" s="106">
        <v>4193</v>
      </c>
      <c r="K33" s="106" t="s">
        <v>181</v>
      </c>
      <c r="L33" s="107">
        <v>-0.62652039112807056</v>
      </c>
    </row>
  </sheetData>
  <mergeCells count="3">
    <mergeCell ref="E1:F1"/>
    <mergeCell ref="G1:H1"/>
    <mergeCell ref="J1:K1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6744-7625-A446-945B-69960A6E9912}">
  <dimension ref="A1:B188"/>
  <sheetViews>
    <sheetView workbookViewId="0">
      <pane ySplit="1" topLeftCell="A2" activePane="bottomLeft" state="frozen"/>
      <selection pane="bottomLeft" activeCell="F18" sqref="F18"/>
    </sheetView>
  </sheetViews>
  <sheetFormatPr baseColWidth="10" defaultRowHeight="18" customHeight="1"/>
  <cols>
    <col min="1" max="1" width="55.5" style="4" customWidth="1"/>
    <col min="2" max="2" width="41.83203125" style="4" customWidth="1"/>
  </cols>
  <sheetData>
    <row r="1" spans="1:2" ht="22" customHeight="1">
      <c r="A1" s="71" t="s">
        <v>0</v>
      </c>
      <c r="B1" s="71" t="s">
        <v>186</v>
      </c>
    </row>
    <row r="2" spans="1:2" ht="18" customHeight="1">
      <c r="A2" s="94" t="s">
        <v>4</v>
      </c>
      <c r="B2" s="95" t="s">
        <v>187</v>
      </c>
    </row>
    <row r="3" spans="1:2" ht="18" customHeight="1">
      <c r="A3" s="94" t="s">
        <v>230</v>
      </c>
      <c r="B3" s="94" t="s">
        <v>206</v>
      </c>
    </row>
    <row r="4" spans="1:2" ht="18" customHeight="1">
      <c r="A4" s="94" t="s">
        <v>5</v>
      </c>
      <c r="B4" s="95" t="s">
        <v>188</v>
      </c>
    </row>
    <row r="5" spans="1:2" ht="18" customHeight="1">
      <c r="A5" s="94" t="s">
        <v>231</v>
      </c>
      <c r="B5" s="95" t="s">
        <v>189</v>
      </c>
    </row>
    <row r="6" spans="1:2" ht="18" customHeight="1">
      <c r="A6" s="94" t="s">
        <v>232</v>
      </c>
      <c r="B6" s="95" t="s">
        <v>233</v>
      </c>
    </row>
    <row r="7" spans="1:2" ht="18" customHeight="1">
      <c r="A7" s="94" t="s">
        <v>234</v>
      </c>
      <c r="B7" s="94" t="s">
        <v>219</v>
      </c>
    </row>
    <row r="8" spans="1:2" ht="18" customHeight="1">
      <c r="A8" s="94" t="s">
        <v>6</v>
      </c>
      <c r="B8" s="95" t="s">
        <v>187</v>
      </c>
    </row>
    <row r="9" spans="1:2" ht="18" customHeight="1">
      <c r="A9" s="94" t="s">
        <v>7</v>
      </c>
      <c r="B9" s="95" t="s">
        <v>187</v>
      </c>
    </row>
    <row r="10" spans="1:2" ht="18" customHeight="1">
      <c r="A10" s="94" t="s">
        <v>8</v>
      </c>
      <c r="B10" s="95" t="s">
        <v>187</v>
      </c>
    </row>
    <row r="11" spans="1:2" ht="18" customHeight="1">
      <c r="A11" s="94" t="s">
        <v>9</v>
      </c>
      <c r="B11" s="94" t="s">
        <v>219</v>
      </c>
    </row>
    <row r="12" spans="1:2" ht="18" customHeight="1">
      <c r="A12" s="94" t="s">
        <v>10</v>
      </c>
      <c r="B12" s="95" t="s">
        <v>190</v>
      </c>
    </row>
    <row r="13" spans="1:2" ht="18" customHeight="1">
      <c r="A13" s="94" t="s">
        <v>11</v>
      </c>
      <c r="B13" s="95" t="s">
        <v>191</v>
      </c>
    </row>
    <row r="14" spans="1:2" ht="18" customHeight="1">
      <c r="A14" s="94" t="s">
        <v>12</v>
      </c>
      <c r="B14" s="94" t="s">
        <v>219</v>
      </c>
    </row>
    <row r="15" spans="1:2" ht="18" customHeight="1">
      <c r="A15" s="94" t="s">
        <v>13</v>
      </c>
      <c r="B15" s="94" t="s">
        <v>219</v>
      </c>
    </row>
    <row r="16" spans="1:2" ht="18" customHeight="1">
      <c r="A16" s="94" t="s">
        <v>14</v>
      </c>
      <c r="B16" s="95" t="s">
        <v>14</v>
      </c>
    </row>
    <row r="17" spans="1:2" ht="18" customHeight="1">
      <c r="A17" s="94" t="s">
        <v>15</v>
      </c>
      <c r="B17" s="95" t="s">
        <v>192</v>
      </c>
    </row>
    <row r="18" spans="1:2" ht="18" customHeight="1">
      <c r="A18" s="94" t="s">
        <v>235</v>
      </c>
      <c r="B18" s="95" t="s">
        <v>187</v>
      </c>
    </row>
    <row r="19" spans="1:2" ht="18" customHeight="1">
      <c r="A19" s="94" t="s">
        <v>16</v>
      </c>
      <c r="B19" s="95" t="s">
        <v>192</v>
      </c>
    </row>
    <row r="20" spans="1:2" ht="18" customHeight="1">
      <c r="A20" s="94" t="s">
        <v>17</v>
      </c>
      <c r="B20" s="95" t="s">
        <v>17</v>
      </c>
    </row>
    <row r="21" spans="1:2" ht="18" customHeight="1">
      <c r="A21" s="94" t="s">
        <v>18</v>
      </c>
      <c r="B21" s="95" t="s">
        <v>193</v>
      </c>
    </row>
    <row r="22" spans="1:2" ht="18" customHeight="1">
      <c r="A22" s="94" t="s">
        <v>19</v>
      </c>
      <c r="B22" s="95" t="s">
        <v>194</v>
      </c>
    </row>
    <row r="23" spans="1:2" ht="18" customHeight="1">
      <c r="A23" s="94" t="s">
        <v>20</v>
      </c>
      <c r="B23" s="94" t="s">
        <v>219</v>
      </c>
    </row>
    <row r="24" spans="1:2" ht="18" customHeight="1">
      <c r="A24" s="94" t="s">
        <v>21</v>
      </c>
      <c r="B24" s="95" t="s">
        <v>187</v>
      </c>
    </row>
    <row r="25" spans="1:2" ht="18" customHeight="1">
      <c r="A25" s="94" t="s">
        <v>86</v>
      </c>
      <c r="B25" s="95" t="s">
        <v>195</v>
      </c>
    </row>
    <row r="26" spans="1:2" ht="18" customHeight="1">
      <c r="A26" s="94" t="s">
        <v>22</v>
      </c>
      <c r="B26" s="95" t="s">
        <v>196</v>
      </c>
    </row>
    <row r="27" spans="1:2" ht="18" customHeight="1">
      <c r="A27" s="94" t="s">
        <v>23</v>
      </c>
      <c r="B27" s="95" t="s">
        <v>191</v>
      </c>
    </row>
    <row r="28" spans="1:2" ht="18" customHeight="1">
      <c r="A28" s="94" t="s">
        <v>24</v>
      </c>
      <c r="B28" s="95" t="s">
        <v>187</v>
      </c>
    </row>
    <row r="29" spans="1:2" ht="18" customHeight="1">
      <c r="A29" s="94" t="s">
        <v>25</v>
      </c>
      <c r="B29" s="95" t="s">
        <v>192</v>
      </c>
    </row>
    <row r="30" spans="1:2" ht="18" customHeight="1">
      <c r="A30" s="94" t="s">
        <v>26</v>
      </c>
      <c r="B30" s="95" t="s">
        <v>197</v>
      </c>
    </row>
    <row r="31" spans="1:2" ht="18" customHeight="1">
      <c r="A31" s="94" t="s">
        <v>27</v>
      </c>
      <c r="B31" s="94" t="s">
        <v>219</v>
      </c>
    </row>
    <row r="32" spans="1:2" ht="18" customHeight="1">
      <c r="A32" s="94" t="s">
        <v>28</v>
      </c>
      <c r="B32" s="95" t="s">
        <v>198</v>
      </c>
    </row>
    <row r="33" spans="1:2" ht="18" customHeight="1">
      <c r="A33" s="94" t="s">
        <v>29</v>
      </c>
      <c r="B33" s="94" t="s">
        <v>200</v>
      </c>
    </row>
    <row r="34" spans="1:2" ht="18" customHeight="1">
      <c r="A34" s="94" t="s">
        <v>30</v>
      </c>
      <c r="B34" s="94" t="s">
        <v>221</v>
      </c>
    </row>
    <row r="35" spans="1:2" ht="18" customHeight="1">
      <c r="A35" s="94" t="s">
        <v>31</v>
      </c>
      <c r="B35" s="95" t="s">
        <v>187</v>
      </c>
    </row>
    <row r="36" spans="1:2" ht="18" customHeight="1">
      <c r="A36" s="94" t="s">
        <v>32</v>
      </c>
      <c r="B36" s="95" t="s">
        <v>192</v>
      </c>
    </row>
    <row r="37" spans="1:2" ht="18" customHeight="1">
      <c r="A37" s="94" t="s">
        <v>33</v>
      </c>
      <c r="B37" s="95" t="s">
        <v>190</v>
      </c>
    </row>
    <row r="38" spans="1:2" ht="18" customHeight="1">
      <c r="A38" s="94" t="s">
        <v>34</v>
      </c>
      <c r="B38" s="95" t="s">
        <v>190</v>
      </c>
    </row>
    <row r="39" spans="1:2" ht="18" customHeight="1">
      <c r="A39" s="94" t="s">
        <v>35</v>
      </c>
      <c r="B39" s="95" t="s">
        <v>199</v>
      </c>
    </row>
    <row r="40" spans="1:2" ht="18" customHeight="1">
      <c r="A40" s="94" t="s">
        <v>36</v>
      </c>
      <c r="B40" s="95" t="s">
        <v>187</v>
      </c>
    </row>
    <row r="41" spans="1:2" ht="18" customHeight="1">
      <c r="A41" s="94" t="s">
        <v>37</v>
      </c>
      <c r="B41" s="94" t="s">
        <v>222</v>
      </c>
    </row>
    <row r="42" spans="1:2" ht="18" customHeight="1">
      <c r="A42" s="94" t="s">
        <v>38</v>
      </c>
      <c r="B42" s="95" t="s">
        <v>187</v>
      </c>
    </row>
    <row r="43" spans="1:2" ht="18" customHeight="1">
      <c r="A43" s="94" t="s">
        <v>39</v>
      </c>
      <c r="B43" s="95" t="s">
        <v>187</v>
      </c>
    </row>
    <row r="44" spans="1:2" ht="18" customHeight="1">
      <c r="A44" s="94" t="s">
        <v>40</v>
      </c>
      <c r="B44" s="95" t="s">
        <v>200</v>
      </c>
    </row>
    <row r="45" spans="1:2" ht="18" customHeight="1">
      <c r="A45" s="94" t="s">
        <v>41</v>
      </c>
      <c r="B45" s="95" t="s">
        <v>200</v>
      </c>
    </row>
    <row r="46" spans="1:2" ht="18" customHeight="1">
      <c r="A46" s="94" t="s">
        <v>42</v>
      </c>
      <c r="B46" s="95" t="s">
        <v>190</v>
      </c>
    </row>
    <row r="47" spans="1:2" ht="18" customHeight="1">
      <c r="A47" s="94" t="s">
        <v>43</v>
      </c>
      <c r="B47" s="95" t="s">
        <v>190</v>
      </c>
    </row>
    <row r="48" spans="1:2" ht="18" customHeight="1">
      <c r="A48" s="94" t="s">
        <v>44</v>
      </c>
      <c r="B48" s="95" t="s">
        <v>200</v>
      </c>
    </row>
    <row r="49" spans="1:2" ht="18" customHeight="1">
      <c r="A49" s="94" t="s">
        <v>45</v>
      </c>
      <c r="B49" s="95" t="s">
        <v>191</v>
      </c>
    </row>
    <row r="50" spans="1:2" ht="18" customHeight="1">
      <c r="A50" s="94" t="s">
        <v>46</v>
      </c>
      <c r="B50" s="95" t="s">
        <v>191</v>
      </c>
    </row>
    <row r="51" spans="1:2" ht="18" customHeight="1">
      <c r="A51" s="94" t="s">
        <v>47</v>
      </c>
      <c r="B51" s="94" t="s">
        <v>219</v>
      </c>
    </row>
    <row r="52" spans="1:2" ht="18" customHeight="1">
      <c r="A52" s="94" t="s">
        <v>48</v>
      </c>
      <c r="B52" s="94" t="s">
        <v>219</v>
      </c>
    </row>
    <row r="53" spans="1:2" ht="18" customHeight="1">
      <c r="A53" s="94" t="s">
        <v>49</v>
      </c>
      <c r="B53" s="95" t="s">
        <v>190</v>
      </c>
    </row>
    <row r="54" spans="1:2" ht="18" customHeight="1">
      <c r="A54" s="94" t="s">
        <v>50</v>
      </c>
      <c r="B54" s="94" t="s">
        <v>191</v>
      </c>
    </row>
    <row r="55" spans="1:2" ht="18" customHeight="1">
      <c r="A55" s="94" t="s">
        <v>51</v>
      </c>
      <c r="B55" s="94" t="s">
        <v>219</v>
      </c>
    </row>
    <row r="56" spans="1:2" ht="18" customHeight="1">
      <c r="A56" s="94" t="s">
        <v>52</v>
      </c>
      <c r="B56" s="95" t="s">
        <v>187</v>
      </c>
    </row>
    <row r="57" spans="1:2" ht="18" customHeight="1">
      <c r="A57" s="94" t="s">
        <v>53</v>
      </c>
      <c r="B57" s="94" t="s">
        <v>223</v>
      </c>
    </row>
    <row r="58" spans="1:2" ht="18" customHeight="1">
      <c r="A58" s="94" t="s">
        <v>54</v>
      </c>
      <c r="B58" s="95" t="s">
        <v>192</v>
      </c>
    </row>
    <row r="59" spans="1:2" ht="18" customHeight="1">
      <c r="A59" s="94" t="s">
        <v>55</v>
      </c>
      <c r="B59" s="95" t="s">
        <v>187</v>
      </c>
    </row>
    <row r="60" spans="1:2" ht="18" customHeight="1">
      <c r="A60" s="94" t="s">
        <v>56</v>
      </c>
      <c r="B60" s="95" t="s">
        <v>187</v>
      </c>
    </row>
    <row r="61" spans="1:2" ht="18" customHeight="1">
      <c r="A61" s="94" t="s">
        <v>57</v>
      </c>
      <c r="B61" s="95" t="s">
        <v>200</v>
      </c>
    </row>
    <row r="62" spans="1:2" ht="18" customHeight="1">
      <c r="A62" s="94" t="s">
        <v>58</v>
      </c>
      <c r="B62" s="94" t="s">
        <v>219</v>
      </c>
    </row>
    <row r="63" spans="1:2" ht="18" customHeight="1">
      <c r="A63" s="94" t="s">
        <v>59</v>
      </c>
      <c r="B63" s="95" t="s">
        <v>59</v>
      </c>
    </row>
    <row r="64" spans="1:2" ht="18" customHeight="1">
      <c r="A64" s="94" t="s">
        <v>60</v>
      </c>
      <c r="B64" s="94" t="s">
        <v>219</v>
      </c>
    </row>
    <row r="65" spans="1:2" ht="18" customHeight="1">
      <c r="A65" s="94" t="s">
        <v>61</v>
      </c>
      <c r="B65" s="94" t="s">
        <v>219</v>
      </c>
    </row>
    <row r="66" spans="1:2" ht="18" customHeight="1">
      <c r="A66" s="94" t="s">
        <v>62</v>
      </c>
      <c r="B66" s="94" t="s">
        <v>219</v>
      </c>
    </row>
    <row r="67" spans="1:2" ht="18" customHeight="1">
      <c r="A67" s="94" t="s">
        <v>63</v>
      </c>
      <c r="B67" s="95" t="s">
        <v>187</v>
      </c>
    </row>
    <row r="68" spans="1:2" ht="18" customHeight="1">
      <c r="A68" s="94" t="s">
        <v>64</v>
      </c>
      <c r="B68" s="95" t="s">
        <v>191</v>
      </c>
    </row>
    <row r="69" spans="1:2" ht="18" customHeight="1">
      <c r="A69" s="94" t="s">
        <v>65</v>
      </c>
      <c r="B69" s="95" t="s">
        <v>187</v>
      </c>
    </row>
    <row r="70" spans="1:2" ht="18" customHeight="1">
      <c r="A70" s="94" t="s">
        <v>66</v>
      </c>
      <c r="B70" s="94" t="s">
        <v>219</v>
      </c>
    </row>
    <row r="71" spans="1:2" ht="18" customHeight="1">
      <c r="A71" s="94" t="s">
        <v>67</v>
      </c>
      <c r="B71" s="95" t="s">
        <v>192</v>
      </c>
    </row>
    <row r="72" spans="1:2" ht="18" customHeight="1">
      <c r="A72" s="94" t="s">
        <v>68</v>
      </c>
      <c r="B72" s="95" t="s">
        <v>187</v>
      </c>
    </row>
    <row r="73" spans="1:2" ht="18" customHeight="1">
      <c r="A73" s="94" t="s">
        <v>69</v>
      </c>
      <c r="B73" s="95" t="s">
        <v>187</v>
      </c>
    </row>
    <row r="74" spans="1:2" ht="18" customHeight="1">
      <c r="A74" s="94" t="s">
        <v>70</v>
      </c>
      <c r="B74" s="95" t="s">
        <v>200</v>
      </c>
    </row>
    <row r="75" spans="1:2" ht="18" customHeight="1">
      <c r="A75" s="94" t="s">
        <v>71</v>
      </c>
      <c r="B75" s="95" t="s">
        <v>191</v>
      </c>
    </row>
    <row r="76" spans="1:2" ht="18" customHeight="1">
      <c r="A76" s="94" t="s">
        <v>72</v>
      </c>
      <c r="B76" s="95" t="s">
        <v>201</v>
      </c>
    </row>
    <row r="77" spans="1:2" ht="18" customHeight="1">
      <c r="A77" s="94" t="s">
        <v>73</v>
      </c>
      <c r="B77" s="94" t="s">
        <v>224</v>
      </c>
    </row>
    <row r="78" spans="1:2" ht="18" customHeight="1">
      <c r="A78" s="94" t="s">
        <v>74</v>
      </c>
      <c r="B78" s="95" t="s">
        <v>190</v>
      </c>
    </row>
    <row r="79" spans="1:2" ht="18" customHeight="1">
      <c r="A79" s="94" t="s">
        <v>75</v>
      </c>
      <c r="B79" s="95" t="s">
        <v>200</v>
      </c>
    </row>
    <row r="80" spans="1:2" ht="18" customHeight="1">
      <c r="A80" s="94" t="s">
        <v>76</v>
      </c>
      <c r="B80" s="95" t="s">
        <v>187</v>
      </c>
    </row>
    <row r="81" spans="1:2" ht="18" customHeight="1">
      <c r="A81" s="94" t="s">
        <v>77</v>
      </c>
      <c r="B81" s="95" t="s">
        <v>187</v>
      </c>
    </row>
    <row r="82" spans="1:2" ht="18" customHeight="1">
      <c r="A82" s="94" t="s">
        <v>78</v>
      </c>
      <c r="B82" s="95" t="s">
        <v>200</v>
      </c>
    </row>
    <row r="83" spans="1:2" ht="18" customHeight="1">
      <c r="A83" s="94" t="s">
        <v>79</v>
      </c>
      <c r="B83" s="95" t="s">
        <v>187</v>
      </c>
    </row>
    <row r="84" spans="1:2" ht="18" customHeight="1">
      <c r="A84" s="94" t="s">
        <v>80</v>
      </c>
      <c r="B84" s="95" t="s">
        <v>187</v>
      </c>
    </row>
    <row r="85" spans="1:2" ht="18" customHeight="1">
      <c r="A85" s="94" t="s">
        <v>81</v>
      </c>
      <c r="B85" s="95" t="s">
        <v>191</v>
      </c>
    </row>
    <row r="86" spans="1:2" ht="18" customHeight="1">
      <c r="A86" s="94" t="s">
        <v>82</v>
      </c>
      <c r="B86" s="95" t="s">
        <v>187</v>
      </c>
    </row>
    <row r="87" spans="1:2" ht="18" customHeight="1">
      <c r="A87" s="94" t="s">
        <v>83</v>
      </c>
      <c r="B87" s="95" t="s">
        <v>191</v>
      </c>
    </row>
    <row r="88" spans="1:2" ht="18" customHeight="1">
      <c r="A88" s="94" t="s">
        <v>227</v>
      </c>
      <c r="B88" s="95" t="s">
        <v>191</v>
      </c>
    </row>
    <row r="89" spans="1:2" ht="18" customHeight="1">
      <c r="A89" s="94" t="s">
        <v>84</v>
      </c>
      <c r="B89" s="95" t="s">
        <v>94</v>
      </c>
    </row>
    <row r="90" spans="1:2" ht="18" customHeight="1">
      <c r="A90" s="94" t="s">
        <v>85</v>
      </c>
      <c r="B90" s="95" t="s">
        <v>191</v>
      </c>
    </row>
    <row r="91" spans="1:2" ht="18" customHeight="1">
      <c r="A91" s="94" t="s">
        <v>87</v>
      </c>
      <c r="B91" s="94" t="s">
        <v>206</v>
      </c>
    </row>
    <row r="92" spans="1:2" ht="18" customHeight="1">
      <c r="A92" s="94" t="s">
        <v>88</v>
      </c>
      <c r="B92" s="95" t="s">
        <v>202</v>
      </c>
    </row>
    <row r="93" spans="1:2" ht="18" customHeight="1">
      <c r="A93" s="94" t="s">
        <v>89</v>
      </c>
      <c r="B93" s="95" t="s">
        <v>187</v>
      </c>
    </row>
    <row r="94" spans="1:2" ht="18" customHeight="1">
      <c r="A94" s="94" t="s">
        <v>90</v>
      </c>
      <c r="B94" s="95" t="s">
        <v>200</v>
      </c>
    </row>
    <row r="95" spans="1:2" ht="18" customHeight="1">
      <c r="A95" s="94" t="s">
        <v>91</v>
      </c>
      <c r="B95" s="95" t="s">
        <v>187</v>
      </c>
    </row>
    <row r="96" spans="1:2" ht="18" customHeight="1">
      <c r="A96" s="94" t="s">
        <v>204</v>
      </c>
      <c r="B96" s="95" t="s">
        <v>203</v>
      </c>
    </row>
    <row r="97" spans="1:2" ht="18" customHeight="1">
      <c r="A97" s="94" t="s">
        <v>92</v>
      </c>
      <c r="B97" s="95" t="s">
        <v>205</v>
      </c>
    </row>
    <row r="98" spans="1:2" ht="18" customHeight="1">
      <c r="A98" s="94" t="s">
        <v>93</v>
      </c>
      <c r="B98" s="95" t="s">
        <v>190</v>
      </c>
    </row>
    <row r="99" spans="1:2" ht="18" customHeight="1">
      <c r="A99" s="94" t="s">
        <v>94</v>
      </c>
      <c r="B99" s="95" t="s">
        <v>94</v>
      </c>
    </row>
    <row r="100" spans="1:2" ht="18" customHeight="1">
      <c r="A100" s="94" t="s">
        <v>95</v>
      </c>
      <c r="B100" s="94" t="s">
        <v>219</v>
      </c>
    </row>
    <row r="101" spans="1:2" ht="18" customHeight="1">
      <c r="A101" s="94" t="s">
        <v>96</v>
      </c>
      <c r="B101" s="95" t="s">
        <v>190</v>
      </c>
    </row>
    <row r="102" spans="1:2" ht="18" customHeight="1">
      <c r="A102" s="94" t="s">
        <v>97</v>
      </c>
      <c r="B102" s="95" t="s">
        <v>187</v>
      </c>
    </row>
    <row r="103" spans="1:2" ht="18" customHeight="1">
      <c r="A103" s="94" t="s">
        <v>98</v>
      </c>
      <c r="B103" s="95" t="s">
        <v>207</v>
      </c>
    </row>
    <row r="104" spans="1:2" ht="18" customHeight="1">
      <c r="A104" s="94" t="s">
        <v>99</v>
      </c>
      <c r="B104" s="95" t="s">
        <v>187</v>
      </c>
    </row>
    <row r="105" spans="1:2" ht="18" customHeight="1">
      <c r="A105" s="94" t="s">
        <v>100</v>
      </c>
      <c r="B105" s="95" t="s">
        <v>187</v>
      </c>
    </row>
    <row r="106" spans="1:2" ht="18" customHeight="1">
      <c r="A106" s="94" t="s">
        <v>101</v>
      </c>
      <c r="B106" s="94" t="s">
        <v>219</v>
      </c>
    </row>
    <row r="107" spans="1:2" ht="18" customHeight="1">
      <c r="A107" s="94" t="s">
        <v>102</v>
      </c>
      <c r="B107" s="95" t="s">
        <v>200</v>
      </c>
    </row>
    <row r="108" spans="1:2" ht="18" customHeight="1">
      <c r="A108" s="94" t="s">
        <v>103</v>
      </c>
      <c r="B108" s="95" t="s">
        <v>187</v>
      </c>
    </row>
    <row r="109" spans="1:2" ht="18" customHeight="1">
      <c r="A109" s="94" t="s">
        <v>104</v>
      </c>
      <c r="B109" s="95" t="s">
        <v>187</v>
      </c>
    </row>
    <row r="110" spans="1:2" ht="18" customHeight="1">
      <c r="A110" s="94" t="s">
        <v>105</v>
      </c>
      <c r="B110" s="95" t="s">
        <v>208</v>
      </c>
    </row>
    <row r="111" spans="1:2" ht="18" customHeight="1">
      <c r="A111" s="94" t="s">
        <v>106</v>
      </c>
      <c r="B111" s="95" t="s">
        <v>187</v>
      </c>
    </row>
    <row r="112" spans="1:2" ht="18" customHeight="1">
      <c r="A112" s="94" t="s">
        <v>107</v>
      </c>
      <c r="B112" s="95" t="s">
        <v>187</v>
      </c>
    </row>
    <row r="113" spans="1:2" ht="18" customHeight="1">
      <c r="A113" s="94" t="s">
        <v>108</v>
      </c>
      <c r="B113" s="95" t="s">
        <v>187</v>
      </c>
    </row>
    <row r="114" spans="1:2" ht="18" customHeight="1">
      <c r="A114" s="94" t="s">
        <v>109</v>
      </c>
      <c r="B114" s="95" t="s">
        <v>109</v>
      </c>
    </row>
    <row r="115" spans="1:2" ht="18" customHeight="1">
      <c r="A115" s="94" t="s">
        <v>110</v>
      </c>
      <c r="B115" s="95" t="s">
        <v>187</v>
      </c>
    </row>
    <row r="116" spans="1:2" ht="18" customHeight="1">
      <c r="A116" s="94" t="s">
        <v>111</v>
      </c>
      <c r="B116" s="95" t="s">
        <v>187</v>
      </c>
    </row>
    <row r="117" spans="1:2" ht="18" customHeight="1">
      <c r="A117" s="94" t="s">
        <v>112</v>
      </c>
      <c r="B117" s="95" t="s">
        <v>187</v>
      </c>
    </row>
    <row r="118" spans="1:2" ht="18" customHeight="1">
      <c r="A118" s="94" t="s">
        <v>113</v>
      </c>
      <c r="B118" s="95" t="s">
        <v>187</v>
      </c>
    </row>
    <row r="119" spans="1:2" ht="18" customHeight="1">
      <c r="A119" s="94" t="s">
        <v>114</v>
      </c>
      <c r="B119" s="95" t="s">
        <v>187</v>
      </c>
    </row>
    <row r="120" spans="1:2" ht="18" customHeight="1">
      <c r="A120" s="94" t="s">
        <v>115</v>
      </c>
      <c r="B120" s="95" t="s">
        <v>187</v>
      </c>
    </row>
    <row r="121" spans="1:2" ht="18" customHeight="1">
      <c r="A121" s="94" t="s">
        <v>116</v>
      </c>
      <c r="B121" s="94" t="s">
        <v>225</v>
      </c>
    </row>
    <row r="122" spans="1:2" ht="18" customHeight="1">
      <c r="A122" s="94" t="s">
        <v>117</v>
      </c>
      <c r="B122" s="95" t="s">
        <v>209</v>
      </c>
    </row>
    <row r="123" spans="1:2" ht="18" customHeight="1">
      <c r="A123" s="94" t="s">
        <v>118</v>
      </c>
      <c r="B123" s="95" t="s">
        <v>210</v>
      </c>
    </row>
    <row r="124" spans="1:2" ht="18" customHeight="1">
      <c r="A124" s="94" t="s">
        <v>119</v>
      </c>
      <c r="B124" s="95" t="s">
        <v>187</v>
      </c>
    </row>
    <row r="125" spans="1:2" ht="18" customHeight="1">
      <c r="A125" s="94" t="s">
        <v>120</v>
      </c>
      <c r="B125" s="94" t="s">
        <v>219</v>
      </c>
    </row>
    <row r="126" spans="1:2" ht="18" customHeight="1">
      <c r="A126" s="94" t="s">
        <v>121</v>
      </c>
      <c r="B126" s="95" t="s">
        <v>190</v>
      </c>
    </row>
    <row r="127" spans="1:2" ht="18" customHeight="1">
      <c r="A127" s="94" t="s">
        <v>122</v>
      </c>
      <c r="B127" s="95" t="s">
        <v>190</v>
      </c>
    </row>
    <row r="128" spans="1:2" ht="18" customHeight="1">
      <c r="A128" s="94" t="s">
        <v>123</v>
      </c>
      <c r="B128" s="95" t="s">
        <v>211</v>
      </c>
    </row>
    <row r="129" spans="1:2" ht="18" customHeight="1">
      <c r="A129" s="94" t="s">
        <v>124</v>
      </c>
      <c r="B129" s="95" t="s">
        <v>192</v>
      </c>
    </row>
    <row r="130" spans="1:2" ht="18" customHeight="1">
      <c r="A130" s="94" t="s">
        <v>125</v>
      </c>
      <c r="B130" s="95" t="s">
        <v>192</v>
      </c>
    </row>
    <row r="131" spans="1:2" ht="18" customHeight="1">
      <c r="A131" s="94" t="s">
        <v>126</v>
      </c>
      <c r="B131" s="95" t="s">
        <v>212</v>
      </c>
    </row>
    <row r="132" spans="1:2" ht="18" customHeight="1">
      <c r="A132" s="94" t="s">
        <v>127</v>
      </c>
      <c r="B132" s="95" t="s">
        <v>212</v>
      </c>
    </row>
    <row r="133" spans="1:2" ht="18" customHeight="1">
      <c r="A133" s="94" t="s">
        <v>237</v>
      </c>
      <c r="B133" s="95" t="s">
        <v>212</v>
      </c>
    </row>
    <row r="134" spans="1:2" ht="18" customHeight="1">
      <c r="A134" s="94" t="s">
        <v>128</v>
      </c>
      <c r="B134" s="95" t="s">
        <v>192</v>
      </c>
    </row>
    <row r="135" spans="1:2" ht="18" customHeight="1">
      <c r="A135" s="94" t="s">
        <v>129</v>
      </c>
      <c r="B135" s="95" t="s">
        <v>191</v>
      </c>
    </row>
    <row r="136" spans="1:2" ht="18" customHeight="1">
      <c r="A136" s="94" t="s">
        <v>130</v>
      </c>
      <c r="B136" s="95" t="s">
        <v>213</v>
      </c>
    </row>
    <row r="137" spans="1:2" ht="18" customHeight="1">
      <c r="A137" s="94" t="s">
        <v>131</v>
      </c>
      <c r="B137" s="95" t="s">
        <v>211</v>
      </c>
    </row>
    <row r="138" spans="1:2" ht="18" customHeight="1">
      <c r="A138" s="94" t="s">
        <v>132</v>
      </c>
      <c r="B138" s="95" t="s">
        <v>187</v>
      </c>
    </row>
    <row r="139" spans="1:2" ht="18" customHeight="1">
      <c r="A139" s="94" t="s">
        <v>133</v>
      </c>
      <c r="B139" s="95" t="s">
        <v>192</v>
      </c>
    </row>
    <row r="140" spans="1:2" ht="18" customHeight="1">
      <c r="A140" s="94" t="s">
        <v>134</v>
      </c>
      <c r="B140" s="95" t="s">
        <v>187</v>
      </c>
    </row>
    <row r="141" spans="1:2" ht="18" customHeight="1">
      <c r="A141" s="94" t="s">
        <v>135</v>
      </c>
      <c r="B141" s="95" t="s">
        <v>135</v>
      </c>
    </row>
    <row r="142" spans="1:2" ht="18" customHeight="1">
      <c r="A142" s="94" t="s">
        <v>184</v>
      </c>
      <c r="B142" s="95" t="s">
        <v>191</v>
      </c>
    </row>
    <row r="143" spans="1:2" ht="18" customHeight="1">
      <c r="A143" s="94" t="s">
        <v>136</v>
      </c>
      <c r="B143" s="95" t="s">
        <v>187</v>
      </c>
    </row>
    <row r="144" spans="1:2" ht="18" customHeight="1">
      <c r="A144" s="94" t="s">
        <v>137</v>
      </c>
      <c r="B144" s="95" t="s">
        <v>187</v>
      </c>
    </row>
    <row r="145" spans="1:2" ht="18" customHeight="1">
      <c r="A145" s="94" t="s">
        <v>138</v>
      </c>
      <c r="B145" s="95" t="s">
        <v>187</v>
      </c>
    </row>
    <row r="146" spans="1:2" ht="18" customHeight="1">
      <c r="A146" s="94" t="s">
        <v>139</v>
      </c>
      <c r="B146" s="95" t="s">
        <v>187</v>
      </c>
    </row>
    <row r="147" spans="1:2" ht="18" customHeight="1">
      <c r="A147" s="94" t="s">
        <v>140</v>
      </c>
      <c r="B147" s="95" t="s">
        <v>191</v>
      </c>
    </row>
    <row r="148" spans="1:2" ht="18" customHeight="1">
      <c r="A148" s="94" t="s">
        <v>141</v>
      </c>
      <c r="B148" s="95" t="s">
        <v>187</v>
      </c>
    </row>
    <row r="149" spans="1:2" ht="18" customHeight="1">
      <c r="A149" s="94" t="s">
        <v>142</v>
      </c>
      <c r="B149" s="95" t="s">
        <v>187</v>
      </c>
    </row>
    <row r="150" spans="1:2" ht="18" customHeight="1">
      <c r="A150" s="94" t="s">
        <v>143</v>
      </c>
      <c r="B150" s="95" t="s">
        <v>187</v>
      </c>
    </row>
    <row r="151" spans="1:2" ht="18" customHeight="1">
      <c r="A151" s="94" t="s">
        <v>144</v>
      </c>
      <c r="B151" s="94" t="s">
        <v>214</v>
      </c>
    </row>
    <row r="152" spans="1:2" ht="18" customHeight="1">
      <c r="A152" s="94" t="s">
        <v>145</v>
      </c>
      <c r="B152" s="94" t="s">
        <v>214</v>
      </c>
    </row>
    <row r="153" spans="1:2" ht="18" customHeight="1">
      <c r="A153" s="94" t="s">
        <v>146</v>
      </c>
      <c r="B153" s="94" t="s">
        <v>214</v>
      </c>
    </row>
    <row r="154" spans="1:2" ht="18" customHeight="1">
      <c r="A154" s="94" t="s">
        <v>147</v>
      </c>
      <c r="B154" s="94" t="s">
        <v>214</v>
      </c>
    </row>
    <row r="155" spans="1:2" ht="18" customHeight="1">
      <c r="A155" s="94" t="s">
        <v>148</v>
      </c>
      <c r="B155" s="95" t="s">
        <v>187</v>
      </c>
    </row>
    <row r="156" spans="1:2" ht="18" customHeight="1">
      <c r="A156" s="94" t="s">
        <v>149</v>
      </c>
      <c r="B156" s="95" t="s">
        <v>187</v>
      </c>
    </row>
    <row r="157" spans="1:2" ht="18" customHeight="1">
      <c r="A157" s="94" t="s">
        <v>150</v>
      </c>
      <c r="B157" s="95" t="s">
        <v>215</v>
      </c>
    </row>
    <row r="158" spans="1:2" ht="18" customHeight="1">
      <c r="A158" s="94" t="s">
        <v>151</v>
      </c>
      <c r="B158" s="94" t="s">
        <v>226</v>
      </c>
    </row>
    <row r="159" spans="1:2" ht="18" customHeight="1">
      <c r="A159" s="94" t="s">
        <v>152</v>
      </c>
      <c r="B159" s="95" t="s">
        <v>216</v>
      </c>
    </row>
    <row r="160" spans="1:2" ht="18" customHeight="1">
      <c r="A160" s="94" t="s">
        <v>153</v>
      </c>
      <c r="B160" s="95" t="s">
        <v>200</v>
      </c>
    </row>
    <row r="161" spans="1:2" ht="18" customHeight="1">
      <c r="A161" s="94" t="s">
        <v>154</v>
      </c>
      <c r="B161" s="95" t="s">
        <v>187</v>
      </c>
    </row>
    <row r="162" spans="1:2" ht="18" customHeight="1">
      <c r="A162" s="94" t="s">
        <v>155</v>
      </c>
      <c r="B162" s="95" t="s">
        <v>200</v>
      </c>
    </row>
    <row r="163" spans="1:2" ht="18" customHeight="1">
      <c r="A163" s="94" t="s">
        <v>156</v>
      </c>
      <c r="B163" s="95" t="s">
        <v>187</v>
      </c>
    </row>
    <row r="164" spans="1:2" ht="18" customHeight="1">
      <c r="A164" s="94" t="s">
        <v>157</v>
      </c>
      <c r="B164" s="95" t="s">
        <v>200</v>
      </c>
    </row>
    <row r="165" spans="1:2" ht="18" customHeight="1">
      <c r="A165" s="94" t="s">
        <v>158</v>
      </c>
      <c r="B165" s="95" t="s">
        <v>187</v>
      </c>
    </row>
    <row r="166" spans="1:2" ht="18" customHeight="1">
      <c r="A166" s="94" t="s">
        <v>159</v>
      </c>
      <c r="B166" s="95" t="s">
        <v>217</v>
      </c>
    </row>
    <row r="167" spans="1:2" ht="18" customHeight="1">
      <c r="A167" s="94" t="s">
        <v>160</v>
      </c>
      <c r="B167" s="95" t="s">
        <v>217</v>
      </c>
    </row>
    <row r="168" spans="1:2" ht="18" customHeight="1">
      <c r="A168" s="94" t="s">
        <v>161</v>
      </c>
      <c r="B168" s="94" t="s">
        <v>211</v>
      </c>
    </row>
    <row r="169" spans="1:2" ht="18" customHeight="1">
      <c r="A169" s="94" t="s">
        <v>162</v>
      </c>
      <c r="B169" s="95" t="s">
        <v>200</v>
      </c>
    </row>
    <row r="170" spans="1:2" ht="18" customHeight="1">
      <c r="A170" s="94" t="s">
        <v>163</v>
      </c>
      <c r="B170" s="95" t="s">
        <v>191</v>
      </c>
    </row>
    <row r="171" spans="1:2" ht="18" customHeight="1">
      <c r="A171" s="94" t="s">
        <v>164</v>
      </c>
      <c r="B171" s="95" t="s">
        <v>218</v>
      </c>
    </row>
    <row r="172" spans="1:2" ht="18" customHeight="1">
      <c r="A172" s="94" t="s">
        <v>165</v>
      </c>
      <c r="B172" s="95" t="s">
        <v>187</v>
      </c>
    </row>
    <row r="173" spans="1:2" ht="18" customHeight="1">
      <c r="A173" s="94" t="s">
        <v>166</v>
      </c>
      <c r="B173" s="95" t="s">
        <v>220</v>
      </c>
    </row>
    <row r="174" spans="1:2" ht="18" customHeight="1">
      <c r="A174" s="94" t="s">
        <v>167</v>
      </c>
      <c r="B174" s="95" t="s">
        <v>187</v>
      </c>
    </row>
    <row r="175" spans="1:2" ht="18" customHeight="1">
      <c r="A175" s="94" t="s">
        <v>168</v>
      </c>
      <c r="B175" s="95" t="s">
        <v>191</v>
      </c>
    </row>
    <row r="176" spans="1:2" ht="18" customHeight="1">
      <c r="A176" s="94" t="s">
        <v>169</v>
      </c>
      <c r="B176" s="95" t="s">
        <v>191</v>
      </c>
    </row>
    <row r="177" spans="1:2" ht="18" customHeight="1">
      <c r="A177" s="94" t="s">
        <v>170</v>
      </c>
      <c r="B177" s="95" t="s">
        <v>191</v>
      </c>
    </row>
    <row r="178" spans="1:2" ht="18" customHeight="1">
      <c r="A178" s="94" t="s">
        <v>171</v>
      </c>
      <c r="B178" s="95" t="s">
        <v>191</v>
      </c>
    </row>
    <row r="179" spans="1:2" ht="18" customHeight="1">
      <c r="A179" s="94" t="s">
        <v>172</v>
      </c>
      <c r="B179" s="95" t="s">
        <v>191</v>
      </c>
    </row>
    <row r="180" spans="1:2" ht="18" customHeight="1">
      <c r="A180" s="94" t="s">
        <v>173</v>
      </c>
      <c r="B180" s="95" t="s">
        <v>187</v>
      </c>
    </row>
    <row r="181" spans="1:2" ht="18" customHeight="1">
      <c r="A181" s="94" t="s">
        <v>174</v>
      </c>
      <c r="B181" s="95" t="s">
        <v>191</v>
      </c>
    </row>
    <row r="182" spans="1:2" ht="18" customHeight="1">
      <c r="A182" s="94" t="s">
        <v>175</v>
      </c>
      <c r="B182" s="95" t="s">
        <v>198</v>
      </c>
    </row>
    <row r="183" spans="1:2" ht="18" customHeight="1">
      <c r="A183" s="94" t="s">
        <v>176</v>
      </c>
      <c r="B183" s="94" t="s">
        <v>219</v>
      </c>
    </row>
    <row r="184" spans="1:2" ht="18" customHeight="1">
      <c r="A184" s="94" t="s">
        <v>177</v>
      </c>
      <c r="B184" s="95" t="s">
        <v>199</v>
      </c>
    </row>
    <row r="185" spans="1:2" ht="18" customHeight="1">
      <c r="A185" s="94" t="s">
        <v>178</v>
      </c>
      <c r="B185" s="95" t="s">
        <v>192</v>
      </c>
    </row>
    <row r="186" spans="1:2" ht="18" customHeight="1">
      <c r="A186" s="94" t="s">
        <v>179</v>
      </c>
      <c r="B186" s="95" t="s">
        <v>187</v>
      </c>
    </row>
    <row r="188" spans="1:2" ht="18" customHeight="1">
      <c r="A188" s="64"/>
      <c r="B188" s="64"/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BFAD-1B5A-4C4D-9518-F98FF78DD7F2}">
  <dimension ref="A1:B14"/>
  <sheetViews>
    <sheetView workbookViewId="0">
      <selection activeCell="B5" sqref="B5"/>
    </sheetView>
  </sheetViews>
  <sheetFormatPr baseColWidth="10" defaultRowHeight="14"/>
  <cols>
    <col min="2" max="2" width="22" customWidth="1"/>
  </cols>
  <sheetData>
    <row r="1" spans="1:2" ht="16">
      <c r="A1" s="111" t="s">
        <v>451</v>
      </c>
    </row>
    <row r="2" spans="1:2" ht="16">
      <c r="A2" s="111" t="s">
        <v>270</v>
      </c>
      <c r="B2" s="111" t="s">
        <v>283</v>
      </c>
    </row>
    <row r="3" spans="1:2" ht="16">
      <c r="A3" s="110" t="s">
        <v>271</v>
      </c>
      <c r="B3" s="110">
        <v>2.56</v>
      </c>
    </row>
    <row r="4" spans="1:2" ht="16">
      <c r="A4" s="110" t="s">
        <v>272</v>
      </c>
      <c r="B4" s="110">
        <v>2.11</v>
      </c>
    </row>
    <row r="5" spans="1:2" ht="16">
      <c r="A5" s="110" t="s">
        <v>273</v>
      </c>
      <c r="B5" s="110">
        <v>2.93</v>
      </c>
    </row>
    <row r="6" spans="1:2" ht="16">
      <c r="A6" s="110" t="s">
        <v>274</v>
      </c>
      <c r="B6" s="110">
        <v>2.6</v>
      </c>
    </row>
    <row r="7" spans="1:2" ht="16">
      <c r="A7" s="110" t="s">
        <v>275</v>
      </c>
      <c r="B7" s="110">
        <v>4.5199999999999996</v>
      </c>
    </row>
    <row r="8" spans="1:2" ht="16">
      <c r="A8" s="110" t="s">
        <v>276</v>
      </c>
      <c r="B8" s="110">
        <v>3.66</v>
      </c>
    </row>
    <row r="9" spans="1:2" ht="16">
      <c r="A9" s="110" t="s">
        <v>277</v>
      </c>
      <c r="B9" s="110">
        <v>2.56</v>
      </c>
    </row>
    <row r="10" spans="1:2" ht="16">
      <c r="A10" s="110" t="s">
        <v>278</v>
      </c>
      <c r="B10" s="110">
        <v>2.56</v>
      </c>
    </row>
    <row r="11" spans="1:2" ht="16">
      <c r="A11" s="110" t="s">
        <v>279</v>
      </c>
      <c r="B11" s="110">
        <v>3.43</v>
      </c>
    </row>
    <row r="12" spans="1:2" ht="16">
      <c r="A12" s="110" t="s">
        <v>280</v>
      </c>
      <c r="B12" s="110">
        <v>3.93</v>
      </c>
    </row>
    <row r="13" spans="1:2" ht="16">
      <c r="A13" s="110" t="s">
        <v>281</v>
      </c>
      <c r="B13" s="110">
        <v>2.72</v>
      </c>
    </row>
    <row r="14" spans="1:2" ht="16">
      <c r="A14" s="110" t="s">
        <v>282</v>
      </c>
      <c r="B14" s="110">
        <v>2.44</v>
      </c>
    </row>
  </sheetData>
  <phoneticPr fontId="2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1668-1682-1E47-BC9D-62F485A282BC}">
  <dimension ref="A1:I15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4"/>
  <cols>
    <col min="1" max="1" width="13" style="62" customWidth="1"/>
    <col min="2" max="2" width="15.5" style="62" customWidth="1"/>
    <col min="3" max="3" width="11.1640625" style="62" customWidth="1"/>
    <col min="4" max="4" width="10.33203125" style="62" customWidth="1"/>
    <col min="5" max="5" width="13.1640625" style="62" customWidth="1"/>
    <col min="6" max="6" width="13.5" style="62" customWidth="1"/>
    <col min="7" max="7" width="10.83203125" style="62"/>
    <col min="8" max="8" width="13.1640625" style="62" customWidth="1"/>
    <col min="9" max="9" width="13.83203125" style="62" customWidth="1"/>
  </cols>
  <sheetData>
    <row r="1" spans="1:9" ht="16">
      <c r="A1" s="111" t="s">
        <v>450</v>
      </c>
    </row>
    <row r="2" spans="1:9" ht="16">
      <c r="A2" s="112" t="s">
        <v>284</v>
      </c>
      <c r="B2" s="112" t="s">
        <v>285</v>
      </c>
      <c r="C2" s="112" t="s">
        <v>287</v>
      </c>
      <c r="D2" s="112" t="s">
        <v>288</v>
      </c>
      <c r="E2" s="112" t="s">
        <v>289</v>
      </c>
      <c r="F2" s="112" t="s">
        <v>290</v>
      </c>
      <c r="G2" s="112" t="s">
        <v>291</v>
      </c>
      <c r="H2" s="112" t="s">
        <v>292</v>
      </c>
      <c r="I2" s="112" t="s">
        <v>286</v>
      </c>
    </row>
    <row r="3" spans="1:9" ht="16">
      <c r="A3" s="113">
        <v>1</v>
      </c>
      <c r="B3" s="63" t="s">
        <v>294</v>
      </c>
      <c r="C3" s="113">
        <v>1.3049999999999999</v>
      </c>
      <c r="D3" s="113">
        <v>1.5920000000000001</v>
      </c>
      <c r="E3" s="113">
        <v>0.874</v>
      </c>
      <c r="F3" s="113">
        <v>0.68100000000000005</v>
      </c>
      <c r="G3" s="113">
        <v>0.192</v>
      </c>
      <c r="H3" s="113">
        <v>0.39300000000000002</v>
      </c>
      <c r="I3" s="113">
        <v>7.6319999999999997</v>
      </c>
    </row>
    <row r="4" spans="1:9" ht="16">
      <c r="A4" s="113">
        <v>2</v>
      </c>
      <c r="B4" s="63" t="s">
        <v>295</v>
      </c>
      <c r="C4" s="113">
        <v>1.456</v>
      </c>
      <c r="D4" s="113">
        <v>1.5820000000000001</v>
      </c>
      <c r="E4" s="113">
        <v>0.86099999999999999</v>
      </c>
      <c r="F4" s="113">
        <v>0.68600000000000005</v>
      </c>
      <c r="G4" s="113">
        <v>0.28599999999999998</v>
      </c>
      <c r="H4" s="113">
        <v>0.34</v>
      </c>
      <c r="I4" s="113">
        <v>7.5940000000000003</v>
      </c>
    </row>
    <row r="5" spans="1:9" ht="16">
      <c r="A5" s="113">
        <v>3</v>
      </c>
      <c r="B5" s="63" t="s">
        <v>296</v>
      </c>
      <c r="C5" s="113">
        <v>1.351</v>
      </c>
      <c r="D5" s="113">
        <v>1.59</v>
      </c>
      <c r="E5" s="113">
        <v>0.86799999999999999</v>
      </c>
      <c r="F5" s="113">
        <v>0.68300000000000005</v>
      </c>
      <c r="G5" s="113">
        <v>0.28399999999999997</v>
      </c>
      <c r="H5" s="113">
        <v>0.40799999999999997</v>
      </c>
      <c r="I5" s="113">
        <v>7.5549999999999997</v>
      </c>
    </row>
    <row r="6" spans="1:9" ht="16">
      <c r="A6" s="113">
        <v>4</v>
      </c>
      <c r="B6" s="63" t="s">
        <v>297</v>
      </c>
      <c r="C6" s="113">
        <v>1.343</v>
      </c>
      <c r="D6" s="113">
        <v>1.6439999999999999</v>
      </c>
      <c r="E6" s="113">
        <v>0.91400000000000003</v>
      </c>
      <c r="F6" s="113">
        <v>0.67700000000000005</v>
      </c>
      <c r="G6" s="113">
        <v>0.35299999999999998</v>
      </c>
      <c r="H6" s="113">
        <v>0.13800000000000001</v>
      </c>
      <c r="I6" s="113">
        <v>7.4950000000000001</v>
      </c>
    </row>
    <row r="7" spans="1:9" ht="16">
      <c r="A7" s="113">
        <v>5</v>
      </c>
      <c r="B7" s="63" t="s">
        <v>298</v>
      </c>
      <c r="C7" s="113">
        <v>1.42</v>
      </c>
      <c r="D7" s="113">
        <v>1.5489999999999999</v>
      </c>
      <c r="E7" s="113">
        <v>0.92700000000000005</v>
      </c>
      <c r="F7" s="113">
        <v>0.66</v>
      </c>
      <c r="G7" s="113">
        <v>0.25600000000000001</v>
      </c>
      <c r="H7" s="113">
        <v>0.35699999999999998</v>
      </c>
      <c r="I7" s="113">
        <v>7.4870000000000001</v>
      </c>
    </row>
    <row r="8" spans="1:9" ht="16">
      <c r="A8" s="113">
        <v>6</v>
      </c>
      <c r="B8" s="63" t="s">
        <v>299</v>
      </c>
      <c r="C8" s="113">
        <v>1.361</v>
      </c>
      <c r="D8" s="113">
        <v>1.488</v>
      </c>
      <c r="E8" s="113">
        <v>0.878</v>
      </c>
      <c r="F8" s="113">
        <v>0.63800000000000001</v>
      </c>
      <c r="G8" s="113">
        <v>0.33300000000000002</v>
      </c>
      <c r="H8" s="113">
        <v>0.29499999999999998</v>
      </c>
      <c r="I8" s="113">
        <v>7.4409999999999998</v>
      </c>
    </row>
    <row r="9" spans="1:9" ht="16">
      <c r="A9" s="113">
        <v>7</v>
      </c>
      <c r="B9" s="63" t="s">
        <v>300</v>
      </c>
      <c r="C9" s="113">
        <v>1.33</v>
      </c>
      <c r="D9" s="113">
        <v>1.532</v>
      </c>
      <c r="E9" s="113">
        <v>0.89600000000000002</v>
      </c>
      <c r="F9" s="113">
        <v>0.65300000000000002</v>
      </c>
      <c r="G9" s="113">
        <v>0.32100000000000001</v>
      </c>
      <c r="H9" s="113">
        <v>0.29099999999999998</v>
      </c>
      <c r="I9" s="113">
        <v>7.3280000000000003</v>
      </c>
    </row>
    <row r="10" spans="1:9" ht="16">
      <c r="A10" s="113">
        <v>8</v>
      </c>
      <c r="B10" s="63" t="s">
        <v>301</v>
      </c>
      <c r="C10" s="113">
        <v>1.268</v>
      </c>
      <c r="D10" s="113">
        <v>1.601</v>
      </c>
      <c r="E10" s="113">
        <v>0.876</v>
      </c>
      <c r="F10" s="113">
        <v>0.66900000000000004</v>
      </c>
      <c r="G10" s="113">
        <v>0.36499999999999999</v>
      </c>
      <c r="H10" s="113">
        <v>0.38900000000000001</v>
      </c>
      <c r="I10" s="113">
        <v>7.3239999999999998</v>
      </c>
    </row>
    <row r="11" spans="1:9" ht="16">
      <c r="A11" s="113">
        <v>9</v>
      </c>
      <c r="B11" s="63" t="s">
        <v>302</v>
      </c>
      <c r="C11" s="113">
        <v>1.355</v>
      </c>
      <c r="D11" s="113">
        <v>1.5009999999999999</v>
      </c>
      <c r="E11" s="113">
        <v>0.91300000000000003</v>
      </c>
      <c r="F11" s="113">
        <v>0.65900000000000003</v>
      </c>
      <c r="G11" s="113">
        <v>0.28499999999999998</v>
      </c>
      <c r="H11" s="113">
        <v>0.38300000000000001</v>
      </c>
      <c r="I11" s="113">
        <v>7.3140000000000001</v>
      </c>
    </row>
    <row r="12" spans="1:9" ht="16">
      <c r="A12" s="113">
        <v>10</v>
      </c>
      <c r="B12" s="63" t="s">
        <v>303</v>
      </c>
      <c r="C12" s="113">
        <v>1.34</v>
      </c>
      <c r="D12" s="113">
        <v>1.573</v>
      </c>
      <c r="E12" s="113">
        <v>0.91</v>
      </c>
      <c r="F12" s="113">
        <v>0.64700000000000002</v>
      </c>
      <c r="G12" s="113">
        <v>0.36099999999999999</v>
      </c>
      <c r="H12" s="113">
        <v>0.30199999999999999</v>
      </c>
      <c r="I12" s="113">
        <v>7.2720000000000002</v>
      </c>
    </row>
    <row r="13" spans="1:9" ht="16">
      <c r="A13" s="113">
        <v>11</v>
      </c>
      <c r="B13" s="63" t="s">
        <v>304</v>
      </c>
      <c r="C13" s="113">
        <v>1.244</v>
      </c>
      <c r="D13" s="113">
        <v>1.4330000000000001</v>
      </c>
      <c r="E13" s="113">
        <v>0.88800000000000001</v>
      </c>
      <c r="F13" s="113">
        <v>0.46400000000000002</v>
      </c>
      <c r="G13" s="113">
        <v>0.26200000000000001</v>
      </c>
      <c r="H13" s="113">
        <v>8.2000000000000003E-2</v>
      </c>
      <c r="I13" s="113">
        <v>7.19</v>
      </c>
    </row>
    <row r="14" spans="1:9" ht="16">
      <c r="A14" s="113">
        <v>12</v>
      </c>
      <c r="B14" s="63" t="s">
        <v>305</v>
      </c>
      <c r="C14" s="113">
        <v>1.341</v>
      </c>
      <c r="D14" s="113">
        <v>1.504</v>
      </c>
      <c r="E14" s="113">
        <v>0.89100000000000001</v>
      </c>
      <c r="F14" s="113">
        <v>0.61699999999999999</v>
      </c>
      <c r="G14" s="113">
        <v>0.24199999999999999</v>
      </c>
      <c r="H14" s="113">
        <v>0.224</v>
      </c>
      <c r="I14" s="113">
        <v>7.1390000000000002</v>
      </c>
    </row>
    <row r="15" spans="1:9" ht="16">
      <c r="A15" s="113">
        <v>13</v>
      </c>
      <c r="B15" s="63" t="s">
        <v>306</v>
      </c>
      <c r="C15" s="113">
        <v>1.01</v>
      </c>
      <c r="D15" s="113">
        <v>1.4590000000000001</v>
      </c>
      <c r="E15" s="113">
        <v>0.81699999999999995</v>
      </c>
      <c r="F15" s="113">
        <v>0.63200000000000001</v>
      </c>
      <c r="G15" s="113">
        <v>0.14299999999999999</v>
      </c>
      <c r="H15" s="113">
        <v>0.10100000000000001</v>
      </c>
      <c r="I15" s="113">
        <v>7.0720000000000001</v>
      </c>
    </row>
    <row r="16" spans="1:9" ht="16">
      <c r="A16" s="113">
        <v>14</v>
      </c>
      <c r="B16" s="63" t="s">
        <v>307</v>
      </c>
      <c r="C16" s="113">
        <v>1.448</v>
      </c>
      <c r="D16" s="113">
        <v>1.583</v>
      </c>
      <c r="E16" s="113">
        <v>0.876</v>
      </c>
      <c r="F16" s="113">
        <v>0.61399999999999999</v>
      </c>
      <c r="G16" s="113">
        <v>0.307</v>
      </c>
      <c r="H16" s="113">
        <v>0.30599999999999999</v>
      </c>
      <c r="I16" s="113">
        <v>6.9770000000000003</v>
      </c>
    </row>
    <row r="17" spans="1:9" ht="16">
      <c r="A17" s="113">
        <v>15</v>
      </c>
      <c r="B17" s="63" t="s">
        <v>308</v>
      </c>
      <c r="C17" s="113">
        <v>1.34</v>
      </c>
      <c r="D17" s="113">
        <v>1.474</v>
      </c>
      <c r="E17" s="113">
        <v>0.86099999999999999</v>
      </c>
      <c r="F17" s="113">
        <v>0.58599999999999997</v>
      </c>
      <c r="G17" s="113">
        <v>0.27300000000000002</v>
      </c>
      <c r="H17" s="113">
        <v>0.28000000000000003</v>
      </c>
      <c r="I17" s="113">
        <v>6.9649999999999999</v>
      </c>
    </row>
    <row r="18" spans="1:9" ht="16">
      <c r="A18" s="113">
        <v>16</v>
      </c>
      <c r="B18" s="63" t="s">
        <v>309</v>
      </c>
      <c r="C18" s="113">
        <v>1.3240000000000001</v>
      </c>
      <c r="D18" s="113">
        <v>1.4830000000000001</v>
      </c>
      <c r="E18" s="113">
        <v>0.89400000000000002</v>
      </c>
      <c r="F18" s="113">
        <v>0.58299999999999996</v>
      </c>
      <c r="G18" s="113">
        <v>0.188</v>
      </c>
      <c r="H18" s="113">
        <v>0.24</v>
      </c>
      <c r="I18" s="113">
        <v>6.9269999999999996</v>
      </c>
    </row>
    <row r="19" spans="1:9" ht="16">
      <c r="A19" s="113">
        <v>17</v>
      </c>
      <c r="B19" s="63" t="s">
        <v>310</v>
      </c>
      <c r="C19" s="113">
        <v>1.5760000000000001</v>
      </c>
      <c r="D19" s="113">
        <v>1.52</v>
      </c>
      <c r="E19" s="113">
        <v>0.89600000000000002</v>
      </c>
      <c r="F19" s="113">
        <v>0.63200000000000001</v>
      </c>
      <c r="G19" s="113">
        <v>0.19600000000000001</v>
      </c>
      <c r="H19" s="113">
        <v>0.32100000000000001</v>
      </c>
      <c r="I19" s="113">
        <v>6.91</v>
      </c>
    </row>
    <row r="20" spans="1:9" ht="16">
      <c r="A20" s="113">
        <v>18</v>
      </c>
      <c r="B20" s="63" t="s">
        <v>311</v>
      </c>
      <c r="C20" s="113">
        <v>1.3979999999999999</v>
      </c>
      <c r="D20" s="113">
        <v>1.4710000000000001</v>
      </c>
      <c r="E20" s="113">
        <v>0.81899999999999995</v>
      </c>
      <c r="F20" s="113">
        <v>0.54700000000000004</v>
      </c>
      <c r="G20" s="113">
        <v>0.29099999999999998</v>
      </c>
      <c r="H20" s="113">
        <v>0.13300000000000001</v>
      </c>
      <c r="I20" s="113">
        <v>6.8860000000000001</v>
      </c>
    </row>
    <row r="21" spans="1:9" ht="16">
      <c r="A21" s="113">
        <v>19</v>
      </c>
      <c r="B21" s="63" t="s">
        <v>312</v>
      </c>
      <c r="C21" s="113">
        <v>1.3009999999999999</v>
      </c>
      <c r="D21" s="113">
        <v>1.5589999999999999</v>
      </c>
      <c r="E21" s="113">
        <v>0.88300000000000001</v>
      </c>
      <c r="F21" s="113">
        <v>0.53300000000000003</v>
      </c>
      <c r="G21" s="113">
        <v>0.35399999999999998</v>
      </c>
      <c r="H21" s="113">
        <v>0.27200000000000002</v>
      </c>
      <c r="I21" s="113">
        <v>6.8140000000000001</v>
      </c>
    </row>
    <row r="22" spans="1:9" ht="16">
      <c r="A22" s="113">
        <v>20</v>
      </c>
      <c r="B22" s="63" t="s">
        <v>313</v>
      </c>
      <c r="C22" s="113">
        <v>2.0960000000000001</v>
      </c>
      <c r="D22" s="113">
        <v>0.77600000000000002</v>
      </c>
      <c r="E22" s="113">
        <v>0.67</v>
      </c>
      <c r="F22" s="113">
        <v>0.28399999999999997</v>
      </c>
      <c r="G22" s="113">
        <v>0.186</v>
      </c>
      <c r="H22" s="114" t="s">
        <v>293</v>
      </c>
      <c r="I22" s="113">
        <v>6.774</v>
      </c>
    </row>
    <row r="23" spans="1:9" ht="16">
      <c r="A23" s="113">
        <v>21</v>
      </c>
      <c r="B23" s="63" t="s">
        <v>314</v>
      </c>
      <c r="C23" s="113">
        <v>1.2330000000000001</v>
      </c>
      <c r="D23" s="113">
        <v>1.4890000000000001</v>
      </c>
      <c r="E23" s="113">
        <v>0.85399999999999998</v>
      </c>
      <c r="F23" s="113">
        <v>0.54300000000000004</v>
      </c>
      <c r="G23" s="113">
        <v>6.4000000000000001E-2</v>
      </c>
      <c r="H23" s="113">
        <v>3.4000000000000002E-2</v>
      </c>
      <c r="I23" s="113">
        <v>6.7110000000000003</v>
      </c>
    </row>
    <row r="24" spans="1:9" ht="16">
      <c r="A24" s="113">
        <v>22</v>
      </c>
      <c r="B24" s="63" t="s">
        <v>315</v>
      </c>
      <c r="C24" s="113">
        <v>1.27</v>
      </c>
      <c r="D24" s="113">
        <v>1.5249999999999999</v>
      </c>
      <c r="E24" s="113">
        <v>0.88400000000000001</v>
      </c>
      <c r="F24" s="113">
        <v>0.64500000000000002</v>
      </c>
      <c r="G24" s="113">
        <v>0.376</v>
      </c>
      <c r="H24" s="113">
        <v>0.14199999999999999</v>
      </c>
      <c r="I24" s="113">
        <v>6.6269999999999998</v>
      </c>
    </row>
    <row r="25" spans="1:9" ht="16">
      <c r="A25" s="113">
        <v>23</v>
      </c>
      <c r="B25" s="63" t="s">
        <v>316</v>
      </c>
      <c r="C25" s="113">
        <v>1.2929999999999999</v>
      </c>
      <c r="D25" s="113">
        <v>1.466</v>
      </c>
      <c r="E25" s="113">
        <v>0.90800000000000003</v>
      </c>
      <c r="F25" s="113">
        <v>0.52</v>
      </c>
      <c r="G25" s="113">
        <v>9.8000000000000004E-2</v>
      </c>
      <c r="H25" s="113">
        <v>0.17599999999999999</v>
      </c>
      <c r="I25" s="113">
        <v>6.4889999999999999</v>
      </c>
    </row>
    <row r="26" spans="1:9" ht="16">
      <c r="A26" s="113">
        <v>24</v>
      </c>
      <c r="B26" s="63" t="s">
        <v>317</v>
      </c>
      <c r="C26" s="113">
        <v>1.038</v>
      </c>
      <c r="D26" s="113">
        <v>1.252</v>
      </c>
      <c r="E26" s="113">
        <v>0.76100000000000001</v>
      </c>
      <c r="F26" s="113">
        <v>0.47899999999999998</v>
      </c>
      <c r="G26" s="113">
        <v>6.9000000000000006E-2</v>
      </c>
      <c r="H26" s="113">
        <v>9.5000000000000001E-2</v>
      </c>
      <c r="I26" s="113">
        <v>6.4880000000000004</v>
      </c>
    </row>
    <row r="27" spans="1:9" ht="16">
      <c r="A27" s="113">
        <v>25</v>
      </c>
      <c r="B27" s="63" t="s">
        <v>318</v>
      </c>
      <c r="C27" s="113">
        <v>1.131</v>
      </c>
      <c r="D27" s="113">
        <v>1.331</v>
      </c>
      <c r="E27" s="113">
        <v>0.80800000000000005</v>
      </c>
      <c r="F27" s="113">
        <v>0.43099999999999999</v>
      </c>
      <c r="G27" s="113">
        <v>0.19700000000000001</v>
      </c>
      <c r="H27" s="113">
        <v>6.0999999999999999E-2</v>
      </c>
      <c r="I27" s="113">
        <v>6.476</v>
      </c>
    </row>
    <row r="28" spans="1:9" ht="16">
      <c r="A28" s="113">
        <v>26</v>
      </c>
      <c r="B28" s="63" t="s">
        <v>319</v>
      </c>
      <c r="C28" s="113">
        <v>1.365</v>
      </c>
      <c r="D28" s="113">
        <v>1.4359999999999999</v>
      </c>
      <c r="E28" s="113">
        <v>0.85699999999999998</v>
      </c>
      <c r="F28" s="113">
        <v>0.41799999999999998</v>
      </c>
      <c r="G28" s="113">
        <v>0.151</v>
      </c>
      <c r="H28" s="113">
        <v>7.8E-2</v>
      </c>
      <c r="I28" s="113">
        <v>6.4409999999999998</v>
      </c>
    </row>
    <row r="29" spans="1:9" ht="16">
      <c r="A29" s="113">
        <v>27</v>
      </c>
      <c r="B29" s="63" t="s">
        <v>320</v>
      </c>
      <c r="C29" s="113">
        <v>1.1120000000000001</v>
      </c>
      <c r="D29" s="113">
        <v>1.4379999999999999</v>
      </c>
      <c r="E29" s="113">
        <v>0.75900000000000001</v>
      </c>
      <c r="F29" s="113">
        <v>0.59699999999999998</v>
      </c>
      <c r="G29" s="113">
        <v>0.125</v>
      </c>
      <c r="H29" s="113">
        <v>6.3E-2</v>
      </c>
      <c r="I29" s="113">
        <v>6.43</v>
      </c>
    </row>
    <row r="30" spans="1:9" ht="16">
      <c r="A30" s="113">
        <v>28</v>
      </c>
      <c r="B30" s="63" t="s">
        <v>321</v>
      </c>
      <c r="C30" s="113">
        <v>0.98599999999999999</v>
      </c>
      <c r="D30" s="113">
        <v>1.474</v>
      </c>
      <c r="E30" s="113">
        <v>0.67500000000000004</v>
      </c>
      <c r="F30" s="113">
        <v>0.49299999999999999</v>
      </c>
      <c r="G30" s="113">
        <v>0.11</v>
      </c>
      <c r="H30" s="113">
        <v>8.7999999999999995E-2</v>
      </c>
      <c r="I30" s="113">
        <v>6.4189999999999996</v>
      </c>
    </row>
    <row r="31" spans="1:9" ht="16">
      <c r="A31" s="113">
        <v>29</v>
      </c>
      <c r="B31" s="63" t="s">
        <v>322</v>
      </c>
      <c r="C31" s="113">
        <v>1.073</v>
      </c>
      <c r="D31" s="113">
        <v>1.468</v>
      </c>
      <c r="E31" s="113">
        <v>0.74399999999999999</v>
      </c>
      <c r="F31" s="113">
        <v>0.56999999999999995</v>
      </c>
      <c r="G31" s="113">
        <v>6.2E-2</v>
      </c>
      <c r="H31" s="113">
        <v>5.3999999999999999E-2</v>
      </c>
      <c r="I31" s="113">
        <v>6.3879999999999999</v>
      </c>
    </row>
    <row r="32" spans="1:9" ht="16">
      <c r="A32" s="113">
        <v>30</v>
      </c>
      <c r="B32" s="63" t="s">
        <v>323</v>
      </c>
      <c r="C32" s="113">
        <v>0.78100000000000003</v>
      </c>
      <c r="D32" s="113">
        <v>1.268</v>
      </c>
      <c r="E32" s="113">
        <v>0.60799999999999998</v>
      </c>
      <c r="F32" s="113">
        <v>0.60399999999999998</v>
      </c>
      <c r="G32" s="113">
        <v>0.17899999999999999</v>
      </c>
      <c r="H32" s="113">
        <v>7.0999999999999994E-2</v>
      </c>
      <c r="I32" s="113">
        <v>6.3819999999999997</v>
      </c>
    </row>
    <row r="33" spans="1:9" ht="16">
      <c r="A33" s="113">
        <v>31</v>
      </c>
      <c r="B33" s="63" t="s">
        <v>324</v>
      </c>
      <c r="C33" s="113">
        <v>1.093</v>
      </c>
      <c r="D33" s="113">
        <v>1.4590000000000001</v>
      </c>
      <c r="E33" s="113">
        <v>0.77100000000000002</v>
      </c>
      <c r="F33" s="113">
        <v>0.625</v>
      </c>
      <c r="G33" s="113">
        <v>0.13</v>
      </c>
      <c r="H33" s="113">
        <v>0.155</v>
      </c>
      <c r="I33" s="113">
        <v>6.3789999999999996</v>
      </c>
    </row>
    <row r="34" spans="1:9" ht="16">
      <c r="A34" s="113">
        <v>32</v>
      </c>
      <c r="B34" s="63" t="s">
        <v>325</v>
      </c>
      <c r="C34" s="113">
        <v>1.649</v>
      </c>
      <c r="D34" s="113">
        <v>1.3029999999999999</v>
      </c>
      <c r="E34" s="113">
        <v>0.748</v>
      </c>
      <c r="F34" s="113">
        <v>0.65400000000000003</v>
      </c>
      <c r="G34" s="113">
        <v>0.25600000000000001</v>
      </c>
      <c r="H34" s="113">
        <v>0.17100000000000001</v>
      </c>
      <c r="I34" s="113">
        <v>6.3739999999999997</v>
      </c>
    </row>
    <row r="35" spans="1:9" ht="16">
      <c r="A35" s="113">
        <v>33</v>
      </c>
      <c r="B35" s="63" t="s">
        <v>326</v>
      </c>
      <c r="C35" s="113">
        <v>1.379</v>
      </c>
      <c r="D35" s="113">
        <v>1.331</v>
      </c>
      <c r="E35" s="113">
        <v>0.63300000000000001</v>
      </c>
      <c r="F35" s="113">
        <v>0.50900000000000001</v>
      </c>
      <c r="G35" s="113">
        <v>9.8000000000000004E-2</v>
      </c>
      <c r="H35" s="113">
        <v>0.127</v>
      </c>
      <c r="I35" s="113">
        <v>6.3710000000000004</v>
      </c>
    </row>
    <row r="36" spans="1:9" ht="16">
      <c r="A36" s="113">
        <v>34</v>
      </c>
      <c r="B36" s="63" t="s">
        <v>327</v>
      </c>
      <c r="C36" s="113">
        <v>1.5289999999999999</v>
      </c>
      <c r="D36" s="113">
        <v>1.4510000000000001</v>
      </c>
      <c r="E36" s="113">
        <v>1.008</v>
      </c>
      <c r="F36" s="113">
        <v>0.63100000000000001</v>
      </c>
      <c r="G36" s="113">
        <v>0.26100000000000001</v>
      </c>
      <c r="H36" s="113">
        <v>0.45700000000000002</v>
      </c>
      <c r="I36" s="113">
        <v>6.343</v>
      </c>
    </row>
    <row r="37" spans="1:9" ht="16">
      <c r="A37" s="113">
        <v>35</v>
      </c>
      <c r="B37" s="63" t="s">
        <v>328</v>
      </c>
      <c r="C37" s="113">
        <v>1.161</v>
      </c>
      <c r="D37" s="113">
        <v>1.258</v>
      </c>
      <c r="E37" s="113">
        <v>0.66900000000000004</v>
      </c>
      <c r="F37" s="113">
        <v>0.35599999999999998</v>
      </c>
      <c r="G37" s="113">
        <v>0.311</v>
      </c>
      <c r="H37" s="113">
        <v>5.8999999999999997E-2</v>
      </c>
      <c r="I37" s="113">
        <v>6.3220000000000001</v>
      </c>
    </row>
    <row r="38" spans="1:9" ht="16">
      <c r="A38" s="113">
        <v>36</v>
      </c>
      <c r="B38" s="63" t="s">
        <v>329</v>
      </c>
      <c r="C38" s="113">
        <v>1.2509999999999999</v>
      </c>
      <c r="D38" s="113">
        <v>1.538</v>
      </c>
      <c r="E38" s="113">
        <v>0.96499999999999997</v>
      </c>
      <c r="F38" s="113">
        <v>0.44900000000000001</v>
      </c>
      <c r="G38" s="113">
        <v>0.14199999999999999</v>
      </c>
      <c r="H38" s="113">
        <v>7.3999999999999996E-2</v>
      </c>
      <c r="I38" s="113">
        <v>6.31</v>
      </c>
    </row>
    <row r="39" spans="1:9" ht="16">
      <c r="A39" s="113">
        <v>37</v>
      </c>
      <c r="B39" s="63" t="s">
        <v>330</v>
      </c>
      <c r="C39" s="113">
        <v>0.96</v>
      </c>
      <c r="D39" s="113">
        <v>1.4390000000000001</v>
      </c>
      <c r="E39" s="113">
        <v>0.63500000000000001</v>
      </c>
      <c r="F39" s="113">
        <v>0.53100000000000003</v>
      </c>
      <c r="G39" s="113">
        <v>9.9000000000000005E-2</v>
      </c>
      <c r="H39" s="113">
        <v>3.9E-2</v>
      </c>
      <c r="I39" s="113">
        <v>6.26</v>
      </c>
    </row>
    <row r="40" spans="1:9" ht="16">
      <c r="A40" s="113">
        <v>38</v>
      </c>
      <c r="B40" s="63" t="s">
        <v>331</v>
      </c>
      <c r="C40" s="113">
        <v>1.2230000000000001</v>
      </c>
      <c r="D40" s="113">
        <v>1.492</v>
      </c>
      <c r="E40" s="113">
        <v>0.56399999999999995</v>
      </c>
      <c r="F40" s="113">
        <v>0.57499999999999996</v>
      </c>
      <c r="G40" s="113">
        <v>0.17100000000000001</v>
      </c>
      <c r="H40" s="113">
        <v>1.9E-2</v>
      </c>
      <c r="I40" s="113">
        <v>6.1920000000000002</v>
      </c>
    </row>
    <row r="41" spans="1:9" ht="16">
      <c r="A41" s="113">
        <v>39</v>
      </c>
      <c r="B41" s="63" t="s">
        <v>332</v>
      </c>
      <c r="C41" s="113">
        <v>1.21</v>
      </c>
      <c r="D41" s="113">
        <v>1.5369999999999999</v>
      </c>
      <c r="E41" s="113">
        <v>0.77600000000000002</v>
      </c>
      <c r="F41" s="113">
        <v>0.35399999999999998</v>
      </c>
      <c r="G41" s="113">
        <v>0.11799999999999999</v>
      </c>
      <c r="H41" s="113">
        <v>1.4E-2</v>
      </c>
      <c r="I41" s="113">
        <v>6.173</v>
      </c>
    </row>
    <row r="42" spans="1:9" ht="16">
      <c r="A42" s="113">
        <v>40</v>
      </c>
      <c r="B42" s="63" t="s">
        <v>333</v>
      </c>
      <c r="C42" s="113">
        <v>0.80600000000000005</v>
      </c>
      <c r="D42" s="113">
        <v>1.2310000000000001</v>
      </c>
      <c r="E42" s="113">
        <v>0.63900000000000001</v>
      </c>
      <c r="F42" s="113">
        <v>0.46100000000000002</v>
      </c>
      <c r="G42" s="113">
        <v>6.5000000000000002E-2</v>
      </c>
      <c r="H42" s="113">
        <v>8.2000000000000003E-2</v>
      </c>
      <c r="I42" s="113">
        <v>6.1669999999999998</v>
      </c>
    </row>
    <row r="43" spans="1:9" ht="16">
      <c r="A43" s="113">
        <v>41</v>
      </c>
      <c r="B43" s="63" t="s">
        <v>334</v>
      </c>
      <c r="C43" s="113">
        <v>0.66800000000000004</v>
      </c>
      <c r="D43" s="113">
        <v>1.319</v>
      </c>
      <c r="E43" s="113">
        <v>0.7</v>
      </c>
      <c r="F43" s="113">
        <v>0.52700000000000002</v>
      </c>
      <c r="G43" s="113">
        <v>0.20799999999999999</v>
      </c>
      <c r="H43" s="113">
        <v>0.128</v>
      </c>
      <c r="I43" s="113">
        <v>6.141</v>
      </c>
    </row>
    <row r="44" spans="1:9" ht="16">
      <c r="A44" s="113">
        <v>42</v>
      </c>
      <c r="B44" s="63" t="s">
        <v>335</v>
      </c>
      <c r="C44" s="113">
        <v>1.1759999999999999</v>
      </c>
      <c r="D44" s="113">
        <v>1.448</v>
      </c>
      <c r="E44" s="113">
        <v>0.78100000000000003</v>
      </c>
      <c r="F44" s="113">
        <v>0.54600000000000004</v>
      </c>
      <c r="G44" s="113">
        <v>0.108</v>
      </c>
      <c r="H44" s="113">
        <v>6.4000000000000001E-2</v>
      </c>
      <c r="I44" s="113">
        <v>6.1230000000000002</v>
      </c>
    </row>
    <row r="45" spans="1:9" ht="16">
      <c r="A45" s="113">
        <v>43</v>
      </c>
      <c r="B45" s="63" t="s">
        <v>336</v>
      </c>
      <c r="C45" s="113">
        <v>1.3380000000000001</v>
      </c>
      <c r="D45" s="113">
        <v>1.3660000000000001</v>
      </c>
      <c r="E45" s="113">
        <v>0.69799999999999995</v>
      </c>
      <c r="F45" s="113">
        <v>0.59399999999999997</v>
      </c>
      <c r="G45" s="113">
        <v>0.24299999999999999</v>
      </c>
      <c r="H45" s="113">
        <v>0.123</v>
      </c>
      <c r="I45" s="113">
        <v>6.1050000000000004</v>
      </c>
    </row>
    <row r="46" spans="1:9" ht="16">
      <c r="A46" s="113">
        <v>44</v>
      </c>
      <c r="B46" s="63" t="s">
        <v>337</v>
      </c>
      <c r="C46" s="113">
        <v>0.71899999999999997</v>
      </c>
      <c r="D46" s="113">
        <v>1.5840000000000001</v>
      </c>
      <c r="E46" s="113">
        <v>0.60499999999999998</v>
      </c>
      <c r="F46" s="113">
        <v>0.72399999999999998</v>
      </c>
      <c r="G46" s="113">
        <v>0.32800000000000001</v>
      </c>
      <c r="H46" s="113">
        <v>0.25900000000000001</v>
      </c>
      <c r="I46" s="113">
        <v>6.0960000000000001</v>
      </c>
    </row>
    <row r="47" spans="1:9" ht="16">
      <c r="A47" s="113">
        <v>45</v>
      </c>
      <c r="B47" s="63" t="s">
        <v>338</v>
      </c>
      <c r="C47" s="113">
        <v>1.474</v>
      </c>
      <c r="D47" s="113">
        <v>1.3009999999999999</v>
      </c>
      <c r="E47" s="113">
        <v>0.67500000000000004</v>
      </c>
      <c r="F47" s="113">
        <v>0.55400000000000005</v>
      </c>
      <c r="G47" s="113">
        <v>0.16700000000000001</v>
      </c>
      <c r="H47" s="113">
        <v>0.106</v>
      </c>
      <c r="I47" s="113">
        <v>6.0830000000000002</v>
      </c>
    </row>
    <row r="48" spans="1:9" ht="16">
      <c r="A48" s="113">
        <v>46</v>
      </c>
      <c r="B48" s="63" t="s">
        <v>339</v>
      </c>
      <c r="C48" s="113">
        <v>1.016</v>
      </c>
      <c r="D48" s="113">
        <v>1.417</v>
      </c>
      <c r="E48" s="113">
        <v>0.70699999999999996</v>
      </c>
      <c r="F48" s="113">
        <v>0.63700000000000001</v>
      </c>
      <c r="G48" s="113">
        <v>0.36399999999999999</v>
      </c>
      <c r="H48" s="113">
        <v>2.9000000000000001E-2</v>
      </c>
      <c r="I48" s="113">
        <v>6.0720000000000001</v>
      </c>
    </row>
    <row r="49" spans="1:9" ht="16">
      <c r="A49" s="113">
        <v>47</v>
      </c>
      <c r="B49" s="63" t="s">
        <v>340</v>
      </c>
      <c r="C49" s="113">
        <v>1.264</v>
      </c>
      <c r="D49" s="113">
        <v>1.5009999999999999</v>
      </c>
      <c r="E49" s="113">
        <v>0.94599999999999995</v>
      </c>
      <c r="F49" s="113">
        <v>0.28100000000000003</v>
      </c>
      <c r="G49" s="113">
        <v>0.13700000000000001</v>
      </c>
      <c r="H49" s="113">
        <v>2.8000000000000001E-2</v>
      </c>
      <c r="I49" s="113">
        <v>6</v>
      </c>
    </row>
    <row r="50" spans="1:9" ht="16">
      <c r="A50" s="113">
        <v>48</v>
      </c>
      <c r="B50" s="63" t="s">
        <v>341</v>
      </c>
      <c r="C50" s="113">
        <v>0.88900000000000001</v>
      </c>
      <c r="D50" s="113">
        <v>1.33</v>
      </c>
      <c r="E50" s="113">
        <v>0.73599999999999999</v>
      </c>
      <c r="F50" s="113">
        <v>0.55600000000000005</v>
      </c>
      <c r="G50" s="113">
        <v>0.114</v>
      </c>
      <c r="H50" s="113">
        <v>0.12</v>
      </c>
      <c r="I50" s="113">
        <v>5.9729999999999999</v>
      </c>
    </row>
    <row r="51" spans="1:9" ht="16">
      <c r="A51" s="113">
        <v>49</v>
      </c>
      <c r="B51" s="63" t="s">
        <v>342</v>
      </c>
      <c r="C51" s="113">
        <v>0.80700000000000005</v>
      </c>
      <c r="D51" s="113">
        <v>1.101</v>
      </c>
      <c r="E51" s="113">
        <v>0.47399999999999998</v>
      </c>
      <c r="F51" s="113">
        <v>0.59299999999999997</v>
      </c>
      <c r="G51" s="113">
        <v>0.183</v>
      </c>
      <c r="H51" s="113">
        <v>8.8999999999999996E-2</v>
      </c>
      <c r="I51" s="113">
        <v>5.9560000000000004</v>
      </c>
    </row>
    <row r="52" spans="1:9" ht="16">
      <c r="A52" s="113">
        <v>50</v>
      </c>
      <c r="B52" s="63" t="s">
        <v>343</v>
      </c>
      <c r="C52" s="113">
        <v>1.1970000000000001</v>
      </c>
      <c r="D52" s="113">
        <v>1.5269999999999999</v>
      </c>
      <c r="E52" s="113">
        <v>0.71599999999999997</v>
      </c>
      <c r="F52" s="113">
        <v>0.35</v>
      </c>
      <c r="G52" s="113">
        <v>2.5999999999999999E-2</v>
      </c>
      <c r="H52" s="113">
        <v>6.0000000000000001E-3</v>
      </c>
      <c r="I52" s="113">
        <v>5.952</v>
      </c>
    </row>
    <row r="53" spans="1:9" ht="16">
      <c r="A53" s="113">
        <v>51</v>
      </c>
      <c r="B53" s="63" t="s">
        <v>344</v>
      </c>
      <c r="C53" s="113">
        <v>1.2190000000000001</v>
      </c>
      <c r="D53" s="113">
        <v>1.506</v>
      </c>
      <c r="E53" s="113">
        <v>0.85599999999999998</v>
      </c>
      <c r="F53" s="113">
        <v>0.63300000000000001</v>
      </c>
      <c r="G53" s="113">
        <v>0.16</v>
      </c>
      <c r="H53" s="113">
        <v>5.0999999999999997E-2</v>
      </c>
      <c r="I53" s="113">
        <v>5.9480000000000004</v>
      </c>
    </row>
    <row r="54" spans="1:9" ht="16">
      <c r="A54" s="113">
        <v>52</v>
      </c>
      <c r="B54" s="63" t="s">
        <v>345</v>
      </c>
      <c r="C54" s="113">
        <v>1.1160000000000001</v>
      </c>
      <c r="D54" s="113">
        <v>1.2190000000000001</v>
      </c>
      <c r="E54" s="113">
        <v>0.72599999999999998</v>
      </c>
      <c r="F54" s="113">
        <v>0.52800000000000002</v>
      </c>
      <c r="G54" s="113">
        <v>8.7999999999999995E-2</v>
      </c>
      <c r="H54" s="113">
        <v>1E-3</v>
      </c>
      <c r="I54" s="113">
        <v>5.9450000000000003</v>
      </c>
    </row>
    <row r="55" spans="1:9" ht="16">
      <c r="A55" s="113">
        <v>53</v>
      </c>
      <c r="B55" s="63" t="s">
        <v>346</v>
      </c>
      <c r="C55" s="113">
        <v>1.1479999999999999</v>
      </c>
      <c r="D55" s="113">
        <v>1.454</v>
      </c>
      <c r="E55" s="113">
        <v>0.67100000000000004</v>
      </c>
      <c r="F55" s="113">
        <v>0.36299999999999999</v>
      </c>
      <c r="G55" s="113">
        <v>9.1999999999999998E-2</v>
      </c>
      <c r="H55" s="113">
        <v>6.6000000000000003E-2</v>
      </c>
      <c r="I55" s="113">
        <v>5.9329999999999998</v>
      </c>
    </row>
    <row r="56" spans="1:9" ht="16">
      <c r="A56" s="113">
        <v>54</v>
      </c>
      <c r="B56" s="63" t="s">
        <v>347</v>
      </c>
      <c r="C56" s="113">
        <v>1.294</v>
      </c>
      <c r="D56" s="113">
        <v>1.462</v>
      </c>
      <c r="E56" s="113">
        <v>0.98799999999999999</v>
      </c>
      <c r="F56" s="113">
        <v>0.55300000000000005</v>
      </c>
      <c r="G56" s="113">
        <v>7.9000000000000001E-2</v>
      </c>
      <c r="H56" s="113">
        <v>0.15</v>
      </c>
      <c r="I56" s="113">
        <v>5.915</v>
      </c>
    </row>
    <row r="57" spans="1:9" ht="16">
      <c r="A57" s="113">
        <v>55</v>
      </c>
      <c r="B57" s="63" t="s">
        <v>348</v>
      </c>
      <c r="C57" s="113">
        <v>1.0900000000000001</v>
      </c>
      <c r="D57" s="113">
        <v>1.387</v>
      </c>
      <c r="E57" s="113">
        <v>0.68400000000000005</v>
      </c>
      <c r="F57" s="113">
        <v>0.58399999999999996</v>
      </c>
      <c r="G57" s="113">
        <v>0.245</v>
      </c>
      <c r="H57" s="113">
        <v>0.05</v>
      </c>
      <c r="I57" s="113">
        <v>5.891</v>
      </c>
    </row>
    <row r="58" spans="1:9" ht="16">
      <c r="A58" s="113">
        <v>56</v>
      </c>
      <c r="B58" s="63" t="s">
        <v>349</v>
      </c>
      <c r="C58" s="113">
        <v>0.81899999999999995</v>
      </c>
      <c r="D58" s="113">
        <v>1.4930000000000001</v>
      </c>
      <c r="E58" s="113">
        <v>0.69299999999999995</v>
      </c>
      <c r="F58" s="113">
        <v>0.57499999999999996</v>
      </c>
      <c r="G58" s="113">
        <v>9.6000000000000002E-2</v>
      </c>
      <c r="H58" s="113">
        <v>3.1E-2</v>
      </c>
      <c r="I58" s="113">
        <v>5.89</v>
      </c>
    </row>
    <row r="59" spans="1:9" ht="16">
      <c r="A59" s="113">
        <v>57</v>
      </c>
      <c r="B59" s="63" t="s">
        <v>350</v>
      </c>
      <c r="C59" s="113">
        <v>1.266</v>
      </c>
      <c r="D59" s="113">
        <v>1.204</v>
      </c>
      <c r="E59" s="113">
        <v>0.95499999999999996</v>
      </c>
      <c r="F59" s="113">
        <v>0.24399999999999999</v>
      </c>
      <c r="G59" s="113">
        <v>0.17499999999999999</v>
      </c>
      <c r="H59" s="113">
        <v>5.0999999999999997E-2</v>
      </c>
      <c r="I59" s="113">
        <v>5.875</v>
      </c>
    </row>
    <row r="60" spans="1:9" ht="16">
      <c r="A60" s="113">
        <v>58</v>
      </c>
      <c r="B60" s="63" t="s">
        <v>351</v>
      </c>
      <c r="C60" s="113">
        <v>1.2290000000000001</v>
      </c>
      <c r="D60" s="113">
        <v>1.2110000000000001</v>
      </c>
      <c r="E60" s="113">
        <v>0.90900000000000003</v>
      </c>
      <c r="F60" s="113">
        <v>0.495</v>
      </c>
      <c r="G60" s="113">
        <v>0.17899999999999999</v>
      </c>
      <c r="H60" s="113">
        <v>0.154</v>
      </c>
      <c r="I60" s="113">
        <v>5.835</v>
      </c>
    </row>
    <row r="61" spans="1:9" ht="16">
      <c r="A61" s="113">
        <v>59</v>
      </c>
      <c r="B61" s="63" t="s">
        <v>352</v>
      </c>
      <c r="C61" s="113">
        <v>1.151</v>
      </c>
      <c r="D61" s="113">
        <v>1.4790000000000001</v>
      </c>
      <c r="E61" s="113">
        <v>0.59899999999999998</v>
      </c>
      <c r="F61" s="113">
        <v>0.39900000000000002</v>
      </c>
      <c r="G61" s="113">
        <v>6.5000000000000002E-2</v>
      </c>
      <c r="H61" s="113">
        <v>2.5000000000000001E-2</v>
      </c>
      <c r="I61" s="113">
        <v>5.81</v>
      </c>
    </row>
    <row r="62" spans="1:9" ht="16">
      <c r="A62" s="113">
        <v>60</v>
      </c>
      <c r="B62" s="63" t="s">
        <v>353</v>
      </c>
      <c r="C62" s="113">
        <v>1.143</v>
      </c>
      <c r="D62" s="113">
        <v>1.516</v>
      </c>
      <c r="E62" s="113">
        <v>0.63100000000000001</v>
      </c>
      <c r="F62" s="113">
        <v>0.45400000000000001</v>
      </c>
      <c r="G62" s="113">
        <v>0.14799999999999999</v>
      </c>
      <c r="H62" s="113">
        <v>0.121</v>
      </c>
      <c r="I62" s="113">
        <v>5.79</v>
      </c>
    </row>
    <row r="63" spans="1:9" ht="16">
      <c r="A63" s="113">
        <v>61</v>
      </c>
      <c r="B63" s="63" t="s">
        <v>354</v>
      </c>
      <c r="C63" s="113">
        <v>1.2290000000000001</v>
      </c>
      <c r="D63" s="113">
        <v>1.1910000000000001</v>
      </c>
      <c r="E63" s="113">
        <v>0.90900000000000003</v>
      </c>
      <c r="F63" s="113">
        <v>0.42299999999999999</v>
      </c>
      <c r="G63" s="113">
        <v>0.20200000000000001</v>
      </c>
      <c r="H63" s="113">
        <v>3.5000000000000003E-2</v>
      </c>
      <c r="I63" s="113">
        <v>5.7619999999999996</v>
      </c>
    </row>
    <row r="64" spans="1:9" ht="16">
      <c r="A64" s="113">
        <v>62</v>
      </c>
      <c r="B64" s="63" t="s">
        <v>355</v>
      </c>
      <c r="C64" s="113">
        <v>0.751</v>
      </c>
      <c r="D64" s="113">
        <v>1.2230000000000001</v>
      </c>
      <c r="E64" s="113">
        <v>0.50800000000000001</v>
      </c>
      <c r="F64" s="113">
        <v>0.60599999999999998</v>
      </c>
      <c r="G64" s="113">
        <v>0.14099999999999999</v>
      </c>
      <c r="H64" s="113">
        <v>5.3999999999999999E-2</v>
      </c>
      <c r="I64" s="113">
        <v>5.7519999999999998</v>
      </c>
    </row>
    <row r="65" spans="1:9" ht="16">
      <c r="A65" s="113">
        <v>63</v>
      </c>
      <c r="B65" s="63" t="s">
        <v>356</v>
      </c>
      <c r="C65" s="113">
        <v>1.2</v>
      </c>
      <c r="D65" s="113">
        <v>1.532</v>
      </c>
      <c r="E65" s="113">
        <v>0.73699999999999999</v>
      </c>
      <c r="F65" s="113">
        <v>0.55300000000000005</v>
      </c>
      <c r="G65" s="113">
        <v>8.5999999999999993E-2</v>
      </c>
      <c r="H65" s="113">
        <v>0.17399999999999999</v>
      </c>
      <c r="I65" s="113">
        <v>5.7389999999999999</v>
      </c>
    </row>
    <row r="66" spans="1:9" ht="16">
      <c r="A66" s="113">
        <v>64</v>
      </c>
      <c r="B66" s="63" t="s">
        <v>357</v>
      </c>
      <c r="C66" s="113">
        <v>0.83499999999999996</v>
      </c>
      <c r="D66" s="113">
        <v>1.522</v>
      </c>
      <c r="E66" s="113">
        <v>0.61499999999999999</v>
      </c>
      <c r="F66" s="113">
        <v>0.54100000000000004</v>
      </c>
      <c r="G66" s="113">
        <v>0.16200000000000001</v>
      </c>
      <c r="H66" s="113">
        <v>7.3999999999999996E-2</v>
      </c>
      <c r="I66" s="113">
        <v>5.681</v>
      </c>
    </row>
    <row r="67" spans="1:9" ht="16">
      <c r="A67" s="113">
        <v>65</v>
      </c>
      <c r="B67" s="63" t="s">
        <v>358</v>
      </c>
      <c r="C67" s="113">
        <v>0.93400000000000005</v>
      </c>
      <c r="D67" s="113">
        <v>1.2490000000000001</v>
      </c>
      <c r="E67" s="113">
        <v>0.67400000000000004</v>
      </c>
      <c r="F67" s="113">
        <v>0.53</v>
      </c>
      <c r="G67" s="113">
        <v>9.1999999999999998E-2</v>
      </c>
      <c r="H67" s="113">
        <v>3.4000000000000002E-2</v>
      </c>
      <c r="I67" s="113">
        <v>5.6630000000000003</v>
      </c>
    </row>
    <row r="68" spans="1:9" ht="16">
      <c r="A68" s="113">
        <v>66</v>
      </c>
      <c r="B68" s="63" t="s">
        <v>359</v>
      </c>
      <c r="C68" s="113">
        <v>0.85499999999999998</v>
      </c>
      <c r="D68" s="113">
        <v>1.23</v>
      </c>
      <c r="E68" s="113">
        <v>0.57799999999999996</v>
      </c>
      <c r="F68" s="113">
        <v>0.44800000000000001</v>
      </c>
      <c r="G68" s="113">
        <v>0.27400000000000002</v>
      </c>
      <c r="H68" s="113">
        <v>2.3E-2</v>
      </c>
      <c r="I68" s="113">
        <v>5.6619999999999999</v>
      </c>
    </row>
    <row r="69" spans="1:9" ht="16">
      <c r="A69" s="113">
        <v>67</v>
      </c>
      <c r="B69" s="63" t="s">
        <v>360</v>
      </c>
      <c r="C69" s="113">
        <v>0.65700000000000003</v>
      </c>
      <c r="D69" s="113">
        <v>1.3009999999999999</v>
      </c>
      <c r="E69" s="113">
        <v>0.62</v>
      </c>
      <c r="F69" s="113">
        <v>0.23200000000000001</v>
      </c>
      <c r="G69" s="113">
        <v>0.17100000000000001</v>
      </c>
      <c r="H69" s="113">
        <v>0</v>
      </c>
      <c r="I69" s="113">
        <v>5.64</v>
      </c>
    </row>
    <row r="70" spans="1:9" ht="16">
      <c r="A70" s="113">
        <v>68</v>
      </c>
      <c r="B70" s="63" t="s">
        <v>361</v>
      </c>
      <c r="C70" s="113">
        <v>1.016</v>
      </c>
      <c r="D70" s="113">
        <v>1.5329999999999999</v>
      </c>
      <c r="E70" s="113">
        <v>0.51700000000000002</v>
      </c>
      <c r="F70" s="113">
        <v>0.41699999999999998</v>
      </c>
      <c r="G70" s="113">
        <v>0.19900000000000001</v>
      </c>
      <c r="H70" s="113">
        <v>3.6999999999999998E-2</v>
      </c>
      <c r="I70" s="113">
        <v>5.6360000000000001</v>
      </c>
    </row>
    <row r="71" spans="1:9" ht="16">
      <c r="A71" s="113">
        <v>69</v>
      </c>
      <c r="B71" s="63" t="s">
        <v>362</v>
      </c>
      <c r="C71" s="113">
        <v>1.171</v>
      </c>
      <c r="D71" s="113">
        <v>1.401</v>
      </c>
      <c r="E71" s="113">
        <v>0.73199999999999998</v>
      </c>
      <c r="F71" s="113">
        <v>0.25900000000000001</v>
      </c>
      <c r="G71" s="113">
        <v>6.0999999999999999E-2</v>
      </c>
      <c r="H71" s="113">
        <v>2.1999999999999999E-2</v>
      </c>
      <c r="I71" s="113">
        <v>5.62</v>
      </c>
    </row>
    <row r="72" spans="1:9" ht="16">
      <c r="A72" s="113">
        <v>70</v>
      </c>
      <c r="B72" s="63" t="s">
        <v>363</v>
      </c>
      <c r="C72" s="113">
        <v>0.98499999999999999</v>
      </c>
      <c r="D72" s="113">
        <v>1.35</v>
      </c>
      <c r="E72" s="113">
        <v>0.55300000000000005</v>
      </c>
      <c r="F72" s="113">
        <v>0.496</v>
      </c>
      <c r="G72" s="113">
        <v>0.11600000000000001</v>
      </c>
      <c r="H72" s="113">
        <v>0.14799999999999999</v>
      </c>
      <c r="I72" s="113">
        <v>5.5659999999999998</v>
      </c>
    </row>
    <row r="73" spans="1:9" ht="16">
      <c r="A73" s="113">
        <v>71</v>
      </c>
      <c r="B73" s="63" t="s">
        <v>364</v>
      </c>
      <c r="C73" s="113">
        <v>0.77500000000000002</v>
      </c>
      <c r="D73" s="113">
        <v>1.3120000000000001</v>
      </c>
      <c r="E73" s="113">
        <v>0.51300000000000001</v>
      </c>
      <c r="F73" s="113">
        <v>0.64300000000000002</v>
      </c>
      <c r="G73" s="113">
        <v>0.12</v>
      </c>
      <c r="H73" s="113">
        <v>0.105</v>
      </c>
      <c r="I73" s="113">
        <v>5.524</v>
      </c>
    </row>
    <row r="74" spans="1:9" ht="16">
      <c r="A74" s="113">
        <v>72</v>
      </c>
      <c r="B74" s="63" t="s">
        <v>365</v>
      </c>
      <c r="C74" s="113">
        <v>0.62</v>
      </c>
      <c r="D74" s="113">
        <v>1.2050000000000001</v>
      </c>
      <c r="E74" s="113">
        <v>0.622</v>
      </c>
      <c r="F74" s="113">
        <v>0.45900000000000002</v>
      </c>
      <c r="G74" s="113">
        <v>0.19700000000000001</v>
      </c>
      <c r="H74" s="113">
        <v>7.3999999999999996E-2</v>
      </c>
      <c r="I74" s="113">
        <v>5.5039999999999996</v>
      </c>
    </row>
    <row r="75" spans="1:9" ht="16">
      <c r="A75" s="113">
        <v>73</v>
      </c>
      <c r="B75" s="63" t="s">
        <v>366</v>
      </c>
      <c r="C75" s="113">
        <v>1.0389999999999999</v>
      </c>
      <c r="D75" s="113">
        <v>1.498</v>
      </c>
      <c r="E75" s="113">
        <v>0.7</v>
      </c>
      <c r="F75" s="113">
        <v>0.307</v>
      </c>
      <c r="G75" s="113">
        <v>0.10100000000000001</v>
      </c>
      <c r="H75" s="113">
        <v>0.154</v>
      </c>
      <c r="I75" s="113">
        <v>5.4829999999999997</v>
      </c>
    </row>
    <row r="76" spans="1:9" ht="16">
      <c r="A76" s="113">
        <v>74</v>
      </c>
      <c r="B76" s="63" t="s">
        <v>367</v>
      </c>
      <c r="C76" s="113">
        <v>1.1479999999999999</v>
      </c>
      <c r="D76" s="113">
        <v>1.38</v>
      </c>
      <c r="E76" s="113">
        <v>0.68600000000000005</v>
      </c>
      <c r="F76" s="113">
        <v>0.32400000000000001</v>
      </c>
      <c r="G76" s="113">
        <v>0.106</v>
      </c>
      <c r="H76" s="113">
        <v>0.109</v>
      </c>
      <c r="I76" s="113">
        <v>5.4829999999999997</v>
      </c>
    </row>
    <row r="77" spans="1:9" ht="16">
      <c r="A77" s="113">
        <v>75</v>
      </c>
      <c r="B77" s="63" t="s">
        <v>368</v>
      </c>
      <c r="C77" s="113">
        <v>0.65200000000000002</v>
      </c>
      <c r="D77" s="113">
        <v>0.81</v>
      </c>
      <c r="E77" s="113">
        <v>0.42399999999999999</v>
      </c>
      <c r="F77" s="113">
        <v>0.33400000000000002</v>
      </c>
      <c r="G77" s="113">
        <v>0.216</v>
      </c>
      <c r="H77" s="113">
        <v>0.113</v>
      </c>
      <c r="I77" s="113">
        <v>5.4720000000000004</v>
      </c>
    </row>
    <row r="78" spans="1:9" ht="16">
      <c r="A78" s="113">
        <v>76</v>
      </c>
      <c r="B78" s="63" t="s">
        <v>369</v>
      </c>
      <c r="C78" s="113">
        <v>1.405</v>
      </c>
      <c r="D78" s="113">
        <v>1.29</v>
      </c>
      <c r="E78" s="113">
        <v>1.03</v>
      </c>
      <c r="F78" s="113">
        <v>0.52400000000000002</v>
      </c>
      <c r="G78" s="113">
        <v>0.246</v>
      </c>
      <c r="H78" s="113">
        <v>0.29099999999999998</v>
      </c>
      <c r="I78" s="113">
        <v>5.43</v>
      </c>
    </row>
    <row r="79" spans="1:9" ht="16">
      <c r="A79" s="113">
        <v>77</v>
      </c>
      <c r="B79" s="63" t="s">
        <v>370</v>
      </c>
      <c r="C79" s="113">
        <v>1.1879999999999999</v>
      </c>
      <c r="D79" s="113">
        <v>1.429</v>
      </c>
      <c r="E79" s="113">
        <v>0.88400000000000001</v>
      </c>
      <c r="F79" s="113">
        <v>0.56200000000000006</v>
      </c>
      <c r="G79" s="113">
        <v>5.5E-2</v>
      </c>
      <c r="H79" s="113">
        <v>1.7000000000000001E-2</v>
      </c>
      <c r="I79" s="113">
        <v>5.41</v>
      </c>
    </row>
    <row r="80" spans="1:9" ht="16">
      <c r="A80" s="113">
        <v>78</v>
      </c>
      <c r="B80" s="63" t="s">
        <v>371</v>
      </c>
      <c r="C80" s="113">
        <v>0.97499999999999998</v>
      </c>
      <c r="D80" s="113">
        <v>1.369</v>
      </c>
      <c r="E80" s="113">
        <v>0.68500000000000005</v>
      </c>
      <c r="F80" s="113">
        <v>0.28799999999999998</v>
      </c>
      <c r="G80" s="113">
        <v>0.13400000000000001</v>
      </c>
      <c r="H80" s="113">
        <v>4.2999999999999997E-2</v>
      </c>
      <c r="I80" s="113">
        <v>5.3979999999999997</v>
      </c>
    </row>
    <row r="81" spans="1:9" ht="16">
      <c r="A81" s="113">
        <v>79</v>
      </c>
      <c r="B81" s="63" t="s">
        <v>372</v>
      </c>
      <c r="C81" s="113">
        <v>1.1539999999999999</v>
      </c>
      <c r="D81" s="113">
        <v>1.202</v>
      </c>
      <c r="E81" s="113">
        <v>0.879</v>
      </c>
      <c r="F81" s="113">
        <v>0.13100000000000001</v>
      </c>
      <c r="G81" s="113">
        <v>0</v>
      </c>
      <c r="H81" s="113">
        <v>4.3999999999999997E-2</v>
      </c>
      <c r="I81" s="113">
        <v>5.3579999999999997</v>
      </c>
    </row>
    <row r="82" spans="1:9" ht="16">
      <c r="A82" s="113">
        <v>80</v>
      </c>
      <c r="B82" s="63" t="s">
        <v>373</v>
      </c>
      <c r="C82" s="113">
        <v>0.47399999999999998</v>
      </c>
      <c r="D82" s="113">
        <v>1.179</v>
      </c>
      <c r="E82" s="113">
        <v>0.59799999999999998</v>
      </c>
      <c r="F82" s="113">
        <v>0.503</v>
      </c>
      <c r="G82" s="113">
        <v>0.214</v>
      </c>
      <c r="H82" s="113">
        <v>0.13600000000000001</v>
      </c>
      <c r="I82" s="113">
        <v>5.3579999999999997</v>
      </c>
    </row>
    <row r="83" spans="1:9" ht="16">
      <c r="A83" s="113">
        <v>81</v>
      </c>
      <c r="B83" s="63" t="s">
        <v>374</v>
      </c>
      <c r="C83" s="113">
        <v>1.0169999999999999</v>
      </c>
      <c r="D83" s="113">
        <v>1.2789999999999999</v>
      </c>
      <c r="E83" s="113">
        <v>0.72899999999999998</v>
      </c>
      <c r="F83" s="113">
        <v>0.25900000000000001</v>
      </c>
      <c r="G83" s="113">
        <v>0.111</v>
      </c>
      <c r="H83" s="113">
        <v>8.1000000000000003E-2</v>
      </c>
      <c r="I83" s="113">
        <v>5.3470000000000004</v>
      </c>
    </row>
    <row r="84" spans="1:9" ht="16">
      <c r="A84" s="113">
        <v>82</v>
      </c>
      <c r="B84" s="63" t="s">
        <v>375</v>
      </c>
      <c r="C84" s="113">
        <v>1.115</v>
      </c>
      <c r="D84" s="113">
        <v>1.161</v>
      </c>
      <c r="E84" s="113">
        <v>0.73699999999999999</v>
      </c>
      <c r="F84" s="113">
        <v>0.38</v>
      </c>
      <c r="G84" s="113">
        <v>0.12</v>
      </c>
      <c r="H84" s="113">
        <v>3.9E-2</v>
      </c>
      <c r="I84" s="113">
        <v>5.3209999999999997</v>
      </c>
    </row>
    <row r="85" spans="1:9" ht="16">
      <c r="A85" s="113">
        <v>83</v>
      </c>
      <c r="B85" s="63" t="s">
        <v>376</v>
      </c>
      <c r="C85" s="113">
        <v>0.98199999999999998</v>
      </c>
      <c r="D85" s="113">
        <v>1.4410000000000001</v>
      </c>
      <c r="E85" s="113">
        <v>0.61399999999999999</v>
      </c>
      <c r="F85" s="113">
        <v>0.57799999999999996</v>
      </c>
      <c r="G85" s="113">
        <v>0.12</v>
      </c>
      <c r="H85" s="113">
        <v>0.106</v>
      </c>
      <c r="I85" s="113">
        <v>5.3019999999999996</v>
      </c>
    </row>
    <row r="86" spans="1:9" ht="16">
      <c r="A86" s="113">
        <v>84</v>
      </c>
      <c r="B86" s="63" t="s">
        <v>377</v>
      </c>
      <c r="C86" s="113">
        <v>0.97899999999999998</v>
      </c>
      <c r="D86" s="113">
        <v>1.1539999999999999</v>
      </c>
      <c r="E86" s="113">
        <v>0.68700000000000006</v>
      </c>
      <c r="F86" s="113">
        <v>7.6999999999999999E-2</v>
      </c>
      <c r="G86" s="113">
        <v>5.5E-2</v>
      </c>
      <c r="H86" s="113">
        <v>0.13500000000000001</v>
      </c>
      <c r="I86" s="113">
        <v>5.2949999999999999</v>
      </c>
    </row>
    <row r="87" spans="1:9" ht="16">
      <c r="A87" s="113">
        <v>85</v>
      </c>
      <c r="B87" s="63" t="s">
        <v>378</v>
      </c>
      <c r="C87" s="113">
        <v>0.77900000000000003</v>
      </c>
      <c r="D87" s="113">
        <v>0.79700000000000004</v>
      </c>
      <c r="E87" s="113">
        <v>0.66900000000000004</v>
      </c>
      <c r="F87" s="113">
        <v>0.46</v>
      </c>
      <c r="G87" s="113">
        <v>2.5999999999999999E-2</v>
      </c>
      <c r="H87" s="113">
        <v>7.3999999999999996E-2</v>
      </c>
      <c r="I87" s="113">
        <v>5.2539999999999996</v>
      </c>
    </row>
    <row r="88" spans="1:9" ht="16">
      <c r="A88" s="113">
        <v>86</v>
      </c>
      <c r="B88" s="63" t="s">
        <v>379</v>
      </c>
      <c r="C88" s="113">
        <v>0.98899999999999999</v>
      </c>
      <c r="D88" s="113">
        <v>1.1419999999999999</v>
      </c>
      <c r="E88" s="113">
        <v>0.79900000000000004</v>
      </c>
      <c r="F88" s="113">
        <v>0.59699999999999998</v>
      </c>
      <c r="G88" s="113">
        <v>2.9000000000000001E-2</v>
      </c>
      <c r="H88" s="113">
        <v>0.10299999999999999</v>
      </c>
      <c r="I88" s="113">
        <v>5.2460000000000004</v>
      </c>
    </row>
    <row r="89" spans="1:9" ht="16">
      <c r="A89" s="113">
        <v>87</v>
      </c>
      <c r="B89" s="63" t="s">
        <v>380</v>
      </c>
      <c r="C89" s="113">
        <v>1.024</v>
      </c>
      <c r="D89" s="113">
        <v>1.161</v>
      </c>
      <c r="E89" s="113">
        <v>0.60299999999999998</v>
      </c>
      <c r="F89" s="113">
        <v>0.43</v>
      </c>
      <c r="G89" s="113">
        <v>3.1E-2</v>
      </c>
      <c r="H89" s="113">
        <v>0.17599999999999999</v>
      </c>
      <c r="I89" s="113">
        <v>5.2009999999999996</v>
      </c>
    </row>
    <row r="90" spans="1:9" ht="16">
      <c r="A90" s="113">
        <v>88</v>
      </c>
      <c r="B90" s="63" t="s">
        <v>381</v>
      </c>
      <c r="C90" s="113">
        <v>0.96499999999999997</v>
      </c>
      <c r="D90" s="113">
        <v>1.1659999999999999</v>
      </c>
      <c r="E90" s="113">
        <v>0.78500000000000003</v>
      </c>
      <c r="F90" s="113">
        <v>0.29199999999999998</v>
      </c>
      <c r="G90" s="113">
        <v>0.187</v>
      </c>
      <c r="H90" s="113">
        <v>3.4000000000000002E-2</v>
      </c>
      <c r="I90" s="113">
        <v>5.1989999999999998</v>
      </c>
    </row>
    <row r="91" spans="1:9" ht="16">
      <c r="A91" s="113">
        <v>89</v>
      </c>
      <c r="B91" s="63" t="s">
        <v>382</v>
      </c>
      <c r="C91" s="113">
        <v>0.95899999999999996</v>
      </c>
      <c r="D91" s="113">
        <v>1.2390000000000001</v>
      </c>
      <c r="E91" s="113">
        <v>0.69099999999999995</v>
      </c>
      <c r="F91" s="113">
        <v>0.39400000000000002</v>
      </c>
      <c r="G91" s="113">
        <v>0.17299999999999999</v>
      </c>
      <c r="H91" s="113">
        <v>5.1999999999999998E-2</v>
      </c>
      <c r="I91" s="113">
        <v>5.1849999999999996</v>
      </c>
    </row>
    <row r="92" spans="1:9" ht="16">
      <c r="A92" s="113">
        <v>90</v>
      </c>
      <c r="B92" s="63" t="s">
        <v>383</v>
      </c>
      <c r="C92" s="113">
        <v>0.82199999999999995</v>
      </c>
      <c r="D92" s="113">
        <v>1.2649999999999999</v>
      </c>
      <c r="E92" s="113">
        <v>0.64500000000000002</v>
      </c>
      <c r="F92" s="113">
        <v>0.46800000000000003</v>
      </c>
      <c r="G92" s="113">
        <v>0.13</v>
      </c>
      <c r="H92" s="113">
        <v>0.13400000000000001</v>
      </c>
      <c r="I92" s="113">
        <v>5.1609999999999996</v>
      </c>
    </row>
    <row r="93" spans="1:9" ht="16">
      <c r="A93" s="113">
        <v>91</v>
      </c>
      <c r="B93" s="63" t="s">
        <v>384</v>
      </c>
      <c r="C93" s="113">
        <v>0.68899999999999995</v>
      </c>
      <c r="D93" s="113">
        <v>1.1719999999999999</v>
      </c>
      <c r="E93" s="113">
        <v>4.8000000000000001E-2</v>
      </c>
      <c r="F93" s="113">
        <v>0.46200000000000002</v>
      </c>
      <c r="G93" s="113">
        <v>0.20100000000000001</v>
      </c>
      <c r="H93" s="113">
        <v>3.2000000000000001E-2</v>
      </c>
      <c r="I93" s="113">
        <v>5.1550000000000002</v>
      </c>
    </row>
    <row r="94" spans="1:9" ht="16">
      <c r="A94" s="113">
        <v>92</v>
      </c>
      <c r="B94" s="63" t="s">
        <v>385</v>
      </c>
      <c r="C94" s="113">
        <v>0.53</v>
      </c>
      <c r="D94" s="113">
        <v>1.4159999999999999</v>
      </c>
      <c r="E94" s="113">
        <v>0.59399999999999997</v>
      </c>
      <c r="F94" s="113">
        <v>0.54</v>
      </c>
      <c r="G94" s="113">
        <v>0.28100000000000003</v>
      </c>
      <c r="H94" s="113">
        <v>3.5000000000000003E-2</v>
      </c>
      <c r="I94" s="113">
        <v>5.1310000000000002</v>
      </c>
    </row>
    <row r="95" spans="1:9" ht="16">
      <c r="A95" s="113">
        <v>93</v>
      </c>
      <c r="B95" s="63" t="s">
        <v>386</v>
      </c>
      <c r="C95" s="113">
        <v>0.91500000000000004</v>
      </c>
      <c r="D95" s="113">
        <v>1.0780000000000001</v>
      </c>
      <c r="E95" s="113">
        <v>0.75800000000000001</v>
      </c>
      <c r="F95" s="113">
        <v>0.28000000000000003</v>
      </c>
      <c r="G95" s="113">
        <v>0.216</v>
      </c>
      <c r="H95" s="113">
        <v>0</v>
      </c>
      <c r="I95" s="113">
        <v>5.1289999999999996</v>
      </c>
    </row>
    <row r="96" spans="1:9" ht="16">
      <c r="A96" s="113">
        <v>94</v>
      </c>
      <c r="B96" s="63" t="s">
        <v>387</v>
      </c>
      <c r="C96" s="113">
        <v>0.91400000000000003</v>
      </c>
      <c r="D96" s="113">
        <v>1.5169999999999999</v>
      </c>
      <c r="E96" s="113">
        <v>0.57499999999999996</v>
      </c>
      <c r="F96" s="113">
        <v>0.39500000000000002</v>
      </c>
      <c r="G96" s="113">
        <v>0.253</v>
      </c>
      <c r="H96" s="113">
        <v>3.2000000000000001E-2</v>
      </c>
      <c r="I96" s="113">
        <v>5.125</v>
      </c>
    </row>
    <row r="97" spans="1:9" ht="16">
      <c r="A97" s="113">
        <v>95</v>
      </c>
      <c r="B97" s="63" t="s">
        <v>388</v>
      </c>
      <c r="C97" s="113">
        <v>0.71499999999999997</v>
      </c>
      <c r="D97" s="113">
        <v>1.365</v>
      </c>
      <c r="E97" s="113">
        <v>0.70199999999999996</v>
      </c>
      <c r="F97" s="113">
        <v>0.61799999999999999</v>
      </c>
      <c r="G97" s="113">
        <v>0.17699999999999999</v>
      </c>
      <c r="H97" s="113">
        <v>7.9000000000000001E-2</v>
      </c>
      <c r="I97" s="113">
        <v>5.1029999999999998</v>
      </c>
    </row>
    <row r="98" spans="1:9" ht="16">
      <c r="A98" s="113">
        <v>96</v>
      </c>
      <c r="B98" s="63" t="s">
        <v>389</v>
      </c>
      <c r="C98" s="113">
        <v>0.89900000000000002</v>
      </c>
      <c r="D98" s="113">
        <v>1.2150000000000001</v>
      </c>
      <c r="E98" s="113">
        <v>0.52200000000000002</v>
      </c>
      <c r="F98" s="113">
        <v>0.53800000000000003</v>
      </c>
      <c r="G98" s="113">
        <v>0.48399999999999999</v>
      </c>
      <c r="H98" s="113">
        <v>1.7999999999999999E-2</v>
      </c>
      <c r="I98" s="113">
        <v>5.093</v>
      </c>
    </row>
    <row r="99" spans="1:9" ht="16">
      <c r="A99" s="113">
        <v>97</v>
      </c>
      <c r="B99" s="63" t="s">
        <v>390</v>
      </c>
      <c r="C99" s="113">
        <v>0.79600000000000004</v>
      </c>
      <c r="D99" s="113">
        <v>1.335</v>
      </c>
      <c r="E99" s="113">
        <v>0.52700000000000002</v>
      </c>
      <c r="F99" s="113">
        <v>0.54100000000000004</v>
      </c>
      <c r="G99" s="113">
        <v>0.36399999999999999</v>
      </c>
      <c r="H99" s="113">
        <v>0.17100000000000001</v>
      </c>
      <c r="I99" s="113">
        <v>5.0819999999999999</v>
      </c>
    </row>
    <row r="100" spans="1:9" ht="16">
      <c r="A100" s="113">
        <v>98</v>
      </c>
      <c r="B100" s="63" t="s">
        <v>391</v>
      </c>
      <c r="C100" s="113">
        <v>0</v>
      </c>
      <c r="D100" s="113">
        <v>0.71199999999999997</v>
      </c>
      <c r="E100" s="113">
        <v>0.115</v>
      </c>
      <c r="F100" s="113">
        <v>0.67400000000000004</v>
      </c>
      <c r="G100" s="113">
        <v>0.23799999999999999</v>
      </c>
      <c r="H100" s="113">
        <v>0.28199999999999997</v>
      </c>
      <c r="I100" s="113">
        <v>4.9820000000000002</v>
      </c>
    </row>
    <row r="101" spans="1:9" ht="16">
      <c r="A101" s="113">
        <v>99</v>
      </c>
      <c r="B101" s="63" t="s">
        <v>392</v>
      </c>
      <c r="C101" s="113">
        <v>0.53500000000000003</v>
      </c>
      <c r="D101" s="113">
        <v>0.89100000000000001</v>
      </c>
      <c r="E101" s="113">
        <v>0.182</v>
      </c>
      <c r="F101" s="113">
        <v>0.45400000000000001</v>
      </c>
      <c r="G101" s="113">
        <v>0.183</v>
      </c>
      <c r="H101" s="113">
        <v>4.2999999999999997E-2</v>
      </c>
      <c r="I101" s="113">
        <v>4.9749999999999996</v>
      </c>
    </row>
    <row r="102" spans="1:9" ht="16">
      <c r="A102" s="113">
        <v>100</v>
      </c>
      <c r="B102" s="63" t="s">
        <v>393</v>
      </c>
      <c r="C102" s="113">
        <v>1.054</v>
      </c>
      <c r="D102" s="113">
        <v>1.5149999999999999</v>
      </c>
      <c r="E102" s="113">
        <v>0.71199999999999997</v>
      </c>
      <c r="F102" s="113">
        <v>0.35899999999999999</v>
      </c>
      <c r="G102" s="113">
        <v>6.4000000000000001E-2</v>
      </c>
      <c r="H102" s="113">
        <v>8.9999999999999993E-3</v>
      </c>
      <c r="I102" s="113">
        <v>4.9329999999999998</v>
      </c>
    </row>
    <row r="103" spans="1:9" ht="16">
      <c r="A103" s="113">
        <v>101</v>
      </c>
      <c r="B103" s="63" t="s">
        <v>394</v>
      </c>
      <c r="C103" s="113">
        <v>0.42499999999999999</v>
      </c>
      <c r="D103" s="113">
        <v>1.228</v>
      </c>
      <c r="E103" s="113">
        <v>0.53900000000000003</v>
      </c>
      <c r="F103" s="113">
        <v>0.52600000000000002</v>
      </c>
      <c r="G103" s="113">
        <v>0.30199999999999999</v>
      </c>
      <c r="H103" s="113">
        <v>7.8E-2</v>
      </c>
      <c r="I103" s="113">
        <v>4.88</v>
      </c>
    </row>
    <row r="104" spans="1:9" ht="16">
      <c r="A104" s="113">
        <v>102</v>
      </c>
      <c r="B104" s="63" t="s">
        <v>395</v>
      </c>
      <c r="C104" s="113">
        <v>0.996</v>
      </c>
      <c r="D104" s="113">
        <v>1.4690000000000001</v>
      </c>
      <c r="E104" s="113">
        <v>0.65700000000000003</v>
      </c>
      <c r="F104" s="113">
        <v>0.13300000000000001</v>
      </c>
      <c r="G104" s="113">
        <v>5.6000000000000001E-2</v>
      </c>
      <c r="H104" s="113">
        <v>5.1999999999999998E-2</v>
      </c>
      <c r="I104" s="113">
        <v>4.806</v>
      </c>
    </row>
    <row r="105" spans="1:9" ht="16">
      <c r="A105" s="113">
        <v>103</v>
      </c>
      <c r="B105" s="63" t="s">
        <v>396</v>
      </c>
      <c r="C105" s="113">
        <v>1.036</v>
      </c>
      <c r="D105" s="113">
        <v>1.1639999999999999</v>
      </c>
      <c r="E105" s="113">
        <v>0.40400000000000003</v>
      </c>
      <c r="F105" s="113">
        <v>0.35599999999999998</v>
      </c>
      <c r="G105" s="113">
        <v>3.2000000000000001E-2</v>
      </c>
      <c r="H105" s="113">
        <v>5.1999999999999998E-2</v>
      </c>
      <c r="I105" s="113">
        <v>4.758</v>
      </c>
    </row>
    <row r="106" spans="1:9" ht="16">
      <c r="A106" s="113">
        <v>104</v>
      </c>
      <c r="B106" s="63" t="s">
        <v>397</v>
      </c>
      <c r="C106" s="113">
        <v>0.64200000000000002</v>
      </c>
      <c r="D106" s="113">
        <v>1.2170000000000001</v>
      </c>
      <c r="E106" s="113">
        <v>0.60199999999999998</v>
      </c>
      <c r="F106" s="113">
        <v>0.26600000000000001</v>
      </c>
      <c r="G106" s="113">
        <v>8.5999999999999993E-2</v>
      </c>
      <c r="H106" s="113">
        <v>7.5999999999999998E-2</v>
      </c>
      <c r="I106" s="113">
        <v>4.7430000000000003</v>
      </c>
    </row>
    <row r="107" spans="1:9" ht="16">
      <c r="A107" s="113">
        <v>105</v>
      </c>
      <c r="B107" s="63" t="s">
        <v>398</v>
      </c>
      <c r="C107" s="113">
        <v>0.94</v>
      </c>
      <c r="D107" s="113">
        <v>1.41</v>
      </c>
      <c r="E107" s="113">
        <v>0.33</v>
      </c>
      <c r="F107" s="113">
        <v>0.51600000000000001</v>
      </c>
      <c r="G107" s="113">
        <v>0.10299999999999999</v>
      </c>
      <c r="H107" s="113">
        <v>5.6000000000000001E-2</v>
      </c>
      <c r="I107" s="113">
        <v>4.7240000000000002</v>
      </c>
    </row>
    <row r="108" spans="1:9" ht="16">
      <c r="A108" s="113">
        <v>106</v>
      </c>
      <c r="B108" s="63" t="s">
        <v>399</v>
      </c>
      <c r="C108" s="113">
        <v>1.0589999999999999</v>
      </c>
      <c r="D108" s="113">
        <v>0.77100000000000002</v>
      </c>
      <c r="E108" s="113">
        <v>0.69099999999999995</v>
      </c>
      <c r="F108" s="113">
        <v>0.45900000000000002</v>
      </c>
      <c r="G108" s="113">
        <v>0.28199999999999997</v>
      </c>
      <c r="H108" s="113">
        <v>0.129</v>
      </c>
      <c r="I108" s="113">
        <v>4.7069999999999999</v>
      </c>
    </row>
    <row r="109" spans="1:9" ht="16">
      <c r="A109" s="113">
        <v>107</v>
      </c>
      <c r="B109" s="63" t="s">
        <v>400</v>
      </c>
      <c r="C109" s="113">
        <v>0.54100000000000004</v>
      </c>
      <c r="D109" s="113">
        <v>0.872</v>
      </c>
      <c r="E109" s="113">
        <v>0.08</v>
      </c>
      <c r="F109" s="113">
        <v>0.46700000000000003</v>
      </c>
      <c r="G109" s="113">
        <v>0.14599999999999999</v>
      </c>
      <c r="H109" s="113">
        <v>0.10299999999999999</v>
      </c>
      <c r="I109" s="113">
        <v>4.6710000000000003</v>
      </c>
    </row>
    <row r="110" spans="1:9" ht="16">
      <c r="A110" s="113">
        <v>108</v>
      </c>
      <c r="B110" s="63" t="s">
        <v>401</v>
      </c>
      <c r="C110" s="113">
        <v>0.59199999999999997</v>
      </c>
      <c r="D110" s="113">
        <v>0.89600000000000002</v>
      </c>
      <c r="E110" s="113">
        <v>0.33700000000000002</v>
      </c>
      <c r="F110" s="113">
        <v>0.499</v>
      </c>
      <c r="G110" s="113">
        <v>0.21199999999999999</v>
      </c>
      <c r="H110" s="113">
        <v>2.9000000000000001E-2</v>
      </c>
      <c r="I110" s="113">
        <v>4.657</v>
      </c>
    </row>
    <row r="111" spans="1:9" ht="16">
      <c r="A111" s="113">
        <v>109</v>
      </c>
      <c r="B111" s="63" t="s">
        <v>402</v>
      </c>
      <c r="C111" s="113">
        <v>0.42899999999999999</v>
      </c>
      <c r="D111" s="113">
        <v>1.117</v>
      </c>
      <c r="E111" s="113">
        <v>0.433</v>
      </c>
      <c r="F111" s="113">
        <v>0.40600000000000003</v>
      </c>
      <c r="G111" s="113">
        <v>0.13800000000000001</v>
      </c>
      <c r="H111" s="113">
        <v>8.2000000000000003E-2</v>
      </c>
      <c r="I111" s="113">
        <v>4.6310000000000002</v>
      </c>
    </row>
    <row r="112" spans="1:9" ht="16">
      <c r="A112" s="113">
        <v>110</v>
      </c>
      <c r="B112" s="63" t="s">
        <v>403</v>
      </c>
      <c r="C112" s="113">
        <v>0.72</v>
      </c>
      <c r="D112" s="113">
        <v>1.034</v>
      </c>
      <c r="E112" s="113">
        <v>0.441</v>
      </c>
      <c r="F112" s="113">
        <v>0.626</v>
      </c>
      <c r="G112" s="113">
        <v>0.23</v>
      </c>
      <c r="H112" s="113">
        <v>0.17399999999999999</v>
      </c>
      <c r="I112" s="113">
        <v>4.6230000000000002</v>
      </c>
    </row>
    <row r="113" spans="1:9" ht="16">
      <c r="A113" s="113">
        <v>111</v>
      </c>
      <c r="B113" s="63" t="s">
        <v>404</v>
      </c>
      <c r="C113" s="113">
        <v>0.9</v>
      </c>
      <c r="D113" s="113">
        <v>0.90600000000000003</v>
      </c>
      <c r="E113" s="113">
        <v>0.69</v>
      </c>
      <c r="F113" s="113">
        <v>0.27100000000000002</v>
      </c>
      <c r="G113" s="113">
        <v>0.04</v>
      </c>
      <c r="H113" s="113">
        <v>6.3E-2</v>
      </c>
      <c r="I113" s="113">
        <v>4.5919999999999996</v>
      </c>
    </row>
    <row r="114" spans="1:9" ht="16">
      <c r="A114" s="113">
        <v>112</v>
      </c>
      <c r="B114" s="63" t="s">
        <v>405</v>
      </c>
      <c r="C114" s="113">
        <v>0.91600000000000004</v>
      </c>
      <c r="D114" s="113">
        <v>0.81699999999999995</v>
      </c>
      <c r="E114" s="113">
        <v>0.79</v>
      </c>
      <c r="F114" s="113">
        <v>0.41899999999999998</v>
      </c>
      <c r="G114" s="113">
        <v>0.14899999999999999</v>
      </c>
      <c r="H114" s="113">
        <v>3.2000000000000001E-2</v>
      </c>
      <c r="I114" s="113">
        <v>4.5860000000000003</v>
      </c>
    </row>
    <row r="115" spans="1:9" ht="16">
      <c r="A115" s="113">
        <v>113</v>
      </c>
      <c r="B115" s="63" t="s">
        <v>406</v>
      </c>
      <c r="C115" s="113">
        <v>0.25600000000000001</v>
      </c>
      <c r="D115" s="113">
        <v>0.81299999999999994</v>
      </c>
      <c r="E115" s="113">
        <v>0</v>
      </c>
      <c r="F115" s="113">
        <v>0.35499999999999998</v>
      </c>
      <c r="G115" s="113">
        <v>0.23799999999999999</v>
      </c>
      <c r="H115" s="113">
        <v>5.2999999999999999E-2</v>
      </c>
      <c r="I115" s="113">
        <v>4.5709999999999997</v>
      </c>
    </row>
    <row r="116" spans="1:9" ht="16">
      <c r="A116" s="113">
        <v>114</v>
      </c>
      <c r="B116" s="63" t="s">
        <v>407</v>
      </c>
      <c r="C116" s="113">
        <v>0.68200000000000005</v>
      </c>
      <c r="D116" s="113">
        <v>0.81100000000000005</v>
      </c>
      <c r="E116" s="113">
        <v>0.34300000000000003</v>
      </c>
      <c r="F116" s="113">
        <v>0.51400000000000001</v>
      </c>
      <c r="G116" s="113">
        <v>9.0999999999999998E-2</v>
      </c>
      <c r="H116" s="113">
        <v>7.6999999999999999E-2</v>
      </c>
      <c r="I116" s="113">
        <v>4.5590000000000002</v>
      </c>
    </row>
    <row r="117" spans="1:9" ht="16">
      <c r="A117" s="113">
        <v>115</v>
      </c>
      <c r="B117" s="63" t="s">
        <v>408</v>
      </c>
      <c r="C117" s="113">
        <v>0.53200000000000003</v>
      </c>
      <c r="D117" s="113">
        <v>0.85</v>
      </c>
      <c r="E117" s="113">
        <v>0.57899999999999996</v>
      </c>
      <c r="F117" s="113">
        <v>0.57999999999999996</v>
      </c>
      <c r="G117" s="113">
        <v>0.153</v>
      </c>
      <c r="H117" s="113">
        <v>0.14399999999999999</v>
      </c>
      <c r="I117" s="113">
        <v>4.5</v>
      </c>
    </row>
    <row r="118" spans="1:9" ht="16">
      <c r="A118" s="113">
        <v>116</v>
      </c>
      <c r="B118" s="63" t="s">
        <v>409</v>
      </c>
      <c r="C118" s="113">
        <v>0.91800000000000004</v>
      </c>
      <c r="D118" s="113">
        <v>1.3140000000000001</v>
      </c>
      <c r="E118" s="113">
        <v>0.67200000000000004</v>
      </c>
      <c r="F118" s="113">
        <v>0.58499999999999996</v>
      </c>
      <c r="G118" s="113">
        <v>0.307</v>
      </c>
      <c r="H118" s="113">
        <v>0.05</v>
      </c>
      <c r="I118" s="113">
        <v>4.4710000000000001</v>
      </c>
    </row>
    <row r="119" spans="1:9" ht="16">
      <c r="A119" s="113">
        <v>117</v>
      </c>
      <c r="B119" s="63" t="s">
        <v>410</v>
      </c>
      <c r="C119" s="113">
        <v>1.01</v>
      </c>
      <c r="D119" s="113">
        <v>0.97099999999999997</v>
      </c>
      <c r="E119" s="113">
        <v>0.53600000000000003</v>
      </c>
      <c r="F119" s="113">
        <v>0.30399999999999999</v>
      </c>
      <c r="G119" s="113">
        <v>0.14799999999999999</v>
      </c>
      <c r="H119" s="113">
        <v>9.5000000000000001E-2</v>
      </c>
      <c r="I119" s="113">
        <v>4.4560000000000004</v>
      </c>
    </row>
    <row r="120" spans="1:9" ht="16">
      <c r="A120" s="113">
        <v>118</v>
      </c>
      <c r="B120" s="63" t="s">
        <v>411</v>
      </c>
      <c r="C120" s="113">
        <v>0.37</v>
      </c>
      <c r="D120" s="113">
        <v>1.2330000000000001</v>
      </c>
      <c r="E120" s="113">
        <v>0.152</v>
      </c>
      <c r="F120" s="113">
        <v>0.36699999999999999</v>
      </c>
      <c r="G120" s="113">
        <v>0.13900000000000001</v>
      </c>
      <c r="H120" s="113">
        <v>5.6000000000000001E-2</v>
      </c>
      <c r="I120" s="113">
        <v>4.4470000000000001</v>
      </c>
    </row>
    <row r="121" spans="1:9" ht="16">
      <c r="A121" s="113">
        <v>119</v>
      </c>
      <c r="B121" s="63" t="s">
        <v>412</v>
      </c>
      <c r="C121" s="113">
        <v>0.874</v>
      </c>
      <c r="D121" s="113">
        <v>1.2809999999999999</v>
      </c>
      <c r="E121" s="113">
        <v>0.36499999999999999</v>
      </c>
      <c r="F121" s="113">
        <v>0.51900000000000002</v>
      </c>
      <c r="G121" s="113">
        <v>5.0999999999999997E-2</v>
      </c>
      <c r="H121" s="113">
        <v>6.4000000000000001E-2</v>
      </c>
      <c r="I121" s="113">
        <v>4.4409999999999998</v>
      </c>
    </row>
    <row r="122" spans="1:9" ht="16">
      <c r="A122" s="113">
        <v>120</v>
      </c>
      <c r="B122" s="63" t="s">
        <v>413</v>
      </c>
      <c r="C122" s="113">
        <v>0.54900000000000004</v>
      </c>
      <c r="D122" s="113">
        <v>1.0880000000000001</v>
      </c>
      <c r="E122" s="113">
        <v>0.45700000000000002</v>
      </c>
      <c r="F122" s="113">
        <v>0.69599999999999995</v>
      </c>
      <c r="G122" s="113">
        <v>0.25600000000000001</v>
      </c>
      <c r="H122" s="113">
        <v>6.5000000000000002E-2</v>
      </c>
      <c r="I122" s="113">
        <v>4.4329999999999998</v>
      </c>
    </row>
    <row r="123" spans="1:9" ht="16">
      <c r="A123" s="113">
        <v>121</v>
      </c>
      <c r="B123" s="63" t="s">
        <v>414</v>
      </c>
      <c r="C123" s="113">
        <v>0.314</v>
      </c>
      <c r="D123" s="113">
        <v>1.097</v>
      </c>
      <c r="E123" s="113">
        <v>0.254</v>
      </c>
      <c r="F123" s="113">
        <v>0.312</v>
      </c>
      <c r="G123" s="113">
        <v>0.17499999999999999</v>
      </c>
      <c r="H123" s="113">
        <v>0.128</v>
      </c>
      <c r="I123" s="113">
        <v>4.4240000000000004</v>
      </c>
    </row>
    <row r="124" spans="1:9" ht="16">
      <c r="A124" s="113">
        <v>122</v>
      </c>
      <c r="B124" s="63" t="s">
        <v>415</v>
      </c>
      <c r="C124" s="113">
        <v>0.88500000000000001</v>
      </c>
      <c r="D124" s="113">
        <v>1.0249999999999999</v>
      </c>
      <c r="E124" s="113">
        <v>0.55300000000000005</v>
      </c>
      <c r="F124" s="113">
        <v>0.312</v>
      </c>
      <c r="G124" s="113">
        <v>9.1999999999999998E-2</v>
      </c>
      <c r="H124" s="113">
        <v>0.107</v>
      </c>
      <c r="I124" s="113">
        <v>4.4189999999999996</v>
      </c>
    </row>
    <row r="125" spans="1:9" ht="16">
      <c r="A125" s="113">
        <v>123</v>
      </c>
      <c r="B125" s="63" t="s">
        <v>416</v>
      </c>
      <c r="C125" s="113">
        <v>0.19800000000000001</v>
      </c>
      <c r="D125" s="113">
        <v>0.90200000000000002</v>
      </c>
      <c r="E125" s="113">
        <v>0.17299999999999999</v>
      </c>
      <c r="F125" s="113">
        <v>0.53100000000000003</v>
      </c>
      <c r="G125" s="113">
        <v>0.20599999999999999</v>
      </c>
      <c r="H125" s="113">
        <v>0.158</v>
      </c>
      <c r="I125" s="113">
        <v>4.4169999999999998</v>
      </c>
    </row>
    <row r="126" spans="1:9" ht="16">
      <c r="A126" s="113">
        <v>124</v>
      </c>
      <c r="B126" s="63" t="s">
        <v>417</v>
      </c>
      <c r="C126" s="113">
        <v>0.49299999999999999</v>
      </c>
      <c r="D126" s="113">
        <v>1.048</v>
      </c>
      <c r="E126" s="113">
        <v>0.45400000000000001</v>
      </c>
      <c r="F126" s="113">
        <v>0.504</v>
      </c>
      <c r="G126" s="113">
        <v>0.35199999999999998</v>
      </c>
      <c r="H126" s="113">
        <v>5.5E-2</v>
      </c>
      <c r="I126" s="113">
        <v>4.41</v>
      </c>
    </row>
    <row r="127" spans="1:9" ht="16">
      <c r="A127" s="113">
        <v>125</v>
      </c>
      <c r="B127" s="63" t="s">
        <v>418</v>
      </c>
      <c r="C127" s="113">
        <v>0.56200000000000006</v>
      </c>
      <c r="D127" s="113">
        <v>1.0469999999999999</v>
      </c>
      <c r="E127" s="113">
        <v>0.29499999999999998</v>
      </c>
      <c r="F127" s="113">
        <v>0.503</v>
      </c>
      <c r="G127" s="113">
        <v>0.221</v>
      </c>
      <c r="H127" s="113">
        <v>8.2000000000000003E-2</v>
      </c>
      <c r="I127" s="113">
        <v>4.3769999999999998</v>
      </c>
    </row>
    <row r="128" spans="1:9" ht="16">
      <c r="A128" s="113">
        <v>126</v>
      </c>
      <c r="B128" s="63" t="s">
        <v>419</v>
      </c>
      <c r="C128" s="113">
        <v>0.55700000000000005</v>
      </c>
      <c r="D128" s="113">
        <v>1.2450000000000001</v>
      </c>
      <c r="E128" s="113">
        <v>0.29199999999999998</v>
      </c>
      <c r="F128" s="113">
        <v>0.129</v>
      </c>
      <c r="G128" s="113">
        <v>0.13400000000000001</v>
      </c>
      <c r="H128" s="113">
        <v>9.2999999999999999E-2</v>
      </c>
      <c r="I128" s="113">
        <v>4.3559999999999999</v>
      </c>
    </row>
    <row r="129" spans="1:9" ht="16">
      <c r="A129" s="113">
        <v>127</v>
      </c>
      <c r="B129" s="63" t="s">
        <v>420</v>
      </c>
      <c r="C129" s="113">
        <v>0.308</v>
      </c>
      <c r="D129" s="113">
        <v>0.95</v>
      </c>
      <c r="E129" s="113">
        <v>0.39100000000000001</v>
      </c>
      <c r="F129" s="113">
        <v>0.45200000000000001</v>
      </c>
      <c r="G129" s="113">
        <v>0.22</v>
      </c>
      <c r="H129" s="113">
        <v>0.14599999999999999</v>
      </c>
      <c r="I129" s="113">
        <v>4.3499999999999996</v>
      </c>
    </row>
    <row r="130" spans="1:9" ht="16">
      <c r="A130" s="113">
        <v>128</v>
      </c>
      <c r="B130" s="63" t="s">
        <v>421</v>
      </c>
      <c r="C130" s="113">
        <v>0.85299999999999998</v>
      </c>
      <c r="D130" s="113">
        <v>0.59199999999999997</v>
      </c>
      <c r="E130" s="113">
        <v>0.64300000000000002</v>
      </c>
      <c r="F130" s="113">
        <v>0.375</v>
      </c>
      <c r="G130" s="113">
        <v>3.7999999999999999E-2</v>
      </c>
      <c r="H130" s="113">
        <v>0.215</v>
      </c>
      <c r="I130" s="113">
        <v>4.34</v>
      </c>
    </row>
    <row r="131" spans="1:9" ht="16">
      <c r="A131" s="113">
        <v>129</v>
      </c>
      <c r="B131" s="63" t="s">
        <v>422</v>
      </c>
      <c r="C131" s="113">
        <v>0.81599999999999995</v>
      </c>
      <c r="D131" s="113">
        <v>0.99</v>
      </c>
      <c r="E131" s="113">
        <v>0.66600000000000004</v>
      </c>
      <c r="F131" s="113">
        <v>0.26</v>
      </c>
      <c r="G131" s="113">
        <v>7.6999999999999999E-2</v>
      </c>
      <c r="H131" s="113">
        <v>2.8000000000000001E-2</v>
      </c>
      <c r="I131" s="113">
        <v>4.3209999999999997</v>
      </c>
    </row>
    <row r="132" spans="1:9" ht="16">
      <c r="A132" s="113">
        <v>130</v>
      </c>
      <c r="B132" s="63" t="s">
        <v>423</v>
      </c>
      <c r="C132" s="113">
        <v>0.68200000000000005</v>
      </c>
      <c r="D132" s="113">
        <v>1.1739999999999999</v>
      </c>
      <c r="E132" s="113">
        <v>0.42899999999999999</v>
      </c>
      <c r="F132" s="113">
        <v>0.57999999999999996</v>
      </c>
      <c r="G132" s="113">
        <v>0.59799999999999998</v>
      </c>
      <c r="H132" s="113">
        <v>0.17799999999999999</v>
      </c>
      <c r="I132" s="113">
        <v>4.3079999999999998</v>
      </c>
    </row>
    <row r="133" spans="1:9" ht="16">
      <c r="A133" s="113">
        <v>131</v>
      </c>
      <c r="B133" s="63" t="s">
        <v>424</v>
      </c>
      <c r="C133" s="113">
        <v>0.35799999999999998</v>
      </c>
      <c r="D133" s="113">
        <v>0.90700000000000003</v>
      </c>
      <c r="E133" s="113">
        <v>5.2999999999999999E-2</v>
      </c>
      <c r="F133" s="113">
        <v>0.189</v>
      </c>
      <c r="G133" s="113">
        <v>0.18099999999999999</v>
      </c>
      <c r="H133" s="113">
        <v>0.06</v>
      </c>
      <c r="I133" s="113">
        <v>4.3010000000000002</v>
      </c>
    </row>
    <row r="134" spans="1:9" ht="16">
      <c r="A134" s="113">
        <v>132</v>
      </c>
      <c r="B134" s="63" t="s">
        <v>425</v>
      </c>
      <c r="C134" s="113">
        <v>6.9000000000000006E-2</v>
      </c>
      <c r="D134" s="113">
        <v>1.1359999999999999</v>
      </c>
      <c r="E134" s="113">
        <v>0.20399999999999999</v>
      </c>
      <c r="F134" s="113">
        <v>0.312</v>
      </c>
      <c r="G134" s="113">
        <v>0.19700000000000001</v>
      </c>
      <c r="H134" s="113">
        <v>5.1999999999999998E-2</v>
      </c>
      <c r="I134" s="113">
        <v>4.2450000000000001</v>
      </c>
    </row>
    <row r="135" spans="1:9" ht="16">
      <c r="A135" s="113">
        <v>133</v>
      </c>
      <c r="B135" s="63" t="s">
        <v>426</v>
      </c>
      <c r="C135" s="113">
        <v>0.72099999999999997</v>
      </c>
      <c r="D135" s="113">
        <v>0.747</v>
      </c>
      <c r="E135" s="113">
        <v>0.48499999999999999</v>
      </c>
      <c r="F135" s="113">
        <v>0.53900000000000003</v>
      </c>
      <c r="G135" s="113">
        <v>0.17199999999999999</v>
      </c>
      <c r="H135" s="113">
        <v>9.2999999999999999E-2</v>
      </c>
      <c r="I135" s="113">
        <v>4.1900000000000004</v>
      </c>
    </row>
    <row r="136" spans="1:9" ht="16">
      <c r="A136" s="113">
        <v>134</v>
      </c>
      <c r="B136" s="63" t="s">
        <v>427</v>
      </c>
      <c r="C136" s="113">
        <v>0.13100000000000001</v>
      </c>
      <c r="D136" s="113">
        <v>0.86699999999999999</v>
      </c>
      <c r="E136" s="113">
        <v>0.221</v>
      </c>
      <c r="F136" s="113">
        <v>0.39</v>
      </c>
      <c r="G136" s="113">
        <v>0.17499999999999999</v>
      </c>
      <c r="H136" s="113">
        <v>9.9000000000000005E-2</v>
      </c>
      <c r="I136" s="113">
        <v>4.1660000000000004</v>
      </c>
    </row>
    <row r="137" spans="1:9" ht="16">
      <c r="A137" s="113">
        <v>135</v>
      </c>
      <c r="B137" s="63" t="s">
        <v>428</v>
      </c>
      <c r="C137" s="113">
        <v>0.32200000000000001</v>
      </c>
      <c r="D137" s="113">
        <v>1.0900000000000001</v>
      </c>
      <c r="E137" s="113">
        <v>0.23699999999999999</v>
      </c>
      <c r="F137" s="113">
        <v>0.45</v>
      </c>
      <c r="G137" s="113">
        <v>0.25900000000000001</v>
      </c>
      <c r="H137" s="113">
        <v>6.0999999999999999E-2</v>
      </c>
      <c r="I137" s="113">
        <v>4.1609999999999996</v>
      </c>
    </row>
    <row r="138" spans="1:9" ht="16">
      <c r="A138" s="113">
        <v>136</v>
      </c>
      <c r="B138" s="63" t="s">
        <v>429</v>
      </c>
      <c r="C138" s="113">
        <v>0.378</v>
      </c>
      <c r="D138" s="113">
        <v>0.372</v>
      </c>
      <c r="E138" s="113">
        <v>0.24</v>
      </c>
      <c r="F138" s="113">
        <v>0.44</v>
      </c>
      <c r="G138" s="113">
        <v>0.16300000000000001</v>
      </c>
      <c r="H138" s="113">
        <v>6.7000000000000004E-2</v>
      </c>
      <c r="I138" s="113">
        <v>4.141</v>
      </c>
    </row>
    <row r="139" spans="1:9" ht="16">
      <c r="A139" s="113">
        <v>137</v>
      </c>
      <c r="B139" s="63" t="s">
        <v>430</v>
      </c>
      <c r="C139" s="113">
        <v>0.60499999999999998</v>
      </c>
      <c r="D139" s="113">
        <v>1.24</v>
      </c>
      <c r="E139" s="113">
        <v>0.312</v>
      </c>
      <c r="F139" s="113">
        <v>1.6E-2</v>
      </c>
      <c r="G139" s="113">
        <v>0.13400000000000001</v>
      </c>
      <c r="H139" s="113">
        <v>8.2000000000000003E-2</v>
      </c>
      <c r="I139" s="113">
        <v>4.1390000000000002</v>
      </c>
    </row>
    <row r="140" spans="1:9" ht="16">
      <c r="A140" s="113">
        <v>138</v>
      </c>
      <c r="B140" s="63" t="s">
        <v>431</v>
      </c>
      <c r="C140" s="113">
        <v>0.79300000000000004</v>
      </c>
      <c r="D140" s="113">
        <v>1.413</v>
      </c>
      <c r="E140" s="113">
        <v>0.60899999999999999</v>
      </c>
      <c r="F140" s="113">
        <v>0.16300000000000001</v>
      </c>
      <c r="G140" s="113">
        <v>0.187</v>
      </c>
      <c r="H140" s="113">
        <v>1.0999999999999999E-2</v>
      </c>
      <c r="I140" s="113">
        <v>4.1029999999999998</v>
      </c>
    </row>
    <row r="141" spans="1:9" ht="16">
      <c r="A141" s="113">
        <v>139</v>
      </c>
      <c r="B141" s="63" t="s">
        <v>432</v>
      </c>
      <c r="C141" s="113">
        <v>0.25900000000000001</v>
      </c>
      <c r="D141" s="113">
        <v>0.47399999999999998</v>
      </c>
      <c r="E141" s="113">
        <v>0.253</v>
      </c>
      <c r="F141" s="113">
        <v>0.434</v>
      </c>
      <c r="G141" s="113">
        <v>0.158</v>
      </c>
      <c r="H141" s="113">
        <v>0.10100000000000001</v>
      </c>
      <c r="I141" s="113">
        <v>3.9990000000000001</v>
      </c>
    </row>
    <row r="142" spans="1:9" ht="16">
      <c r="A142" s="113">
        <v>140</v>
      </c>
      <c r="B142" s="63" t="s">
        <v>433</v>
      </c>
      <c r="C142" s="113">
        <v>0.34399999999999997</v>
      </c>
      <c r="D142" s="113">
        <v>0.79200000000000004</v>
      </c>
      <c r="E142" s="113">
        <v>0.21099999999999999</v>
      </c>
      <c r="F142" s="113">
        <v>0.39400000000000002</v>
      </c>
      <c r="G142" s="113">
        <v>0.185</v>
      </c>
      <c r="H142" s="113">
        <v>9.4E-2</v>
      </c>
      <c r="I142" s="113">
        <v>3.964</v>
      </c>
    </row>
    <row r="143" spans="1:9" ht="16">
      <c r="A143" s="113">
        <v>141</v>
      </c>
      <c r="B143" s="63" t="s">
        <v>434</v>
      </c>
      <c r="C143" s="113">
        <v>0.47199999999999998</v>
      </c>
      <c r="D143" s="113">
        <v>1.2150000000000001</v>
      </c>
      <c r="E143" s="113">
        <v>7.9000000000000001E-2</v>
      </c>
      <c r="F143" s="113">
        <v>0.42299999999999999</v>
      </c>
      <c r="G143" s="113">
        <v>0.11600000000000001</v>
      </c>
      <c r="H143" s="113">
        <v>0.112</v>
      </c>
      <c r="I143" s="113">
        <v>3.8079999999999998</v>
      </c>
    </row>
    <row r="144" spans="1:9" ht="16">
      <c r="A144" s="113">
        <v>142</v>
      </c>
      <c r="B144" s="63" t="s">
        <v>435</v>
      </c>
      <c r="C144" s="113">
        <v>0.73</v>
      </c>
      <c r="D144" s="113">
        <v>1.125</v>
      </c>
      <c r="E144" s="113">
        <v>0.26900000000000002</v>
      </c>
      <c r="F144" s="113">
        <v>0</v>
      </c>
      <c r="G144" s="113">
        <v>7.9000000000000001E-2</v>
      </c>
      <c r="H144" s="113">
        <v>6.0999999999999999E-2</v>
      </c>
      <c r="I144" s="113">
        <v>3.7949999999999999</v>
      </c>
    </row>
    <row r="145" spans="1:9" ht="16">
      <c r="A145" s="113">
        <v>143</v>
      </c>
      <c r="B145" s="63" t="s">
        <v>436</v>
      </c>
      <c r="C145" s="113">
        <v>0.26200000000000001</v>
      </c>
      <c r="D145" s="113">
        <v>0.90800000000000003</v>
      </c>
      <c r="E145" s="113">
        <v>0.40200000000000002</v>
      </c>
      <c r="F145" s="113">
        <v>0.221</v>
      </c>
      <c r="G145" s="113">
        <v>0.155</v>
      </c>
      <c r="H145" s="113">
        <v>4.9000000000000002E-2</v>
      </c>
      <c r="I145" s="113">
        <v>3.774</v>
      </c>
    </row>
    <row r="146" spans="1:9" ht="16">
      <c r="A146" s="113">
        <v>144</v>
      </c>
      <c r="B146" s="63" t="s">
        <v>437</v>
      </c>
      <c r="C146" s="113">
        <v>0.35699999999999998</v>
      </c>
      <c r="D146" s="113">
        <v>1.0940000000000001</v>
      </c>
      <c r="E146" s="113">
        <v>0.248</v>
      </c>
      <c r="F146" s="113">
        <v>0.40600000000000003</v>
      </c>
      <c r="G146" s="113">
        <v>0.13200000000000001</v>
      </c>
      <c r="H146" s="113">
        <v>9.9000000000000005E-2</v>
      </c>
      <c r="I146" s="113">
        <v>3.6920000000000002</v>
      </c>
    </row>
    <row r="147" spans="1:9" ht="16">
      <c r="A147" s="113">
        <v>145</v>
      </c>
      <c r="B147" s="63" t="s">
        <v>438</v>
      </c>
      <c r="C147" s="113">
        <v>0.33200000000000002</v>
      </c>
      <c r="D147" s="113">
        <v>0.53700000000000003</v>
      </c>
      <c r="E147" s="113">
        <v>0.255</v>
      </c>
      <c r="F147" s="113">
        <v>8.5000000000000006E-2</v>
      </c>
      <c r="G147" s="113">
        <v>0.191</v>
      </c>
      <c r="H147" s="113">
        <v>3.5999999999999997E-2</v>
      </c>
      <c r="I147" s="113">
        <v>3.6320000000000001</v>
      </c>
    </row>
    <row r="148" spans="1:9" ht="16">
      <c r="A148" s="113">
        <v>146</v>
      </c>
      <c r="B148" s="63" t="s">
        <v>439</v>
      </c>
      <c r="C148" s="113">
        <v>1.0169999999999999</v>
      </c>
      <c r="D148" s="113">
        <v>1.1739999999999999</v>
      </c>
      <c r="E148" s="113">
        <v>0.41699999999999998</v>
      </c>
      <c r="F148" s="113">
        <v>0.55700000000000005</v>
      </c>
      <c r="G148" s="113">
        <v>4.2000000000000003E-2</v>
      </c>
      <c r="H148" s="113">
        <v>9.1999999999999998E-2</v>
      </c>
      <c r="I148" s="113">
        <v>3.59</v>
      </c>
    </row>
    <row r="149" spans="1:9" ht="16">
      <c r="A149" s="113">
        <v>147</v>
      </c>
      <c r="B149" s="63" t="s">
        <v>440</v>
      </c>
      <c r="C149" s="113">
        <v>0.186</v>
      </c>
      <c r="D149" s="113">
        <v>0.54100000000000004</v>
      </c>
      <c r="E149" s="113">
        <v>0.30599999999999999</v>
      </c>
      <c r="F149" s="113">
        <v>0.53100000000000003</v>
      </c>
      <c r="G149" s="113">
        <v>0.21</v>
      </c>
      <c r="H149" s="113">
        <v>0.08</v>
      </c>
      <c r="I149" s="113">
        <v>3.5870000000000002</v>
      </c>
    </row>
    <row r="150" spans="1:9" ht="16">
      <c r="A150" s="113">
        <v>148</v>
      </c>
      <c r="B150" s="63" t="s">
        <v>441</v>
      </c>
      <c r="C150" s="113">
        <v>0.315</v>
      </c>
      <c r="D150" s="113">
        <v>0.71399999999999997</v>
      </c>
      <c r="E150" s="113">
        <v>0.28899999999999998</v>
      </c>
      <c r="F150" s="113">
        <v>2.5000000000000001E-2</v>
      </c>
      <c r="G150" s="113">
        <v>0.39200000000000002</v>
      </c>
      <c r="H150" s="113">
        <v>0.104</v>
      </c>
      <c r="I150" s="113">
        <v>3.5819999999999999</v>
      </c>
    </row>
    <row r="151" spans="1:9" ht="16">
      <c r="A151" s="113">
        <v>149</v>
      </c>
      <c r="B151" s="63" t="s">
        <v>442</v>
      </c>
      <c r="C151" s="113">
        <v>7.5999999999999998E-2</v>
      </c>
      <c r="D151" s="113">
        <v>0.85799999999999998</v>
      </c>
      <c r="E151" s="113">
        <v>0.26700000000000002</v>
      </c>
      <c r="F151" s="113">
        <v>0.41899999999999998</v>
      </c>
      <c r="G151" s="113">
        <v>0.20599999999999999</v>
      </c>
      <c r="H151" s="113">
        <v>0.03</v>
      </c>
      <c r="I151" s="113">
        <v>3.4950000000000001</v>
      </c>
    </row>
    <row r="152" spans="1:9" ht="16">
      <c r="A152" s="113">
        <v>150</v>
      </c>
      <c r="B152" s="63" t="s">
        <v>443</v>
      </c>
      <c r="C152" s="113">
        <v>0.68899999999999995</v>
      </c>
      <c r="D152" s="113">
        <v>0.38200000000000001</v>
      </c>
      <c r="E152" s="113">
        <v>0.53900000000000003</v>
      </c>
      <c r="F152" s="113">
        <v>8.7999999999999995E-2</v>
      </c>
      <c r="G152" s="113">
        <v>0.376</v>
      </c>
      <c r="H152" s="113">
        <v>0.14399999999999999</v>
      </c>
      <c r="I152" s="113">
        <v>3.4620000000000002</v>
      </c>
    </row>
    <row r="153" spans="1:9" ht="16">
      <c r="A153" s="113">
        <v>151</v>
      </c>
      <c r="B153" s="63" t="s">
        <v>444</v>
      </c>
      <c r="C153" s="113">
        <v>0.33200000000000002</v>
      </c>
      <c r="D153" s="113">
        <v>0.89600000000000002</v>
      </c>
      <c r="E153" s="113">
        <v>0.4</v>
      </c>
      <c r="F153" s="113">
        <v>0.63600000000000001</v>
      </c>
      <c r="G153" s="113">
        <v>0.2</v>
      </c>
      <c r="H153" s="113">
        <v>0.44400000000000001</v>
      </c>
      <c r="I153" s="113">
        <v>3.4079999999999999</v>
      </c>
    </row>
    <row r="154" spans="1:9" ht="16">
      <c r="A154" s="113">
        <v>152</v>
      </c>
      <c r="B154" s="63" t="s">
        <v>445</v>
      </c>
      <c r="C154" s="113">
        <v>0.442</v>
      </c>
      <c r="D154" s="113">
        <v>1.073</v>
      </c>
      <c r="E154" s="113">
        <v>0.34300000000000003</v>
      </c>
      <c r="F154" s="113">
        <v>0.24399999999999999</v>
      </c>
      <c r="G154" s="113">
        <v>8.3000000000000004E-2</v>
      </c>
      <c r="H154" s="113">
        <v>6.4000000000000001E-2</v>
      </c>
      <c r="I154" s="113">
        <v>3.355</v>
      </c>
    </row>
    <row r="155" spans="1:9" ht="16">
      <c r="A155" s="113">
        <v>153</v>
      </c>
      <c r="B155" s="63" t="s">
        <v>446</v>
      </c>
      <c r="C155" s="113">
        <v>0.45500000000000002</v>
      </c>
      <c r="D155" s="113">
        <v>0.99099999999999999</v>
      </c>
      <c r="E155" s="113">
        <v>0.38100000000000001</v>
      </c>
      <c r="F155" s="113">
        <v>0.48099999999999998</v>
      </c>
      <c r="G155" s="113">
        <v>0.27</v>
      </c>
      <c r="H155" s="113">
        <v>9.7000000000000003E-2</v>
      </c>
      <c r="I155" s="113">
        <v>3.3029999999999999</v>
      </c>
    </row>
    <row r="156" spans="1:9" ht="16">
      <c r="A156" s="113">
        <v>154</v>
      </c>
      <c r="B156" s="63" t="s">
        <v>447</v>
      </c>
      <c r="C156" s="113">
        <v>0.33700000000000002</v>
      </c>
      <c r="D156" s="113">
        <v>0.60799999999999998</v>
      </c>
      <c r="E156" s="113">
        <v>0.17699999999999999</v>
      </c>
      <c r="F156" s="113">
        <v>0.112</v>
      </c>
      <c r="G156" s="113">
        <v>0.224</v>
      </c>
      <c r="H156" s="113">
        <v>0.106</v>
      </c>
      <c r="I156" s="113">
        <v>3.254</v>
      </c>
    </row>
    <row r="157" spans="1:9" ht="16">
      <c r="A157" s="113">
        <v>155</v>
      </c>
      <c r="B157" s="63" t="s">
        <v>448</v>
      </c>
      <c r="C157" s="113">
        <v>2.4E-2</v>
      </c>
      <c r="D157" s="113">
        <v>0</v>
      </c>
      <c r="E157" s="113">
        <v>0.01</v>
      </c>
      <c r="F157" s="113">
        <v>0.30499999999999999</v>
      </c>
      <c r="G157" s="113">
        <v>0.218</v>
      </c>
      <c r="H157" s="113">
        <v>3.7999999999999999E-2</v>
      </c>
      <c r="I157" s="113">
        <v>3.0830000000000002</v>
      </c>
    </row>
    <row r="158" spans="1:9" ht="16">
      <c r="A158" s="113">
        <v>156</v>
      </c>
      <c r="B158" s="63" t="s">
        <v>449</v>
      </c>
      <c r="C158" s="113">
        <v>9.0999999999999998E-2</v>
      </c>
      <c r="D158" s="113">
        <v>0.627</v>
      </c>
      <c r="E158" s="113">
        <v>0.14499999999999999</v>
      </c>
      <c r="F158" s="113">
        <v>6.5000000000000002E-2</v>
      </c>
      <c r="G158" s="113">
        <v>0.14899999999999999</v>
      </c>
      <c r="H158" s="113">
        <v>7.5999999999999998E-2</v>
      </c>
      <c r="I158" s="113">
        <v>2.9049999999999998</v>
      </c>
    </row>
  </sheetData>
  <phoneticPr fontId="2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Original</vt:lpstr>
      <vt:lpstr>Main</vt:lpstr>
      <vt:lpstr>Cancelled</vt:lpstr>
      <vt:lpstr>Shared</vt:lpstr>
      <vt:lpstr>Others</vt:lpstr>
      <vt:lpstr>Platforms</vt:lpstr>
      <vt:lpstr>Time Series</vt:lpstr>
      <vt:lpstr>Correlation</vt:lpstr>
    </vt:vector>
  </TitlesOfParts>
  <Company>University of Texas at Tyler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Lemaistre</dc:creator>
  <cp:lastModifiedBy>Microsoft Office 用户</cp:lastModifiedBy>
  <dcterms:created xsi:type="dcterms:W3CDTF">2012-01-31T19:35:27Z</dcterms:created>
  <dcterms:modified xsi:type="dcterms:W3CDTF">2018-10-01T02:32:05Z</dcterms:modified>
</cp:coreProperties>
</file>