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yh\git\excelToMysql\excelToMysql\src\main\resources\"/>
    </mc:Choice>
  </mc:AlternateContent>
  <bookViews>
    <workbookView xWindow="0" yWindow="0" windowWidth="20520" windowHeight="9876"/>
  </bookViews>
  <sheets>
    <sheet name="OTV-活动" sheetId="22" r:id="rId1"/>
    <sheet name="OTV-广告位" sheetId="27" r:id="rId2"/>
    <sheet name="OTV-网站" sheetId="43" r:id="rId3"/>
    <sheet name="OTT-活动" sheetId="45" r:id="rId4"/>
    <sheet name="OTT-广告位" sheetId="37" r:id="rId5"/>
    <sheet name="OTT-网站" sheetId="44" r:id="rId6"/>
    <sheet name="Spotplan" sheetId="25" r:id="rId7"/>
    <sheet name="Cost" sheetId="26" r:id="rId8"/>
    <sheet name="城市匹配" sheetId="42" r:id="rId9"/>
  </sheets>
  <definedNames>
    <definedName name="_xlnm._FilterDatabase" localSheetId="4" hidden="1">'OTT-广告位'!$A$5:$M$5</definedName>
  </definedNames>
  <calcPr calcId="152511"/>
  <fileRecoveryPr autoRecover="0"/>
</workbook>
</file>

<file path=xl/calcChain.xml><?xml version="1.0" encoding="utf-8"?>
<calcChain xmlns="http://schemas.openxmlformats.org/spreadsheetml/2006/main">
  <c r="F3" i="25" l="1"/>
  <c r="F4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43" i="25"/>
  <c r="F44" i="25"/>
  <c r="F45" i="25"/>
  <c r="F46" i="25"/>
  <c r="F47" i="25"/>
  <c r="F48" i="25"/>
  <c r="F49" i="25"/>
  <c r="F50" i="25"/>
  <c r="F51" i="25"/>
  <c r="F52" i="25"/>
  <c r="F53" i="25"/>
  <c r="F54" i="25"/>
  <c r="F55" i="25"/>
  <c r="F56" i="25"/>
  <c r="F57" i="25"/>
  <c r="F58" i="25"/>
  <c r="F59" i="25"/>
  <c r="F60" i="25"/>
  <c r="F61" i="25"/>
  <c r="F62" i="25"/>
  <c r="F63" i="25"/>
  <c r="F64" i="25"/>
  <c r="F65" i="25"/>
  <c r="F66" i="25"/>
  <c r="F67" i="25"/>
  <c r="F68" i="25"/>
  <c r="F69" i="25"/>
  <c r="F70" i="25"/>
  <c r="F71" i="25"/>
  <c r="F72" i="25"/>
  <c r="F73" i="25"/>
  <c r="F74" i="25"/>
  <c r="F75" i="25"/>
  <c r="F76" i="25"/>
  <c r="F77" i="25"/>
  <c r="F78" i="25"/>
  <c r="F79" i="25"/>
  <c r="F80" i="25"/>
  <c r="F81" i="25"/>
  <c r="F82" i="25"/>
  <c r="F83" i="25"/>
  <c r="F84" i="25"/>
  <c r="F85" i="25"/>
  <c r="F86" i="25"/>
  <c r="F87" i="25"/>
  <c r="F88" i="25"/>
  <c r="F89" i="25"/>
  <c r="F90" i="25"/>
  <c r="F91" i="25"/>
  <c r="F92" i="25"/>
  <c r="F93" i="25"/>
  <c r="F94" i="25"/>
  <c r="F95" i="25"/>
  <c r="F96" i="25"/>
  <c r="F97" i="25"/>
  <c r="F98" i="25"/>
  <c r="F99" i="25"/>
  <c r="F100" i="25"/>
  <c r="F101" i="25"/>
  <c r="F102" i="25"/>
  <c r="F103" i="25"/>
  <c r="F104" i="25"/>
  <c r="F105" i="25"/>
  <c r="F106" i="25"/>
  <c r="F107" i="25"/>
  <c r="F108" i="25"/>
  <c r="F109" i="25"/>
  <c r="F110" i="25"/>
  <c r="F111" i="25"/>
  <c r="F112" i="25"/>
  <c r="F113" i="25"/>
  <c r="F114" i="25"/>
  <c r="F115" i="25"/>
  <c r="F116" i="25"/>
  <c r="F117" i="25"/>
  <c r="F118" i="25"/>
  <c r="F119" i="25"/>
  <c r="F120" i="25"/>
  <c r="F121" i="25"/>
  <c r="F122" i="25"/>
  <c r="F123" i="25"/>
  <c r="F124" i="25"/>
  <c r="F125" i="25"/>
  <c r="F126" i="25"/>
  <c r="F127" i="25"/>
  <c r="F128" i="25"/>
  <c r="F129" i="25"/>
  <c r="F130" i="25"/>
  <c r="F131" i="25"/>
  <c r="F132" i="25"/>
  <c r="F133" i="25"/>
  <c r="F134" i="25"/>
  <c r="F135" i="25"/>
  <c r="F136" i="25"/>
  <c r="F137" i="25"/>
  <c r="F138" i="25"/>
  <c r="F139" i="25"/>
  <c r="F140" i="25"/>
  <c r="F141" i="25"/>
  <c r="F142" i="25"/>
  <c r="F143" i="25"/>
  <c r="F144" i="25"/>
  <c r="F145" i="25"/>
  <c r="F146" i="25"/>
  <c r="F147" i="25"/>
  <c r="F148" i="25"/>
  <c r="F149" i="25"/>
  <c r="F150" i="25"/>
  <c r="F151" i="25"/>
  <c r="F152" i="25"/>
  <c r="F153" i="25"/>
  <c r="F154" i="25"/>
  <c r="F155" i="25"/>
  <c r="F156" i="25"/>
  <c r="F157" i="25"/>
  <c r="F158" i="25"/>
  <c r="F159" i="25"/>
  <c r="F160" i="25"/>
  <c r="F161" i="25"/>
  <c r="F162" i="25"/>
  <c r="F163" i="25"/>
  <c r="F164" i="25"/>
  <c r="F165" i="25"/>
  <c r="F166" i="25"/>
  <c r="F167" i="25"/>
  <c r="F168" i="25"/>
  <c r="F169" i="25"/>
  <c r="F170" i="25"/>
  <c r="F171" i="25"/>
  <c r="F172" i="25"/>
  <c r="F173" i="25"/>
  <c r="F174" i="25"/>
  <c r="F175" i="25"/>
  <c r="F176" i="25"/>
  <c r="F177" i="25"/>
  <c r="F178" i="25"/>
  <c r="F179" i="25"/>
  <c r="F180" i="25"/>
  <c r="F181" i="25"/>
  <c r="F182" i="25"/>
  <c r="F183" i="25"/>
  <c r="F184" i="25"/>
  <c r="F185" i="25"/>
  <c r="F186" i="25"/>
  <c r="F187" i="25"/>
  <c r="F188" i="25"/>
  <c r="F189" i="25"/>
  <c r="F190" i="25"/>
  <c r="F191" i="25"/>
  <c r="F192" i="25"/>
  <c r="F193" i="25"/>
  <c r="F194" i="25"/>
  <c r="F195" i="25"/>
  <c r="F196" i="25"/>
  <c r="F197" i="25"/>
  <c r="F198" i="25"/>
  <c r="F199" i="25"/>
  <c r="F200" i="25"/>
  <c r="F201" i="25"/>
  <c r="F202" i="25"/>
  <c r="F203" i="25"/>
  <c r="F204" i="25"/>
  <c r="F205" i="25"/>
  <c r="F206" i="25"/>
  <c r="F207" i="25"/>
  <c r="F208" i="25"/>
  <c r="F209" i="25"/>
  <c r="F210" i="25"/>
  <c r="F211" i="25"/>
  <c r="F212" i="25"/>
  <c r="F213" i="25"/>
  <c r="F214" i="25"/>
  <c r="F215" i="25"/>
  <c r="F216" i="25"/>
  <c r="F217" i="25"/>
  <c r="F218" i="25"/>
  <c r="F219" i="25"/>
  <c r="F220" i="25"/>
  <c r="F221" i="25"/>
  <c r="F222" i="25"/>
  <c r="F223" i="25"/>
  <c r="F224" i="25"/>
  <c r="F225" i="25"/>
  <c r="F226" i="25"/>
  <c r="F227" i="25"/>
  <c r="F228" i="25"/>
  <c r="F229" i="25"/>
  <c r="F230" i="25"/>
  <c r="F231" i="25"/>
  <c r="F232" i="25"/>
  <c r="F233" i="25"/>
  <c r="F2" i="25"/>
  <c r="E3" i="25" l="1"/>
  <c r="E4" i="25"/>
  <c r="E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37" i="25"/>
  <c r="E38" i="25"/>
  <c r="E39" i="25"/>
  <c r="E40" i="25"/>
  <c r="E41" i="25"/>
  <c r="E42" i="25"/>
  <c r="E43" i="25"/>
  <c r="E44" i="25"/>
  <c r="E45" i="25"/>
  <c r="E46" i="25"/>
  <c r="E47" i="25"/>
  <c r="E48" i="25"/>
  <c r="E49" i="25"/>
  <c r="E50" i="25"/>
  <c r="E51" i="25"/>
  <c r="E52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5" i="25"/>
  <c r="E66" i="25"/>
  <c r="E67" i="25"/>
  <c r="E68" i="25"/>
  <c r="E69" i="25"/>
  <c r="E70" i="25"/>
  <c r="E71" i="25"/>
  <c r="E72" i="25"/>
  <c r="E73" i="25"/>
  <c r="E74" i="25"/>
  <c r="E75" i="25"/>
  <c r="E76" i="25"/>
  <c r="E77" i="25"/>
  <c r="E78" i="25"/>
  <c r="E79" i="25"/>
  <c r="E80" i="25"/>
  <c r="E81" i="25"/>
  <c r="E82" i="25"/>
  <c r="E83" i="25"/>
  <c r="E84" i="25"/>
  <c r="E85" i="25"/>
  <c r="E86" i="25"/>
  <c r="E87" i="25"/>
  <c r="E88" i="25"/>
  <c r="E89" i="25"/>
  <c r="E90" i="25"/>
  <c r="E91" i="25"/>
  <c r="E92" i="25"/>
  <c r="E93" i="25"/>
  <c r="E94" i="25"/>
  <c r="E95" i="25"/>
  <c r="E96" i="25"/>
  <c r="E97" i="25"/>
  <c r="E98" i="25"/>
  <c r="E99" i="25"/>
  <c r="E100" i="25"/>
  <c r="E101" i="25"/>
  <c r="E102" i="25"/>
  <c r="E103" i="25"/>
  <c r="E104" i="25"/>
  <c r="E105" i="25"/>
  <c r="E106" i="25"/>
  <c r="E107" i="25"/>
  <c r="E108" i="25"/>
  <c r="E109" i="25"/>
  <c r="E110" i="25"/>
  <c r="E111" i="25"/>
  <c r="E112" i="25"/>
  <c r="E113" i="25"/>
  <c r="E114" i="25"/>
  <c r="E115" i="25"/>
  <c r="E116" i="25"/>
  <c r="E117" i="25"/>
  <c r="E118" i="25"/>
  <c r="E119" i="25"/>
  <c r="E120" i="25"/>
  <c r="E121" i="25"/>
  <c r="E122" i="25"/>
  <c r="E123" i="25"/>
  <c r="E124" i="25"/>
  <c r="E125" i="25"/>
  <c r="E126" i="25"/>
  <c r="E127" i="25"/>
  <c r="E128" i="25"/>
  <c r="E129" i="25"/>
  <c r="E130" i="25"/>
  <c r="E131" i="25"/>
  <c r="E132" i="25"/>
  <c r="E133" i="25"/>
  <c r="E134" i="25"/>
  <c r="E135" i="25"/>
  <c r="E136" i="25"/>
  <c r="E137" i="25"/>
  <c r="E138" i="25"/>
  <c r="E139" i="25"/>
  <c r="E140" i="25"/>
  <c r="E141" i="25"/>
  <c r="E142" i="25"/>
  <c r="E143" i="25"/>
  <c r="E144" i="25"/>
  <c r="E145" i="25"/>
  <c r="E146" i="25"/>
  <c r="E147" i="25"/>
  <c r="E148" i="25"/>
  <c r="E149" i="25"/>
  <c r="E150" i="25"/>
  <c r="E151" i="25"/>
  <c r="E152" i="25"/>
  <c r="E153" i="25"/>
  <c r="E154" i="25"/>
  <c r="E155" i="25"/>
  <c r="E156" i="25"/>
  <c r="E157" i="25"/>
  <c r="E158" i="25"/>
  <c r="E159" i="25"/>
  <c r="E160" i="25"/>
  <c r="E161" i="25"/>
  <c r="E162" i="25"/>
  <c r="E163" i="25"/>
  <c r="E164" i="25"/>
  <c r="E165" i="25"/>
  <c r="E166" i="25"/>
  <c r="E167" i="25"/>
  <c r="E168" i="25"/>
  <c r="E169" i="25"/>
  <c r="E170" i="25"/>
  <c r="E171" i="25"/>
  <c r="E172" i="25"/>
  <c r="E173" i="25"/>
  <c r="E174" i="25"/>
  <c r="E175" i="25"/>
  <c r="E176" i="25"/>
  <c r="E177" i="25"/>
  <c r="E178" i="25"/>
  <c r="E179" i="25"/>
  <c r="E180" i="25"/>
  <c r="E181" i="25"/>
  <c r="E182" i="25"/>
  <c r="E183" i="25"/>
  <c r="E184" i="25"/>
  <c r="E185" i="25"/>
  <c r="E186" i="25"/>
  <c r="E187" i="25"/>
  <c r="E188" i="25"/>
  <c r="E189" i="25"/>
  <c r="E190" i="25"/>
  <c r="E191" i="25"/>
  <c r="E192" i="25"/>
  <c r="E193" i="25"/>
  <c r="E194" i="25"/>
  <c r="E195" i="25"/>
  <c r="E196" i="25"/>
  <c r="E197" i="25"/>
  <c r="E198" i="25"/>
  <c r="E199" i="25"/>
  <c r="E200" i="25"/>
  <c r="E201" i="25"/>
  <c r="E202" i="25"/>
  <c r="E203" i="25"/>
  <c r="E204" i="25"/>
  <c r="E205" i="25"/>
  <c r="E206" i="25"/>
  <c r="E207" i="25"/>
  <c r="E208" i="25"/>
  <c r="E209" i="25"/>
  <c r="E210" i="25"/>
  <c r="E211" i="25"/>
  <c r="E212" i="25"/>
  <c r="E213" i="25"/>
  <c r="E214" i="25"/>
  <c r="E215" i="25"/>
  <c r="E216" i="25"/>
  <c r="E217" i="25"/>
  <c r="E218" i="25"/>
  <c r="E219" i="25"/>
  <c r="E220" i="25"/>
  <c r="E221" i="25"/>
  <c r="E222" i="25"/>
  <c r="E223" i="25"/>
  <c r="E224" i="25"/>
  <c r="E225" i="25"/>
  <c r="E226" i="25"/>
  <c r="E227" i="25"/>
  <c r="E228" i="25"/>
  <c r="E229" i="25"/>
  <c r="E230" i="25"/>
  <c r="E231" i="25"/>
  <c r="E232" i="25"/>
  <c r="E233" i="25"/>
  <c r="E2" i="25"/>
  <c r="CD4" i="26" l="1"/>
  <c r="C2" i="37"/>
  <c r="CC4" i="26"/>
  <c r="BS5" i="26"/>
  <c r="BT5" i="26"/>
  <c r="BU5" i="26"/>
  <c r="BV5" i="26"/>
  <c r="BW5" i="26"/>
  <c r="BX5" i="26"/>
  <c r="BY5" i="26"/>
  <c r="BZ5" i="26"/>
  <c r="CA5" i="26"/>
  <c r="CB5" i="26"/>
  <c r="CC5" i="26"/>
  <c r="CD5" i="26"/>
  <c r="BS6" i="26"/>
  <c r="BT6" i="26"/>
  <c r="BU6" i="26"/>
  <c r="BV6" i="26"/>
  <c r="BW6" i="26"/>
  <c r="BX6" i="26"/>
  <c r="BY6" i="26"/>
  <c r="BZ6" i="26"/>
  <c r="CA6" i="26"/>
  <c r="CB6" i="26"/>
  <c r="CC6" i="26"/>
  <c r="CD6" i="26"/>
  <c r="BS7" i="26"/>
  <c r="BT7" i="26"/>
  <c r="BU7" i="26"/>
  <c r="BV7" i="26"/>
  <c r="BW7" i="26"/>
  <c r="BX7" i="26"/>
  <c r="BY7" i="26"/>
  <c r="BZ7" i="26"/>
  <c r="CA7" i="26"/>
  <c r="CB7" i="26"/>
  <c r="CC7" i="26"/>
  <c r="CD7" i="26"/>
  <c r="BS8" i="26"/>
  <c r="BT8" i="26"/>
  <c r="BU8" i="26"/>
  <c r="BV8" i="26"/>
  <c r="BW8" i="26"/>
  <c r="BX8" i="26"/>
  <c r="BY8" i="26"/>
  <c r="BZ8" i="26"/>
  <c r="CA8" i="26"/>
  <c r="CB8" i="26"/>
  <c r="CC8" i="26"/>
  <c r="CD8" i="26"/>
  <c r="BS9" i="26"/>
  <c r="BT9" i="26"/>
  <c r="BU9" i="26"/>
  <c r="BV9" i="26"/>
  <c r="BW9" i="26"/>
  <c r="BX9" i="26"/>
  <c r="BY9" i="26"/>
  <c r="BZ9" i="26"/>
  <c r="CA9" i="26"/>
  <c r="CB9" i="26"/>
  <c r="CC9" i="26"/>
  <c r="CD9" i="26"/>
  <c r="BS10" i="26"/>
  <c r="BT10" i="26"/>
  <c r="BU10" i="26"/>
  <c r="BV10" i="26"/>
  <c r="BW10" i="26"/>
  <c r="BX10" i="26"/>
  <c r="BY10" i="26"/>
  <c r="BZ10" i="26"/>
  <c r="CA10" i="26"/>
  <c r="CB10" i="26"/>
  <c r="CC10" i="26"/>
  <c r="CD10" i="26"/>
  <c r="BS11" i="26"/>
  <c r="BT11" i="26"/>
  <c r="BU11" i="26"/>
  <c r="BV11" i="26"/>
  <c r="BW11" i="26"/>
  <c r="BX11" i="26"/>
  <c r="BY11" i="26"/>
  <c r="BZ11" i="26"/>
  <c r="CA11" i="26"/>
  <c r="CB11" i="26"/>
  <c r="CC11" i="26"/>
  <c r="CD11" i="26"/>
  <c r="BS12" i="26"/>
  <c r="BT12" i="26"/>
  <c r="BU12" i="26"/>
  <c r="BV12" i="26"/>
  <c r="BW12" i="26"/>
  <c r="BX12" i="26"/>
  <c r="BY12" i="26"/>
  <c r="BZ12" i="26"/>
  <c r="CA12" i="26"/>
  <c r="CB12" i="26"/>
  <c r="CC12" i="26"/>
  <c r="CD12" i="26"/>
  <c r="BS13" i="26"/>
  <c r="BT13" i="26"/>
  <c r="BU13" i="26"/>
  <c r="BV13" i="26"/>
  <c r="BW13" i="26"/>
  <c r="BX13" i="26"/>
  <c r="BY13" i="26"/>
  <c r="BZ13" i="26"/>
  <c r="CA13" i="26"/>
  <c r="CB13" i="26"/>
  <c r="CC13" i="26"/>
  <c r="CD13" i="26"/>
  <c r="BS14" i="26"/>
  <c r="BT14" i="26"/>
  <c r="BU14" i="26"/>
  <c r="BV14" i="26"/>
  <c r="BW14" i="26"/>
  <c r="BX14" i="26"/>
  <c r="BY14" i="26"/>
  <c r="BZ14" i="26"/>
  <c r="CA14" i="26"/>
  <c r="CB14" i="26"/>
  <c r="CC14" i="26"/>
  <c r="CD14" i="26"/>
  <c r="BS15" i="26"/>
  <c r="BT15" i="26"/>
  <c r="BU15" i="26"/>
  <c r="BV15" i="26"/>
  <c r="BW15" i="26"/>
  <c r="BX15" i="26"/>
  <c r="BY15" i="26"/>
  <c r="BZ15" i="26"/>
  <c r="CA15" i="26"/>
  <c r="CB15" i="26"/>
  <c r="CC15" i="26"/>
  <c r="CD15" i="26"/>
  <c r="BS16" i="26"/>
  <c r="BT16" i="26"/>
  <c r="BU16" i="26"/>
  <c r="BV16" i="26"/>
  <c r="BW16" i="26"/>
  <c r="BX16" i="26"/>
  <c r="BY16" i="26"/>
  <c r="BZ16" i="26"/>
  <c r="CA16" i="26"/>
  <c r="CB16" i="26"/>
  <c r="CC16" i="26"/>
  <c r="CD16" i="26"/>
  <c r="BS17" i="26"/>
  <c r="BT17" i="26"/>
  <c r="BU17" i="26"/>
  <c r="BV17" i="26"/>
  <c r="BW17" i="26"/>
  <c r="BX17" i="26"/>
  <c r="BY17" i="26"/>
  <c r="BZ17" i="26"/>
  <c r="CA17" i="26"/>
  <c r="CB17" i="26"/>
  <c r="CC17" i="26"/>
  <c r="CD17" i="26"/>
  <c r="BS18" i="26"/>
  <c r="BT18" i="26"/>
  <c r="BU18" i="26"/>
  <c r="BV18" i="26"/>
  <c r="BW18" i="26"/>
  <c r="BX18" i="26"/>
  <c r="BY18" i="26"/>
  <c r="BZ18" i="26"/>
  <c r="CA18" i="26"/>
  <c r="CB18" i="26"/>
  <c r="CC18" i="26"/>
  <c r="CD18" i="26"/>
  <c r="BS19" i="26"/>
  <c r="BT19" i="26"/>
  <c r="BU19" i="26"/>
  <c r="BV19" i="26"/>
  <c r="BW19" i="26"/>
  <c r="BX19" i="26"/>
  <c r="BY19" i="26"/>
  <c r="BZ19" i="26"/>
  <c r="CA19" i="26"/>
  <c r="CB19" i="26"/>
  <c r="CC19" i="26"/>
  <c r="CD19" i="26"/>
  <c r="BS20" i="26"/>
  <c r="BT20" i="26"/>
  <c r="BU20" i="26"/>
  <c r="BV20" i="26"/>
  <c r="BW20" i="26"/>
  <c r="BX20" i="26"/>
  <c r="BY20" i="26"/>
  <c r="BZ20" i="26"/>
  <c r="CA20" i="26"/>
  <c r="CB20" i="26"/>
  <c r="CC20" i="26"/>
  <c r="CD20" i="26"/>
  <c r="BS21" i="26"/>
  <c r="BT21" i="26"/>
  <c r="BU21" i="26"/>
  <c r="BV21" i="26"/>
  <c r="BW21" i="26"/>
  <c r="BX21" i="26"/>
  <c r="BY21" i="26"/>
  <c r="BZ21" i="26"/>
  <c r="CA21" i="26"/>
  <c r="CB21" i="26"/>
  <c r="CC21" i="26"/>
  <c r="CD21" i="26"/>
  <c r="BS22" i="26"/>
  <c r="BT22" i="26"/>
  <c r="BU22" i="26"/>
  <c r="BV22" i="26"/>
  <c r="BW22" i="26"/>
  <c r="BX22" i="26"/>
  <c r="BY22" i="26"/>
  <c r="BZ22" i="26"/>
  <c r="CA22" i="26"/>
  <c r="CB22" i="26"/>
  <c r="CC22" i="26"/>
  <c r="CD22" i="26"/>
  <c r="BS23" i="26"/>
  <c r="BT23" i="26"/>
  <c r="BU23" i="26"/>
  <c r="BV23" i="26"/>
  <c r="BW23" i="26"/>
  <c r="BX23" i="26"/>
  <c r="BY23" i="26"/>
  <c r="BZ23" i="26"/>
  <c r="CA23" i="26"/>
  <c r="CB23" i="26"/>
  <c r="CC23" i="26"/>
  <c r="CD23" i="26"/>
  <c r="BS24" i="26"/>
  <c r="BT24" i="26"/>
  <c r="BU24" i="26"/>
  <c r="BV24" i="26"/>
  <c r="BW24" i="26"/>
  <c r="BX24" i="26"/>
  <c r="BY24" i="26"/>
  <c r="BZ24" i="26"/>
  <c r="CA24" i="26"/>
  <c r="CB24" i="26"/>
  <c r="CC24" i="26"/>
  <c r="CD24" i="26"/>
  <c r="BS25" i="26"/>
  <c r="BT25" i="26"/>
  <c r="BU25" i="26"/>
  <c r="BV25" i="26"/>
  <c r="BW25" i="26"/>
  <c r="BX25" i="26"/>
  <c r="BY25" i="26"/>
  <c r="BZ25" i="26"/>
  <c r="CA25" i="26"/>
  <c r="CB25" i="26"/>
  <c r="CC25" i="26"/>
  <c r="CD25" i="26"/>
  <c r="BS26" i="26"/>
  <c r="BT26" i="26"/>
  <c r="BU26" i="26"/>
  <c r="BV26" i="26"/>
  <c r="BW26" i="26"/>
  <c r="BX26" i="26"/>
  <c r="BY26" i="26"/>
  <c r="BZ26" i="26"/>
  <c r="CA26" i="26"/>
  <c r="CB26" i="26"/>
  <c r="CC26" i="26"/>
  <c r="CD26" i="26"/>
  <c r="BS27" i="26"/>
  <c r="BT27" i="26"/>
  <c r="BU27" i="26"/>
  <c r="BV27" i="26"/>
  <c r="BW27" i="26"/>
  <c r="BX27" i="26"/>
  <c r="BY27" i="26"/>
  <c r="BZ27" i="26"/>
  <c r="CA27" i="26"/>
  <c r="CB27" i="26"/>
  <c r="CC27" i="26"/>
  <c r="CD27" i="26"/>
  <c r="BS28" i="26"/>
  <c r="BT28" i="26"/>
  <c r="BU28" i="26"/>
  <c r="BV28" i="26"/>
  <c r="BW28" i="26"/>
  <c r="BX28" i="26"/>
  <c r="BY28" i="26"/>
  <c r="BZ28" i="26"/>
  <c r="CA28" i="26"/>
  <c r="CB28" i="26"/>
  <c r="CC28" i="26"/>
  <c r="CD28" i="26"/>
  <c r="BS29" i="26"/>
  <c r="BT29" i="26"/>
  <c r="BU29" i="26"/>
  <c r="BV29" i="26"/>
  <c r="BW29" i="26"/>
  <c r="BX29" i="26"/>
  <c r="BY29" i="26"/>
  <c r="BZ29" i="26"/>
  <c r="CA29" i="26"/>
  <c r="CB29" i="26"/>
  <c r="CC29" i="26"/>
  <c r="CD29" i="26"/>
  <c r="BS30" i="26"/>
  <c r="BT30" i="26"/>
  <c r="BU30" i="26"/>
  <c r="BV30" i="26"/>
  <c r="BW30" i="26"/>
  <c r="BX30" i="26"/>
  <c r="BY30" i="26"/>
  <c r="BZ30" i="26"/>
  <c r="CA30" i="26"/>
  <c r="CB30" i="26"/>
  <c r="CC30" i="26"/>
  <c r="CD30" i="26"/>
  <c r="BS31" i="26"/>
  <c r="BT31" i="26"/>
  <c r="BU31" i="26"/>
  <c r="BV31" i="26"/>
  <c r="BW31" i="26"/>
  <c r="BX31" i="26"/>
  <c r="BY31" i="26"/>
  <c r="BZ31" i="26"/>
  <c r="CA31" i="26"/>
  <c r="CB31" i="26"/>
  <c r="CC31" i="26"/>
  <c r="CD31" i="26"/>
  <c r="BS32" i="26"/>
  <c r="BT32" i="26"/>
  <c r="BU32" i="26"/>
  <c r="BV32" i="26"/>
  <c r="BW32" i="26"/>
  <c r="BX32" i="26"/>
  <c r="BY32" i="26"/>
  <c r="BZ32" i="26"/>
  <c r="CA32" i="26"/>
  <c r="CB32" i="26"/>
  <c r="CC32" i="26"/>
  <c r="CD32" i="26"/>
  <c r="BT4" i="26"/>
  <c r="BU4" i="26"/>
  <c r="BV4" i="26"/>
  <c r="BW4" i="26"/>
  <c r="BX4" i="26"/>
  <c r="BY4" i="26"/>
  <c r="BZ4" i="26"/>
  <c r="CA4" i="26"/>
  <c r="CB4" i="26"/>
  <c r="BB32" i="26"/>
  <c r="BB31" i="26"/>
  <c r="BB30" i="26"/>
  <c r="BB29" i="26"/>
  <c r="BB28" i="26"/>
  <c r="BB27" i="26"/>
  <c r="BB26" i="26"/>
  <c r="BB25" i="26"/>
  <c r="BB24" i="26"/>
  <c r="BB23" i="26"/>
  <c r="BB22" i="26"/>
  <c r="BB21" i="26"/>
  <c r="BB20" i="26"/>
  <c r="BB19" i="26"/>
  <c r="BB18" i="26"/>
  <c r="BB17" i="26"/>
  <c r="O17" i="26" s="1"/>
  <c r="BB16" i="26"/>
  <c r="O16" i="26" s="1"/>
  <c r="BB15" i="26"/>
  <c r="O15" i="26" s="1"/>
  <c r="BB14" i="26"/>
  <c r="O14" i="26" s="1"/>
  <c r="BB13" i="26"/>
  <c r="BB12" i="26"/>
  <c r="O12" i="26" s="1"/>
  <c r="BB11" i="26"/>
  <c r="O11" i="26" s="1"/>
  <c r="BB10" i="26"/>
  <c r="O10" i="26" s="1"/>
  <c r="BB9" i="26"/>
  <c r="O9" i="26" s="1"/>
  <c r="BB8" i="26"/>
  <c r="O8" i="26" s="1"/>
  <c r="BB7" i="26"/>
  <c r="O7" i="26" s="1"/>
  <c r="BB6" i="26"/>
  <c r="O6" i="26" s="1"/>
  <c r="BB5" i="26"/>
  <c r="O5" i="26" s="1"/>
  <c r="BB4" i="26"/>
  <c r="AY32" i="26"/>
  <c r="AY31" i="26"/>
  <c r="AY30" i="26"/>
  <c r="AY29" i="26"/>
  <c r="AY28" i="26"/>
  <c r="AY27" i="26"/>
  <c r="AY26" i="26"/>
  <c r="AY25" i="26"/>
  <c r="AY24" i="26"/>
  <c r="AY23" i="26"/>
  <c r="AY22" i="26"/>
  <c r="AY21" i="26"/>
  <c r="AY20" i="26"/>
  <c r="AY19" i="26"/>
  <c r="AY18" i="26"/>
  <c r="AY17" i="26"/>
  <c r="AY16" i="26"/>
  <c r="AY15" i="26"/>
  <c r="AY14" i="26"/>
  <c r="L14" i="26" s="1"/>
  <c r="AY13" i="26"/>
  <c r="AY12" i="26"/>
  <c r="L12" i="26" s="1"/>
  <c r="AY11" i="26"/>
  <c r="L11" i="26" s="1"/>
  <c r="AY10" i="26"/>
  <c r="L10" i="26" s="1"/>
  <c r="AY9" i="26"/>
  <c r="AY8" i="26"/>
  <c r="L8" i="26" s="1"/>
  <c r="AY7" i="26"/>
  <c r="L7" i="26" s="1"/>
  <c r="AY6" i="26"/>
  <c r="L6" i="26" s="1"/>
  <c r="AY5" i="26"/>
  <c r="AY4" i="26"/>
  <c r="AV32" i="26"/>
  <c r="I32" i="26" s="1"/>
  <c r="AV31" i="26"/>
  <c r="I31" i="26" s="1"/>
  <c r="AV30" i="26"/>
  <c r="AV29" i="26"/>
  <c r="AV28" i="26"/>
  <c r="I28" i="26" s="1"/>
  <c r="AV27" i="26"/>
  <c r="AV26" i="26"/>
  <c r="AV25" i="26"/>
  <c r="AV24" i="26"/>
  <c r="I24" i="26" s="1"/>
  <c r="AV23" i="26"/>
  <c r="I23" i="26" s="1"/>
  <c r="AV22" i="26"/>
  <c r="I22" i="26" s="1"/>
  <c r="AV21" i="26"/>
  <c r="I21" i="26" s="1"/>
  <c r="AV20" i="26"/>
  <c r="I20" i="26" s="1"/>
  <c r="AV19" i="26"/>
  <c r="I19" i="26" s="1"/>
  <c r="AV18" i="26"/>
  <c r="I18" i="26" s="1"/>
  <c r="AV17" i="26"/>
  <c r="AV16" i="26"/>
  <c r="I16" i="26" s="1"/>
  <c r="AV15" i="26"/>
  <c r="I15" i="26" s="1"/>
  <c r="AV14" i="26"/>
  <c r="I14" i="26" s="1"/>
  <c r="AV13" i="26"/>
  <c r="AV12" i="26"/>
  <c r="I12" i="26" s="1"/>
  <c r="AV11" i="26"/>
  <c r="I11" i="26" s="1"/>
  <c r="AV10" i="26"/>
  <c r="I10" i="26" s="1"/>
  <c r="AV9" i="26"/>
  <c r="I9" i="26" s="1"/>
  <c r="AV8" i="26"/>
  <c r="I8" i="26" s="1"/>
  <c r="AV7" i="26"/>
  <c r="I7" i="26" s="1"/>
  <c r="AV6" i="26"/>
  <c r="I6" i="26" s="1"/>
  <c r="AV5" i="26"/>
  <c r="I5" i="26" s="1"/>
  <c r="AV4" i="26"/>
  <c r="AS32" i="26"/>
  <c r="F32" i="26" s="1"/>
  <c r="AS31" i="26"/>
  <c r="AS30" i="26"/>
  <c r="AS29" i="26"/>
  <c r="AS28" i="26"/>
  <c r="F28" i="26" s="1"/>
  <c r="AS27" i="26"/>
  <c r="AS26" i="26"/>
  <c r="AS25" i="26"/>
  <c r="AS24" i="26"/>
  <c r="F24" i="26" s="1"/>
  <c r="AS23" i="26"/>
  <c r="AS22" i="26"/>
  <c r="AS21" i="26"/>
  <c r="AS20" i="26"/>
  <c r="F20" i="26" s="1"/>
  <c r="AS19" i="26"/>
  <c r="AS18" i="26"/>
  <c r="AS17" i="26"/>
  <c r="AS16" i="26"/>
  <c r="F16" i="26" s="1"/>
  <c r="AS15" i="26"/>
  <c r="F15" i="26" s="1"/>
  <c r="AS14" i="26"/>
  <c r="F14" i="26" s="1"/>
  <c r="AS13" i="26"/>
  <c r="F13" i="26" s="1"/>
  <c r="AS12" i="26"/>
  <c r="F12" i="26" s="1"/>
  <c r="AS11" i="26"/>
  <c r="F11" i="26" s="1"/>
  <c r="AS10" i="26"/>
  <c r="F10" i="26" s="1"/>
  <c r="AS9" i="26"/>
  <c r="F9" i="26" s="1"/>
  <c r="AS8" i="26"/>
  <c r="F8" i="26" s="1"/>
  <c r="AS7" i="26"/>
  <c r="F7" i="26" s="1"/>
  <c r="AS6" i="26"/>
  <c r="F6" i="26" s="1"/>
  <c r="AS5" i="26"/>
  <c r="F5" i="26" s="1"/>
  <c r="AS4" i="26"/>
  <c r="BS4" i="26"/>
  <c r="CN32" i="26"/>
  <c r="CN31" i="26"/>
  <c r="CN30" i="26"/>
  <c r="CN29" i="26"/>
  <c r="CN28" i="26"/>
  <c r="CN27" i="26"/>
  <c r="CN26" i="26"/>
  <c r="CN25" i="26"/>
  <c r="CN24" i="26"/>
  <c r="CN23" i="26"/>
  <c r="CN22" i="26"/>
  <c r="CN21" i="26"/>
  <c r="CN20" i="26"/>
  <c r="CN19" i="26"/>
  <c r="CN18" i="26"/>
  <c r="CN17" i="26"/>
  <c r="CN16" i="26"/>
  <c r="CN15" i="26"/>
  <c r="CN14" i="26"/>
  <c r="CN13" i="26"/>
  <c r="CN12" i="26"/>
  <c r="CN11" i="26"/>
  <c r="CN10" i="26"/>
  <c r="CN9" i="26"/>
  <c r="CN8" i="26"/>
  <c r="CN7" i="26"/>
  <c r="CN6" i="26"/>
  <c r="CN5" i="26"/>
  <c r="CN4" i="26"/>
  <c r="CK32" i="26"/>
  <c r="CK31" i="26"/>
  <c r="CK30" i="26"/>
  <c r="CK29" i="26"/>
  <c r="CK28" i="26"/>
  <c r="CK27" i="26"/>
  <c r="CK26" i="26"/>
  <c r="CK25" i="26"/>
  <c r="CK24" i="26"/>
  <c r="CK23" i="26"/>
  <c r="CK22" i="26"/>
  <c r="CK21" i="26"/>
  <c r="CK20" i="26"/>
  <c r="CK19" i="26"/>
  <c r="CK18" i="26"/>
  <c r="CK17" i="26"/>
  <c r="CK16" i="26"/>
  <c r="CK15" i="26"/>
  <c r="CK14" i="26"/>
  <c r="CK13" i="26"/>
  <c r="CK12" i="26"/>
  <c r="CK11" i="26"/>
  <c r="CK10" i="26"/>
  <c r="CK9" i="26"/>
  <c r="CK8" i="26"/>
  <c r="CK7" i="26"/>
  <c r="CK6" i="26"/>
  <c r="CK5" i="26"/>
  <c r="CK4" i="26"/>
  <c r="CH32" i="26"/>
  <c r="CH31" i="26"/>
  <c r="CH30" i="26"/>
  <c r="CH29" i="26"/>
  <c r="CH28" i="26"/>
  <c r="CH27" i="26"/>
  <c r="CH26" i="26"/>
  <c r="CH25" i="26"/>
  <c r="CH24" i="26"/>
  <c r="CH23" i="26"/>
  <c r="CH22" i="26"/>
  <c r="CH21" i="26"/>
  <c r="CH20" i="26"/>
  <c r="CH19" i="26"/>
  <c r="CH18" i="26"/>
  <c r="CH17" i="26"/>
  <c r="CH16" i="26"/>
  <c r="CH15" i="26"/>
  <c r="CH14" i="26"/>
  <c r="CH13" i="26"/>
  <c r="CH12" i="26"/>
  <c r="CH11" i="26"/>
  <c r="CH10" i="26"/>
  <c r="CH9" i="26"/>
  <c r="CH8" i="26"/>
  <c r="CH7" i="26"/>
  <c r="CH6" i="26"/>
  <c r="CH5" i="26"/>
  <c r="CH4" i="26"/>
  <c r="CE32" i="26"/>
  <c r="CE31" i="26"/>
  <c r="CE30" i="26"/>
  <c r="CE29" i="26"/>
  <c r="CE28" i="26"/>
  <c r="CE27" i="26"/>
  <c r="CE26" i="26"/>
  <c r="CE25" i="26"/>
  <c r="CE24" i="26"/>
  <c r="CE23" i="26"/>
  <c r="CE22" i="26"/>
  <c r="CE21" i="26"/>
  <c r="CE20" i="26"/>
  <c r="CE19" i="26"/>
  <c r="CE18" i="26"/>
  <c r="CE17" i="26"/>
  <c r="CE16" i="26"/>
  <c r="CE15" i="26"/>
  <c r="CE14" i="26"/>
  <c r="CE13" i="26"/>
  <c r="CE12" i="26"/>
  <c r="CE11" i="26"/>
  <c r="CE10" i="26"/>
  <c r="CE9" i="26"/>
  <c r="CE8" i="26"/>
  <c r="CE7" i="26"/>
  <c r="CE6" i="26"/>
  <c r="CE5" i="26"/>
  <c r="CE4" i="26"/>
  <c r="O13" i="26"/>
  <c r="L5" i="26"/>
  <c r="L9" i="26"/>
  <c r="L13" i="26"/>
  <c r="L17" i="26"/>
  <c r="L21" i="26"/>
  <c r="I13" i="26"/>
  <c r="I17" i="26"/>
  <c r="I25" i="26"/>
  <c r="I29" i="26"/>
  <c r="L24" i="26"/>
  <c r="O20" i="26"/>
  <c r="O22" i="26"/>
  <c r="O19" i="26"/>
  <c r="L27" i="26"/>
  <c r="O26" i="26"/>
  <c r="L28" i="26"/>
  <c r="O31" i="26"/>
  <c r="C1" i="45"/>
  <c r="B1" i="45"/>
  <c r="CF5" i="26"/>
  <c r="CG5" i="26"/>
  <c r="CI5" i="26"/>
  <c r="CJ5" i="26"/>
  <c r="CL5" i="26"/>
  <c r="CM5" i="26"/>
  <c r="CO5" i="26"/>
  <c r="CP5" i="26"/>
  <c r="CF6" i="26"/>
  <c r="CG6" i="26"/>
  <c r="CI6" i="26"/>
  <c r="CJ6" i="26"/>
  <c r="CL6" i="26"/>
  <c r="CM6" i="26"/>
  <c r="CO6" i="26"/>
  <c r="CP6" i="26"/>
  <c r="CF7" i="26"/>
  <c r="CG7" i="26"/>
  <c r="CI7" i="26"/>
  <c r="CJ7" i="26"/>
  <c r="CL7" i="26"/>
  <c r="CM7" i="26"/>
  <c r="CO7" i="26"/>
  <c r="CP7" i="26"/>
  <c r="CF8" i="26"/>
  <c r="CG8" i="26"/>
  <c r="CI8" i="26"/>
  <c r="CJ8" i="26"/>
  <c r="CL8" i="26"/>
  <c r="CM8" i="26"/>
  <c r="CO8" i="26"/>
  <c r="CP8" i="26"/>
  <c r="CF9" i="26"/>
  <c r="CG9" i="26"/>
  <c r="CI9" i="26"/>
  <c r="CJ9" i="26"/>
  <c r="CL9" i="26"/>
  <c r="CM9" i="26"/>
  <c r="CO9" i="26"/>
  <c r="CP9" i="26"/>
  <c r="CF10" i="26"/>
  <c r="CG10" i="26"/>
  <c r="CI10" i="26"/>
  <c r="CJ10" i="26"/>
  <c r="CL10" i="26"/>
  <c r="CM10" i="26"/>
  <c r="CO10" i="26"/>
  <c r="CP10" i="26"/>
  <c r="CF11" i="26"/>
  <c r="CG11" i="26"/>
  <c r="CI11" i="26"/>
  <c r="CJ11" i="26"/>
  <c r="CL11" i="26"/>
  <c r="CM11" i="26"/>
  <c r="CO11" i="26"/>
  <c r="CP11" i="26"/>
  <c r="CF12" i="26"/>
  <c r="CG12" i="26"/>
  <c r="CI12" i="26"/>
  <c r="CJ12" i="26"/>
  <c r="CL12" i="26"/>
  <c r="CM12" i="26"/>
  <c r="CO12" i="26"/>
  <c r="CP12" i="26"/>
  <c r="CF13" i="26"/>
  <c r="CG13" i="26"/>
  <c r="CI13" i="26"/>
  <c r="CJ13" i="26"/>
  <c r="CL13" i="26"/>
  <c r="CM13" i="26"/>
  <c r="CO13" i="26"/>
  <c r="CP13" i="26"/>
  <c r="CF14" i="26"/>
  <c r="CG14" i="26"/>
  <c r="CI14" i="26"/>
  <c r="CJ14" i="26"/>
  <c r="CL14" i="26"/>
  <c r="CM14" i="26"/>
  <c r="CO14" i="26"/>
  <c r="CP14" i="26"/>
  <c r="CF15" i="26"/>
  <c r="CG15" i="26"/>
  <c r="CI15" i="26"/>
  <c r="CJ15" i="26"/>
  <c r="CL15" i="26"/>
  <c r="CM15" i="26"/>
  <c r="CO15" i="26"/>
  <c r="CP15" i="26"/>
  <c r="CF16" i="26"/>
  <c r="CG16" i="26"/>
  <c r="CI16" i="26"/>
  <c r="CJ16" i="26"/>
  <c r="CL16" i="26"/>
  <c r="CM16" i="26"/>
  <c r="CO16" i="26"/>
  <c r="CP16" i="26"/>
  <c r="CF17" i="26"/>
  <c r="CG17" i="26"/>
  <c r="CI17" i="26"/>
  <c r="CJ17" i="26"/>
  <c r="CL17" i="26"/>
  <c r="CM17" i="26"/>
  <c r="CO17" i="26"/>
  <c r="CP17" i="26"/>
  <c r="CF18" i="26"/>
  <c r="CG18" i="26"/>
  <c r="CI18" i="26"/>
  <c r="CJ18" i="26"/>
  <c r="CL18" i="26"/>
  <c r="CM18" i="26"/>
  <c r="CO18" i="26"/>
  <c r="CP18" i="26"/>
  <c r="CF19" i="26"/>
  <c r="CG19" i="26"/>
  <c r="CI19" i="26"/>
  <c r="CJ19" i="26"/>
  <c r="CL19" i="26"/>
  <c r="CM19" i="26"/>
  <c r="CO19" i="26"/>
  <c r="CP19" i="26"/>
  <c r="CF20" i="26"/>
  <c r="CG20" i="26"/>
  <c r="CI20" i="26"/>
  <c r="CJ20" i="26"/>
  <c r="CL20" i="26"/>
  <c r="CM20" i="26"/>
  <c r="CO20" i="26"/>
  <c r="CP20" i="26"/>
  <c r="CF21" i="26"/>
  <c r="CG21" i="26"/>
  <c r="CI21" i="26"/>
  <c r="CJ21" i="26"/>
  <c r="CL21" i="26"/>
  <c r="CM21" i="26"/>
  <c r="CO21" i="26"/>
  <c r="CP21" i="26"/>
  <c r="CF22" i="26"/>
  <c r="CG22" i="26"/>
  <c r="CI22" i="26"/>
  <c r="CJ22" i="26"/>
  <c r="CL22" i="26"/>
  <c r="CM22" i="26"/>
  <c r="CO22" i="26"/>
  <c r="CP22" i="26"/>
  <c r="CF23" i="26"/>
  <c r="CG23" i="26"/>
  <c r="CI23" i="26"/>
  <c r="CJ23" i="26"/>
  <c r="CL23" i="26"/>
  <c r="CM23" i="26"/>
  <c r="CO23" i="26"/>
  <c r="CP23" i="26"/>
  <c r="CF24" i="26"/>
  <c r="CG24" i="26"/>
  <c r="CI24" i="26"/>
  <c r="CJ24" i="26"/>
  <c r="CL24" i="26"/>
  <c r="CM24" i="26"/>
  <c r="CO24" i="26"/>
  <c r="CP24" i="26"/>
  <c r="CF25" i="26"/>
  <c r="CG25" i="26"/>
  <c r="CI25" i="26"/>
  <c r="CJ25" i="26"/>
  <c r="CL25" i="26"/>
  <c r="CM25" i="26"/>
  <c r="CO25" i="26"/>
  <c r="CP25" i="26"/>
  <c r="CF26" i="26"/>
  <c r="CG26" i="26"/>
  <c r="CI26" i="26"/>
  <c r="CJ26" i="26"/>
  <c r="CL26" i="26"/>
  <c r="CM26" i="26"/>
  <c r="CO26" i="26"/>
  <c r="CP26" i="26"/>
  <c r="CF27" i="26"/>
  <c r="CG27" i="26"/>
  <c r="CI27" i="26"/>
  <c r="CJ27" i="26"/>
  <c r="CL27" i="26"/>
  <c r="CM27" i="26"/>
  <c r="CO27" i="26"/>
  <c r="CP27" i="26"/>
  <c r="CF28" i="26"/>
  <c r="CG28" i="26"/>
  <c r="CI28" i="26"/>
  <c r="CJ28" i="26"/>
  <c r="CL28" i="26"/>
  <c r="CM28" i="26"/>
  <c r="CO28" i="26"/>
  <c r="CP28" i="26"/>
  <c r="CF29" i="26"/>
  <c r="CG29" i="26"/>
  <c r="CI29" i="26"/>
  <c r="CJ29" i="26"/>
  <c r="CL29" i="26"/>
  <c r="CM29" i="26"/>
  <c r="CO29" i="26"/>
  <c r="CP29" i="26"/>
  <c r="CF30" i="26"/>
  <c r="CG30" i="26"/>
  <c r="CI30" i="26"/>
  <c r="CJ30" i="26"/>
  <c r="CL30" i="26"/>
  <c r="CM30" i="26"/>
  <c r="CO30" i="26"/>
  <c r="CP30" i="26"/>
  <c r="CF31" i="26"/>
  <c r="CG31" i="26"/>
  <c r="CI31" i="26"/>
  <c r="CJ31" i="26"/>
  <c r="CL31" i="26"/>
  <c r="CM31" i="26"/>
  <c r="CO31" i="26"/>
  <c r="CP31" i="26"/>
  <c r="CF32" i="26"/>
  <c r="CG32" i="26"/>
  <c r="CI32" i="26"/>
  <c r="CJ32" i="26"/>
  <c r="CL32" i="26"/>
  <c r="CM32" i="26"/>
  <c r="CO32" i="26"/>
  <c r="CP32" i="26"/>
  <c r="CG4" i="26"/>
  <c r="CI4" i="26"/>
  <c r="CJ4" i="26"/>
  <c r="CL4" i="26"/>
  <c r="CM4" i="26"/>
  <c r="CO4" i="26"/>
  <c r="CP4" i="26"/>
  <c r="CF4" i="26"/>
  <c r="AT32" i="26"/>
  <c r="AU32" i="26"/>
  <c r="H32" i="26" s="1"/>
  <c r="AW32" i="26"/>
  <c r="J32" i="26" s="1"/>
  <c r="AX32" i="26"/>
  <c r="AZ32" i="26"/>
  <c r="M32" i="26" s="1"/>
  <c r="BA32" i="26"/>
  <c r="BC32" i="26"/>
  <c r="P32" i="26" s="1"/>
  <c r="BD32" i="26"/>
  <c r="Q32" i="26" s="1"/>
  <c r="AT31" i="26"/>
  <c r="G31" i="26" s="1"/>
  <c r="AU31" i="26"/>
  <c r="H31" i="26" s="1"/>
  <c r="AW31" i="26"/>
  <c r="J31" i="26" s="1"/>
  <c r="AX31" i="26"/>
  <c r="K31" i="26" s="1"/>
  <c r="AZ31" i="26"/>
  <c r="M31" i="26" s="1"/>
  <c r="BA31" i="26"/>
  <c r="N31" i="26" s="1"/>
  <c r="BC31" i="26"/>
  <c r="P31" i="26" s="1"/>
  <c r="BD31" i="26"/>
  <c r="Q31" i="26" s="1"/>
  <c r="AT30" i="26"/>
  <c r="G30" i="26" s="1"/>
  <c r="AU30" i="26"/>
  <c r="H30" i="26" s="1"/>
  <c r="AW30" i="26"/>
  <c r="J30" i="26" s="1"/>
  <c r="AX30" i="26"/>
  <c r="K30" i="26" s="1"/>
  <c r="AZ30" i="26"/>
  <c r="M30" i="26" s="1"/>
  <c r="BA30" i="26"/>
  <c r="N30" i="26" s="1"/>
  <c r="BC30" i="26"/>
  <c r="P30" i="26" s="1"/>
  <c r="BD30" i="26"/>
  <c r="Q30" i="26" s="1"/>
  <c r="AT29" i="26"/>
  <c r="G29" i="26" s="1"/>
  <c r="AU29" i="26"/>
  <c r="H29" i="26" s="1"/>
  <c r="AW29" i="26"/>
  <c r="J29" i="26" s="1"/>
  <c r="AX29" i="26"/>
  <c r="K29" i="26" s="1"/>
  <c r="AZ29" i="26"/>
  <c r="M29" i="26" s="1"/>
  <c r="BA29" i="26"/>
  <c r="N29" i="26" s="1"/>
  <c r="BC29" i="26"/>
  <c r="P29" i="26" s="1"/>
  <c r="BD29" i="26"/>
  <c r="Q29" i="26" s="1"/>
  <c r="AT28" i="26"/>
  <c r="G28" i="26" s="1"/>
  <c r="AU28" i="26"/>
  <c r="H28" i="26" s="1"/>
  <c r="AW28" i="26"/>
  <c r="J28" i="26" s="1"/>
  <c r="AX28" i="26"/>
  <c r="K28" i="26" s="1"/>
  <c r="AZ28" i="26"/>
  <c r="M28" i="26" s="1"/>
  <c r="BA28" i="26"/>
  <c r="N28" i="26" s="1"/>
  <c r="BC28" i="26"/>
  <c r="P28" i="26" s="1"/>
  <c r="BD28" i="26"/>
  <c r="Q28" i="26" s="1"/>
  <c r="AT27" i="26"/>
  <c r="G27" i="26" s="1"/>
  <c r="AU27" i="26"/>
  <c r="H27" i="26" s="1"/>
  <c r="AW27" i="26"/>
  <c r="J27" i="26" s="1"/>
  <c r="AX27" i="26"/>
  <c r="K27" i="26" s="1"/>
  <c r="AZ27" i="26"/>
  <c r="M27" i="26" s="1"/>
  <c r="BA27" i="26"/>
  <c r="N27" i="26" s="1"/>
  <c r="BC27" i="26"/>
  <c r="P27" i="26" s="1"/>
  <c r="BD27" i="26"/>
  <c r="Q27" i="26" s="1"/>
  <c r="AT26" i="26"/>
  <c r="G26" i="26" s="1"/>
  <c r="AU26" i="26"/>
  <c r="H26" i="26" s="1"/>
  <c r="AW26" i="26"/>
  <c r="J26" i="26" s="1"/>
  <c r="AX26" i="26"/>
  <c r="K26" i="26" s="1"/>
  <c r="AZ26" i="26"/>
  <c r="M26" i="26" s="1"/>
  <c r="BA26" i="26"/>
  <c r="N26" i="26" s="1"/>
  <c r="BC26" i="26"/>
  <c r="P26" i="26" s="1"/>
  <c r="BD26" i="26"/>
  <c r="Q26" i="26" s="1"/>
  <c r="AT25" i="26"/>
  <c r="G25" i="26" s="1"/>
  <c r="AU25" i="26"/>
  <c r="H25" i="26" s="1"/>
  <c r="AW25" i="26"/>
  <c r="J25" i="26" s="1"/>
  <c r="AX25" i="26"/>
  <c r="K25" i="26" s="1"/>
  <c r="AZ25" i="26"/>
  <c r="M25" i="26" s="1"/>
  <c r="BA25" i="26"/>
  <c r="N25" i="26" s="1"/>
  <c r="BC25" i="26"/>
  <c r="P25" i="26" s="1"/>
  <c r="BD25" i="26"/>
  <c r="Q25" i="26" s="1"/>
  <c r="AT24" i="26"/>
  <c r="G24" i="26" s="1"/>
  <c r="AU24" i="26"/>
  <c r="H24" i="26" s="1"/>
  <c r="AW24" i="26"/>
  <c r="J24" i="26" s="1"/>
  <c r="AX24" i="26"/>
  <c r="K24" i="26" s="1"/>
  <c r="AZ24" i="26"/>
  <c r="M24" i="26" s="1"/>
  <c r="BA24" i="26"/>
  <c r="N24" i="26" s="1"/>
  <c r="BC24" i="26"/>
  <c r="P24" i="26" s="1"/>
  <c r="BD24" i="26"/>
  <c r="Q24" i="26" s="1"/>
  <c r="AT23" i="26"/>
  <c r="G23" i="26" s="1"/>
  <c r="AU23" i="26"/>
  <c r="H23" i="26" s="1"/>
  <c r="AW23" i="26"/>
  <c r="J23" i="26" s="1"/>
  <c r="AX23" i="26"/>
  <c r="K23" i="26" s="1"/>
  <c r="AZ23" i="26"/>
  <c r="M23" i="26" s="1"/>
  <c r="BA23" i="26"/>
  <c r="N23" i="26" s="1"/>
  <c r="BC23" i="26"/>
  <c r="P23" i="26" s="1"/>
  <c r="BD23" i="26"/>
  <c r="Q23" i="26" s="1"/>
  <c r="AT22" i="26"/>
  <c r="G22" i="26" s="1"/>
  <c r="AU22" i="26"/>
  <c r="H22" i="26" s="1"/>
  <c r="AW22" i="26"/>
  <c r="J22" i="26" s="1"/>
  <c r="AX22" i="26"/>
  <c r="K22" i="26" s="1"/>
  <c r="AZ22" i="26"/>
  <c r="M22" i="26" s="1"/>
  <c r="BA22" i="26"/>
  <c r="N22" i="26" s="1"/>
  <c r="BC22" i="26"/>
  <c r="P22" i="26" s="1"/>
  <c r="BD22" i="26"/>
  <c r="Q22" i="26" s="1"/>
  <c r="AT21" i="26"/>
  <c r="G21" i="26" s="1"/>
  <c r="AU21" i="26"/>
  <c r="H21" i="26" s="1"/>
  <c r="AW21" i="26"/>
  <c r="J21" i="26" s="1"/>
  <c r="AX21" i="26"/>
  <c r="K21" i="26" s="1"/>
  <c r="AZ21" i="26"/>
  <c r="M21" i="26" s="1"/>
  <c r="BA21" i="26"/>
  <c r="N21" i="26" s="1"/>
  <c r="BC21" i="26"/>
  <c r="P21" i="26" s="1"/>
  <c r="BD21" i="26"/>
  <c r="Q21" i="26" s="1"/>
  <c r="AT20" i="26"/>
  <c r="G20" i="26" s="1"/>
  <c r="AU20" i="26"/>
  <c r="H20" i="26" s="1"/>
  <c r="AW20" i="26"/>
  <c r="J20" i="26" s="1"/>
  <c r="AX20" i="26"/>
  <c r="K20" i="26" s="1"/>
  <c r="AZ20" i="26"/>
  <c r="M20" i="26" s="1"/>
  <c r="BA20" i="26"/>
  <c r="N20" i="26" s="1"/>
  <c r="BC20" i="26"/>
  <c r="P20" i="26" s="1"/>
  <c r="BD20" i="26"/>
  <c r="Q20" i="26" s="1"/>
  <c r="AT19" i="26"/>
  <c r="G19" i="26" s="1"/>
  <c r="AU19" i="26"/>
  <c r="H19" i="26" s="1"/>
  <c r="AW19" i="26"/>
  <c r="J19" i="26" s="1"/>
  <c r="AX19" i="26"/>
  <c r="K19" i="26" s="1"/>
  <c r="AZ19" i="26"/>
  <c r="M19" i="26" s="1"/>
  <c r="BA19" i="26"/>
  <c r="N19" i="26" s="1"/>
  <c r="BC19" i="26"/>
  <c r="P19" i="26" s="1"/>
  <c r="BD19" i="26"/>
  <c r="Q19" i="26" s="1"/>
  <c r="AT18" i="26"/>
  <c r="G18" i="26" s="1"/>
  <c r="AU18" i="26"/>
  <c r="H18" i="26" s="1"/>
  <c r="AW18" i="26"/>
  <c r="J18" i="26" s="1"/>
  <c r="AX18" i="26"/>
  <c r="K18" i="26" s="1"/>
  <c r="AZ18" i="26"/>
  <c r="M18" i="26" s="1"/>
  <c r="BA18" i="26"/>
  <c r="N18" i="26" s="1"/>
  <c r="BC18" i="26"/>
  <c r="P18" i="26" s="1"/>
  <c r="BD18" i="26"/>
  <c r="Q18" i="26" s="1"/>
  <c r="AT17" i="26"/>
  <c r="G17" i="26" s="1"/>
  <c r="AU17" i="26"/>
  <c r="H17" i="26" s="1"/>
  <c r="AW17" i="26"/>
  <c r="J17" i="26" s="1"/>
  <c r="AX17" i="26"/>
  <c r="K17" i="26" s="1"/>
  <c r="AZ17" i="26"/>
  <c r="M17" i="26" s="1"/>
  <c r="BA17" i="26"/>
  <c r="N17" i="26" s="1"/>
  <c r="BC17" i="26"/>
  <c r="P17" i="26" s="1"/>
  <c r="BD17" i="26"/>
  <c r="Q17" i="26" s="1"/>
  <c r="AT16" i="26"/>
  <c r="G16" i="26" s="1"/>
  <c r="AU16" i="26"/>
  <c r="H16" i="26" s="1"/>
  <c r="AW16" i="26"/>
  <c r="J16" i="26" s="1"/>
  <c r="AX16" i="26"/>
  <c r="K16" i="26" s="1"/>
  <c r="AZ16" i="26"/>
  <c r="M16" i="26" s="1"/>
  <c r="BA16" i="26"/>
  <c r="N16" i="26" s="1"/>
  <c r="BC16" i="26"/>
  <c r="P16" i="26" s="1"/>
  <c r="BD16" i="26"/>
  <c r="Q16" i="26" s="1"/>
  <c r="AT15" i="26"/>
  <c r="G15" i="26" s="1"/>
  <c r="AU15" i="26"/>
  <c r="H15" i="26" s="1"/>
  <c r="AW15" i="26"/>
  <c r="J15" i="26" s="1"/>
  <c r="AX15" i="26"/>
  <c r="K15" i="26" s="1"/>
  <c r="AZ15" i="26"/>
  <c r="M15" i="26" s="1"/>
  <c r="BA15" i="26"/>
  <c r="N15" i="26" s="1"/>
  <c r="BC15" i="26"/>
  <c r="P15" i="26" s="1"/>
  <c r="BD15" i="26"/>
  <c r="Q15" i="26" s="1"/>
  <c r="AT14" i="26"/>
  <c r="G14" i="26" s="1"/>
  <c r="AU14" i="26"/>
  <c r="H14" i="26" s="1"/>
  <c r="AW14" i="26"/>
  <c r="J14" i="26" s="1"/>
  <c r="AX14" i="26"/>
  <c r="K14" i="26" s="1"/>
  <c r="AZ14" i="26"/>
  <c r="M14" i="26" s="1"/>
  <c r="BA14" i="26"/>
  <c r="N14" i="26" s="1"/>
  <c r="BC14" i="26"/>
  <c r="P14" i="26" s="1"/>
  <c r="BD14" i="26"/>
  <c r="Q14" i="26" s="1"/>
  <c r="AT13" i="26"/>
  <c r="G13" i="26" s="1"/>
  <c r="AU13" i="26"/>
  <c r="H13" i="26" s="1"/>
  <c r="AW13" i="26"/>
  <c r="J13" i="26" s="1"/>
  <c r="AX13" i="26"/>
  <c r="K13" i="26" s="1"/>
  <c r="AZ13" i="26"/>
  <c r="M13" i="26" s="1"/>
  <c r="BA13" i="26"/>
  <c r="N13" i="26" s="1"/>
  <c r="BC13" i="26"/>
  <c r="P13" i="26" s="1"/>
  <c r="BD13" i="26"/>
  <c r="Q13" i="26" s="1"/>
  <c r="AT12" i="26"/>
  <c r="G12" i="26" s="1"/>
  <c r="AU12" i="26"/>
  <c r="H12" i="26" s="1"/>
  <c r="AW12" i="26"/>
  <c r="J12" i="26" s="1"/>
  <c r="AX12" i="26"/>
  <c r="K12" i="26" s="1"/>
  <c r="AZ12" i="26"/>
  <c r="M12" i="26" s="1"/>
  <c r="BA12" i="26"/>
  <c r="N12" i="26" s="1"/>
  <c r="BC12" i="26"/>
  <c r="P12" i="26" s="1"/>
  <c r="BD12" i="26"/>
  <c r="Q12" i="26" s="1"/>
  <c r="AT11" i="26"/>
  <c r="G11" i="26" s="1"/>
  <c r="AU11" i="26"/>
  <c r="H11" i="26" s="1"/>
  <c r="AW11" i="26"/>
  <c r="J11" i="26" s="1"/>
  <c r="AX11" i="26"/>
  <c r="K11" i="26" s="1"/>
  <c r="AZ11" i="26"/>
  <c r="M11" i="26" s="1"/>
  <c r="BA11" i="26"/>
  <c r="N11" i="26" s="1"/>
  <c r="BC11" i="26"/>
  <c r="P11" i="26" s="1"/>
  <c r="BD11" i="26"/>
  <c r="Q11" i="26" s="1"/>
  <c r="AT10" i="26"/>
  <c r="G10" i="26" s="1"/>
  <c r="AU10" i="26"/>
  <c r="H10" i="26" s="1"/>
  <c r="AW10" i="26"/>
  <c r="J10" i="26" s="1"/>
  <c r="AX10" i="26"/>
  <c r="K10" i="26" s="1"/>
  <c r="AZ10" i="26"/>
  <c r="M10" i="26" s="1"/>
  <c r="BA10" i="26"/>
  <c r="N10" i="26" s="1"/>
  <c r="BC10" i="26"/>
  <c r="P10" i="26" s="1"/>
  <c r="BD10" i="26"/>
  <c r="Q10" i="26" s="1"/>
  <c r="AT9" i="26"/>
  <c r="G9" i="26" s="1"/>
  <c r="AU9" i="26"/>
  <c r="H9" i="26" s="1"/>
  <c r="AW9" i="26"/>
  <c r="J9" i="26" s="1"/>
  <c r="AX9" i="26"/>
  <c r="K9" i="26" s="1"/>
  <c r="AZ9" i="26"/>
  <c r="M9" i="26" s="1"/>
  <c r="BA9" i="26"/>
  <c r="N9" i="26" s="1"/>
  <c r="BC9" i="26"/>
  <c r="P9" i="26" s="1"/>
  <c r="BD9" i="26"/>
  <c r="Q9" i="26" s="1"/>
  <c r="AT8" i="26"/>
  <c r="G8" i="26" s="1"/>
  <c r="AU8" i="26"/>
  <c r="H8" i="26" s="1"/>
  <c r="AW8" i="26"/>
  <c r="J8" i="26" s="1"/>
  <c r="AX8" i="26"/>
  <c r="K8" i="26" s="1"/>
  <c r="AZ8" i="26"/>
  <c r="M8" i="26" s="1"/>
  <c r="BA8" i="26"/>
  <c r="N8" i="26" s="1"/>
  <c r="BC8" i="26"/>
  <c r="P8" i="26" s="1"/>
  <c r="BD8" i="26"/>
  <c r="Q8" i="26" s="1"/>
  <c r="AT7" i="26"/>
  <c r="G7" i="26" s="1"/>
  <c r="AU7" i="26"/>
  <c r="H7" i="26" s="1"/>
  <c r="AW7" i="26"/>
  <c r="J7" i="26" s="1"/>
  <c r="AX7" i="26"/>
  <c r="K7" i="26" s="1"/>
  <c r="AZ7" i="26"/>
  <c r="M7" i="26" s="1"/>
  <c r="BA7" i="26"/>
  <c r="N7" i="26" s="1"/>
  <c r="BC7" i="26"/>
  <c r="P7" i="26" s="1"/>
  <c r="BD7" i="26"/>
  <c r="Q7" i="26" s="1"/>
  <c r="AT6" i="26"/>
  <c r="G6" i="26" s="1"/>
  <c r="AU6" i="26"/>
  <c r="H6" i="26" s="1"/>
  <c r="AW6" i="26"/>
  <c r="J6" i="26" s="1"/>
  <c r="AX6" i="26"/>
  <c r="K6" i="26" s="1"/>
  <c r="AZ6" i="26"/>
  <c r="M6" i="26" s="1"/>
  <c r="BA6" i="26"/>
  <c r="N6" i="26" s="1"/>
  <c r="BC6" i="26"/>
  <c r="P6" i="26" s="1"/>
  <c r="BD6" i="26"/>
  <c r="Q6" i="26" s="1"/>
  <c r="AT5" i="26"/>
  <c r="G5" i="26" s="1"/>
  <c r="AU5" i="26"/>
  <c r="H5" i="26" s="1"/>
  <c r="AW5" i="26"/>
  <c r="J5" i="26" s="1"/>
  <c r="AX5" i="26"/>
  <c r="K5" i="26" s="1"/>
  <c r="AZ5" i="26"/>
  <c r="M5" i="26" s="1"/>
  <c r="BA5" i="26"/>
  <c r="N5" i="26" s="1"/>
  <c r="BC5" i="26"/>
  <c r="P5" i="26" s="1"/>
  <c r="BD5" i="26"/>
  <c r="Q5" i="26" s="1"/>
  <c r="AT4" i="26"/>
  <c r="G4" i="26" s="1"/>
  <c r="AU4" i="26"/>
  <c r="H4" i="26" s="1"/>
  <c r="AW4" i="26"/>
  <c r="J4" i="26" s="1"/>
  <c r="AX4" i="26"/>
  <c r="K4" i="26" s="1"/>
  <c r="AZ4" i="26"/>
  <c r="M4" i="26" s="1"/>
  <c r="BA4" i="26"/>
  <c r="N4" i="26" s="1"/>
  <c r="BC4" i="26"/>
  <c r="P4" i="26" s="1"/>
  <c r="BD4" i="26"/>
  <c r="Q4" i="26" s="1"/>
  <c r="C1" i="37"/>
  <c r="B1" i="37"/>
  <c r="C1" i="44"/>
  <c r="B1" i="44"/>
  <c r="E2" i="42"/>
  <c r="E3" i="42"/>
  <c r="E4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1" i="42"/>
  <c r="C1" i="43"/>
  <c r="B1" i="43"/>
  <c r="C1" i="27"/>
  <c r="B2" i="22"/>
  <c r="B2" i="45" s="1"/>
  <c r="B1" i="27"/>
  <c r="B2" i="27"/>
  <c r="B2" i="37"/>
  <c r="BE30" i="26" s="1"/>
  <c r="S30" i="26" s="1"/>
  <c r="B2" i="43"/>
  <c r="B2" i="44"/>
  <c r="BE32" i="26"/>
  <c r="S32" i="26" s="1"/>
  <c r="BE6" i="26"/>
  <c r="S6" i="26" s="1"/>
  <c r="BK6" i="26"/>
  <c r="Y6" i="26" s="1"/>
  <c r="BK7" i="26"/>
  <c r="Y7" i="26" s="1"/>
  <c r="BK8" i="26"/>
  <c r="Y8" i="26" s="1"/>
  <c r="BK9" i="26"/>
  <c r="Y9" i="26" s="1"/>
  <c r="BE10" i="26"/>
  <c r="S10" i="26" s="1"/>
  <c r="BK11" i="26"/>
  <c r="Y11" i="26" s="1"/>
  <c r="BE12" i="26"/>
  <c r="S12" i="26" s="1"/>
  <c r="BK12" i="26"/>
  <c r="Y12" i="26" s="1"/>
  <c r="BE14" i="26"/>
  <c r="S14" i="26" s="1"/>
  <c r="BK14" i="26"/>
  <c r="Y14" i="26" s="1"/>
  <c r="BE16" i="26"/>
  <c r="S16" i="26" s="1"/>
  <c r="BE17" i="26"/>
  <c r="S17" i="26" s="1"/>
  <c r="BK17" i="26"/>
  <c r="Y17" i="26" s="1"/>
  <c r="BE19" i="26"/>
  <c r="S19" i="26" s="1"/>
  <c r="BK19" i="26"/>
  <c r="Y19" i="26" s="1"/>
  <c r="BE21" i="26"/>
  <c r="S21" i="26" s="1"/>
  <c r="BK21" i="26"/>
  <c r="Y21" i="26" s="1"/>
  <c r="BK22" i="26"/>
  <c r="Y22" i="26" s="1"/>
  <c r="BK23" i="26"/>
  <c r="Y23" i="26" s="1"/>
  <c r="BK24" i="26"/>
  <c r="Y24" i="26" s="1"/>
  <c r="BE25" i="26"/>
  <c r="S25" i="26" s="1"/>
  <c r="BK25" i="26"/>
  <c r="Y25" i="26" s="1"/>
  <c r="BK26" i="26"/>
  <c r="Y26" i="26" s="1"/>
  <c r="BE27" i="26"/>
  <c r="S27" i="26" s="1"/>
  <c r="BK27" i="26"/>
  <c r="Y27" i="26" s="1"/>
  <c r="BK28" i="26"/>
  <c r="Y28" i="26" s="1"/>
  <c r="BG5" i="26"/>
  <c r="U5" i="26" s="1"/>
  <c r="BM5" i="26"/>
  <c r="AA5" i="26" s="1"/>
  <c r="BM6" i="26"/>
  <c r="AA6" i="26" s="1"/>
  <c r="BG7" i="26"/>
  <c r="U7" i="26" s="1"/>
  <c r="BG8" i="26"/>
  <c r="U8" i="26" s="1"/>
  <c r="BM8" i="26"/>
  <c r="AA8" i="26" s="1"/>
  <c r="BG9" i="26"/>
  <c r="U9" i="26" s="1"/>
  <c r="BG10" i="26"/>
  <c r="U10" i="26" s="1"/>
  <c r="BM10" i="26"/>
  <c r="AA10" i="26" s="1"/>
  <c r="BG11" i="26"/>
  <c r="U11" i="26" s="1"/>
  <c r="BM11" i="26"/>
  <c r="AA11" i="26" s="1"/>
  <c r="BG12" i="26"/>
  <c r="U12" i="26" s="1"/>
  <c r="BM12" i="26"/>
  <c r="AA12" i="26" s="1"/>
  <c r="BM13" i="26"/>
  <c r="AA13" i="26" s="1"/>
  <c r="BG14" i="26"/>
  <c r="U14" i="26" s="1"/>
  <c r="BM14" i="26"/>
  <c r="AA14" i="26" s="1"/>
  <c r="BM15" i="26"/>
  <c r="AA15" i="26" s="1"/>
  <c r="BG16" i="26"/>
  <c r="U16" i="26" s="1"/>
  <c r="BM16" i="26"/>
  <c r="AA16" i="26" s="1"/>
  <c r="BM17" i="26"/>
  <c r="AA17" i="26" s="1"/>
  <c r="BG18" i="26"/>
  <c r="U18" i="26" s="1"/>
  <c r="BM18" i="26"/>
  <c r="AA18" i="26" s="1"/>
  <c r="BM19" i="26"/>
  <c r="AA19" i="26" s="1"/>
  <c r="BG20" i="26"/>
  <c r="U20" i="26" s="1"/>
  <c r="BM20" i="26"/>
  <c r="AA20" i="26" s="1"/>
  <c r="BM21" i="26"/>
  <c r="AA21" i="26" s="1"/>
  <c r="BG22" i="26"/>
  <c r="U22" i="26" s="1"/>
  <c r="BM22" i="26"/>
  <c r="AA22" i="26" s="1"/>
  <c r="BM23" i="26"/>
  <c r="AA23" i="26" s="1"/>
  <c r="BG24" i="26"/>
  <c r="U24" i="26" s="1"/>
  <c r="BG25" i="26"/>
  <c r="U25" i="26" s="1"/>
  <c r="BM25" i="26"/>
  <c r="AA25" i="26" s="1"/>
  <c r="BG26" i="26"/>
  <c r="U26" i="26" s="1"/>
  <c r="BG27" i="26"/>
  <c r="U27" i="26" s="1"/>
  <c r="BM27" i="26"/>
  <c r="AA27" i="26" s="1"/>
  <c r="BM28" i="26"/>
  <c r="AA28" i="26" s="1"/>
  <c r="BG29" i="26"/>
  <c r="BM29" i="26"/>
  <c r="AA29" i="26" s="1"/>
  <c r="BM30" i="26"/>
  <c r="BG31" i="26"/>
  <c r="BM31" i="26"/>
  <c r="BM32" i="26"/>
  <c r="AA32" i="26" s="1"/>
  <c r="BH4" i="26"/>
  <c r="V4" i="26" s="1"/>
  <c r="BO4" i="26"/>
  <c r="BO5" i="26"/>
  <c r="AC5" i="26" s="1"/>
  <c r="BH6" i="26"/>
  <c r="V6" i="26" s="1"/>
  <c r="BO6" i="26"/>
  <c r="AC6" i="26" s="1"/>
  <c r="BO7" i="26"/>
  <c r="AC7" i="26" s="1"/>
  <c r="BH8" i="26"/>
  <c r="V8" i="26" s="1"/>
  <c r="BO8" i="26"/>
  <c r="AC8" i="26" s="1"/>
  <c r="BO9" i="26"/>
  <c r="AC9" i="26" s="1"/>
  <c r="BH10" i="26"/>
  <c r="V10" i="26" s="1"/>
  <c r="BH11" i="26"/>
  <c r="V11" i="26" s="1"/>
  <c r="BO11" i="26"/>
  <c r="AC11" i="26" s="1"/>
  <c r="BH12" i="26"/>
  <c r="V12" i="26" s="1"/>
  <c r="BO12" i="26"/>
  <c r="AC12" i="26" s="1"/>
  <c r="BH13" i="26"/>
  <c r="V13" i="26" s="1"/>
  <c r="BO13" i="26"/>
  <c r="AC13" i="26" s="1"/>
  <c r="BH14" i="26"/>
  <c r="V14" i="26" s="1"/>
  <c r="BO14" i="26"/>
  <c r="AC14" i="26" s="1"/>
  <c r="BH15" i="26"/>
  <c r="V15" i="26" s="1"/>
  <c r="BO15" i="26"/>
  <c r="AC15" i="26" s="1"/>
  <c r="BH16" i="26"/>
  <c r="V16" i="26" s="1"/>
  <c r="BO16" i="26"/>
  <c r="AC16" i="26" s="1"/>
  <c r="BH17" i="26"/>
  <c r="V17" i="26" s="1"/>
  <c r="BO17" i="26"/>
  <c r="AC17" i="26" s="1"/>
  <c r="BH18" i="26"/>
  <c r="V18" i="26" s="1"/>
  <c r="BO18" i="26"/>
  <c r="AC18" i="26" s="1"/>
  <c r="BH19" i="26"/>
  <c r="V19" i="26" s="1"/>
  <c r="BO19" i="26"/>
  <c r="AC19" i="26" s="1"/>
  <c r="BH20" i="26"/>
  <c r="V20" i="26" s="1"/>
  <c r="BO20" i="26"/>
  <c r="AC20" i="26" s="1"/>
  <c r="BH21" i="26"/>
  <c r="V21" i="26" s="1"/>
  <c r="BO21" i="26"/>
  <c r="BH22" i="26"/>
  <c r="V22" i="26" s="1"/>
  <c r="BO22" i="26"/>
  <c r="AC22" i="26" s="1"/>
  <c r="BH23" i="26"/>
  <c r="V23" i="26" s="1"/>
  <c r="BO23" i="26"/>
  <c r="BH24" i="26"/>
  <c r="V24" i="26" s="1"/>
  <c r="BO24" i="26"/>
  <c r="AC24" i="26" s="1"/>
  <c r="BH25" i="26"/>
  <c r="V25" i="26" s="1"/>
  <c r="BO25" i="26"/>
  <c r="BH26" i="26"/>
  <c r="V26" i="26" s="1"/>
  <c r="BO26" i="26"/>
  <c r="AC26" i="26" s="1"/>
  <c r="BH27" i="26"/>
  <c r="V27" i="26" s="1"/>
  <c r="BO27" i="26"/>
  <c r="BH28" i="26"/>
  <c r="V28" i="26" s="1"/>
  <c r="BO28" i="26"/>
  <c r="AC28" i="26" s="1"/>
  <c r="BH29" i="26"/>
  <c r="V29" i="26" s="1"/>
  <c r="BO29" i="26"/>
  <c r="BH30" i="26"/>
  <c r="V30" i="26" s="1"/>
  <c r="BO30" i="26"/>
  <c r="AC30" i="26" s="1"/>
  <c r="BH31" i="26"/>
  <c r="V31" i="26" s="1"/>
  <c r="BO31" i="26"/>
  <c r="BH32" i="26"/>
  <c r="V32" i="26" s="1"/>
  <c r="BO32" i="26"/>
  <c r="AC32" i="26" s="1"/>
  <c r="BJ4" i="26"/>
  <c r="X4" i="26" s="1"/>
  <c r="BP4" i="26"/>
  <c r="BJ5" i="26"/>
  <c r="X5" i="26" s="1"/>
  <c r="BP5" i="26"/>
  <c r="AD5" i="26" s="1"/>
  <c r="BJ6" i="26"/>
  <c r="X6" i="26" s="1"/>
  <c r="BP6" i="26"/>
  <c r="AD6" i="26" s="1"/>
  <c r="BJ7" i="26"/>
  <c r="X7" i="26" s="1"/>
  <c r="BP7" i="26"/>
  <c r="AD7" i="26" s="1"/>
  <c r="BJ8" i="26"/>
  <c r="X8" i="26" s="1"/>
  <c r="BP8" i="26"/>
  <c r="AD8" i="26" s="1"/>
  <c r="BJ9" i="26"/>
  <c r="X9" i="26" s="1"/>
  <c r="BP9" i="26"/>
  <c r="AD9" i="26" s="1"/>
  <c r="BJ10" i="26"/>
  <c r="X10" i="26" s="1"/>
  <c r="BP10" i="26"/>
  <c r="AD10" i="26" s="1"/>
  <c r="BJ11" i="26"/>
  <c r="X11" i="26" s="1"/>
  <c r="BP11" i="26"/>
  <c r="AD11" i="26" s="1"/>
  <c r="BJ12" i="26"/>
  <c r="X12" i="26" s="1"/>
  <c r="BP12" i="26"/>
  <c r="AD12" i="26" s="1"/>
  <c r="BJ13" i="26"/>
  <c r="X13" i="26" s="1"/>
  <c r="BP13" i="26"/>
  <c r="AD13" i="26" s="1"/>
  <c r="BJ14" i="26"/>
  <c r="X14" i="26" s="1"/>
  <c r="BP14" i="26"/>
  <c r="AD14" i="26" s="1"/>
  <c r="BJ15" i="26"/>
  <c r="X15" i="26" s="1"/>
  <c r="BP15" i="26"/>
  <c r="AD15" i="26" s="1"/>
  <c r="BJ16" i="26"/>
  <c r="X16" i="26" s="1"/>
  <c r="BP16" i="26"/>
  <c r="AD16" i="26" s="1"/>
  <c r="BJ17" i="26"/>
  <c r="X17" i="26" s="1"/>
  <c r="BP17" i="26"/>
  <c r="AD17" i="26" s="1"/>
  <c r="BJ18" i="26"/>
  <c r="X18" i="26" s="1"/>
  <c r="BP18" i="26"/>
  <c r="AD18" i="26" s="1"/>
  <c r="BJ19" i="26"/>
  <c r="X19" i="26" s="1"/>
  <c r="BP19" i="26"/>
  <c r="AD19" i="26" s="1"/>
  <c r="BJ20" i="26"/>
  <c r="X20" i="26" s="1"/>
  <c r="BP20" i="26"/>
  <c r="AD20" i="26" s="1"/>
  <c r="BJ21" i="26"/>
  <c r="X21" i="26" s="1"/>
  <c r="BP21" i="26"/>
  <c r="AD21" i="26" s="1"/>
  <c r="BJ22" i="26"/>
  <c r="X22" i="26" s="1"/>
  <c r="BP22" i="26"/>
  <c r="AD22" i="26" s="1"/>
  <c r="BJ23" i="26"/>
  <c r="X23" i="26" s="1"/>
  <c r="BP23" i="26"/>
  <c r="AD23" i="26" s="1"/>
  <c r="BJ24" i="26"/>
  <c r="X24" i="26" s="1"/>
  <c r="BP24" i="26"/>
  <c r="AD24" i="26" s="1"/>
  <c r="BJ25" i="26"/>
  <c r="X25" i="26" s="1"/>
  <c r="BP25" i="26"/>
  <c r="AD25" i="26" s="1"/>
  <c r="BJ26" i="26"/>
  <c r="X26" i="26" s="1"/>
  <c r="BP26" i="26"/>
  <c r="AD26" i="26" s="1"/>
  <c r="BJ27" i="26"/>
  <c r="X27" i="26" s="1"/>
  <c r="BP27" i="26"/>
  <c r="AD27" i="26" s="1"/>
  <c r="BJ28" i="26"/>
  <c r="X28" i="26" s="1"/>
  <c r="BP28" i="26"/>
  <c r="AD28" i="26" s="1"/>
  <c r="BJ29" i="26"/>
  <c r="X29" i="26" s="1"/>
  <c r="BP29" i="26"/>
  <c r="AD29" i="26" s="1"/>
  <c r="BJ30" i="26"/>
  <c r="X30" i="26" s="1"/>
  <c r="BP30" i="26"/>
  <c r="AD30" i="26" s="1"/>
  <c r="BJ31" i="26"/>
  <c r="X31" i="26" s="1"/>
  <c r="BP31" i="26"/>
  <c r="AD31" i="26" s="1"/>
  <c r="BJ32" i="26"/>
  <c r="X32" i="26" s="1"/>
  <c r="BP32" i="26"/>
  <c r="BK4" i="26"/>
  <c r="Y4" i="26" s="1"/>
  <c r="BE4" i="26"/>
  <c r="S4" i="26" s="1"/>
  <c r="BM4" i="26"/>
  <c r="BK31" i="26"/>
  <c r="Y31" i="26" s="1"/>
  <c r="BK29" i="26"/>
  <c r="Y29" i="26" s="1"/>
  <c r="BG4" i="26"/>
  <c r="BE31" i="26"/>
  <c r="S31" i="26" s="1"/>
  <c r="BE29" i="26"/>
  <c r="S29" i="26" s="1"/>
  <c r="O4" i="26" l="1"/>
  <c r="L29" i="26"/>
  <c r="L4" i="26"/>
  <c r="O32" i="26"/>
  <c r="O30" i="26"/>
  <c r="O29" i="26"/>
  <c r="O28" i="26"/>
  <c r="O27" i="26"/>
  <c r="O25" i="26"/>
  <c r="O24" i="26"/>
  <c r="O23" i="26"/>
  <c r="O21" i="26"/>
  <c r="AD32" i="26"/>
  <c r="AD4" i="26"/>
  <c r="AC31" i="26"/>
  <c r="AC29" i="26"/>
  <c r="AC27" i="26"/>
  <c r="AC25" i="26"/>
  <c r="AC23" i="26"/>
  <c r="AC21" i="26"/>
  <c r="F17" i="26"/>
  <c r="G32" i="26"/>
  <c r="K32" i="26"/>
  <c r="O18" i="26"/>
  <c r="I26" i="26"/>
  <c r="F21" i="26"/>
  <c r="F25" i="26"/>
  <c r="F29" i="26"/>
  <c r="N32" i="26"/>
  <c r="F18" i="26"/>
  <c r="F22" i="26"/>
  <c r="F26" i="26"/>
  <c r="F19" i="26"/>
  <c r="F23" i="26"/>
  <c r="F27" i="26"/>
  <c r="F31" i="26"/>
  <c r="F30" i="26"/>
  <c r="AA30" i="26"/>
  <c r="I27" i="26"/>
  <c r="AA31" i="26"/>
  <c r="U29" i="26"/>
  <c r="AC4" i="26"/>
  <c r="U31" i="26"/>
  <c r="I30" i="26"/>
  <c r="AA4" i="26"/>
  <c r="U4" i="26"/>
  <c r="BE23" i="26"/>
  <c r="S23" i="26" s="1"/>
  <c r="BK20" i="26"/>
  <c r="Y20" i="26" s="1"/>
  <c r="BE18" i="26"/>
  <c r="S18" i="26" s="1"/>
  <c r="BK15" i="26"/>
  <c r="Y15" i="26" s="1"/>
  <c r="BK13" i="26"/>
  <c r="Y13" i="26" s="1"/>
  <c r="BK10" i="26"/>
  <c r="Y10" i="26" s="1"/>
  <c r="BE8" i="26"/>
  <c r="S8" i="26" s="1"/>
  <c r="BK5" i="26"/>
  <c r="Y5" i="26" s="1"/>
  <c r="BK32" i="26"/>
  <c r="Y32" i="26" s="1"/>
  <c r="BK30" i="26"/>
  <c r="Y30" i="26" s="1"/>
  <c r="BE5" i="26"/>
  <c r="S5" i="26" s="1"/>
  <c r="BE7" i="26"/>
  <c r="S7" i="26" s="1"/>
  <c r="BE9" i="26"/>
  <c r="S9" i="26" s="1"/>
  <c r="BE11" i="26"/>
  <c r="S11" i="26" s="1"/>
  <c r="BE13" i="26"/>
  <c r="S13" i="26" s="1"/>
  <c r="BE15" i="26"/>
  <c r="S15" i="26" s="1"/>
  <c r="BK16" i="26"/>
  <c r="Y16" i="26" s="1"/>
  <c r="BK18" i="26"/>
  <c r="Y18" i="26" s="1"/>
  <c r="BE20" i="26"/>
  <c r="S20" i="26" s="1"/>
  <c r="BE22" i="26"/>
  <c r="S22" i="26" s="1"/>
  <c r="BE24" i="26"/>
  <c r="S24" i="26" s="1"/>
  <c r="BE26" i="26"/>
  <c r="S26" i="26" s="1"/>
  <c r="BE28" i="26"/>
  <c r="S28" i="26" s="1"/>
  <c r="BG6" i="26"/>
  <c r="U6" i="26" s="1"/>
  <c r="BM7" i="26"/>
  <c r="AA7" i="26" s="1"/>
  <c r="BM9" i="26"/>
  <c r="AA9" i="26" s="1"/>
  <c r="BG13" i="26"/>
  <c r="U13" i="26" s="1"/>
  <c r="BG15" i="26"/>
  <c r="U15" i="26" s="1"/>
  <c r="BG17" i="26"/>
  <c r="U17" i="26" s="1"/>
  <c r="BG19" i="26"/>
  <c r="U19" i="26" s="1"/>
  <c r="BG21" i="26"/>
  <c r="U21" i="26" s="1"/>
  <c r="BG23" i="26"/>
  <c r="U23" i="26" s="1"/>
  <c r="BM24" i="26"/>
  <c r="AA24" i="26" s="1"/>
  <c r="BM26" i="26"/>
  <c r="AA26" i="26" s="1"/>
  <c r="BG28" i="26"/>
  <c r="U28" i="26" s="1"/>
  <c r="BG30" i="26"/>
  <c r="U30" i="26" s="1"/>
  <c r="BG32" i="26"/>
  <c r="U32" i="26" s="1"/>
  <c r="BH5" i="26"/>
  <c r="V5" i="26" s="1"/>
  <c r="BH7" i="26"/>
  <c r="V7" i="26" s="1"/>
  <c r="BH9" i="26"/>
  <c r="V9" i="26" s="1"/>
  <c r="BO10" i="26"/>
  <c r="AC10" i="26" s="1"/>
  <c r="BN32" i="26"/>
  <c r="AB32" i="26" s="1"/>
  <c r="BN28" i="26"/>
  <c r="BN24" i="26"/>
  <c r="BN20" i="26"/>
  <c r="BN16" i="26"/>
  <c r="AB16" i="26" s="1"/>
  <c r="BN12" i="26"/>
  <c r="BN8" i="26"/>
  <c r="BN4" i="26"/>
  <c r="BL29" i="26"/>
  <c r="BL25" i="26"/>
  <c r="BL21" i="26"/>
  <c r="BL17" i="26"/>
  <c r="BL13" i="26"/>
  <c r="BL9" i="26"/>
  <c r="BL5" i="26"/>
  <c r="BI30" i="26"/>
  <c r="BI26" i="26"/>
  <c r="BI22" i="26"/>
  <c r="BI18" i="26"/>
  <c r="BI14" i="26"/>
  <c r="BI10" i="26"/>
  <c r="BI6" i="26"/>
  <c r="BF31" i="26"/>
  <c r="BF27" i="26"/>
  <c r="BF23" i="26"/>
  <c r="BF19" i="26"/>
  <c r="BF15" i="26"/>
  <c r="BF11" i="26"/>
  <c r="BF7" i="26"/>
  <c r="BN31" i="26"/>
  <c r="BN27" i="26"/>
  <c r="AB27" i="26" s="1"/>
  <c r="BN23" i="26"/>
  <c r="BN19" i="26"/>
  <c r="BN15" i="26"/>
  <c r="BN11" i="26"/>
  <c r="AB11" i="26" s="1"/>
  <c r="BN7" i="26"/>
  <c r="BL32" i="26"/>
  <c r="BL28" i="26"/>
  <c r="BL24" i="26"/>
  <c r="BL20" i="26"/>
  <c r="BL16" i="26"/>
  <c r="BL12" i="26"/>
  <c r="BL8" i="26"/>
  <c r="Z8" i="26" s="1"/>
  <c r="BL4" i="26"/>
  <c r="BI29" i="26"/>
  <c r="BI25" i="26"/>
  <c r="BI21" i="26"/>
  <c r="BI17" i="26"/>
  <c r="BI13" i="26"/>
  <c r="BI9" i="26"/>
  <c r="BI5" i="26"/>
  <c r="BF30" i="26"/>
  <c r="BF26" i="26"/>
  <c r="T26" i="26" s="1"/>
  <c r="BF22" i="26"/>
  <c r="BF18" i="26"/>
  <c r="BF14" i="26"/>
  <c r="BF10" i="26"/>
  <c r="T10" i="26" s="1"/>
  <c r="BF6" i="26"/>
  <c r="BN30" i="26"/>
  <c r="AB30" i="26" s="1"/>
  <c r="BN26" i="26"/>
  <c r="AB26" i="26" s="1"/>
  <c r="BN22" i="26"/>
  <c r="AB22" i="26" s="1"/>
  <c r="BN18" i="26"/>
  <c r="AB18" i="26" s="1"/>
  <c r="BN14" i="26"/>
  <c r="AB14" i="26" s="1"/>
  <c r="BN10" i="26"/>
  <c r="AB10" i="26" s="1"/>
  <c r="BN6" i="26"/>
  <c r="AB6" i="26" s="1"/>
  <c r="BL31" i="26"/>
  <c r="BL27" i="26"/>
  <c r="BL23" i="26"/>
  <c r="BL19" i="26"/>
  <c r="BL15" i="26"/>
  <c r="BL11" i="26"/>
  <c r="BL7" i="26"/>
  <c r="BI32" i="26"/>
  <c r="BI28" i="26"/>
  <c r="BI24" i="26"/>
  <c r="BI20" i="26"/>
  <c r="BI16" i="26"/>
  <c r="BI12" i="26"/>
  <c r="BI8" i="26"/>
  <c r="BI4" i="26"/>
  <c r="BF29" i="26"/>
  <c r="T29" i="26" s="1"/>
  <c r="BF25" i="26"/>
  <c r="BF21" i="26"/>
  <c r="BF17" i="26"/>
  <c r="BF13" i="26"/>
  <c r="T13" i="26" s="1"/>
  <c r="BF9" i="26"/>
  <c r="BF5" i="26"/>
  <c r="BN29" i="26"/>
  <c r="AB29" i="26" s="1"/>
  <c r="BN25" i="26"/>
  <c r="AB25" i="26" s="1"/>
  <c r="BN21" i="26"/>
  <c r="AB21" i="26" s="1"/>
  <c r="BN17" i="26"/>
  <c r="AB17" i="26" s="1"/>
  <c r="BN13" i="26"/>
  <c r="AB13" i="26" s="1"/>
  <c r="BN9" i="26"/>
  <c r="AB9" i="26" s="1"/>
  <c r="BN5" i="26"/>
  <c r="AB5" i="26" s="1"/>
  <c r="BL30" i="26"/>
  <c r="BL26" i="26"/>
  <c r="BL22" i="26"/>
  <c r="BL18" i="26"/>
  <c r="BL14" i="26"/>
  <c r="BL10" i="26"/>
  <c r="BL6" i="26"/>
  <c r="Z6" i="26" s="1"/>
  <c r="BI31" i="26"/>
  <c r="BI27" i="26"/>
  <c r="BI23" i="26"/>
  <c r="W23" i="26" s="1"/>
  <c r="BI19" i="26"/>
  <c r="W19" i="26" s="1"/>
  <c r="BI15" i="26"/>
  <c r="W15" i="26" s="1"/>
  <c r="BI11" i="26"/>
  <c r="BI7" i="26"/>
  <c r="W7" i="26" s="1"/>
  <c r="BF32" i="26"/>
  <c r="BF28" i="26"/>
  <c r="T28" i="26" s="1"/>
  <c r="BF24" i="26"/>
  <c r="T24" i="26" s="1"/>
  <c r="BF20" i="26"/>
  <c r="T20" i="26" s="1"/>
  <c r="BF16" i="26"/>
  <c r="T16" i="26" s="1"/>
  <c r="BF12" i="26"/>
  <c r="T12" i="26" s="1"/>
  <c r="BF8" i="26"/>
  <c r="T8" i="26" s="1"/>
  <c r="BF4" i="26"/>
  <c r="T4" i="26" s="1"/>
  <c r="Z32" i="26"/>
  <c r="T32" i="26"/>
  <c r="AE32" i="26" s="1"/>
  <c r="Z31" i="26"/>
  <c r="Z30" i="26"/>
  <c r="T30" i="26"/>
  <c r="Z29" i="26"/>
  <c r="Z28" i="26"/>
  <c r="W32" i="26"/>
  <c r="W31" i="26"/>
  <c r="W30" i="26"/>
  <c r="W29" i="26"/>
  <c r="W28" i="26"/>
  <c r="W27" i="26"/>
  <c r="W25" i="26"/>
  <c r="W24" i="26"/>
  <c r="W21" i="26"/>
  <c r="W20" i="26"/>
  <c r="W17" i="26"/>
  <c r="W16" i="26"/>
  <c r="W13" i="26"/>
  <c r="W12" i="26"/>
  <c r="W11" i="26"/>
  <c r="W9" i="26"/>
  <c r="Z4" i="26"/>
  <c r="Z7" i="26"/>
  <c r="T6" i="26"/>
  <c r="W4" i="26"/>
  <c r="W8" i="26"/>
  <c r="W5" i="26"/>
  <c r="AB7" i="26"/>
  <c r="AB15" i="26"/>
  <c r="AB19" i="26"/>
  <c r="AB23" i="26"/>
  <c r="AB31" i="26"/>
  <c r="Z27" i="26"/>
  <c r="Z26" i="26"/>
  <c r="Z25" i="26"/>
  <c r="T25" i="26"/>
  <c r="Z24" i="26"/>
  <c r="Z23" i="26"/>
  <c r="Z22" i="26"/>
  <c r="T22" i="26"/>
  <c r="Z21" i="26"/>
  <c r="T21" i="26"/>
  <c r="Z20" i="26"/>
  <c r="Z19" i="26"/>
  <c r="Z18" i="26"/>
  <c r="T18" i="26"/>
  <c r="Z17" i="26"/>
  <c r="AE17" i="26" s="1"/>
  <c r="T17" i="26"/>
  <c r="Z16" i="26"/>
  <c r="Z15" i="26"/>
  <c r="Z14" i="26"/>
  <c r="T14" i="26"/>
  <c r="Z13" i="26"/>
  <c r="Z12" i="26"/>
  <c r="Z11" i="26"/>
  <c r="Z10" i="26"/>
  <c r="Z9" i="26"/>
  <c r="AE9" i="26" s="1"/>
  <c r="T9" i="26"/>
  <c r="AB4" i="26"/>
  <c r="AB8" i="26"/>
  <c r="AB12" i="26"/>
  <c r="AB20" i="26"/>
  <c r="AB24" i="26"/>
  <c r="AB28" i="26"/>
  <c r="W14" i="26"/>
  <c r="W10" i="26"/>
  <c r="T31" i="26"/>
  <c r="L20" i="26"/>
  <c r="T27" i="26"/>
  <c r="AE27" i="26" s="1"/>
  <c r="T23" i="26"/>
  <c r="T19" i="26"/>
  <c r="W6" i="26"/>
  <c r="T15" i="26"/>
  <c r="T11" i="26"/>
  <c r="W26" i="26"/>
  <c r="W22" i="26"/>
  <c r="W18" i="26"/>
  <c r="T7" i="26"/>
  <c r="Z5" i="26"/>
  <c r="T5" i="26"/>
  <c r="I4" i="26"/>
  <c r="L32" i="26"/>
  <c r="L31" i="26"/>
  <c r="R31" i="26" s="1"/>
  <c r="L30" i="26"/>
  <c r="R30" i="26" s="1"/>
  <c r="L25" i="26"/>
  <c r="L23" i="26"/>
  <c r="L22" i="26"/>
  <c r="R22" i="26" s="1"/>
  <c r="L16" i="26"/>
  <c r="R16" i="26" s="1"/>
  <c r="L15" i="26"/>
  <c r="C2" i="43"/>
  <c r="C2" i="45"/>
  <c r="L18" i="26"/>
  <c r="R18" i="26" s="1"/>
  <c r="L19" i="26"/>
  <c r="R19" i="26" s="1"/>
  <c r="L26" i="26"/>
  <c r="R26" i="26" s="1"/>
  <c r="F4" i="26"/>
  <c r="R4" i="26" s="1"/>
  <c r="R27" i="26"/>
  <c r="R10" i="26"/>
  <c r="R11" i="26"/>
  <c r="C7" i="26"/>
  <c r="AE25" i="26"/>
  <c r="AE21" i="26"/>
  <c r="AE14" i="26"/>
  <c r="R5" i="26"/>
  <c r="R6" i="26"/>
  <c r="R8" i="26"/>
  <c r="R9" i="26"/>
  <c r="R12" i="26"/>
  <c r="R13" i="26"/>
  <c r="R14" i="26"/>
  <c r="R17" i="26"/>
  <c r="R20" i="26"/>
  <c r="R21" i="26"/>
  <c r="R25" i="26"/>
  <c r="R32" i="26"/>
  <c r="R28" i="26"/>
  <c r="R29" i="26"/>
  <c r="R24" i="26"/>
  <c r="R23" i="26"/>
  <c r="R15" i="26"/>
  <c r="R7" i="26"/>
  <c r="C2" i="44"/>
  <c r="C2" i="27"/>
  <c r="AE31" i="26" l="1"/>
  <c r="AE15" i="26"/>
  <c r="C11" i="26"/>
  <c r="AE13" i="26"/>
  <c r="AE29" i="26"/>
  <c r="AE11" i="26"/>
  <c r="AE8" i="26"/>
  <c r="AE5" i="26"/>
  <c r="AE28" i="26"/>
  <c r="AE22" i="26"/>
  <c r="AE6" i="26"/>
  <c r="C12" i="26"/>
  <c r="AE26" i="26"/>
  <c r="AE18" i="26"/>
  <c r="AE30" i="26"/>
  <c r="AE10" i="26"/>
  <c r="AF10" i="26" s="1"/>
  <c r="C5" i="26"/>
  <c r="AE20" i="26"/>
  <c r="AE7" i="26"/>
  <c r="AE23" i="26"/>
  <c r="AF9" i="26"/>
  <c r="AE12" i="26"/>
  <c r="AE4" i="26"/>
  <c r="AF31" i="26"/>
  <c r="C4" i="26"/>
  <c r="AE24" i="26"/>
  <c r="AE16" i="26"/>
  <c r="C9" i="26"/>
  <c r="C10" i="26"/>
  <c r="AE19" i="26"/>
  <c r="AF21" i="26"/>
  <c r="AF8" i="26"/>
  <c r="AF26" i="26"/>
  <c r="AF13" i="26"/>
  <c r="AF12" i="26"/>
  <c r="AF6" i="26"/>
  <c r="AF11" i="26"/>
  <c r="AF17" i="26"/>
  <c r="AF32" i="26"/>
  <c r="C6" i="26"/>
  <c r="C8" i="26" s="1"/>
  <c r="AF5" i="26"/>
  <c r="AF15" i="26"/>
  <c r="AF29" i="26"/>
  <c r="AF27" i="26"/>
  <c r="AF14" i="26"/>
  <c r="AF28" i="26"/>
  <c r="AF25" i="26"/>
  <c r="AF30" i="26"/>
  <c r="AF22" i="26"/>
  <c r="AF16" i="26"/>
  <c r="AF23" i="26"/>
  <c r="AF7" i="26"/>
  <c r="AF24" i="26"/>
  <c r="AF4" i="26"/>
  <c r="AF20" i="26" l="1"/>
  <c r="AF19" i="26"/>
  <c r="AF18" i="26"/>
  <c r="C13" i="26"/>
</calcChain>
</file>

<file path=xl/sharedStrings.xml><?xml version="1.0" encoding="utf-8"?>
<sst xmlns="http://schemas.openxmlformats.org/spreadsheetml/2006/main" count="5723" uniqueCount="131">
  <si>
    <t>杭州</t>
  </si>
  <si>
    <t>广州</t>
  </si>
  <si>
    <t>IQIYI</t>
  </si>
  <si>
    <t>南京</t>
  </si>
  <si>
    <t>深圳</t>
  </si>
  <si>
    <t>苏州</t>
  </si>
  <si>
    <t>Device</t>
    <phoneticPr fontId="7" type="noConversion"/>
  </si>
  <si>
    <t>Media</t>
    <phoneticPr fontId="7" type="noConversion"/>
  </si>
  <si>
    <t>Region</t>
  </si>
  <si>
    <t>Type</t>
  </si>
  <si>
    <t>Universe</t>
  </si>
  <si>
    <t>Impression</t>
  </si>
  <si>
    <t>Click</t>
  </si>
  <si>
    <t>UV</t>
  </si>
  <si>
    <t>1+</t>
  </si>
  <si>
    <t>2+</t>
  </si>
  <si>
    <t>3+</t>
  </si>
  <si>
    <t>Campaign Period：</t>
    <phoneticPr fontId="7" type="noConversion"/>
  </si>
  <si>
    <t>Data Period：</t>
    <phoneticPr fontId="7" type="noConversion"/>
  </si>
  <si>
    <t>Youku</t>
  </si>
  <si>
    <t>Youku</t>
    <phoneticPr fontId="7" type="noConversion"/>
  </si>
  <si>
    <t>Market</t>
    <phoneticPr fontId="7" type="noConversion"/>
  </si>
  <si>
    <t>IQIYI</t>
    <phoneticPr fontId="7" type="noConversion"/>
  </si>
  <si>
    <t>Total</t>
    <phoneticPr fontId="7" type="noConversion"/>
  </si>
  <si>
    <t>Spotplan</t>
    <phoneticPr fontId="7" type="noConversion"/>
  </si>
  <si>
    <t>CPM单价</t>
    <phoneticPr fontId="7" type="noConversion"/>
  </si>
  <si>
    <t>6+</t>
  </si>
  <si>
    <t>Website</t>
    <phoneticPr fontId="7" type="noConversion"/>
  </si>
  <si>
    <t>江苏省_南京市</t>
  </si>
  <si>
    <t>江苏省_苏州市</t>
  </si>
  <si>
    <t>浙江省_杭州市</t>
  </si>
  <si>
    <t>广东省_广州市</t>
  </si>
  <si>
    <t>广东省_深圳市</t>
  </si>
  <si>
    <t>Impression</t>
    <phoneticPr fontId="7" type="noConversion"/>
  </si>
  <si>
    <t>Cost</t>
    <phoneticPr fontId="7" type="noConversion"/>
  </si>
  <si>
    <t>YTD</t>
    <phoneticPr fontId="7" type="noConversion"/>
  </si>
  <si>
    <t>Click</t>
    <phoneticPr fontId="7" type="noConversion"/>
  </si>
  <si>
    <t>Media Cost</t>
    <phoneticPr fontId="7" type="noConversion"/>
  </si>
  <si>
    <t>3+</t>
    <phoneticPr fontId="7" type="noConversion"/>
  </si>
  <si>
    <t>3+</t>
    <phoneticPr fontId="7" type="noConversion"/>
  </si>
  <si>
    <t>Tencent</t>
  </si>
  <si>
    <t>Tencent</t>
    <phoneticPr fontId="7" type="noConversion"/>
  </si>
  <si>
    <t>北京</t>
  </si>
  <si>
    <t>上海</t>
  </si>
  <si>
    <t>无锡</t>
  </si>
  <si>
    <t>昆明</t>
  </si>
  <si>
    <t>佛山</t>
  </si>
  <si>
    <t>成都</t>
  </si>
  <si>
    <t>武汉</t>
  </si>
  <si>
    <t>济南</t>
  </si>
  <si>
    <t>重庆</t>
  </si>
  <si>
    <t>沈阳</t>
  </si>
  <si>
    <t>郑州</t>
  </si>
  <si>
    <t>青岛</t>
  </si>
  <si>
    <t>南通</t>
  </si>
  <si>
    <t>厦门</t>
  </si>
  <si>
    <t>常州</t>
  </si>
  <si>
    <t>东莞</t>
  </si>
  <si>
    <t>Phone</t>
    <phoneticPr fontId="7" type="noConversion"/>
  </si>
  <si>
    <t>重庆市</t>
  </si>
  <si>
    <t>北京市</t>
  </si>
  <si>
    <t>上海市</t>
  </si>
  <si>
    <t>江苏省_无锡市</t>
  </si>
  <si>
    <t>云南省_昆明市</t>
  </si>
  <si>
    <t>广东省_佛山市</t>
  </si>
  <si>
    <t>四川省_成都市</t>
  </si>
  <si>
    <t>湖北省_武汉市</t>
  </si>
  <si>
    <t>山东省_济南市</t>
  </si>
  <si>
    <t>河南省_郑州市</t>
  </si>
  <si>
    <t>山东省_青岛市</t>
  </si>
  <si>
    <t>江苏省_南通市</t>
  </si>
  <si>
    <t>福建省_厦门市</t>
  </si>
  <si>
    <t>江苏省_常州市</t>
  </si>
  <si>
    <t>广东省_东莞市</t>
  </si>
  <si>
    <t>Total(Mobile)</t>
    <phoneticPr fontId="7" type="noConversion"/>
  </si>
  <si>
    <t>Total(Pad)</t>
    <phoneticPr fontId="7" type="noConversion"/>
  </si>
  <si>
    <t>Total(Phone)</t>
    <phoneticPr fontId="7" type="noConversion"/>
  </si>
  <si>
    <t>Total(Mobile)</t>
    <phoneticPr fontId="7" type="noConversion"/>
  </si>
  <si>
    <t>Total(Pad)</t>
    <phoneticPr fontId="7" type="noConversion"/>
  </si>
  <si>
    <t>Total(Phone)</t>
    <phoneticPr fontId="7" type="noConversion"/>
  </si>
  <si>
    <t>OTT</t>
    <phoneticPr fontId="7" type="noConversion"/>
  </si>
  <si>
    <t>OTT</t>
    <phoneticPr fontId="7" type="noConversion"/>
  </si>
  <si>
    <t>所有网民</t>
  </si>
  <si>
    <t>稳定人群</t>
  </si>
  <si>
    <t>F18-29</t>
  </si>
  <si>
    <t>Female</t>
  </si>
  <si>
    <t>辽宁省_沈阳市</t>
  </si>
  <si>
    <t>YouKu</t>
  </si>
  <si>
    <t>腾讯OTT</t>
  </si>
  <si>
    <t>爱奇艺智能电视</t>
  </si>
  <si>
    <t>河北省_石家庄市</t>
  </si>
  <si>
    <t>吉林省_长春市</t>
  </si>
  <si>
    <t>浙江省_宁波市</t>
  </si>
  <si>
    <t>安徽省_合肥市</t>
  </si>
  <si>
    <t>福建省_福州市</t>
  </si>
  <si>
    <t>山东省_潍坊市</t>
  </si>
  <si>
    <t>湖南省_长沙市</t>
  </si>
  <si>
    <t>广东省_中山市</t>
  </si>
  <si>
    <t>长春</t>
  </si>
  <si>
    <t>潍坊</t>
  </si>
  <si>
    <t>石家庄</t>
  </si>
  <si>
    <t>中山</t>
  </si>
  <si>
    <t>福州</t>
  </si>
  <si>
    <t>宁波</t>
  </si>
  <si>
    <t>合肥</t>
  </si>
  <si>
    <t>长沙</t>
  </si>
  <si>
    <t>HunanTV</t>
  </si>
  <si>
    <t>优酷</t>
  </si>
  <si>
    <t>芒果电视</t>
  </si>
  <si>
    <t>Format</t>
    <phoneticPr fontId="7" type="noConversion"/>
  </si>
  <si>
    <t>15"Pre-roll</t>
  </si>
  <si>
    <t>HunanTV</t>
    <phoneticPr fontId="7" type="noConversion"/>
  </si>
  <si>
    <t>优酷</t>
    <phoneticPr fontId="7" type="noConversion"/>
  </si>
  <si>
    <t>Total</t>
    <phoneticPr fontId="7" type="noConversion"/>
  </si>
  <si>
    <t>Phone</t>
    <phoneticPr fontId="7" type="noConversion"/>
  </si>
  <si>
    <t>all</t>
  </si>
  <si>
    <t>people</t>
  </si>
  <si>
    <t>-</t>
  </si>
  <si>
    <t>Website</t>
  </si>
  <si>
    <t>Phone-15"Pre-roll-猫超</t>
  </si>
  <si>
    <t>Phone-15"Pre-roll-京东</t>
  </si>
  <si>
    <t>Phone-15"Pre-roll-天猫</t>
  </si>
  <si>
    <t>OTT</t>
  </si>
  <si>
    <t>Phone</t>
    <phoneticPr fontId="7" type="noConversion"/>
  </si>
  <si>
    <t>OTV</t>
    <phoneticPr fontId="7" type="noConversion"/>
  </si>
  <si>
    <t>OTT</t>
    <phoneticPr fontId="7" type="noConversion"/>
  </si>
  <si>
    <t>Phone-15"Pre-roll-京东</t>
    <phoneticPr fontId="7" type="noConversion"/>
  </si>
  <si>
    <t>OTT-15"Pre-roll-京东</t>
  </si>
  <si>
    <t>OTT-15"Pre-roll-猫超</t>
    <phoneticPr fontId="7" type="noConversion"/>
  </si>
  <si>
    <t>OTT-15"Pre-roll-天猫</t>
    <phoneticPr fontId="7" type="noConversion"/>
  </si>
  <si>
    <t>OTT-15"Pre-roll-京东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</si>
</sst>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_(* #,##0.00_);_(* \(#,##0.00\);_(* &quot;-&quot;??_);_(@_)"/>
    <numFmt numFmtId="177" formatCode="_-&quot;$&quot;* #,##0.00_-;\-&quot;$&quot;* #,##0.00_-;_-&quot;$&quot;* &quot;-&quot;??_-;_-@_-"/>
    <numFmt numFmtId="178" formatCode="0.00_);[Red]\(0.00\)"/>
    <numFmt numFmtId="179" formatCode="[$￥-804]#,##0.00"/>
    <numFmt numFmtId="180" formatCode="0.00_ "/>
    <numFmt numFmtId="181" formatCode="_(* #,##0_);_(* \(#,##0\);_(* &quot;-&quot;??_);_(@_)"/>
    <numFmt numFmtId="185" formatCode="&quot;¥&quot;#,##0.00_);[Red]\(&quot;¥&quot;#,##0.00\)"/>
    <numFmt numFmtId="186" formatCode="&quot;¥&quot;#,##0_);[Red]\(&quot;¥&quot;#,##0\)"/>
    <numFmt numFmtId="189" formatCode="&quot;$&quot;#,##0.00_);[Red]\(&quot;$&quot;#,##0.00\)"/>
    <numFmt numFmtId="190" formatCode="#,##0_ "/>
  </numFmts>
  <fonts count="50">
    <font>
      <sz val="12"/>
      <color theme="1"/>
      <name val="DengXian"/>
      <family val="2"/>
      <charset val="134"/>
      <scheme val="minor"/>
    </font>
    <font>
      <sz val="11"/>
      <color theme="1"/>
      <name val="DengXian"/>
      <family val="2"/>
      <scheme val="minor"/>
    </font>
    <font>
      <sz val="11"/>
      <color theme="1"/>
      <name val="DengXian"/>
      <family val="2"/>
      <scheme val="minor"/>
    </font>
    <font>
      <sz val="11"/>
      <color theme="1"/>
      <name val="DengXian"/>
      <family val="2"/>
      <scheme val="minor"/>
    </font>
    <font>
      <sz val="9"/>
      <color theme="1"/>
      <name val="微软雅黑"/>
      <family val="2"/>
      <charset val="134"/>
    </font>
    <font>
      <sz val="12"/>
      <color theme="1"/>
      <name val="DengXian"/>
      <family val="2"/>
      <charset val="134"/>
      <scheme val="minor"/>
    </font>
    <font>
      <sz val="11"/>
      <color theme="1"/>
      <name val="DengXian"/>
      <family val="2"/>
      <scheme val="minor"/>
    </font>
    <font>
      <sz val="9"/>
      <name val="DengXian"/>
      <family val="2"/>
      <charset val="134"/>
      <scheme val="minor"/>
    </font>
    <font>
      <sz val="11"/>
      <color indexed="8"/>
      <name val="华文细黑"/>
      <family val="3"/>
      <charset val="134"/>
    </font>
    <font>
      <sz val="12"/>
      <name val="Times New Roman"/>
      <family val="1"/>
    </font>
    <font>
      <sz val="10"/>
      <name val="Arial"/>
      <family val="2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Lucida Sans"/>
      <family val="2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18"/>
      <color theme="3"/>
      <name val="DengXian Light"/>
      <family val="2"/>
      <charset val="134"/>
      <scheme val="major"/>
    </font>
    <font>
      <b/>
      <sz val="15"/>
      <color theme="3"/>
      <name val="DengXian"/>
      <family val="2"/>
      <charset val="134"/>
      <scheme val="minor"/>
    </font>
    <font>
      <b/>
      <sz val="13"/>
      <color theme="3"/>
      <name val="DengXian"/>
      <family val="2"/>
      <charset val="134"/>
      <scheme val="minor"/>
    </font>
    <font>
      <b/>
      <sz val="11"/>
      <color theme="3"/>
      <name val="DengXian"/>
      <family val="2"/>
      <charset val="134"/>
      <scheme val="minor"/>
    </font>
    <font>
      <sz val="11"/>
      <color indexed="8"/>
      <name val="DengXian"/>
      <family val="2"/>
      <scheme val="minor"/>
    </font>
    <font>
      <sz val="11"/>
      <color theme="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b/>
      <sz val="11"/>
      <color rgb="FFFA7D00"/>
      <name val="DengXian"/>
      <family val="2"/>
      <charset val="134"/>
      <scheme val="minor"/>
    </font>
    <font>
      <b/>
      <sz val="11"/>
      <color theme="0"/>
      <name val="DengXian"/>
      <family val="2"/>
      <charset val="134"/>
      <scheme val="minor"/>
    </font>
    <font>
      <i/>
      <sz val="11"/>
      <color rgb="FF7F7F7F"/>
      <name val="DengXian"/>
      <family val="2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3F3F76"/>
      <name val="DengXian"/>
      <family val="2"/>
      <charset val="134"/>
      <scheme val="minor"/>
    </font>
    <font>
      <sz val="11"/>
      <color rgb="FFFA7D00"/>
      <name val="DengXian"/>
      <family val="2"/>
      <charset val="134"/>
      <scheme val="minor"/>
    </font>
    <font>
      <sz val="11"/>
      <color rgb="FF9C6500"/>
      <name val="DengXian"/>
      <family val="2"/>
      <charset val="134"/>
      <scheme val="minor"/>
    </font>
    <font>
      <b/>
      <sz val="11"/>
      <color rgb="FF3F3F3F"/>
      <name val="DengXian"/>
      <family val="2"/>
      <charset val="134"/>
      <scheme val="minor"/>
    </font>
    <font>
      <b/>
      <sz val="11"/>
      <color theme="1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sz val="11"/>
      <color indexed="8"/>
      <name val="DengXian"/>
      <family val="4"/>
      <charset val="134"/>
    </font>
    <font>
      <sz val="9"/>
      <color indexed="8"/>
      <name val="微软雅黑"/>
      <family val="2"/>
      <charset val="134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b/>
      <sz val="9"/>
      <color indexed="9"/>
      <name val="微软雅黑"/>
      <family val="2"/>
      <charset val="134"/>
    </font>
    <font>
      <sz val="9"/>
      <color indexed="0"/>
      <name val="微软雅黑"/>
      <family val="2"/>
      <charset val="134"/>
    </font>
    <font>
      <sz val="9"/>
      <color indexed="10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10"/>
      <color indexed="0"/>
      <name val="Arial"/>
      <family val="2"/>
    </font>
    <font>
      <sz val="10"/>
      <color indexed="10"/>
      <name val="Arial"/>
      <family val="2"/>
    </font>
    <font>
      <sz val="11"/>
      <color theme="1"/>
      <name val="Calibri"/>
      <family val="2"/>
    </font>
    <font>
      <sz val="10"/>
      <name val="Helv"/>
      <family val="2"/>
    </font>
    <font>
      <u/>
      <sz val="11"/>
      <color theme="10"/>
      <name val="宋体"/>
      <family val="3"/>
      <charset val="134"/>
    </font>
    <font>
      <sz val="9"/>
      <color indexed="8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0"/>
      <color indexed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auto="1"/>
      </patternFill>
    </fill>
    <fill>
      <patternFill patternType="solid">
        <fgColor indexed="23"/>
      </patternFill>
    </fill>
    <fill>
      <patternFill patternType="solid">
        <fgColor indexed="9"/>
      </patternFill>
    </fill>
    <fill>
      <patternFill patternType="solid">
        <fgColor theme="0" tint="-0.249977111117893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0" tint="-0.499984740745262"/>
      </bottom>
      <diagonal/>
    </border>
    <border>
      <left/>
      <right/>
      <top style="thin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6">
    <xf numFmtId="179" fontId="0" fillId="0" borderId="0"/>
    <xf numFmtId="179" fontId="6" fillId="0" borderId="0"/>
    <xf numFmtId="179" fontId="6" fillId="0" borderId="0">
      <alignment vertical="center"/>
    </xf>
    <xf numFmtId="179" fontId="8" fillId="0" borderId="0">
      <alignment vertical="center"/>
    </xf>
    <xf numFmtId="9" fontId="6" fillId="0" borderId="0" applyFont="0" applyFill="0" applyBorder="0" applyAlignment="0" applyProtection="0">
      <alignment vertical="center"/>
    </xf>
    <xf numFmtId="179" fontId="9" fillId="0" borderId="0" applyNumberFormat="0" applyFill="0" applyBorder="0" applyAlignment="0" applyProtection="0"/>
    <xf numFmtId="179" fontId="9" fillId="0" borderId="0" applyNumberFormat="0" applyFill="0" applyBorder="0" applyAlignment="0" applyProtection="0"/>
    <xf numFmtId="179" fontId="9" fillId="0" borderId="0" applyNumberFormat="0" applyFill="0" applyBorder="0" applyAlignment="0" applyProtection="0"/>
    <xf numFmtId="179" fontId="10" fillId="0" borderId="0" applyProtection="0"/>
    <xf numFmtId="179" fontId="11" fillId="0" borderId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9" fontId="11" fillId="0" borderId="0">
      <alignment vertical="center"/>
    </xf>
    <xf numFmtId="179" fontId="11" fillId="0" borderId="0" applyNumberFormat="0" applyFill="0" applyBorder="0" applyAlignment="0" applyProtection="0"/>
    <xf numFmtId="179" fontId="11" fillId="0" borderId="0"/>
    <xf numFmtId="179" fontId="11" fillId="0" borderId="0" applyNumberFormat="0" applyFill="0" applyBorder="0" applyAlignment="0" applyProtection="0">
      <alignment vertical="center"/>
    </xf>
    <xf numFmtId="179" fontId="6" fillId="0" borderId="0">
      <alignment vertical="center"/>
    </xf>
    <xf numFmtId="179" fontId="6" fillId="0" borderId="0">
      <alignment vertical="center"/>
    </xf>
    <xf numFmtId="179" fontId="6" fillId="0" borderId="0">
      <alignment vertical="center"/>
    </xf>
    <xf numFmtId="179" fontId="12" fillId="0" borderId="0" applyProtection="0">
      <alignment vertical="center"/>
    </xf>
    <xf numFmtId="179" fontId="6" fillId="0" borderId="0">
      <alignment vertical="center"/>
    </xf>
    <xf numFmtId="179" fontId="6" fillId="0" borderId="0">
      <alignment vertical="center"/>
    </xf>
    <xf numFmtId="179" fontId="6" fillId="0" borderId="0">
      <alignment vertical="center"/>
    </xf>
    <xf numFmtId="179" fontId="6" fillId="0" borderId="0">
      <alignment vertical="center"/>
    </xf>
    <xf numFmtId="179" fontId="6" fillId="0" borderId="0">
      <alignment vertical="center"/>
    </xf>
    <xf numFmtId="179" fontId="6" fillId="0" borderId="0">
      <alignment vertical="center"/>
    </xf>
    <xf numFmtId="179" fontId="6" fillId="0" borderId="0">
      <alignment vertical="center"/>
    </xf>
    <xf numFmtId="179" fontId="6" fillId="0" borderId="0">
      <alignment vertical="center"/>
    </xf>
    <xf numFmtId="179" fontId="6" fillId="0" borderId="0">
      <alignment vertical="center"/>
    </xf>
    <xf numFmtId="179" fontId="6" fillId="0" borderId="0">
      <alignment vertical="center"/>
    </xf>
    <xf numFmtId="179" fontId="6" fillId="0" borderId="0">
      <alignment vertical="center"/>
    </xf>
    <xf numFmtId="179" fontId="6" fillId="0" borderId="0">
      <alignment vertical="center"/>
    </xf>
    <xf numFmtId="179" fontId="6" fillId="0" borderId="0">
      <alignment vertical="center"/>
    </xf>
    <xf numFmtId="179" fontId="6" fillId="0" borderId="0">
      <alignment vertical="center"/>
    </xf>
    <xf numFmtId="179" fontId="6" fillId="0" borderId="0">
      <alignment vertical="center"/>
    </xf>
    <xf numFmtId="179" fontId="12" fillId="0" borderId="0" applyProtection="0">
      <alignment vertical="center"/>
    </xf>
    <xf numFmtId="179" fontId="6" fillId="0" borderId="0">
      <alignment vertical="center"/>
    </xf>
    <xf numFmtId="179" fontId="6" fillId="0" borderId="0">
      <alignment vertical="center"/>
    </xf>
    <xf numFmtId="179" fontId="6" fillId="0" borderId="0">
      <alignment vertical="center"/>
    </xf>
    <xf numFmtId="179" fontId="6" fillId="0" borderId="0">
      <alignment vertical="center"/>
    </xf>
    <xf numFmtId="179" fontId="6" fillId="0" borderId="0">
      <alignment vertical="center"/>
    </xf>
    <xf numFmtId="179" fontId="12" fillId="0" borderId="0" applyProtection="0">
      <alignment vertical="center"/>
    </xf>
    <xf numFmtId="179" fontId="6" fillId="0" borderId="0">
      <alignment vertical="center"/>
    </xf>
    <xf numFmtId="179" fontId="6" fillId="0" borderId="0">
      <alignment vertical="center"/>
    </xf>
    <xf numFmtId="179" fontId="6" fillId="0" borderId="0">
      <alignment vertical="center"/>
    </xf>
    <xf numFmtId="179" fontId="6" fillId="0" borderId="0">
      <alignment vertical="center"/>
    </xf>
    <xf numFmtId="179" fontId="12" fillId="0" borderId="0" applyProtection="0">
      <alignment vertical="center"/>
    </xf>
    <xf numFmtId="179" fontId="6" fillId="0" borderId="0">
      <alignment vertical="center"/>
    </xf>
    <xf numFmtId="179" fontId="6" fillId="0" borderId="0">
      <alignment vertical="center"/>
    </xf>
    <xf numFmtId="179" fontId="6" fillId="0" borderId="0">
      <alignment vertical="center"/>
    </xf>
    <xf numFmtId="179" fontId="6" fillId="0" borderId="0">
      <alignment vertical="center"/>
    </xf>
    <xf numFmtId="179" fontId="11" fillId="0" borderId="0">
      <alignment vertical="center"/>
    </xf>
    <xf numFmtId="179" fontId="11" fillId="0" borderId="0">
      <alignment vertical="center"/>
    </xf>
    <xf numFmtId="179" fontId="6" fillId="0" borderId="0">
      <alignment vertical="center"/>
    </xf>
    <xf numFmtId="177" fontId="13" fillId="0" borderId="0" applyFont="0" applyFill="0" applyBorder="0" applyAlignment="0" applyProtection="0"/>
    <xf numFmtId="44" fontId="6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179" fontId="11" fillId="0" borderId="0"/>
    <xf numFmtId="179" fontId="14" fillId="0" borderId="0">
      <alignment vertical="center"/>
    </xf>
    <xf numFmtId="43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179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179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179" fontId="6" fillId="0" borderId="0"/>
    <xf numFmtId="9" fontId="21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9" fontId="6" fillId="0" borderId="0">
      <alignment vertical="center"/>
    </xf>
    <xf numFmtId="179" fontId="9" fillId="0" borderId="0"/>
    <xf numFmtId="179" fontId="11" fillId="0" borderId="0" applyNumberFormat="0" applyFill="0" applyBorder="0" applyAlignment="0" applyProtection="0"/>
    <xf numFmtId="179" fontId="11" fillId="0" borderId="0" applyNumberFormat="0" applyFill="0" applyBorder="0" applyAlignment="0" applyProtection="0"/>
    <xf numFmtId="179" fontId="6" fillId="10" borderId="0" applyNumberFormat="0" applyBorder="0" applyAlignment="0" applyProtection="0"/>
    <xf numFmtId="179" fontId="6" fillId="14" borderId="0" applyNumberFormat="0" applyBorder="0" applyAlignment="0" applyProtection="0"/>
    <xf numFmtId="179" fontId="6" fillId="18" borderId="0" applyNumberFormat="0" applyBorder="0" applyAlignment="0" applyProtection="0"/>
    <xf numFmtId="179" fontId="6" fillId="22" borderId="0" applyNumberFormat="0" applyBorder="0" applyAlignment="0" applyProtection="0"/>
    <xf numFmtId="179" fontId="6" fillId="26" borderId="0" applyNumberFormat="0" applyBorder="0" applyAlignment="0" applyProtection="0"/>
    <xf numFmtId="179" fontId="6" fillId="30" borderId="0" applyNumberFormat="0" applyBorder="0" applyAlignment="0" applyProtection="0"/>
    <xf numFmtId="179" fontId="6" fillId="11" borderId="0" applyNumberFormat="0" applyBorder="0" applyAlignment="0" applyProtection="0"/>
    <xf numFmtId="179" fontId="6" fillId="15" borderId="0" applyNumberFormat="0" applyBorder="0" applyAlignment="0" applyProtection="0"/>
    <xf numFmtId="179" fontId="6" fillId="19" borderId="0" applyNumberFormat="0" applyBorder="0" applyAlignment="0" applyProtection="0"/>
    <xf numFmtId="179" fontId="6" fillId="23" borderId="0" applyNumberFormat="0" applyBorder="0" applyAlignment="0" applyProtection="0"/>
    <xf numFmtId="179" fontId="6" fillId="27" borderId="0" applyNumberFormat="0" applyBorder="0" applyAlignment="0" applyProtection="0"/>
    <xf numFmtId="179" fontId="6" fillId="31" borderId="0" applyNumberFormat="0" applyBorder="0" applyAlignment="0" applyProtection="0"/>
    <xf numFmtId="179" fontId="22" fillId="12" borderId="0" applyNumberFormat="0" applyBorder="0" applyAlignment="0" applyProtection="0"/>
    <xf numFmtId="179" fontId="22" fillId="16" borderId="0" applyNumberFormat="0" applyBorder="0" applyAlignment="0" applyProtection="0"/>
    <xf numFmtId="179" fontId="22" fillId="20" borderId="0" applyNumberFormat="0" applyBorder="0" applyAlignment="0" applyProtection="0"/>
    <xf numFmtId="179" fontId="22" fillId="24" borderId="0" applyNumberFormat="0" applyBorder="0" applyAlignment="0" applyProtection="0"/>
    <xf numFmtId="179" fontId="22" fillId="28" borderId="0" applyNumberFormat="0" applyBorder="0" applyAlignment="0" applyProtection="0"/>
    <xf numFmtId="179" fontId="22" fillId="32" borderId="0" applyNumberFormat="0" applyBorder="0" applyAlignment="0" applyProtection="0"/>
    <xf numFmtId="179" fontId="22" fillId="9" borderId="0" applyNumberFormat="0" applyBorder="0" applyAlignment="0" applyProtection="0"/>
    <xf numFmtId="179" fontId="22" fillId="13" borderId="0" applyNumberFormat="0" applyBorder="0" applyAlignment="0" applyProtection="0"/>
    <xf numFmtId="179" fontId="22" fillId="17" borderId="0" applyNumberFormat="0" applyBorder="0" applyAlignment="0" applyProtection="0"/>
    <xf numFmtId="179" fontId="22" fillId="21" borderId="0" applyNumberFormat="0" applyBorder="0" applyAlignment="0" applyProtection="0"/>
    <xf numFmtId="179" fontId="22" fillId="25" borderId="0" applyNumberFormat="0" applyBorder="0" applyAlignment="0" applyProtection="0"/>
    <xf numFmtId="179" fontId="22" fillId="29" borderId="0" applyNumberFormat="0" applyBorder="0" applyAlignment="0" applyProtection="0"/>
    <xf numFmtId="179" fontId="23" fillId="3" borderId="0" applyNumberFormat="0" applyBorder="0" applyAlignment="0" applyProtection="0"/>
    <xf numFmtId="179" fontId="24" fillId="6" borderId="7" applyNumberFormat="0" applyAlignment="0" applyProtection="0"/>
    <xf numFmtId="179" fontId="25" fillId="7" borderId="10" applyNumberFormat="0" applyAlignment="0" applyProtection="0"/>
    <xf numFmtId="43" fontId="6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179" fontId="26" fillId="0" borderId="0" applyNumberFormat="0" applyFill="0" applyBorder="0" applyAlignment="0" applyProtection="0"/>
    <xf numFmtId="179" fontId="27" fillId="2" borderId="0" applyNumberFormat="0" applyBorder="0" applyAlignment="0" applyProtection="0"/>
    <xf numFmtId="179" fontId="18" fillId="0" borderId="4" applyNumberFormat="0" applyFill="0" applyAlignment="0" applyProtection="0"/>
    <xf numFmtId="179" fontId="19" fillId="0" borderId="5" applyNumberFormat="0" applyFill="0" applyAlignment="0" applyProtection="0"/>
    <xf numFmtId="179" fontId="20" fillId="0" borderId="6" applyNumberFormat="0" applyFill="0" applyAlignment="0" applyProtection="0"/>
    <xf numFmtId="179" fontId="20" fillId="0" borderId="0" applyNumberFormat="0" applyFill="0" applyBorder="0" applyAlignment="0" applyProtection="0"/>
    <xf numFmtId="179" fontId="28" fillId="5" borderId="7" applyNumberFormat="0" applyAlignment="0" applyProtection="0"/>
    <xf numFmtId="179" fontId="29" fillId="0" borderId="9" applyNumberFormat="0" applyFill="0" applyAlignment="0" applyProtection="0"/>
    <xf numFmtId="179" fontId="30" fillId="4" borderId="0" applyNumberFormat="0" applyBorder="0" applyAlignment="0" applyProtection="0"/>
    <xf numFmtId="179" fontId="6" fillId="0" borderId="0">
      <alignment vertical="center"/>
    </xf>
    <xf numFmtId="179" fontId="6" fillId="0" borderId="0">
      <alignment vertical="center"/>
    </xf>
    <xf numFmtId="179" fontId="6" fillId="0" borderId="0">
      <alignment vertical="center"/>
    </xf>
    <xf numFmtId="179" fontId="6" fillId="0" borderId="0"/>
    <xf numFmtId="179" fontId="6" fillId="0" borderId="0">
      <alignment vertical="center"/>
    </xf>
    <xf numFmtId="179" fontId="6" fillId="0" borderId="0">
      <alignment vertical="center"/>
    </xf>
    <xf numFmtId="179" fontId="6" fillId="0" borderId="0">
      <alignment vertical="center"/>
    </xf>
    <xf numFmtId="179" fontId="6" fillId="0" borderId="0">
      <alignment vertical="center"/>
    </xf>
    <xf numFmtId="179" fontId="6" fillId="0" borderId="0">
      <alignment vertical="center"/>
    </xf>
    <xf numFmtId="179" fontId="10" fillId="0" borderId="0">
      <alignment wrapText="1"/>
    </xf>
    <xf numFmtId="180" fontId="10" fillId="0" borderId="0">
      <alignment wrapText="1"/>
    </xf>
    <xf numFmtId="179" fontId="6" fillId="0" borderId="0"/>
    <xf numFmtId="179" fontId="11" fillId="0" borderId="0">
      <alignment vertical="center"/>
    </xf>
    <xf numFmtId="179" fontId="6" fillId="8" borderId="11" applyNumberFormat="0" applyFont="0" applyAlignment="0" applyProtection="0"/>
    <xf numFmtId="179" fontId="31" fillId="6" borderId="8" applyNumberFormat="0" applyAlignment="0" applyProtection="0"/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>
      <alignment vertical="center"/>
    </xf>
    <xf numFmtId="179" fontId="17" fillId="0" borderId="0" applyNumberFormat="0" applyFill="0" applyBorder="0" applyAlignment="0" applyProtection="0"/>
    <xf numFmtId="179" fontId="32" fillId="0" borderId="12" applyNumberFormat="0" applyFill="0" applyAlignment="0" applyProtection="0"/>
    <xf numFmtId="179" fontId="33" fillId="0" borderId="0" applyNumberFormat="0" applyFill="0" applyBorder="0" applyAlignment="0" applyProtection="0"/>
    <xf numFmtId="9" fontId="6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/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/>
    <xf numFmtId="179" fontId="21" fillId="0" borderId="0">
      <alignment vertical="center"/>
    </xf>
    <xf numFmtId="180" fontId="10" fillId="0" borderId="0"/>
    <xf numFmtId="179" fontId="10" fillId="0" borderId="0"/>
    <xf numFmtId="179" fontId="6" fillId="0" borderId="0"/>
    <xf numFmtId="179" fontId="11" fillId="0" borderId="0" applyNumberFormat="0" applyFill="0" applyBorder="0" applyAlignment="0" applyProtection="0">
      <alignment vertical="center"/>
    </xf>
    <xf numFmtId="179" fontId="12" fillId="0" borderId="0">
      <alignment vertical="center"/>
    </xf>
    <xf numFmtId="179" fontId="12" fillId="0" borderId="0">
      <alignment vertical="center"/>
    </xf>
    <xf numFmtId="179" fontId="6" fillId="0" borderId="0">
      <alignment vertical="center"/>
    </xf>
    <xf numFmtId="179" fontId="8" fillId="0" borderId="0">
      <alignment vertical="center"/>
    </xf>
    <xf numFmtId="180" fontId="8" fillId="0" borderId="0">
      <alignment vertical="center"/>
    </xf>
    <xf numFmtId="179" fontId="6" fillId="0" borderId="0">
      <alignment vertical="center"/>
    </xf>
    <xf numFmtId="179" fontId="21" fillId="0" borderId="0">
      <alignment vertical="center"/>
    </xf>
    <xf numFmtId="179" fontId="6" fillId="0" borderId="0"/>
    <xf numFmtId="179" fontId="6" fillId="0" borderId="0"/>
    <xf numFmtId="179" fontId="21" fillId="0" borderId="0">
      <alignment vertical="center"/>
    </xf>
    <xf numFmtId="179" fontId="21" fillId="0" borderId="0">
      <alignment vertical="center"/>
    </xf>
    <xf numFmtId="179" fontId="21" fillId="0" borderId="0">
      <alignment vertical="center"/>
    </xf>
    <xf numFmtId="179" fontId="21" fillId="0" borderId="0">
      <alignment vertical="center"/>
    </xf>
    <xf numFmtId="179" fontId="21" fillId="0" borderId="0">
      <alignment vertical="center"/>
    </xf>
    <xf numFmtId="179" fontId="21" fillId="0" borderId="0">
      <alignment vertical="center"/>
    </xf>
    <xf numFmtId="179" fontId="21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6" fontId="5" fillId="0" borderId="0" applyFont="0" applyFill="0" applyBorder="0" applyAlignment="0" applyProtection="0"/>
    <xf numFmtId="179" fontId="34" fillId="0" borderId="0" applyNumberFormat="0" applyFill="0" applyBorder="0" applyProtection="0"/>
    <xf numFmtId="179" fontId="36" fillId="0" borderId="0" applyNumberFormat="0" applyFill="0" applyBorder="0" applyAlignment="0" applyProtection="0"/>
    <xf numFmtId="179" fontId="37" fillId="0" borderId="0" applyNumberFormat="0" applyFill="0" applyBorder="0" applyAlignment="0" applyProtection="0"/>
    <xf numFmtId="179" fontId="34" fillId="0" borderId="0" applyNumberFormat="0" applyFill="0" applyBorder="0" applyProtection="0"/>
    <xf numFmtId="179" fontId="3" fillId="0" borderId="0"/>
    <xf numFmtId="179" fontId="3" fillId="0" borderId="0"/>
    <xf numFmtId="43" fontId="3" fillId="0" borderId="0" applyFont="0" applyFill="0" applyBorder="0" applyAlignment="0" applyProtection="0">
      <alignment vertical="center"/>
    </xf>
    <xf numFmtId="179" fontId="34" fillId="0" borderId="0" applyNumberFormat="0" applyFill="0" applyBorder="0" applyProtection="0"/>
    <xf numFmtId="179" fontId="9" fillId="0" borderId="0"/>
    <xf numFmtId="9" fontId="3" fillId="0" borderId="0" applyFont="0" applyFill="0" applyBorder="0" applyAlignment="0" applyProtection="0"/>
    <xf numFmtId="179" fontId="10" fillId="0" borderId="0" applyNumberFormat="0" applyFill="0" applyBorder="0" applyAlignment="0" applyProtection="0"/>
    <xf numFmtId="179" fontId="3" fillId="0" borderId="0">
      <alignment vertical="center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79" fontId="9" fillId="0" borderId="0"/>
    <xf numFmtId="179" fontId="10" fillId="0" borderId="0"/>
    <xf numFmtId="179" fontId="44" fillId="0" borderId="0">
      <alignment vertical="center"/>
    </xf>
    <xf numFmtId="9" fontId="10" fillId="0" borderId="0" applyFont="0" applyFill="0" applyBorder="0" applyAlignment="0" applyProtection="0"/>
    <xf numFmtId="179" fontId="9" fillId="0" borderId="0"/>
    <xf numFmtId="179" fontId="45" fillId="0" borderId="0"/>
    <xf numFmtId="4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179" fontId="11" fillId="0" borderId="0"/>
    <xf numFmtId="179" fontId="10" fillId="0" borderId="0"/>
    <xf numFmtId="179" fontId="46" fillId="0" borderId="0" applyNumberFormat="0" applyFill="0" applyBorder="0" applyAlignment="0" applyProtection="0">
      <alignment vertical="top"/>
      <protection locked="0"/>
    </xf>
    <xf numFmtId="189" fontId="45" fillId="0" borderId="0" applyFont="0" applyFill="0" applyBorder="0" applyAlignment="0" applyProtection="0"/>
    <xf numFmtId="179" fontId="9" fillId="0" borderId="0"/>
    <xf numFmtId="43" fontId="2" fillId="0" borderId="0" applyFont="0" applyFill="0" applyBorder="0" applyAlignment="0" applyProtection="0">
      <alignment vertical="center"/>
    </xf>
    <xf numFmtId="179" fontId="1" fillId="0" borderId="0"/>
    <xf numFmtId="179" fontId="21" fillId="0" borderId="0">
      <alignment vertical="center"/>
    </xf>
  </cellStyleXfs>
  <cellXfs count="73">
    <xf numFmtId="179" fontId="0" fillId="0" borderId="0" xfId="0"/>
    <xf numFmtId="179" fontId="35" fillId="33" borderId="0" xfId="176" applyFont="1" applyFill="1" applyBorder="1" applyAlignment="1"/>
    <xf numFmtId="179" fontId="38" fillId="34" borderId="1" xfId="0" applyFont="1" applyFill="1" applyBorder="1" applyAlignment="1">
      <alignment horizontal="center" vertical="center"/>
    </xf>
    <xf numFmtId="179" fontId="4" fillId="0" borderId="0" xfId="0" applyFont="1" applyAlignment="1">
      <alignment horizontal="center" vertical="center"/>
    </xf>
    <xf numFmtId="179" fontId="39" fillId="35" borderId="1" xfId="0" applyFont="1" applyFill="1" applyBorder="1" applyAlignment="1">
      <alignment horizontal="center" vertical="center"/>
    </xf>
    <xf numFmtId="3" fontId="39" fillId="35" borderId="1" xfId="0" applyNumberFormat="1" applyFont="1" applyFill="1" applyBorder="1" applyAlignment="1">
      <alignment horizontal="center" vertical="center"/>
    </xf>
    <xf numFmtId="3" fontId="40" fillId="35" borderId="1" xfId="0" applyNumberFormat="1" applyFont="1" applyFill="1" applyBorder="1" applyAlignment="1">
      <alignment horizontal="center" vertical="center"/>
    </xf>
    <xf numFmtId="179" fontId="4" fillId="0" borderId="1" xfId="0" applyFont="1" applyBorder="1" applyAlignment="1">
      <alignment horizontal="center" vertical="center" wrapText="1"/>
    </xf>
    <xf numFmtId="14" fontId="4" fillId="0" borderId="16" xfId="0" applyNumberFormat="1" applyFont="1" applyBorder="1" applyAlignment="1">
      <alignment horizontal="center" vertical="center"/>
    </xf>
    <xf numFmtId="14" fontId="4" fillId="0" borderId="0" xfId="0" applyNumberFormat="1" applyFont="1" applyBorder="1" applyAlignment="1">
      <alignment horizontal="center" vertical="center"/>
    </xf>
    <xf numFmtId="179" fontId="38" fillId="34" borderId="1" xfId="0" applyFont="1" applyFill="1" applyBorder="1" applyAlignment="1">
      <alignment horizontal="right" vertical="center"/>
    </xf>
    <xf numFmtId="179" fontId="16" fillId="36" borderId="1" xfId="0" applyFont="1" applyFill="1" applyBorder="1" applyAlignment="1">
      <alignment horizontal="center" vertical="center"/>
    </xf>
    <xf numFmtId="14" fontId="16" fillId="36" borderId="1" xfId="0" applyNumberFormat="1" applyFont="1" applyFill="1" applyBorder="1" applyAlignment="1">
      <alignment horizontal="center" vertical="center"/>
    </xf>
    <xf numFmtId="179" fontId="15" fillId="0" borderId="1" xfId="0" applyFont="1" applyFill="1" applyBorder="1" applyAlignment="1">
      <alignment horizontal="center" vertical="center"/>
    </xf>
    <xf numFmtId="181" fontId="4" fillId="0" borderId="1" xfId="175" applyNumberFormat="1" applyFont="1" applyBorder="1" applyAlignment="1">
      <alignment horizontal="center" vertical="center"/>
    </xf>
    <xf numFmtId="186" fontId="4" fillId="0" borderId="1" xfId="175" applyNumberFormat="1" applyFont="1" applyBorder="1" applyAlignment="1">
      <alignment horizontal="center" vertical="center"/>
    </xf>
    <xf numFmtId="181" fontId="16" fillId="36" borderId="1" xfId="175" applyNumberFormat="1" applyFont="1" applyFill="1" applyBorder="1" applyAlignment="1">
      <alignment horizontal="center" vertical="center"/>
    </xf>
    <xf numFmtId="181" fontId="4" fillId="0" borderId="0" xfId="175" applyNumberFormat="1" applyFont="1" applyAlignment="1">
      <alignment horizontal="center" vertical="center"/>
    </xf>
    <xf numFmtId="179" fontId="38" fillId="34" borderId="1" xfId="0" applyNumberFormat="1" applyFont="1" applyFill="1" applyBorder="1" applyAlignment="1">
      <alignment horizontal="center" vertical="center"/>
    </xf>
    <xf numFmtId="185" fontId="4" fillId="0" borderId="1" xfId="175" applyNumberFormat="1" applyFont="1" applyBorder="1" applyAlignment="1">
      <alignment horizontal="center" vertical="center"/>
    </xf>
    <xf numFmtId="179" fontId="41" fillId="0" borderId="16" xfId="0" applyFont="1" applyBorder="1" applyAlignment="1">
      <alignment horizontal="center" vertical="center"/>
    </xf>
    <xf numFmtId="179" fontId="4" fillId="0" borderId="16" xfId="0" applyFont="1" applyBorder="1" applyAlignment="1">
      <alignment horizontal="center" vertical="center"/>
    </xf>
    <xf numFmtId="49" fontId="47" fillId="0" borderId="14" xfId="176" applyNumberFormat="1" applyFont="1" applyFill="1" applyBorder="1" applyAlignment="1">
      <alignment horizontal="center" vertical="center"/>
    </xf>
    <xf numFmtId="179" fontId="48" fillId="0" borderId="1" xfId="0" applyFont="1" applyFill="1" applyBorder="1" applyAlignment="1">
      <alignment horizontal="center" vertical="center"/>
    </xf>
    <xf numFmtId="179" fontId="4" fillId="0" borderId="21" xfId="69" applyFont="1" applyBorder="1" applyAlignment="1">
      <alignment horizontal="center" vertical="center"/>
    </xf>
    <xf numFmtId="185" fontId="4" fillId="0" borderId="1" xfId="175" applyNumberFormat="1" applyFont="1" applyFill="1" applyBorder="1" applyAlignment="1">
      <alignment horizontal="center" vertical="center"/>
    </xf>
    <xf numFmtId="179" fontId="4" fillId="0" borderId="0" xfId="0" applyFont="1" applyFill="1" applyAlignment="1">
      <alignment horizontal="center" vertical="center"/>
    </xf>
    <xf numFmtId="179" fontId="42" fillId="35" borderId="1" xfId="0" applyFont="1" applyFill="1" applyBorder="1" applyAlignment="1">
      <alignment horizontal="left" vertical="center"/>
    </xf>
    <xf numFmtId="3" fontId="42" fillId="35" borderId="1" xfId="0" applyNumberFormat="1" applyFont="1" applyFill="1" applyBorder="1" applyAlignment="1">
      <alignment horizontal="right" vertical="center"/>
    </xf>
    <xf numFmtId="3" fontId="43" fillId="35" borderId="1" xfId="0" applyNumberFormat="1" applyFont="1" applyFill="1" applyBorder="1" applyAlignment="1">
      <alignment horizontal="left" vertical="center"/>
    </xf>
    <xf numFmtId="179" fontId="4" fillId="0" borderId="3" xfId="0" applyFont="1" applyBorder="1" applyAlignment="1">
      <alignment horizontal="center" vertical="center"/>
    </xf>
    <xf numFmtId="179" fontId="4" fillId="0" borderId="1" xfId="0" applyFont="1" applyBorder="1" applyAlignment="1">
      <alignment horizontal="center" vertical="center"/>
    </xf>
    <xf numFmtId="179" fontId="16" fillId="36" borderId="16" xfId="0" applyFont="1" applyFill="1" applyBorder="1" applyAlignment="1">
      <alignment horizontal="center" vertical="center"/>
    </xf>
    <xf numFmtId="179" fontId="15" fillId="0" borderId="16" xfId="0" applyFont="1" applyFill="1" applyBorder="1" applyAlignment="1">
      <alignment horizontal="center" vertical="center"/>
    </xf>
    <xf numFmtId="179" fontId="4" fillId="0" borderId="16" xfId="0" applyFont="1" applyBorder="1" applyAlignment="1">
      <alignment horizontal="center" vertical="center" wrapText="1"/>
    </xf>
    <xf numFmtId="181" fontId="4" fillId="0" borderId="20" xfId="175" applyNumberFormat="1" applyFont="1" applyBorder="1" applyAlignment="1">
      <alignment horizontal="center" vertical="center"/>
    </xf>
    <xf numFmtId="179" fontId="4" fillId="0" borderId="16" xfId="69" applyFont="1" applyBorder="1" applyAlignment="1">
      <alignment horizontal="center" vertical="center"/>
    </xf>
    <xf numFmtId="179" fontId="4" fillId="0" borderId="2" xfId="0" applyFont="1" applyFill="1" applyBorder="1" applyAlignment="1">
      <alignment horizontal="center" vertical="center"/>
    </xf>
    <xf numFmtId="49" fontId="35" fillId="0" borderId="15" xfId="176" applyNumberFormat="1" applyFont="1" applyFill="1" applyBorder="1" applyAlignment="1">
      <alignment horizontal="center" vertical="center"/>
    </xf>
    <xf numFmtId="179" fontId="4" fillId="0" borderId="25" xfId="0" applyFont="1" applyBorder="1" applyAlignment="1">
      <alignment vertical="center"/>
    </xf>
    <xf numFmtId="179" fontId="4" fillId="0" borderId="30" xfId="69" applyFont="1" applyBorder="1" applyAlignment="1">
      <alignment horizontal="center" vertical="center"/>
    </xf>
    <xf numFmtId="179" fontId="49" fillId="34" borderId="16" xfId="0" applyFont="1" applyFill="1" applyBorder="1" applyAlignment="1">
      <alignment horizontal="left" vertical="center"/>
    </xf>
    <xf numFmtId="179" fontId="49" fillId="34" borderId="16" xfId="0" applyNumberFormat="1" applyFont="1" applyFill="1" applyBorder="1" applyAlignment="1">
      <alignment horizontal="left" vertical="center"/>
    </xf>
    <xf numFmtId="190" fontId="42" fillId="35" borderId="38" xfId="0" applyNumberFormat="1" applyFont="1" applyFill="1" applyBorder="1" applyAlignment="1">
      <alignment horizontal="left" vertical="center"/>
    </xf>
    <xf numFmtId="179" fontId="42" fillId="35" borderId="38" xfId="0" applyFont="1" applyFill="1" applyBorder="1" applyAlignment="1">
      <alignment horizontal="left" vertical="center"/>
    </xf>
    <xf numFmtId="3" fontId="42" fillId="35" borderId="38" xfId="0" applyNumberFormat="1" applyFont="1" applyFill="1" applyBorder="1" applyAlignment="1">
      <alignment horizontal="right" vertical="center"/>
    </xf>
    <xf numFmtId="3" fontId="43" fillId="35" borderId="38" xfId="0" applyNumberFormat="1" applyFont="1" applyFill="1" applyBorder="1" applyAlignment="1">
      <alignment horizontal="left" vertical="center"/>
    </xf>
    <xf numFmtId="179" fontId="16" fillId="36" borderId="26" xfId="0" applyFont="1" applyFill="1" applyBorder="1" applyAlignment="1">
      <alignment horizontal="center" vertical="center"/>
    </xf>
    <xf numFmtId="179" fontId="16" fillId="36" borderId="27" xfId="0" applyFont="1" applyFill="1" applyBorder="1" applyAlignment="1">
      <alignment horizontal="center" vertical="center"/>
    </xf>
    <xf numFmtId="179" fontId="16" fillId="36" borderId="25" xfId="0" applyFont="1" applyFill="1" applyBorder="1" applyAlignment="1">
      <alignment horizontal="center" vertical="center"/>
    </xf>
    <xf numFmtId="179" fontId="16" fillId="36" borderId="31" xfId="0" applyFont="1" applyFill="1" applyBorder="1" applyAlignment="1">
      <alignment horizontal="center" vertical="center"/>
    </xf>
    <xf numFmtId="179" fontId="16" fillId="36" borderId="0" xfId="0" applyFont="1" applyFill="1" applyBorder="1" applyAlignment="1">
      <alignment horizontal="center" vertical="center"/>
    </xf>
    <xf numFmtId="179" fontId="16" fillId="36" borderId="32" xfId="0" applyFont="1" applyFill="1" applyBorder="1" applyAlignment="1">
      <alignment horizontal="center" vertical="center"/>
    </xf>
    <xf numFmtId="179" fontId="16" fillId="36" borderId="18" xfId="0" applyFont="1" applyFill="1" applyBorder="1" applyAlignment="1">
      <alignment horizontal="center" vertical="center"/>
    </xf>
    <xf numFmtId="179" fontId="16" fillId="36" borderId="19" xfId="0" applyFont="1" applyFill="1" applyBorder="1" applyAlignment="1">
      <alignment horizontal="center" vertical="center"/>
    </xf>
    <xf numFmtId="179" fontId="16" fillId="36" borderId="17" xfId="0" applyFont="1" applyFill="1" applyBorder="1" applyAlignment="1">
      <alignment horizontal="center" vertical="center"/>
    </xf>
    <xf numFmtId="179" fontId="4" fillId="0" borderId="1" xfId="0" applyFont="1" applyBorder="1" applyAlignment="1">
      <alignment horizontal="center" vertical="center"/>
    </xf>
    <xf numFmtId="179" fontId="4" fillId="0" borderId="33" xfId="0" applyFont="1" applyBorder="1" applyAlignment="1">
      <alignment horizontal="center" vertical="center"/>
    </xf>
    <xf numFmtId="179" fontId="16" fillId="36" borderId="23" xfId="0" applyFont="1" applyFill="1" applyBorder="1" applyAlignment="1">
      <alignment horizontal="center" vertical="center"/>
    </xf>
    <xf numFmtId="179" fontId="16" fillId="36" borderId="24" xfId="0" applyFont="1" applyFill="1" applyBorder="1" applyAlignment="1">
      <alignment horizontal="center" vertical="center"/>
    </xf>
    <xf numFmtId="179" fontId="16" fillId="36" borderId="13" xfId="0" applyFont="1" applyFill="1" applyBorder="1" applyAlignment="1">
      <alignment horizontal="center" vertical="center"/>
    </xf>
    <xf numFmtId="179" fontId="4" fillId="0" borderId="36" xfId="0" applyFont="1" applyBorder="1" applyAlignment="1">
      <alignment horizontal="center" vertical="center"/>
    </xf>
    <xf numFmtId="179" fontId="4" fillId="0" borderId="34" xfId="0" applyFont="1" applyBorder="1" applyAlignment="1">
      <alignment horizontal="center" vertical="center"/>
    </xf>
    <xf numFmtId="179" fontId="4" fillId="0" borderId="35" xfId="0" applyFont="1" applyBorder="1" applyAlignment="1">
      <alignment horizontal="center" vertical="center"/>
    </xf>
    <xf numFmtId="179" fontId="16" fillId="36" borderId="22" xfId="0" applyFont="1" applyFill="1" applyBorder="1" applyAlignment="1">
      <alignment horizontal="center" vertical="center"/>
    </xf>
    <xf numFmtId="179" fontId="15" fillId="0" borderId="26" xfId="0" applyFont="1" applyFill="1" applyBorder="1" applyAlignment="1">
      <alignment horizontal="center" vertical="center"/>
    </xf>
    <xf numFmtId="179" fontId="15" fillId="0" borderId="18" xfId="0" applyFont="1" applyFill="1" applyBorder="1" applyAlignment="1">
      <alignment horizontal="center" vertical="center"/>
    </xf>
    <xf numFmtId="179" fontId="4" fillId="0" borderId="28" xfId="0" applyFont="1" applyBorder="1" applyAlignment="1">
      <alignment horizontal="center" vertical="center"/>
    </xf>
    <xf numFmtId="179" fontId="4" fillId="0" borderId="37" xfId="0" applyFont="1" applyBorder="1" applyAlignment="1">
      <alignment horizontal="center" vertical="center"/>
    </xf>
    <xf numFmtId="179" fontId="4" fillId="0" borderId="29" xfId="0" applyFont="1" applyBorder="1" applyAlignment="1">
      <alignment horizontal="center" vertical="center"/>
    </xf>
    <xf numFmtId="179" fontId="4" fillId="0" borderId="23" xfId="0" applyFont="1" applyBorder="1" applyAlignment="1">
      <alignment horizontal="center" vertical="center"/>
    </xf>
    <xf numFmtId="179" fontId="4" fillId="0" borderId="24" xfId="0" applyFont="1" applyBorder="1" applyAlignment="1">
      <alignment horizontal="center" vertical="center"/>
    </xf>
    <xf numFmtId="179" fontId="4" fillId="0" borderId="13" xfId="0" applyFont="1" applyBorder="1" applyAlignment="1">
      <alignment horizontal="center" vertical="center"/>
    </xf>
  </cellXfs>
  <cellStyles count="206">
    <cellStyle name="_ET_STYLE_NoName_00_" xfId="80"/>
    <cellStyle name="=C:\WINNT\SYSTEM32\COMMAND.COM" xfId="5"/>
    <cellStyle name="=C:\WINNT\SYSTEM32\COMMAND.COM 2" xfId="81"/>
    <cellStyle name="=C:\WINNT\SYSTEM32\COMMAND.COM 2 2" xfId="82"/>
    <cellStyle name="=C:\WINNT\SYSTEM32\COMMAND.COM 2 3" xfId="6"/>
    <cellStyle name="=C:\WINNT\SYSTEM32\COMMAND.COM 2 4" xfId="184"/>
    <cellStyle name="=C:\WINNT\SYSTEM32\COMMAND.COM 3" xfId="7"/>
    <cellStyle name="=C:\WINNT\SYSTEM32\COMMAND.COM 4" xfId="190"/>
    <cellStyle name="20% - Accent1 2" xfId="83"/>
    <cellStyle name="20% - Accent2 2" xfId="84"/>
    <cellStyle name="20% - Accent3 2" xfId="85"/>
    <cellStyle name="20% - Accent4 2" xfId="86"/>
    <cellStyle name="20% - Accent5 2" xfId="87"/>
    <cellStyle name="20% - Accent6 2" xfId="88"/>
    <cellStyle name="40% - Accent1 2" xfId="89"/>
    <cellStyle name="40% - Accent2 2" xfId="90"/>
    <cellStyle name="40% - Accent3 2" xfId="91"/>
    <cellStyle name="40% - Accent4 2" xfId="92"/>
    <cellStyle name="40% - Accent5 2" xfId="93"/>
    <cellStyle name="40% - Accent6 2" xfId="94"/>
    <cellStyle name="60% - Accent1 2" xfId="95"/>
    <cellStyle name="60% - Accent2 2" xfId="96"/>
    <cellStyle name="60% - Accent3 2" xfId="97"/>
    <cellStyle name="60% - Accent4 2" xfId="98"/>
    <cellStyle name="60% - Accent5 2" xfId="99"/>
    <cellStyle name="60% - Accent6 2" xfId="100"/>
    <cellStyle name="Accent1 2" xfId="101"/>
    <cellStyle name="Accent2 2" xfId="102"/>
    <cellStyle name="Accent3 2" xfId="103"/>
    <cellStyle name="Accent4 2" xfId="104"/>
    <cellStyle name="Accent5 2" xfId="105"/>
    <cellStyle name="Accent6 2" xfId="106"/>
    <cellStyle name="Bad 2" xfId="107"/>
    <cellStyle name="Calculation 2" xfId="108"/>
    <cellStyle name="Check Cell 2" xfId="109"/>
    <cellStyle name="Comma 2" xfId="110"/>
    <cellStyle name="Comma 3" xfId="111"/>
    <cellStyle name="Comma 3 2" xfId="188"/>
    <cellStyle name="Comma 4" xfId="112"/>
    <cellStyle name="Currency 2" xfId="113"/>
    <cellStyle name="Explanatory Text 2" xfId="114"/>
    <cellStyle name="Good 2" xfId="115"/>
    <cellStyle name="Heading 1 2" xfId="116"/>
    <cellStyle name="Heading 2 2" xfId="117"/>
    <cellStyle name="Heading 3 2" xfId="118"/>
    <cellStyle name="Heading 4 2" xfId="119"/>
    <cellStyle name="Input 2" xfId="120"/>
    <cellStyle name="Linked Cell 2" xfId="121"/>
    <cellStyle name="Neutral 2" xfId="122"/>
    <cellStyle name="Normal 2" xfId="8"/>
    <cellStyle name="Normal 2 2" xfId="123"/>
    <cellStyle name="Normal 2 2 2" xfId="124"/>
    <cellStyle name="Normal 2 3" xfId="125"/>
    <cellStyle name="Normal 2 4" xfId="126"/>
    <cellStyle name="Normal 2 5" xfId="191"/>
    <cellStyle name="Normal 3" xfId="127"/>
    <cellStyle name="Normal 3 2" xfId="128"/>
    <cellStyle name="Normal 3 2 2" xfId="129"/>
    <cellStyle name="Normal 3 3" xfId="130"/>
    <cellStyle name="Normal 3 4" xfId="192"/>
    <cellStyle name="Normal 4" xfId="79"/>
    <cellStyle name="Normal 4 2" xfId="131"/>
    <cellStyle name="Normal 5" xfId="132"/>
    <cellStyle name="Normal 5 2" xfId="133"/>
    <cellStyle name="Normal 6" xfId="134"/>
    <cellStyle name="Normal_~6253597" xfId="135"/>
    <cellStyle name="Note 2" xfId="136"/>
    <cellStyle name="Output 2" xfId="137"/>
    <cellStyle name="Percent 2" xfId="138"/>
    <cellStyle name="Percent 2 2" xfId="139"/>
    <cellStyle name="Percent 2 3" xfId="193"/>
    <cellStyle name="Percent 3" xfId="140"/>
    <cellStyle name="S_NoForeBottomDashed 2 2 17" xfId="9"/>
    <cellStyle name="Style 1" xfId="194"/>
    <cellStyle name="Title 2" xfId="141"/>
    <cellStyle name="Total 2" xfId="142"/>
    <cellStyle name="Warning Text 2" xfId="143"/>
    <cellStyle name="_ANNUAL96" xfId="195"/>
    <cellStyle name="だ_Fact" xfId="196"/>
    <cellStyle name="百分比 2" xfId="4"/>
    <cellStyle name="百分比 2 10 2" xfId="10"/>
    <cellStyle name="百分比 2 2" xfId="73"/>
    <cellStyle name="百分比 2 2 2" xfId="144"/>
    <cellStyle name="百分比 2 3" xfId="77"/>
    <cellStyle name="百分比 2 4" xfId="197"/>
    <cellStyle name="百分比 3" xfId="71"/>
    <cellStyle name="百分比 4" xfId="78"/>
    <cellStyle name="百分比 4 2" xfId="145"/>
    <cellStyle name="百分比 5" xfId="75"/>
    <cellStyle name="百分比 6" xfId="146"/>
    <cellStyle name="百分比 7" xfId="147"/>
    <cellStyle name="百分比 8" xfId="148"/>
    <cellStyle name="百分比 9" xfId="185"/>
    <cellStyle name="百分比 9 10 2 2 2" xfId="11"/>
    <cellStyle name="百分比 9 10 2 2 2 2" xfId="12"/>
    <cellStyle name="百分比 9 10 2 2 2 5" xfId="13"/>
    <cellStyle name="百分比 9 10 2 2 8" xfId="14"/>
    <cellStyle name="百分比 9 10 3 9" xfId="15"/>
    <cellStyle name="百分比 9 3" xfId="16"/>
    <cellStyle name="百分比 9 5 12" xfId="17"/>
    <cellStyle name="百分比 9 5 4 2" xfId="18"/>
    <cellStyle name="百分比 9 5 4 2 2" xfId="19"/>
    <cellStyle name="百分比 9 5 4 2 5" xfId="20"/>
    <cellStyle name="常规" xfId="0" builtinId="0"/>
    <cellStyle name="常规 10" xfId="149"/>
    <cellStyle name="常规 10 2" xfId="150"/>
    <cellStyle name="常规 10 3" xfId="181"/>
    <cellStyle name="常规 11" xfId="151"/>
    <cellStyle name="常规 12" xfId="152"/>
    <cellStyle name="常规 12 2" xfId="21"/>
    <cellStyle name="常规 13" xfId="176"/>
    <cellStyle name="常规 13 2" xfId="179"/>
    <cellStyle name="常规 13 3" xfId="183"/>
    <cellStyle name="常规 14" xfId="180"/>
    <cellStyle name="常规 15" xfId="204"/>
    <cellStyle name="常规 16" xfId="205"/>
    <cellStyle name="常规 2" xfId="1"/>
    <cellStyle name="常规 2 13 2" xfId="153"/>
    <cellStyle name="常规 2 2" xfId="2"/>
    <cellStyle name="常规 2 2 2" xfId="3"/>
    <cellStyle name="常规 2 2 3" xfId="187"/>
    <cellStyle name="常规 2 3" xfId="72"/>
    <cellStyle name="常规 2 3 2" xfId="154"/>
    <cellStyle name="常规 2 4" xfId="155"/>
    <cellStyle name="常规 2 4 2" xfId="156"/>
    <cellStyle name="常规 2 5" xfId="157"/>
    <cellStyle name="常规 2 5 2" xfId="158"/>
    <cellStyle name="常规 2 6" xfId="159"/>
    <cellStyle name="常规 2 7" xfId="186"/>
    <cellStyle name="常规 21" xfId="22"/>
    <cellStyle name="常规 3" xfId="69"/>
    <cellStyle name="常规 3 109" xfId="199"/>
    <cellStyle name="常规 3 2" xfId="74"/>
    <cellStyle name="常规 3 2 2" xfId="160"/>
    <cellStyle name="常规 3 2 3" xfId="161"/>
    <cellStyle name="常规 3 3" xfId="162"/>
    <cellStyle name="常规 3 4" xfId="198"/>
    <cellStyle name="常规 4" xfId="23"/>
    <cellStyle name="常规 4 2" xfId="163"/>
    <cellStyle name="常规 48" xfId="24"/>
    <cellStyle name="常规 48 10 11" xfId="25"/>
    <cellStyle name="常规 48 10 2" xfId="26"/>
    <cellStyle name="常规 48 10 2 10" xfId="27"/>
    <cellStyle name="常规 48 10 2 2 2" xfId="28"/>
    <cellStyle name="常规 48 10 2 2 2 2" xfId="29"/>
    <cellStyle name="常规 48 10 2 2 2 5" xfId="30"/>
    <cellStyle name="常规 48 10 2 2 2 6" xfId="31"/>
    <cellStyle name="常规 48 10 3 10" xfId="32"/>
    <cellStyle name="常规 48 2 2 2 3 11" xfId="33"/>
    <cellStyle name="常规 48 2 2 5 2" xfId="34"/>
    <cellStyle name="常规 48 2 2 5 2 2" xfId="35"/>
    <cellStyle name="常规 48 2 2 5 2 5" xfId="36"/>
    <cellStyle name="常规 48 2 3 12" xfId="37"/>
    <cellStyle name="常规 48 2 3 13" xfId="38"/>
    <cellStyle name="常规 48 2 3 3 11" xfId="39"/>
    <cellStyle name="常规 48 2 3 4" xfId="40"/>
    <cellStyle name="常规 48 21" xfId="41"/>
    <cellStyle name="常规 48 3 2" xfId="42"/>
    <cellStyle name="常规 48 3 2 4" xfId="43"/>
    <cellStyle name="常规 48 3 3" xfId="44"/>
    <cellStyle name="常规 48 3 4" xfId="45"/>
    <cellStyle name="常规 48 3 5" xfId="46"/>
    <cellStyle name="常规 48 3 6" xfId="47"/>
    <cellStyle name="常规 48 5 13" xfId="48"/>
    <cellStyle name="常规 48 5 3 12" xfId="49"/>
    <cellStyle name="常规 48 5 3 2 2" xfId="50"/>
    <cellStyle name="常规 48 5 3 2 2 2" xfId="51"/>
    <cellStyle name="常规 48 5 3 2 2 5" xfId="52"/>
    <cellStyle name="常规 48 5 3 2 2 6" xfId="53"/>
    <cellStyle name="常规 48 5 4" xfId="54"/>
    <cellStyle name="常规 48 5 4 2" xfId="55"/>
    <cellStyle name="常规 48 5 4 2 2" xfId="56"/>
    <cellStyle name="常规 48 5 4 2 5" xfId="57"/>
    <cellStyle name="常规 48 5 4 2 6" xfId="58"/>
    <cellStyle name="常规 48 5 4 8" xfId="59"/>
    <cellStyle name="常规 5" xfId="164"/>
    <cellStyle name="常规 56" xfId="60"/>
    <cellStyle name="常规 58" xfId="61"/>
    <cellStyle name="常规 6" xfId="76"/>
    <cellStyle name="常规 6 2" xfId="165"/>
    <cellStyle name="常规 7" xfId="166"/>
    <cellStyle name="常规 7 2" xfId="167"/>
    <cellStyle name="常规 8" xfId="168"/>
    <cellStyle name="常规 8 3" xfId="62"/>
    <cellStyle name="常规 9" xfId="169"/>
    <cellStyle name="超链接" xfId="177" builtinId="8" hidden="1"/>
    <cellStyle name="超链接 2" xfId="200"/>
    <cellStyle name="货币 2" xfId="63"/>
    <cellStyle name="货币 5 3" xfId="64"/>
    <cellStyle name="砯刽_Fact" xfId="201"/>
    <cellStyle name="千位分隔" xfId="175" builtinId="3"/>
    <cellStyle name="千位分隔 2" xfId="70"/>
    <cellStyle name="千位分隔 2 10 2" xfId="65"/>
    <cellStyle name="千位分隔 2 18" xfId="66"/>
    <cellStyle name="千位分隔 2 2" xfId="170"/>
    <cellStyle name="千位分隔 2 2 2" xfId="203"/>
    <cellStyle name="千位分隔 2 3" xfId="171"/>
    <cellStyle name="千位分隔 2 4" xfId="189"/>
    <cellStyle name="千位分隔 3" xfId="172"/>
    <cellStyle name="千位分隔 4" xfId="173"/>
    <cellStyle name="千位分隔 5" xfId="174"/>
    <cellStyle name="千位分隔 5 2" xfId="182"/>
    <cellStyle name="千位分隔 5 3" xfId="67"/>
    <cellStyle name="样式 1" xfId="68"/>
    <cellStyle name="样式 1 2" xfId="202"/>
    <cellStyle name="已访问的超链接" xfId="178" builtinId="9" hidde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"/>
      <tableStyleElement type="headerRow" dxfId="0"/>
    </tableStyle>
  </tableStyles>
  <colors>
    <mruColors>
      <color rgb="FFFF9933"/>
      <color rgb="FFFF6600"/>
      <color rgb="FFCC0000"/>
      <color rgb="FF990099"/>
      <color rgb="FFFF3300"/>
      <color rgb="FFFFCC66"/>
      <color rgb="FFCC0099"/>
      <color rgb="FFFF3399"/>
      <color rgb="FFFF0000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C121"/>
  <sheetViews>
    <sheetView showGridLines="0" tabSelected="1" topLeftCell="A91" workbookViewId="0">
      <selection activeCell="A5" sqref="A5"/>
    </sheetView>
  </sheetViews>
  <sheetFormatPr defaultColWidth="9" defaultRowHeight="13.2"/>
  <cols>
    <col min="1" max="1" width="15.6328125" style="3" customWidth="1"/>
    <col min="2" max="3" width="9.7265625" style="3" bestFit="1" customWidth="1"/>
    <col min="4" max="10" width="8.6328125" style="3" customWidth="1"/>
    <col min="11" max="11" width="15.6328125" style="3" customWidth="1"/>
    <col min="12" max="20" width="8.6328125" style="3" customWidth="1"/>
    <col min="21" max="21" width="15.6328125" style="3" customWidth="1"/>
    <col min="22" max="29" width="8.6328125" style="3" customWidth="1"/>
    <col min="30" max="16384" width="9" style="3"/>
  </cols>
  <sheetData>
    <row r="1" spans="1:29">
      <c r="A1" s="10" t="s">
        <v>17</v>
      </c>
      <c r="B1" s="8">
        <v>43240</v>
      </c>
      <c r="C1" s="8">
        <v>43271</v>
      </c>
    </row>
    <row r="2" spans="1:29">
      <c r="A2" s="10" t="s">
        <v>18</v>
      </c>
      <c r="B2" s="8">
        <f>B1</f>
        <v>43240</v>
      </c>
      <c r="C2" s="8">
        <v>43247</v>
      </c>
      <c r="E2" s="1"/>
    </row>
    <row r="3" spans="1:29">
      <c r="A3" s="9"/>
      <c r="B3" s="9"/>
      <c r="C3" s="9"/>
    </row>
    <row r="4" spans="1:29">
      <c r="A4" s="2" t="s">
        <v>74</v>
      </c>
      <c r="K4" s="2" t="s">
        <v>75</v>
      </c>
      <c r="U4" s="2" t="s">
        <v>76</v>
      </c>
    </row>
    <row r="5" spans="1:2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K5" s="2" t="s">
        <v>8</v>
      </c>
      <c r="L5" s="2" t="s">
        <v>9</v>
      </c>
      <c r="M5" s="2" t="s">
        <v>10</v>
      </c>
      <c r="N5" s="2" t="s">
        <v>11</v>
      </c>
      <c r="O5" s="2" t="s">
        <v>12</v>
      </c>
      <c r="P5" s="2" t="s">
        <v>13</v>
      </c>
      <c r="Q5" s="2" t="s">
        <v>14</v>
      </c>
      <c r="R5" s="2" t="s">
        <v>15</v>
      </c>
      <c r="S5" s="2" t="s">
        <v>16</v>
      </c>
      <c r="U5" s="2" t="s">
        <v>8</v>
      </c>
      <c r="V5" s="2" t="s">
        <v>9</v>
      </c>
      <c r="W5" s="2" t="s">
        <v>10</v>
      </c>
      <c r="X5" s="2" t="s">
        <v>11</v>
      </c>
      <c r="Y5" s="2" t="s">
        <v>12</v>
      </c>
      <c r="Z5" s="2" t="s">
        <v>13</v>
      </c>
      <c r="AA5" s="2" t="s">
        <v>14</v>
      </c>
      <c r="AB5" s="2" t="s">
        <v>15</v>
      </c>
      <c r="AC5" s="2" t="s">
        <v>16</v>
      </c>
    </row>
    <row r="6" spans="1:29">
      <c r="A6" s="44" t="s">
        <v>60</v>
      </c>
      <c r="B6" s="44" t="s">
        <v>82</v>
      </c>
      <c r="C6" s="45">
        <v>0</v>
      </c>
      <c r="D6" s="45">
        <v>8591996</v>
      </c>
      <c r="E6" s="45">
        <v>237790</v>
      </c>
      <c r="F6" s="45">
        <v>3629756</v>
      </c>
      <c r="G6" s="45">
        <v>3629756</v>
      </c>
      <c r="H6" s="45">
        <v>1929500</v>
      </c>
      <c r="I6" s="45">
        <v>1357160</v>
      </c>
      <c r="K6" s="4"/>
      <c r="L6" s="4"/>
      <c r="M6" s="5"/>
      <c r="N6" s="5"/>
      <c r="O6" s="5"/>
      <c r="P6" s="5"/>
      <c r="Q6" s="5"/>
      <c r="R6" s="5"/>
      <c r="S6" s="5"/>
      <c r="U6" s="4"/>
      <c r="V6" s="4"/>
      <c r="W6" s="5"/>
      <c r="X6" s="5"/>
      <c r="Y6" s="5"/>
      <c r="Z6" s="5"/>
      <c r="AA6" s="5"/>
      <c r="AB6" s="5"/>
      <c r="AC6" s="5"/>
    </row>
    <row r="7" spans="1:29">
      <c r="A7" s="44" t="s">
        <v>60</v>
      </c>
      <c r="B7" s="44" t="s">
        <v>83</v>
      </c>
      <c r="C7" s="45">
        <v>17140448</v>
      </c>
      <c r="D7" s="45">
        <v>8591996</v>
      </c>
      <c r="E7" s="45">
        <v>237790</v>
      </c>
      <c r="F7" s="45">
        <v>3629756</v>
      </c>
      <c r="G7" s="45">
        <v>3629756</v>
      </c>
      <c r="H7" s="45">
        <v>1929500</v>
      </c>
      <c r="I7" s="45">
        <v>1357160</v>
      </c>
      <c r="K7" s="4"/>
      <c r="L7" s="4"/>
      <c r="M7" s="5"/>
      <c r="N7" s="5"/>
      <c r="O7" s="5"/>
      <c r="P7" s="5"/>
      <c r="Q7" s="5"/>
      <c r="R7" s="5"/>
      <c r="S7" s="5"/>
      <c r="U7" s="4"/>
      <c r="V7" s="4"/>
      <c r="W7" s="5"/>
      <c r="X7" s="5"/>
      <c r="Y7" s="5"/>
      <c r="Z7" s="5"/>
      <c r="AA7" s="5"/>
      <c r="AB7" s="5"/>
      <c r="AC7" s="5"/>
    </row>
    <row r="8" spans="1:29">
      <c r="A8" s="44" t="s">
        <v>60</v>
      </c>
      <c r="B8" s="44" t="s">
        <v>85</v>
      </c>
      <c r="C8" s="45">
        <v>8384489</v>
      </c>
      <c r="D8" s="45">
        <v>7682267</v>
      </c>
      <c r="E8" s="46">
        <v>227067</v>
      </c>
      <c r="F8" s="45">
        <v>3088507</v>
      </c>
      <c r="G8" s="45">
        <v>3088507</v>
      </c>
      <c r="H8" s="45">
        <v>1688612</v>
      </c>
      <c r="I8" s="46">
        <v>1234080</v>
      </c>
      <c r="K8" s="4"/>
      <c r="L8" s="4"/>
      <c r="M8" s="5"/>
      <c r="N8" s="5"/>
      <c r="O8" s="6"/>
      <c r="P8" s="5"/>
      <c r="Q8" s="5"/>
      <c r="R8" s="5"/>
      <c r="S8" s="5"/>
      <c r="U8" s="4"/>
      <c r="V8" s="4"/>
      <c r="W8" s="5"/>
      <c r="X8" s="5"/>
      <c r="Y8" s="6"/>
      <c r="Z8" s="5"/>
      <c r="AA8" s="5"/>
      <c r="AB8" s="5"/>
      <c r="AC8" s="5"/>
    </row>
    <row r="9" spans="1:29">
      <c r="A9" s="44" t="s">
        <v>60</v>
      </c>
      <c r="B9" s="44" t="s">
        <v>84</v>
      </c>
      <c r="C9" s="45">
        <v>2607901</v>
      </c>
      <c r="D9" s="45">
        <v>3014370</v>
      </c>
      <c r="E9" s="46">
        <v>40684</v>
      </c>
      <c r="F9" s="45">
        <v>1193979</v>
      </c>
      <c r="G9" s="45">
        <v>1193979</v>
      </c>
      <c r="H9" s="45">
        <v>651056</v>
      </c>
      <c r="I9" s="46">
        <v>447146</v>
      </c>
      <c r="K9" s="4"/>
      <c r="L9" s="4"/>
      <c r="M9" s="5"/>
      <c r="N9" s="5"/>
      <c r="O9" s="6"/>
      <c r="P9" s="5"/>
      <c r="Q9" s="5"/>
      <c r="R9" s="5"/>
      <c r="S9" s="5"/>
      <c r="U9" s="4"/>
      <c r="V9" s="4"/>
      <c r="W9" s="5"/>
      <c r="X9" s="5"/>
      <c r="Y9" s="6"/>
      <c r="Z9" s="5"/>
      <c r="AA9" s="5"/>
      <c r="AB9" s="5"/>
      <c r="AC9" s="5"/>
    </row>
    <row r="10" spans="1:29">
      <c r="A10" s="44" t="s">
        <v>61</v>
      </c>
      <c r="B10" s="44" t="s">
        <v>82</v>
      </c>
      <c r="C10" s="45">
        <v>0</v>
      </c>
      <c r="D10" s="45">
        <v>2155779</v>
      </c>
      <c r="E10" s="45">
        <v>69528</v>
      </c>
      <c r="F10" s="45">
        <v>761141</v>
      </c>
      <c r="G10" s="45">
        <v>761141</v>
      </c>
      <c r="H10" s="45">
        <v>501453</v>
      </c>
      <c r="I10" s="45">
        <v>381188</v>
      </c>
      <c r="K10" s="4"/>
      <c r="L10" s="4"/>
      <c r="M10" s="5"/>
      <c r="N10" s="5"/>
      <c r="O10" s="5"/>
      <c r="P10" s="5"/>
      <c r="Q10" s="5"/>
      <c r="R10" s="5"/>
      <c r="S10" s="5"/>
      <c r="U10" s="4"/>
      <c r="V10" s="4"/>
      <c r="W10" s="5"/>
      <c r="X10" s="5"/>
      <c r="Y10" s="5"/>
      <c r="Z10" s="5"/>
      <c r="AA10" s="5"/>
      <c r="AB10" s="5"/>
      <c r="AC10" s="5"/>
    </row>
    <row r="11" spans="1:29">
      <c r="A11" s="44" t="s">
        <v>61</v>
      </c>
      <c r="B11" s="44" t="s">
        <v>83</v>
      </c>
      <c r="C11" s="45">
        <v>18274500</v>
      </c>
      <c r="D11" s="45">
        <v>2155779</v>
      </c>
      <c r="E11" s="45">
        <v>69528</v>
      </c>
      <c r="F11" s="45">
        <v>761141</v>
      </c>
      <c r="G11" s="45">
        <v>761141</v>
      </c>
      <c r="H11" s="45">
        <v>501453</v>
      </c>
      <c r="I11" s="45">
        <v>381188</v>
      </c>
      <c r="K11" s="4"/>
      <c r="L11" s="4"/>
      <c r="M11" s="5"/>
      <c r="N11" s="5"/>
      <c r="O11" s="5"/>
      <c r="P11" s="5"/>
      <c r="Q11" s="5"/>
      <c r="R11" s="5"/>
      <c r="S11" s="5"/>
      <c r="U11" s="4"/>
      <c r="V11" s="4"/>
      <c r="W11" s="5"/>
      <c r="X11" s="5"/>
      <c r="Y11" s="5"/>
      <c r="Z11" s="5"/>
      <c r="AA11" s="5"/>
      <c r="AB11" s="5"/>
      <c r="AC11" s="5"/>
    </row>
    <row r="12" spans="1:29">
      <c r="A12" s="44" t="s">
        <v>61</v>
      </c>
      <c r="B12" s="44" t="s">
        <v>85</v>
      </c>
      <c r="C12" s="45">
        <v>9004400</v>
      </c>
      <c r="D12" s="46">
        <v>1971083</v>
      </c>
      <c r="E12" s="46">
        <v>69528</v>
      </c>
      <c r="F12" s="46">
        <v>666667</v>
      </c>
      <c r="G12" s="46">
        <v>666667</v>
      </c>
      <c r="H12" s="46">
        <v>468236</v>
      </c>
      <c r="I12" s="46">
        <v>355558</v>
      </c>
      <c r="K12" s="4"/>
      <c r="L12" s="4"/>
      <c r="M12" s="5"/>
      <c r="N12" s="6"/>
      <c r="O12" s="6"/>
      <c r="P12" s="6"/>
      <c r="Q12" s="6"/>
      <c r="R12" s="6"/>
      <c r="S12" s="6"/>
      <c r="U12" s="4"/>
      <c r="V12" s="4"/>
      <c r="W12" s="5"/>
      <c r="X12" s="6"/>
      <c r="Y12" s="6"/>
      <c r="Z12" s="6"/>
      <c r="AA12" s="6"/>
      <c r="AB12" s="6"/>
      <c r="AC12" s="6"/>
    </row>
    <row r="13" spans="1:29">
      <c r="A13" s="44" t="s">
        <v>61</v>
      </c>
      <c r="B13" s="44" t="s">
        <v>84</v>
      </c>
      <c r="C13" s="45">
        <v>2400189</v>
      </c>
      <c r="D13" s="46">
        <v>908993</v>
      </c>
      <c r="E13" s="46">
        <v>29440</v>
      </c>
      <c r="F13" s="46">
        <v>309673</v>
      </c>
      <c r="G13" s="46">
        <v>309673</v>
      </c>
      <c r="H13" s="46">
        <v>222107</v>
      </c>
      <c r="I13" s="46">
        <v>178910</v>
      </c>
      <c r="K13" s="4"/>
      <c r="L13" s="4"/>
      <c r="M13" s="5"/>
      <c r="N13" s="6"/>
      <c r="O13" s="6"/>
      <c r="P13" s="6"/>
      <c r="Q13" s="6"/>
      <c r="R13" s="6"/>
      <c r="S13" s="6"/>
      <c r="U13" s="4"/>
      <c r="V13" s="4"/>
      <c r="W13" s="5"/>
      <c r="X13" s="6"/>
      <c r="Y13" s="6"/>
      <c r="Z13" s="6"/>
      <c r="AA13" s="6"/>
      <c r="AB13" s="6"/>
      <c r="AC13" s="6"/>
    </row>
    <row r="14" spans="1:29">
      <c r="A14" s="44" t="s">
        <v>59</v>
      </c>
      <c r="B14" s="44" t="s">
        <v>82</v>
      </c>
      <c r="C14" s="45">
        <v>0</v>
      </c>
      <c r="D14" s="45">
        <v>3774748</v>
      </c>
      <c r="E14" s="45">
        <v>124802</v>
      </c>
      <c r="F14" s="45">
        <v>1249212</v>
      </c>
      <c r="G14" s="45">
        <v>1249212</v>
      </c>
      <c r="H14" s="45">
        <v>866893</v>
      </c>
      <c r="I14" s="45">
        <v>679410</v>
      </c>
      <c r="K14" s="4"/>
      <c r="L14" s="4"/>
      <c r="M14" s="5"/>
      <c r="N14" s="5"/>
      <c r="O14" s="5"/>
      <c r="P14" s="5"/>
      <c r="Q14" s="5"/>
      <c r="R14" s="5"/>
      <c r="S14" s="5"/>
      <c r="U14" s="4"/>
      <c r="V14" s="4"/>
      <c r="W14" s="5"/>
      <c r="X14" s="5"/>
      <c r="Y14" s="5"/>
      <c r="Z14" s="5"/>
      <c r="AA14" s="5"/>
      <c r="AB14" s="5"/>
      <c r="AC14" s="5"/>
    </row>
    <row r="15" spans="1:29">
      <c r="A15" s="44" t="s">
        <v>59</v>
      </c>
      <c r="B15" s="44" t="s">
        <v>83</v>
      </c>
      <c r="C15" s="45">
        <v>15722391</v>
      </c>
      <c r="D15" s="45">
        <v>3774748</v>
      </c>
      <c r="E15" s="45">
        <v>124802</v>
      </c>
      <c r="F15" s="45">
        <v>1249212</v>
      </c>
      <c r="G15" s="45">
        <v>1249212</v>
      </c>
      <c r="H15" s="45">
        <v>866893</v>
      </c>
      <c r="I15" s="45">
        <v>679410</v>
      </c>
      <c r="K15" s="4"/>
      <c r="L15" s="4"/>
      <c r="M15" s="5"/>
      <c r="N15" s="5"/>
      <c r="O15" s="5"/>
      <c r="P15" s="5"/>
      <c r="Q15" s="5"/>
      <c r="R15" s="5"/>
      <c r="S15" s="5"/>
      <c r="U15" s="4"/>
      <c r="V15" s="4"/>
      <c r="W15" s="5"/>
      <c r="X15" s="5"/>
      <c r="Y15" s="5"/>
      <c r="Z15" s="5"/>
      <c r="AA15" s="5"/>
      <c r="AB15" s="5"/>
      <c r="AC15" s="5"/>
    </row>
    <row r="16" spans="1:29">
      <c r="A16" s="44" t="s">
        <v>59</v>
      </c>
      <c r="B16" s="44" t="s">
        <v>85</v>
      </c>
      <c r="C16" s="45">
        <v>7421681</v>
      </c>
      <c r="D16" s="46">
        <v>3556264</v>
      </c>
      <c r="E16" s="46">
        <v>124801</v>
      </c>
      <c r="F16" s="46">
        <v>1143303</v>
      </c>
      <c r="G16" s="46">
        <v>1143303</v>
      </c>
      <c r="H16" s="46">
        <v>796457</v>
      </c>
      <c r="I16" s="46">
        <v>640261</v>
      </c>
      <c r="K16" s="4"/>
      <c r="L16" s="4"/>
      <c r="M16" s="5"/>
      <c r="N16" s="5"/>
      <c r="O16" s="6"/>
      <c r="P16" s="5"/>
      <c r="Q16" s="5"/>
      <c r="R16" s="5"/>
      <c r="S16" s="5"/>
      <c r="U16" s="4"/>
      <c r="V16" s="4"/>
      <c r="W16" s="5"/>
      <c r="X16" s="5"/>
      <c r="Y16" s="6"/>
      <c r="Z16" s="5"/>
      <c r="AA16" s="5"/>
      <c r="AB16" s="5"/>
      <c r="AC16" s="5"/>
    </row>
    <row r="17" spans="1:29">
      <c r="A17" s="44" t="s">
        <v>59</v>
      </c>
      <c r="B17" s="44" t="s">
        <v>84</v>
      </c>
      <c r="C17" s="45">
        <v>2667311</v>
      </c>
      <c r="D17" s="46">
        <v>1346485</v>
      </c>
      <c r="E17" s="46">
        <v>51116</v>
      </c>
      <c r="F17" s="46">
        <v>468531</v>
      </c>
      <c r="G17" s="46">
        <v>468531</v>
      </c>
      <c r="H17" s="46">
        <v>299420</v>
      </c>
      <c r="I17" s="46">
        <v>245872</v>
      </c>
      <c r="K17" s="4"/>
      <c r="L17" s="4"/>
      <c r="M17" s="5"/>
      <c r="N17" s="5"/>
      <c r="O17" s="6"/>
      <c r="P17" s="5"/>
      <c r="Q17" s="5"/>
      <c r="R17" s="5"/>
      <c r="S17" s="5"/>
      <c r="U17" s="4"/>
      <c r="V17" s="4"/>
      <c r="W17" s="5"/>
      <c r="X17" s="5"/>
      <c r="Y17" s="6"/>
      <c r="Z17" s="5"/>
      <c r="AA17" s="5"/>
      <c r="AB17" s="5"/>
      <c r="AC17" s="5"/>
    </row>
    <row r="18" spans="1:29">
      <c r="A18" s="44" t="s">
        <v>90</v>
      </c>
      <c r="B18" s="44" t="s">
        <v>82</v>
      </c>
      <c r="C18" s="45">
        <v>0</v>
      </c>
      <c r="D18" s="45">
        <v>2668967</v>
      </c>
      <c r="E18" s="45">
        <v>85273</v>
      </c>
      <c r="F18" s="45">
        <v>1031086</v>
      </c>
      <c r="G18" s="45">
        <v>1031086</v>
      </c>
      <c r="H18" s="45">
        <v>665735</v>
      </c>
      <c r="I18" s="45">
        <v>501444</v>
      </c>
      <c r="K18" s="4"/>
      <c r="L18" s="4"/>
      <c r="M18" s="5"/>
      <c r="N18" s="5"/>
      <c r="O18" s="5"/>
      <c r="P18" s="5"/>
      <c r="Q18" s="5"/>
      <c r="R18" s="5"/>
      <c r="S18" s="5"/>
      <c r="U18" s="4"/>
      <c r="V18" s="4"/>
      <c r="W18" s="5"/>
      <c r="X18" s="5"/>
      <c r="Y18" s="5"/>
      <c r="Z18" s="5"/>
      <c r="AA18" s="5"/>
      <c r="AB18" s="5"/>
      <c r="AC18" s="5"/>
    </row>
    <row r="19" spans="1:29">
      <c r="A19" s="44" t="s">
        <v>90</v>
      </c>
      <c r="B19" s="44" t="s">
        <v>83</v>
      </c>
      <c r="C19" s="45">
        <v>6953528</v>
      </c>
      <c r="D19" s="45">
        <v>2668967</v>
      </c>
      <c r="E19" s="45">
        <v>85273</v>
      </c>
      <c r="F19" s="45">
        <v>1031086</v>
      </c>
      <c r="G19" s="45">
        <v>1031086</v>
      </c>
      <c r="H19" s="45">
        <v>665735</v>
      </c>
      <c r="I19" s="45">
        <v>501444</v>
      </c>
      <c r="K19" s="4"/>
      <c r="L19" s="4"/>
      <c r="M19" s="5"/>
      <c r="N19" s="5"/>
      <c r="O19" s="5"/>
      <c r="P19" s="5"/>
      <c r="Q19" s="5"/>
      <c r="R19" s="5"/>
      <c r="S19" s="5"/>
      <c r="U19" s="4"/>
      <c r="V19" s="4"/>
      <c r="W19" s="5"/>
      <c r="X19" s="5"/>
      <c r="Y19" s="5"/>
      <c r="Z19" s="5"/>
      <c r="AA19" s="5"/>
      <c r="AB19" s="5"/>
      <c r="AC19" s="5"/>
    </row>
    <row r="20" spans="1:29">
      <c r="A20" s="44" t="s">
        <v>90</v>
      </c>
      <c r="B20" s="44" t="s">
        <v>85</v>
      </c>
      <c r="C20" s="45">
        <v>3361523</v>
      </c>
      <c r="D20" s="46">
        <v>2462972</v>
      </c>
      <c r="E20" s="46">
        <v>73068</v>
      </c>
      <c r="F20" s="46">
        <v>921041</v>
      </c>
      <c r="G20" s="46">
        <v>921041</v>
      </c>
      <c r="H20" s="46">
        <v>607575</v>
      </c>
      <c r="I20" s="46">
        <v>474583</v>
      </c>
      <c r="K20" s="4"/>
      <c r="L20" s="4"/>
      <c r="M20" s="5"/>
      <c r="N20" s="5"/>
      <c r="O20" s="6"/>
      <c r="P20" s="5"/>
      <c r="Q20" s="5"/>
      <c r="R20" s="5"/>
      <c r="S20" s="5"/>
      <c r="U20" s="4"/>
      <c r="V20" s="4"/>
      <c r="W20" s="5"/>
      <c r="X20" s="5"/>
      <c r="Y20" s="6"/>
      <c r="Z20" s="5"/>
      <c r="AA20" s="5"/>
      <c r="AB20" s="5"/>
      <c r="AC20" s="5"/>
    </row>
    <row r="21" spans="1:29">
      <c r="A21" s="44" t="s">
        <v>90</v>
      </c>
      <c r="B21" s="44" t="s">
        <v>84</v>
      </c>
      <c r="C21" s="45">
        <v>1086527</v>
      </c>
      <c r="D21" s="46">
        <v>934053</v>
      </c>
      <c r="E21" s="46">
        <v>7606</v>
      </c>
      <c r="F21" s="46">
        <v>363559</v>
      </c>
      <c r="G21" s="46">
        <v>363559</v>
      </c>
      <c r="H21" s="46">
        <v>215010</v>
      </c>
      <c r="I21" s="46">
        <v>162945</v>
      </c>
    </row>
    <row r="22" spans="1:29">
      <c r="A22" s="44" t="s">
        <v>86</v>
      </c>
      <c r="B22" s="44" t="s">
        <v>82</v>
      </c>
      <c r="C22" s="45">
        <v>0</v>
      </c>
      <c r="D22" s="45">
        <v>1957719</v>
      </c>
      <c r="E22" s="45">
        <v>46929</v>
      </c>
      <c r="F22" s="45">
        <v>761757</v>
      </c>
      <c r="G22" s="45">
        <v>761757</v>
      </c>
      <c r="H22" s="45">
        <v>449180</v>
      </c>
      <c r="I22" s="45">
        <v>323476</v>
      </c>
    </row>
    <row r="23" spans="1:29">
      <c r="A23" s="44" t="s">
        <v>86</v>
      </c>
      <c r="B23" s="44" t="s">
        <v>83</v>
      </c>
      <c r="C23" s="45">
        <v>6006161</v>
      </c>
      <c r="D23" s="45">
        <v>1957719</v>
      </c>
      <c r="E23" s="45">
        <v>46929</v>
      </c>
      <c r="F23" s="45">
        <v>761757</v>
      </c>
      <c r="G23" s="45">
        <v>761757</v>
      </c>
      <c r="H23" s="45">
        <v>449180</v>
      </c>
      <c r="I23" s="45">
        <v>323476</v>
      </c>
    </row>
    <row r="24" spans="1:29">
      <c r="A24" s="44" t="s">
        <v>86</v>
      </c>
      <c r="B24" s="44" t="s">
        <v>85</v>
      </c>
      <c r="C24" s="45">
        <v>2953303</v>
      </c>
      <c r="D24" s="46">
        <v>1876783</v>
      </c>
      <c r="E24" s="46">
        <v>46928</v>
      </c>
      <c r="F24" s="46">
        <v>705812</v>
      </c>
      <c r="G24" s="46">
        <v>705812</v>
      </c>
      <c r="H24" s="46">
        <v>433952</v>
      </c>
      <c r="I24" s="46">
        <v>316955</v>
      </c>
    </row>
    <row r="25" spans="1:29">
      <c r="A25" s="44" t="s">
        <v>86</v>
      </c>
      <c r="B25" s="44" t="s">
        <v>84</v>
      </c>
      <c r="C25" s="45">
        <v>788452</v>
      </c>
      <c r="D25" s="46">
        <v>438616</v>
      </c>
      <c r="E25" s="46">
        <v>592</v>
      </c>
      <c r="F25" s="46">
        <v>174119</v>
      </c>
      <c r="G25" s="46">
        <v>174119</v>
      </c>
      <c r="H25" s="46">
        <v>105442</v>
      </c>
      <c r="I25" s="46">
        <v>65824</v>
      </c>
    </row>
    <row r="26" spans="1:29">
      <c r="A26" s="44" t="s">
        <v>91</v>
      </c>
      <c r="B26" s="44" t="s">
        <v>82</v>
      </c>
      <c r="C26" s="45">
        <v>0</v>
      </c>
      <c r="D26" s="45">
        <v>1406748</v>
      </c>
      <c r="E26" s="45">
        <v>36928</v>
      </c>
      <c r="F26" s="45">
        <v>573661</v>
      </c>
      <c r="G26" s="45">
        <v>573661</v>
      </c>
      <c r="H26" s="45">
        <v>346750</v>
      </c>
      <c r="I26" s="45">
        <v>252933</v>
      </c>
    </row>
    <row r="27" spans="1:29">
      <c r="A27" s="44" t="s">
        <v>91</v>
      </c>
      <c r="B27" s="44" t="s">
        <v>83</v>
      </c>
      <c r="C27" s="45">
        <v>4827925</v>
      </c>
      <c r="D27" s="45">
        <v>1406748</v>
      </c>
      <c r="E27" s="45">
        <v>36928</v>
      </c>
      <c r="F27" s="45">
        <v>573661</v>
      </c>
      <c r="G27" s="45">
        <v>573661</v>
      </c>
      <c r="H27" s="45">
        <v>346750</v>
      </c>
      <c r="I27" s="45">
        <v>252933</v>
      </c>
    </row>
    <row r="28" spans="1:29">
      <c r="A28" s="44" t="s">
        <v>91</v>
      </c>
      <c r="B28" s="44" t="s">
        <v>85</v>
      </c>
      <c r="C28" s="45">
        <v>2313443</v>
      </c>
      <c r="D28" s="46">
        <v>1362991</v>
      </c>
      <c r="E28" s="46">
        <v>36927</v>
      </c>
      <c r="F28" s="46">
        <v>544830</v>
      </c>
      <c r="G28" s="46">
        <v>544830</v>
      </c>
      <c r="H28" s="46">
        <v>337362</v>
      </c>
      <c r="I28" s="46">
        <v>248124</v>
      </c>
    </row>
    <row r="29" spans="1:29">
      <c r="A29" s="44" t="s">
        <v>91</v>
      </c>
      <c r="B29" s="44" t="s">
        <v>84</v>
      </c>
      <c r="C29" s="45">
        <v>807809</v>
      </c>
      <c r="D29" s="46">
        <v>645703</v>
      </c>
      <c r="E29" s="46">
        <v>18308</v>
      </c>
      <c r="F29" s="46">
        <v>264977</v>
      </c>
      <c r="G29" s="46">
        <v>264977</v>
      </c>
      <c r="H29" s="46">
        <v>165664</v>
      </c>
      <c r="I29" s="46">
        <v>118621</v>
      </c>
    </row>
    <row r="30" spans="1:29">
      <c r="A30" s="44" t="s">
        <v>28</v>
      </c>
      <c r="B30" s="44" t="s">
        <v>82</v>
      </c>
      <c r="C30" s="45">
        <v>0</v>
      </c>
      <c r="D30" s="45">
        <v>1759676</v>
      </c>
      <c r="E30" s="45">
        <v>49757</v>
      </c>
      <c r="F30" s="45">
        <v>717144</v>
      </c>
      <c r="G30" s="45">
        <v>717144</v>
      </c>
      <c r="H30" s="45">
        <v>399136</v>
      </c>
      <c r="I30" s="45">
        <v>283846</v>
      </c>
    </row>
    <row r="31" spans="1:29">
      <c r="A31" s="44" t="s">
        <v>28</v>
      </c>
      <c r="B31" s="44" t="s">
        <v>83</v>
      </c>
      <c r="C31" s="45">
        <v>6046658</v>
      </c>
      <c r="D31" s="45">
        <v>1759676</v>
      </c>
      <c r="E31" s="45">
        <v>49757</v>
      </c>
      <c r="F31" s="45">
        <v>717144</v>
      </c>
      <c r="G31" s="45">
        <v>717144</v>
      </c>
      <c r="H31" s="45">
        <v>399136</v>
      </c>
      <c r="I31" s="45">
        <v>283846</v>
      </c>
    </row>
    <row r="32" spans="1:29">
      <c r="A32" s="44" t="s">
        <v>28</v>
      </c>
      <c r="B32" s="44" t="s">
        <v>85</v>
      </c>
      <c r="C32" s="45">
        <v>2899752</v>
      </c>
      <c r="D32" s="46">
        <v>1500502</v>
      </c>
      <c r="E32" s="46">
        <v>20420</v>
      </c>
      <c r="F32" s="46">
        <v>580973</v>
      </c>
      <c r="G32" s="46">
        <v>580973</v>
      </c>
      <c r="H32" s="46">
        <v>336308</v>
      </c>
      <c r="I32" s="46">
        <v>239079</v>
      </c>
    </row>
    <row r="33" spans="1:9">
      <c r="A33" s="44" t="s">
        <v>28</v>
      </c>
      <c r="B33" s="44" t="s">
        <v>84</v>
      </c>
      <c r="C33" s="45">
        <v>1052578</v>
      </c>
      <c r="D33" s="46">
        <v>497021</v>
      </c>
      <c r="E33" s="46">
        <v>12747</v>
      </c>
      <c r="F33" s="46">
        <v>217762</v>
      </c>
      <c r="G33" s="46">
        <v>217762</v>
      </c>
      <c r="H33" s="46">
        <v>111994</v>
      </c>
      <c r="I33" s="46">
        <v>80330</v>
      </c>
    </row>
    <row r="34" spans="1:9">
      <c r="A34" s="44" t="s">
        <v>62</v>
      </c>
      <c r="B34" s="44" t="s">
        <v>82</v>
      </c>
      <c r="C34" s="45">
        <v>0</v>
      </c>
      <c r="D34" s="45">
        <v>1520916</v>
      </c>
      <c r="E34" s="45">
        <v>43160</v>
      </c>
      <c r="F34" s="45">
        <v>515801</v>
      </c>
      <c r="G34" s="45">
        <v>515801</v>
      </c>
      <c r="H34" s="45">
        <v>339774</v>
      </c>
      <c r="I34" s="45">
        <v>259566</v>
      </c>
    </row>
    <row r="35" spans="1:9">
      <c r="A35" s="44" t="s">
        <v>62</v>
      </c>
      <c r="B35" s="44" t="s">
        <v>83</v>
      </c>
      <c r="C35" s="45">
        <v>4617766</v>
      </c>
      <c r="D35" s="45">
        <v>1520916</v>
      </c>
      <c r="E35" s="45">
        <v>43160</v>
      </c>
      <c r="F35" s="45">
        <v>515801</v>
      </c>
      <c r="G35" s="45">
        <v>515801</v>
      </c>
      <c r="H35" s="45">
        <v>339774</v>
      </c>
      <c r="I35" s="45">
        <v>259566</v>
      </c>
    </row>
    <row r="36" spans="1:9">
      <c r="A36" s="44" t="s">
        <v>62</v>
      </c>
      <c r="B36" s="44" t="s">
        <v>85</v>
      </c>
      <c r="C36" s="45">
        <v>2195118</v>
      </c>
      <c r="D36" s="46">
        <v>1343667</v>
      </c>
      <c r="E36" s="46">
        <v>43160</v>
      </c>
      <c r="F36" s="46">
        <v>422984</v>
      </c>
      <c r="G36" s="46">
        <v>422984</v>
      </c>
      <c r="H36" s="46">
        <v>290424</v>
      </c>
      <c r="I36" s="46">
        <v>235648</v>
      </c>
    </row>
    <row r="37" spans="1:9">
      <c r="A37" s="44" t="s">
        <v>62</v>
      </c>
      <c r="B37" s="44" t="s">
        <v>84</v>
      </c>
      <c r="C37" s="45">
        <v>669279</v>
      </c>
      <c r="D37" s="46">
        <v>698468</v>
      </c>
      <c r="E37" s="46">
        <v>6499</v>
      </c>
      <c r="F37" s="46">
        <v>207943</v>
      </c>
      <c r="G37" s="46">
        <v>207943</v>
      </c>
      <c r="H37" s="46">
        <v>142956</v>
      </c>
      <c r="I37" s="46">
        <v>127305</v>
      </c>
    </row>
    <row r="38" spans="1:9">
      <c r="A38" s="44" t="s">
        <v>72</v>
      </c>
      <c r="B38" s="44" t="s">
        <v>82</v>
      </c>
      <c r="C38" s="45">
        <v>0</v>
      </c>
      <c r="D38" s="45">
        <v>1277797</v>
      </c>
      <c r="E38" s="45">
        <v>37884</v>
      </c>
      <c r="F38" s="45">
        <v>433510</v>
      </c>
      <c r="G38" s="45">
        <v>433510</v>
      </c>
      <c r="H38" s="45">
        <v>283101</v>
      </c>
      <c r="I38" s="45">
        <v>212876</v>
      </c>
    </row>
    <row r="39" spans="1:9">
      <c r="A39" s="44" t="s">
        <v>72</v>
      </c>
      <c r="B39" s="44" t="s">
        <v>83</v>
      </c>
      <c r="C39" s="45">
        <v>3023012</v>
      </c>
      <c r="D39" s="45">
        <v>1277797</v>
      </c>
      <c r="E39" s="45">
        <v>37884</v>
      </c>
      <c r="F39" s="45">
        <v>433510</v>
      </c>
      <c r="G39" s="45">
        <v>433510</v>
      </c>
      <c r="H39" s="45">
        <v>283101</v>
      </c>
      <c r="I39" s="45">
        <v>212876</v>
      </c>
    </row>
    <row r="40" spans="1:9">
      <c r="A40" s="44" t="s">
        <v>72</v>
      </c>
      <c r="B40" s="44" t="s">
        <v>85</v>
      </c>
      <c r="C40" s="45">
        <v>1446823</v>
      </c>
      <c r="D40" s="46">
        <v>1192002</v>
      </c>
      <c r="E40" s="46">
        <v>37884</v>
      </c>
      <c r="F40" s="46">
        <v>379082</v>
      </c>
      <c r="G40" s="46">
        <v>379082</v>
      </c>
      <c r="H40" s="46">
        <v>265294</v>
      </c>
      <c r="I40" s="46">
        <v>202672</v>
      </c>
    </row>
    <row r="41" spans="1:9">
      <c r="A41" s="44" t="s">
        <v>72</v>
      </c>
      <c r="B41" s="44" t="s">
        <v>84</v>
      </c>
      <c r="C41" s="45">
        <v>460735</v>
      </c>
      <c r="D41" s="46">
        <v>560545</v>
      </c>
      <c r="E41" s="46">
        <v>20195</v>
      </c>
      <c r="F41" s="46">
        <v>171544</v>
      </c>
      <c r="G41" s="46">
        <v>171544</v>
      </c>
      <c r="H41" s="46">
        <v>127729</v>
      </c>
      <c r="I41" s="46">
        <v>92737</v>
      </c>
    </row>
    <row r="42" spans="1:9">
      <c r="A42" s="44" t="s">
        <v>29</v>
      </c>
      <c r="B42" s="44" t="s">
        <v>82</v>
      </c>
      <c r="C42" s="45">
        <v>0</v>
      </c>
      <c r="D42" s="45">
        <v>2651106</v>
      </c>
      <c r="E42" s="45">
        <v>66082</v>
      </c>
      <c r="F42" s="45">
        <v>928500</v>
      </c>
      <c r="G42" s="45">
        <v>928500</v>
      </c>
      <c r="H42" s="45">
        <v>615450</v>
      </c>
      <c r="I42" s="45">
        <v>455712</v>
      </c>
    </row>
    <row r="43" spans="1:9">
      <c r="A43" s="44" t="s">
        <v>29</v>
      </c>
      <c r="B43" s="44" t="s">
        <v>83</v>
      </c>
      <c r="C43" s="45">
        <v>8541656</v>
      </c>
      <c r="D43" s="45">
        <v>2651106</v>
      </c>
      <c r="E43" s="45">
        <v>66082</v>
      </c>
      <c r="F43" s="45">
        <v>928500</v>
      </c>
      <c r="G43" s="45">
        <v>928500</v>
      </c>
      <c r="H43" s="45">
        <v>615450</v>
      </c>
      <c r="I43" s="45">
        <v>455712</v>
      </c>
    </row>
    <row r="44" spans="1:9">
      <c r="A44" s="44" t="s">
        <v>29</v>
      </c>
      <c r="B44" s="44" t="s">
        <v>85</v>
      </c>
      <c r="C44" s="45">
        <v>4178317</v>
      </c>
      <c r="D44" s="46">
        <v>2421474</v>
      </c>
      <c r="E44" s="46">
        <v>65722</v>
      </c>
      <c r="F44" s="46">
        <v>772180</v>
      </c>
      <c r="G44" s="46">
        <v>772180</v>
      </c>
      <c r="H44" s="46">
        <v>559373</v>
      </c>
      <c r="I44" s="46">
        <v>438476</v>
      </c>
    </row>
    <row r="45" spans="1:9">
      <c r="A45" s="44" t="s">
        <v>29</v>
      </c>
      <c r="B45" s="44" t="s">
        <v>84</v>
      </c>
      <c r="C45" s="45">
        <v>1522353</v>
      </c>
      <c r="D45" s="46">
        <v>1138298</v>
      </c>
      <c r="E45" s="46">
        <v>36078</v>
      </c>
      <c r="F45" s="46">
        <v>363331</v>
      </c>
      <c r="G45" s="46">
        <v>363331</v>
      </c>
      <c r="H45" s="46">
        <v>262827</v>
      </c>
      <c r="I45" s="46">
        <v>187484</v>
      </c>
    </row>
    <row r="46" spans="1:9">
      <c r="A46" s="44" t="s">
        <v>70</v>
      </c>
      <c r="B46" s="44" t="s">
        <v>82</v>
      </c>
      <c r="C46" s="45">
        <v>0</v>
      </c>
      <c r="D46" s="45">
        <v>1720819</v>
      </c>
      <c r="E46" s="45">
        <v>47206</v>
      </c>
      <c r="F46" s="45">
        <v>579314</v>
      </c>
      <c r="G46" s="45">
        <v>579314</v>
      </c>
      <c r="H46" s="45">
        <v>390047</v>
      </c>
      <c r="I46" s="45">
        <v>293831</v>
      </c>
    </row>
    <row r="47" spans="1:9">
      <c r="A47" s="44" t="s">
        <v>70</v>
      </c>
      <c r="B47" s="44" t="s">
        <v>83</v>
      </c>
      <c r="C47" s="45">
        <v>4032018</v>
      </c>
      <c r="D47" s="45">
        <v>1720819</v>
      </c>
      <c r="E47" s="45">
        <v>47206</v>
      </c>
      <c r="F47" s="45">
        <v>579314</v>
      </c>
      <c r="G47" s="45">
        <v>579314</v>
      </c>
      <c r="H47" s="45">
        <v>390047</v>
      </c>
      <c r="I47" s="45">
        <v>293831</v>
      </c>
    </row>
    <row r="48" spans="1:9">
      <c r="A48" s="44" t="s">
        <v>70</v>
      </c>
      <c r="B48" s="44" t="s">
        <v>85</v>
      </c>
      <c r="C48" s="45">
        <v>2049298</v>
      </c>
      <c r="D48" s="46">
        <v>1616900</v>
      </c>
      <c r="E48" s="46">
        <v>41303</v>
      </c>
      <c r="F48" s="46">
        <v>506754</v>
      </c>
      <c r="G48" s="46">
        <v>506754</v>
      </c>
      <c r="H48" s="46">
        <v>361292</v>
      </c>
      <c r="I48" s="46">
        <v>291023</v>
      </c>
    </row>
    <row r="49" spans="1:9">
      <c r="A49" s="44" t="s">
        <v>70</v>
      </c>
      <c r="B49" s="44" t="s">
        <v>84</v>
      </c>
      <c r="C49" s="45">
        <v>707711</v>
      </c>
      <c r="D49" s="46">
        <v>597741</v>
      </c>
      <c r="E49" s="46">
        <v>23177</v>
      </c>
      <c r="F49" s="46">
        <v>184126</v>
      </c>
      <c r="G49" s="46">
        <v>184126</v>
      </c>
      <c r="H49" s="46">
        <v>120383</v>
      </c>
      <c r="I49" s="46">
        <v>95608</v>
      </c>
    </row>
    <row r="50" spans="1:9">
      <c r="A50" s="44" t="s">
        <v>30</v>
      </c>
      <c r="B50" s="44" t="s">
        <v>82</v>
      </c>
      <c r="C50" s="45">
        <v>0</v>
      </c>
      <c r="D50" s="45">
        <v>3076739</v>
      </c>
      <c r="E50" s="45">
        <v>81723</v>
      </c>
      <c r="F50" s="45">
        <v>1223054</v>
      </c>
      <c r="G50" s="45">
        <v>1223054</v>
      </c>
      <c r="H50" s="45">
        <v>728631</v>
      </c>
      <c r="I50" s="45">
        <v>518330</v>
      </c>
    </row>
    <row r="51" spans="1:9">
      <c r="A51" s="44" t="s">
        <v>30</v>
      </c>
      <c r="B51" s="44" t="s">
        <v>83</v>
      </c>
      <c r="C51" s="45">
        <v>7021721</v>
      </c>
      <c r="D51" s="45">
        <v>3076739</v>
      </c>
      <c r="E51" s="45">
        <v>81723</v>
      </c>
      <c r="F51" s="45">
        <v>1223054</v>
      </c>
      <c r="G51" s="45">
        <v>1223054</v>
      </c>
      <c r="H51" s="45">
        <v>728631</v>
      </c>
      <c r="I51" s="45">
        <v>518330</v>
      </c>
    </row>
    <row r="52" spans="1:9">
      <c r="A52" s="44" t="s">
        <v>30</v>
      </c>
      <c r="B52" s="44" t="s">
        <v>85</v>
      </c>
      <c r="C52" s="45">
        <v>3430067</v>
      </c>
      <c r="D52" s="46">
        <v>2736142</v>
      </c>
      <c r="E52" s="46">
        <v>80128</v>
      </c>
      <c r="F52" s="46">
        <v>1026155</v>
      </c>
      <c r="G52" s="46">
        <v>1026155</v>
      </c>
      <c r="H52" s="46">
        <v>650450</v>
      </c>
      <c r="I52" s="46">
        <v>460766</v>
      </c>
    </row>
    <row r="53" spans="1:9">
      <c r="A53" s="44" t="s">
        <v>30</v>
      </c>
      <c r="B53" s="44" t="s">
        <v>84</v>
      </c>
      <c r="C53" s="45">
        <v>1088340</v>
      </c>
      <c r="D53" s="46">
        <v>1233482</v>
      </c>
      <c r="E53" s="46">
        <v>47063</v>
      </c>
      <c r="F53" s="46">
        <v>460735</v>
      </c>
      <c r="G53" s="46">
        <v>460735</v>
      </c>
      <c r="H53" s="46">
        <v>311380</v>
      </c>
      <c r="I53" s="46">
        <v>228460</v>
      </c>
    </row>
    <row r="54" spans="1:9">
      <c r="A54" s="44" t="s">
        <v>92</v>
      </c>
      <c r="B54" s="44" t="s">
        <v>82</v>
      </c>
      <c r="C54" s="45">
        <v>0</v>
      </c>
      <c r="D54" s="45">
        <v>2133711</v>
      </c>
      <c r="E54" s="45">
        <v>58713</v>
      </c>
      <c r="F54" s="45">
        <v>911959</v>
      </c>
      <c r="G54" s="45">
        <v>911959</v>
      </c>
      <c r="H54" s="45">
        <v>523085</v>
      </c>
      <c r="I54" s="45">
        <v>361604</v>
      </c>
    </row>
    <row r="55" spans="1:9">
      <c r="A55" s="44" t="s">
        <v>92</v>
      </c>
      <c r="B55" s="44" t="s">
        <v>83</v>
      </c>
      <c r="C55" s="45">
        <v>6008597</v>
      </c>
      <c r="D55" s="45">
        <v>2133711</v>
      </c>
      <c r="E55" s="45">
        <v>58713</v>
      </c>
      <c r="F55" s="45">
        <v>911959</v>
      </c>
      <c r="G55" s="45">
        <v>911959</v>
      </c>
      <c r="H55" s="45">
        <v>523085</v>
      </c>
      <c r="I55" s="45">
        <v>361604</v>
      </c>
    </row>
    <row r="56" spans="1:9">
      <c r="A56" s="44" t="s">
        <v>92</v>
      </c>
      <c r="B56" s="44" t="s">
        <v>85</v>
      </c>
      <c r="C56" s="45">
        <v>2925082</v>
      </c>
      <c r="D56" s="46">
        <v>1914368</v>
      </c>
      <c r="E56" s="46">
        <v>58713</v>
      </c>
      <c r="F56" s="46">
        <v>767067</v>
      </c>
      <c r="G56" s="46">
        <v>767067</v>
      </c>
      <c r="H56" s="46">
        <v>465592</v>
      </c>
      <c r="I56" s="46">
        <v>339479</v>
      </c>
    </row>
    <row r="57" spans="1:9">
      <c r="A57" s="44" t="s">
        <v>92</v>
      </c>
      <c r="B57" s="44" t="s">
        <v>84</v>
      </c>
      <c r="C57" s="45">
        <v>779736</v>
      </c>
      <c r="D57" s="46">
        <v>660725</v>
      </c>
      <c r="E57" s="46">
        <v>29885</v>
      </c>
      <c r="F57" s="46">
        <v>248646</v>
      </c>
      <c r="G57" s="46">
        <v>248646</v>
      </c>
      <c r="H57" s="46">
        <v>163423</v>
      </c>
      <c r="I57" s="46">
        <v>107583</v>
      </c>
    </row>
    <row r="58" spans="1:9">
      <c r="A58" s="44" t="s">
        <v>93</v>
      </c>
      <c r="B58" s="44" t="s">
        <v>82</v>
      </c>
      <c r="C58" s="45">
        <v>0</v>
      </c>
      <c r="D58" s="45">
        <v>2151679</v>
      </c>
      <c r="E58" s="45">
        <v>55471</v>
      </c>
      <c r="F58" s="45">
        <v>905348</v>
      </c>
      <c r="G58" s="45">
        <v>905348</v>
      </c>
      <c r="H58" s="45">
        <v>540733</v>
      </c>
      <c r="I58" s="45">
        <v>384830</v>
      </c>
    </row>
    <row r="59" spans="1:9">
      <c r="A59" s="44" t="s">
        <v>93</v>
      </c>
      <c r="B59" s="44" t="s">
        <v>83</v>
      </c>
      <c r="C59" s="45">
        <v>4757689</v>
      </c>
      <c r="D59" s="45">
        <v>2151679</v>
      </c>
      <c r="E59" s="45">
        <v>55471</v>
      </c>
      <c r="F59" s="45">
        <v>905348</v>
      </c>
      <c r="G59" s="45">
        <v>905348</v>
      </c>
      <c r="H59" s="45">
        <v>540733</v>
      </c>
      <c r="I59" s="45">
        <v>384830</v>
      </c>
    </row>
    <row r="60" spans="1:9">
      <c r="A60" s="44" t="s">
        <v>93</v>
      </c>
      <c r="B60" s="44" t="s">
        <v>85</v>
      </c>
      <c r="C60" s="45">
        <v>2231577</v>
      </c>
      <c r="D60" s="46">
        <v>1996286</v>
      </c>
      <c r="E60" s="46">
        <v>55471</v>
      </c>
      <c r="F60" s="46">
        <v>834940</v>
      </c>
      <c r="G60" s="46">
        <v>834940</v>
      </c>
      <c r="H60" s="46">
        <v>477581</v>
      </c>
      <c r="I60" s="46">
        <v>357873</v>
      </c>
    </row>
    <row r="61" spans="1:9">
      <c r="A61" s="44" t="s">
        <v>93</v>
      </c>
      <c r="B61" s="44" t="s">
        <v>84</v>
      </c>
      <c r="C61" s="45">
        <v>829987</v>
      </c>
      <c r="D61" s="46">
        <v>1046595</v>
      </c>
      <c r="E61" s="46">
        <v>5150</v>
      </c>
      <c r="F61" s="46">
        <v>419989</v>
      </c>
      <c r="G61" s="46">
        <v>419989</v>
      </c>
      <c r="H61" s="46">
        <v>269014</v>
      </c>
      <c r="I61" s="46">
        <v>203625</v>
      </c>
    </row>
    <row r="62" spans="1:9">
      <c r="A62" s="44" t="s">
        <v>94</v>
      </c>
      <c r="B62" s="44" t="s">
        <v>82</v>
      </c>
      <c r="C62" s="45">
        <v>0</v>
      </c>
      <c r="D62" s="45">
        <v>1572638</v>
      </c>
      <c r="E62" s="45">
        <v>53315</v>
      </c>
      <c r="F62" s="45">
        <v>622567</v>
      </c>
      <c r="G62" s="45">
        <v>622567</v>
      </c>
      <c r="H62" s="45">
        <v>391957</v>
      </c>
      <c r="I62" s="45">
        <v>299945</v>
      </c>
    </row>
    <row r="63" spans="1:9">
      <c r="A63" s="44" t="s">
        <v>94</v>
      </c>
      <c r="B63" s="44" t="s">
        <v>83</v>
      </c>
      <c r="C63" s="45">
        <v>5659654</v>
      </c>
      <c r="D63" s="45">
        <v>1572638</v>
      </c>
      <c r="E63" s="45">
        <v>53315</v>
      </c>
      <c r="F63" s="45">
        <v>622567</v>
      </c>
      <c r="G63" s="45">
        <v>622567</v>
      </c>
      <c r="H63" s="45">
        <v>391957</v>
      </c>
      <c r="I63" s="45">
        <v>299945</v>
      </c>
    </row>
    <row r="64" spans="1:9">
      <c r="A64" s="44" t="s">
        <v>94</v>
      </c>
      <c r="B64" s="44" t="s">
        <v>85</v>
      </c>
      <c r="C64" s="45">
        <v>2735269</v>
      </c>
      <c r="D64" s="46">
        <v>1513756</v>
      </c>
      <c r="E64" s="46">
        <v>49445</v>
      </c>
      <c r="F64" s="46">
        <v>571474</v>
      </c>
      <c r="G64" s="46">
        <v>571474</v>
      </c>
      <c r="H64" s="46">
        <v>384277</v>
      </c>
      <c r="I64" s="46">
        <v>296425</v>
      </c>
    </row>
    <row r="65" spans="1:9">
      <c r="A65" s="44" t="s">
        <v>94</v>
      </c>
      <c r="B65" s="44" t="s">
        <v>84</v>
      </c>
      <c r="C65" s="45">
        <v>770258</v>
      </c>
      <c r="D65" s="46">
        <v>762981</v>
      </c>
      <c r="E65" s="46">
        <v>43381</v>
      </c>
      <c r="F65" s="46">
        <v>285838</v>
      </c>
      <c r="G65" s="46">
        <v>285838</v>
      </c>
      <c r="H65" s="46">
        <v>218545</v>
      </c>
      <c r="I65" s="46">
        <v>152988</v>
      </c>
    </row>
    <row r="66" spans="1:9">
      <c r="A66" s="44" t="s">
        <v>71</v>
      </c>
      <c r="B66" s="44" t="s">
        <v>82</v>
      </c>
      <c r="C66" s="45">
        <v>0</v>
      </c>
      <c r="D66" s="45">
        <v>1806829</v>
      </c>
      <c r="E66" s="45">
        <v>60663</v>
      </c>
      <c r="F66" s="45">
        <v>619311</v>
      </c>
      <c r="G66" s="45">
        <v>619311</v>
      </c>
      <c r="H66" s="45">
        <v>401250</v>
      </c>
      <c r="I66" s="45">
        <v>304001</v>
      </c>
    </row>
    <row r="67" spans="1:9">
      <c r="A67" s="44" t="s">
        <v>71</v>
      </c>
      <c r="B67" s="44" t="s">
        <v>83</v>
      </c>
      <c r="C67" s="45">
        <v>3652294</v>
      </c>
      <c r="D67" s="45">
        <v>1806829</v>
      </c>
      <c r="E67" s="45">
        <v>60663</v>
      </c>
      <c r="F67" s="45">
        <v>619311</v>
      </c>
      <c r="G67" s="45">
        <v>619311</v>
      </c>
      <c r="H67" s="45">
        <v>401250</v>
      </c>
      <c r="I67" s="45">
        <v>304001</v>
      </c>
    </row>
    <row r="68" spans="1:9">
      <c r="A68" s="44" t="s">
        <v>71</v>
      </c>
      <c r="B68" s="44" t="s">
        <v>85</v>
      </c>
      <c r="C68" s="45">
        <v>1737804</v>
      </c>
      <c r="D68" s="46">
        <v>1621072</v>
      </c>
      <c r="E68" s="46">
        <v>60663</v>
      </c>
      <c r="F68" s="46">
        <v>529948</v>
      </c>
      <c r="G68" s="46">
        <v>529948</v>
      </c>
      <c r="H68" s="46">
        <v>351086</v>
      </c>
      <c r="I68" s="46">
        <v>276733</v>
      </c>
    </row>
    <row r="69" spans="1:9">
      <c r="A69" s="44" t="s">
        <v>71</v>
      </c>
      <c r="B69" s="44" t="s">
        <v>84</v>
      </c>
      <c r="C69" s="45">
        <v>694243</v>
      </c>
      <c r="D69" s="46">
        <v>526329</v>
      </c>
      <c r="E69" s="46">
        <v>11622</v>
      </c>
      <c r="F69" s="46">
        <v>185785</v>
      </c>
      <c r="G69" s="46">
        <v>185785</v>
      </c>
      <c r="H69" s="46">
        <v>110695</v>
      </c>
      <c r="I69" s="46">
        <v>97792</v>
      </c>
    </row>
    <row r="70" spans="1:9">
      <c r="A70" s="44" t="s">
        <v>67</v>
      </c>
      <c r="B70" s="44" t="s">
        <v>82</v>
      </c>
      <c r="C70" s="45">
        <v>0</v>
      </c>
      <c r="D70" s="45">
        <v>2236210</v>
      </c>
      <c r="E70" s="45">
        <v>72509</v>
      </c>
      <c r="F70" s="45">
        <v>851381</v>
      </c>
      <c r="G70" s="45">
        <v>851381</v>
      </c>
      <c r="H70" s="45">
        <v>506275</v>
      </c>
      <c r="I70" s="45">
        <v>362670</v>
      </c>
    </row>
    <row r="71" spans="1:9">
      <c r="A71" s="44" t="s">
        <v>67</v>
      </c>
      <c r="B71" s="44" t="s">
        <v>83</v>
      </c>
      <c r="C71" s="45">
        <v>5022017</v>
      </c>
      <c r="D71" s="45">
        <v>2236210</v>
      </c>
      <c r="E71" s="45">
        <v>72509</v>
      </c>
      <c r="F71" s="45">
        <v>851381</v>
      </c>
      <c r="G71" s="45">
        <v>851381</v>
      </c>
      <c r="H71" s="45">
        <v>506275</v>
      </c>
      <c r="I71" s="45">
        <v>362670</v>
      </c>
    </row>
    <row r="72" spans="1:9">
      <c r="A72" s="44" t="s">
        <v>67</v>
      </c>
      <c r="B72" s="44" t="s">
        <v>85</v>
      </c>
      <c r="C72" s="45">
        <v>2454994</v>
      </c>
      <c r="D72" s="46">
        <v>2047663</v>
      </c>
      <c r="E72" s="46">
        <v>64573</v>
      </c>
      <c r="F72" s="46">
        <v>747013</v>
      </c>
      <c r="G72" s="46">
        <v>747013</v>
      </c>
      <c r="H72" s="46">
        <v>453555</v>
      </c>
      <c r="I72" s="46">
        <v>340687</v>
      </c>
    </row>
    <row r="73" spans="1:9">
      <c r="A73" s="44" t="s">
        <v>67</v>
      </c>
      <c r="B73" s="44" t="s">
        <v>84</v>
      </c>
      <c r="C73" s="45">
        <v>879088</v>
      </c>
      <c r="D73" s="46">
        <v>904567</v>
      </c>
      <c r="E73" s="46">
        <v>51414</v>
      </c>
      <c r="F73" s="46">
        <v>280748</v>
      </c>
      <c r="G73" s="46">
        <v>280748</v>
      </c>
      <c r="H73" s="46">
        <v>182544</v>
      </c>
      <c r="I73" s="46">
        <v>159817</v>
      </c>
    </row>
    <row r="74" spans="1:9">
      <c r="A74" s="44" t="s">
        <v>69</v>
      </c>
      <c r="B74" s="44" t="s">
        <v>82</v>
      </c>
      <c r="C74" s="45">
        <v>0</v>
      </c>
      <c r="D74" s="45">
        <v>2883043</v>
      </c>
      <c r="E74" s="45">
        <v>86106</v>
      </c>
      <c r="F74" s="45">
        <v>1188107</v>
      </c>
      <c r="G74" s="45">
        <v>1188107</v>
      </c>
      <c r="H74" s="45">
        <v>649993</v>
      </c>
      <c r="I74" s="45">
        <v>450233</v>
      </c>
    </row>
    <row r="75" spans="1:9">
      <c r="A75" s="44" t="s">
        <v>69</v>
      </c>
      <c r="B75" s="44" t="s">
        <v>83</v>
      </c>
      <c r="C75" s="45">
        <v>6341049</v>
      </c>
      <c r="D75" s="45">
        <v>2883043</v>
      </c>
      <c r="E75" s="45">
        <v>86106</v>
      </c>
      <c r="F75" s="45">
        <v>1188107</v>
      </c>
      <c r="G75" s="45">
        <v>1188107</v>
      </c>
      <c r="H75" s="45">
        <v>649993</v>
      </c>
      <c r="I75" s="45">
        <v>450233</v>
      </c>
    </row>
    <row r="76" spans="1:9">
      <c r="A76" s="44" t="s">
        <v>69</v>
      </c>
      <c r="B76" s="44" t="s">
        <v>85</v>
      </c>
      <c r="C76" s="45">
        <v>3091851</v>
      </c>
      <c r="D76" s="46">
        <v>2577696</v>
      </c>
      <c r="E76" s="46">
        <v>46279</v>
      </c>
      <c r="F76" s="46">
        <v>996317</v>
      </c>
      <c r="G76" s="46">
        <v>996317</v>
      </c>
      <c r="H76" s="46">
        <v>575320</v>
      </c>
      <c r="I76" s="46">
        <v>411369</v>
      </c>
    </row>
    <row r="77" spans="1:9">
      <c r="A77" s="44" t="s">
        <v>69</v>
      </c>
      <c r="B77" s="44" t="s">
        <v>84</v>
      </c>
      <c r="C77" s="45">
        <v>984440</v>
      </c>
      <c r="D77" s="46">
        <v>1420129</v>
      </c>
      <c r="E77" s="46">
        <v>21654</v>
      </c>
      <c r="F77" s="46">
        <v>471132</v>
      </c>
      <c r="G77" s="46">
        <v>471132</v>
      </c>
      <c r="H77" s="46">
        <v>317625</v>
      </c>
      <c r="I77" s="46">
        <v>254220</v>
      </c>
    </row>
    <row r="78" spans="1:9">
      <c r="A78" s="44" t="s">
        <v>95</v>
      </c>
      <c r="B78" s="44" t="s">
        <v>82</v>
      </c>
      <c r="C78" s="45">
        <v>0</v>
      </c>
      <c r="D78" s="45">
        <v>1383884</v>
      </c>
      <c r="E78" s="45">
        <v>43407</v>
      </c>
      <c r="F78" s="45">
        <v>564905</v>
      </c>
      <c r="G78" s="45">
        <v>564905</v>
      </c>
      <c r="H78" s="45">
        <v>336382</v>
      </c>
      <c r="I78" s="45">
        <v>243994</v>
      </c>
    </row>
    <row r="79" spans="1:9">
      <c r="A79" s="44" t="s">
        <v>95</v>
      </c>
      <c r="B79" s="44" t="s">
        <v>83</v>
      </c>
      <c r="C79" s="45">
        <v>4842280</v>
      </c>
      <c r="D79" s="45">
        <v>1383884</v>
      </c>
      <c r="E79" s="45">
        <v>43407</v>
      </c>
      <c r="F79" s="45">
        <v>564905</v>
      </c>
      <c r="G79" s="45">
        <v>564905</v>
      </c>
      <c r="H79" s="45">
        <v>336382</v>
      </c>
      <c r="I79" s="45">
        <v>243994</v>
      </c>
    </row>
    <row r="80" spans="1:9">
      <c r="A80" s="44" t="s">
        <v>95</v>
      </c>
      <c r="B80" s="44" t="s">
        <v>85</v>
      </c>
      <c r="C80" s="45">
        <v>2270358</v>
      </c>
      <c r="D80" s="46">
        <v>1291170</v>
      </c>
      <c r="E80" s="46">
        <v>43406</v>
      </c>
      <c r="F80" s="46">
        <v>494725</v>
      </c>
      <c r="G80" s="46">
        <v>494725</v>
      </c>
      <c r="H80" s="46">
        <v>324019</v>
      </c>
      <c r="I80" s="46">
        <v>233544</v>
      </c>
    </row>
    <row r="81" spans="1:9">
      <c r="A81" s="44" t="s">
        <v>95</v>
      </c>
      <c r="B81" s="44" t="s">
        <v>84</v>
      </c>
      <c r="C81" s="45">
        <v>798801</v>
      </c>
      <c r="D81" s="46">
        <v>439662</v>
      </c>
      <c r="E81" s="46">
        <v>16945</v>
      </c>
      <c r="F81" s="46">
        <v>167338</v>
      </c>
      <c r="G81" s="46">
        <v>167338</v>
      </c>
      <c r="H81" s="46">
        <v>95021</v>
      </c>
      <c r="I81" s="46">
        <v>78034</v>
      </c>
    </row>
    <row r="82" spans="1:9">
      <c r="A82" s="44" t="s">
        <v>68</v>
      </c>
      <c r="B82" s="44" t="s">
        <v>82</v>
      </c>
      <c r="C82" s="45">
        <v>0</v>
      </c>
      <c r="D82" s="45">
        <v>2692597</v>
      </c>
      <c r="E82" s="45">
        <v>75844</v>
      </c>
      <c r="F82" s="45">
        <v>1153844</v>
      </c>
      <c r="G82" s="45">
        <v>1153844</v>
      </c>
      <c r="H82" s="45">
        <v>606093</v>
      </c>
      <c r="I82" s="45">
        <v>413906</v>
      </c>
    </row>
    <row r="83" spans="1:9">
      <c r="A83" s="44" t="s">
        <v>68</v>
      </c>
      <c r="B83" s="44" t="s">
        <v>83</v>
      </c>
      <c r="C83" s="45">
        <v>6482739</v>
      </c>
      <c r="D83" s="45">
        <v>2692597</v>
      </c>
      <c r="E83" s="45">
        <v>75844</v>
      </c>
      <c r="F83" s="45">
        <v>1153844</v>
      </c>
      <c r="G83" s="45">
        <v>1153844</v>
      </c>
      <c r="H83" s="45">
        <v>606093</v>
      </c>
      <c r="I83" s="45">
        <v>413906</v>
      </c>
    </row>
    <row r="84" spans="1:9">
      <c r="A84" s="44" t="s">
        <v>68</v>
      </c>
      <c r="B84" s="44" t="s">
        <v>85</v>
      </c>
      <c r="C84" s="45">
        <v>3100324</v>
      </c>
      <c r="D84" s="46">
        <v>2493241</v>
      </c>
      <c r="E84" s="46">
        <v>53814</v>
      </c>
      <c r="F84" s="46">
        <v>1038630</v>
      </c>
      <c r="G84" s="46">
        <v>1038630</v>
      </c>
      <c r="H84" s="46">
        <v>559375</v>
      </c>
      <c r="I84" s="46">
        <v>391876</v>
      </c>
    </row>
    <row r="85" spans="1:9">
      <c r="A85" s="44" t="s">
        <v>68</v>
      </c>
      <c r="B85" s="44" t="s">
        <v>84</v>
      </c>
      <c r="C85" s="45">
        <v>1120950</v>
      </c>
      <c r="D85" s="46">
        <v>1345297</v>
      </c>
      <c r="E85" s="46">
        <v>14214</v>
      </c>
      <c r="F85" s="46">
        <v>633726</v>
      </c>
      <c r="G85" s="46">
        <v>633726</v>
      </c>
      <c r="H85" s="46">
        <v>329116</v>
      </c>
      <c r="I85" s="46">
        <v>210641</v>
      </c>
    </row>
    <row r="86" spans="1:9">
      <c r="A86" s="44" t="s">
        <v>66</v>
      </c>
      <c r="B86" s="44" t="s">
        <v>82</v>
      </c>
      <c r="C86" s="45">
        <v>0</v>
      </c>
      <c r="D86" s="45">
        <v>3088773</v>
      </c>
      <c r="E86" s="45">
        <v>91504</v>
      </c>
      <c r="F86" s="45">
        <v>1122405</v>
      </c>
      <c r="G86" s="45">
        <v>1122405</v>
      </c>
      <c r="H86" s="45">
        <v>710299</v>
      </c>
      <c r="I86" s="45">
        <v>525743</v>
      </c>
    </row>
    <row r="87" spans="1:9">
      <c r="A87" s="44" t="s">
        <v>66</v>
      </c>
      <c r="B87" s="44" t="s">
        <v>83</v>
      </c>
      <c r="C87" s="45">
        <v>7750884</v>
      </c>
      <c r="D87" s="45">
        <v>3088773</v>
      </c>
      <c r="E87" s="45">
        <v>91504</v>
      </c>
      <c r="F87" s="45">
        <v>1122405</v>
      </c>
      <c r="G87" s="45">
        <v>1122405</v>
      </c>
      <c r="H87" s="45">
        <v>710299</v>
      </c>
      <c r="I87" s="45">
        <v>525743</v>
      </c>
    </row>
    <row r="88" spans="1:9">
      <c r="A88" s="44" t="s">
        <v>66</v>
      </c>
      <c r="B88" s="44" t="s">
        <v>85</v>
      </c>
      <c r="C88" s="45">
        <v>3702892</v>
      </c>
      <c r="D88" s="46">
        <v>2904385</v>
      </c>
      <c r="E88" s="46">
        <v>90498</v>
      </c>
      <c r="F88" s="46">
        <v>982999</v>
      </c>
      <c r="G88" s="46">
        <v>982999</v>
      </c>
      <c r="H88" s="46">
        <v>677683</v>
      </c>
      <c r="I88" s="46">
        <v>516793</v>
      </c>
    </row>
    <row r="89" spans="1:9">
      <c r="A89" s="44" t="s">
        <v>66</v>
      </c>
      <c r="B89" s="44" t="s">
        <v>84</v>
      </c>
      <c r="C89" s="45">
        <v>1335006</v>
      </c>
      <c r="D89" s="46">
        <v>1574095</v>
      </c>
      <c r="E89" s="46">
        <v>9801</v>
      </c>
      <c r="F89" s="46">
        <v>500572</v>
      </c>
      <c r="G89" s="46">
        <v>500572</v>
      </c>
      <c r="H89" s="46">
        <v>378291</v>
      </c>
      <c r="I89" s="46">
        <v>290014</v>
      </c>
    </row>
    <row r="90" spans="1:9">
      <c r="A90" s="44" t="s">
        <v>96</v>
      </c>
      <c r="B90" s="44" t="s">
        <v>82</v>
      </c>
      <c r="C90" s="45">
        <v>0</v>
      </c>
      <c r="D90" s="45">
        <v>1993988</v>
      </c>
      <c r="E90" s="45">
        <v>66258</v>
      </c>
      <c r="F90" s="45">
        <v>868262</v>
      </c>
      <c r="G90" s="45">
        <v>868262</v>
      </c>
      <c r="H90" s="45">
        <v>488948</v>
      </c>
      <c r="I90" s="45">
        <v>348539</v>
      </c>
    </row>
    <row r="91" spans="1:9">
      <c r="A91" s="44" t="s">
        <v>96</v>
      </c>
      <c r="B91" s="44" t="s">
        <v>83</v>
      </c>
      <c r="C91" s="45">
        <v>5642053</v>
      </c>
      <c r="D91" s="45">
        <v>1993988</v>
      </c>
      <c r="E91" s="45">
        <v>66258</v>
      </c>
      <c r="F91" s="45">
        <v>868262</v>
      </c>
      <c r="G91" s="45">
        <v>868262</v>
      </c>
      <c r="H91" s="45">
        <v>488948</v>
      </c>
      <c r="I91" s="45">
        <v>348539</v>
      </c>
    </row>
    <row r="92" spans="1:9">
      <c r="A92" s="44" t="s">
        <v>96</v>
      </c>
      <c r="B92" s="44" t="s">
        <v>85</v>
      </c>
      <c r="C92" s="45">
        <v>2772288</v>
      </c>
      <c r="D92" s="46">
        <v>1946626</v>
      </c>
      <c r="E92" s="46">
        <v>56752</v>
      </c>
      <c r="F92" s="46">
        <v>834765</v>
      </c>
      <c r="G92" s="46">
        <v>834765</v>
      </c>
      <c r="H92" s="46">
        <v>481024</v>
      </c>
      <c r="I92" s="46">
        <v>344254</v>
      </c>
    </row>
    <row r="93" spans="1:9">
      <c r="A93" s="44" t="s">
        <v>96</v>
      </c>
      <c r="B93" s="44" t="s">
        <v>84</v>
      </c>
      <c r="C93" s="45">
        <v>866288</v>
      </c>
      <c r="D93" s="46">
        <v>950070</v>
      </c>
      <c r="E93" s="46">
        <v>28899</v>
      </c>
      <c r="F93" s="46">
        <v>372246</v>
      </c>
      <c r="G93" s="46">
        <v>372246</v>
      </c>
      <c r="H93" s="46">
        <v>205684</v>
      </c>
      <c r="I93" s="46">
        <v>174249</v>
      </c>
    </row>
    <row r="94" spans="1:9">
      <c r="A94" s="44" t="s">
        <v>31</v>
      </c>
      <c r="B94" s="44" t="s">
        <v>82</v>
      </c>
      <c r="C94" s="45">
        <v>0</v>
      </c>
      <c r="D94" s="45">
        <v>4162452</v>
      </c>
      <c r="E94" s="45">
        <v>116103</v>
      </c>
      <c r="F94" s="45">
        <v>1796266</v>
      </c>
      <c r="G94" s="45">
        <v>1796266</v>
      </c>
      <c r="H94" s="45">
        <v>981444</v>
      </c>
      <c r="I94" s="45">
        <v>670193</v>
      </c>
    </row>
    <row r="95" spans="1:9">
      <c r="A95" s="44" t="s">
        <v>31</v>
      </c>
      <c r="B95" s="44" t="s">
        <v>83</v>
      </c>
      <c r="C95" s="45">
        <v>10893785</v>
      </c>
      <c r="D95" s="45">
        <v>4162452</v>
      </c>
      <c r="E95" s="45">
        <v>116103</v>
      </c>
      <c r="F95" s="45">
        <v>1796266</v>
      </c>
      <c r="G95" s="45">
        <v>1796266</v>
      </c>
      <c r="H95" s="45">
        <v>981444</v>
      </c>
      <c r="I95" s="45">
        <v>670193</v>
      </c>
    </row>
    <row r="96" spans="1:9">
      <c r="A96" s="44" t="s">
        <v>31</v>
      </c>
      <c r="B96" s="44" t="s">
        <v>85</v>
      </c>
      <c r="C96" s="45">
        <v>5231811</v>
      </c>
      <c r="D96" s="46">
        <v>3371375</v>
      </c>
      <c r="E96" s="46">
        <v>112061</v>
      </c>
      <c r="F96" s="46">
        <v>1321917</v>
      </c>
      <c r="G96" s="46">
        <v>1321917</v>
      </c>
      <c r="H96" s="46">
        <v>814547</v>
      </c>
      <c r="I96" s="46">
        <v>596961</v>
      </c>
    </row>
    <row r="97" spans="1:9">
      <c r="A97" s="44" t="s">
        <v>31</v>
      </c>
      <c r="B97" s="44" t="s">
        <v>84</v>
      </c>
      <c r="C97" s="45">
        <v>1556152</v>
      </c>
      <c r="D97" s="46">
        <v>1226930</v>
      </c>
      <c r="E97" s="46">
        <v>51367</v>
      </c>
      <c r="F97" s="46">
        <v>491932</v>
      </c>
      <c r="G97" s="46">
        <v>491932</v>
      </c>
      <c r="H97" s="46">
        <v>289633</v>
      </c>
      <c r="I97" s="46">
        <v>181950</v>
      </c>
    </row>
    <row r="98" spans="1:9">
      <c r="A98" s="44" t="s">
        <v>32</v>
      </c>
      <c r="B98" s="44" t="s">
        <v>82</v>
      </c>
      <c r="C98" s="45">
        <v>0</v>
      </c>
      <c r="D98" s="45">
        <v>4965973</v>
      </c>
      <c r="E98" s="45">
        <v>156431</v>
      </c>
      <c r="F98" s="45">
        <v>1914861</v>
      </c>
      <c r="G98" s="45">
        <v>1914861</v>
      </c>
      <c r="H98" s="45">
        <v>1177843</v>
      </c>
      <c r="I98" s="45">
        <v>840736</v>
      </c>
    </row>
    <row r="99" spans="1:9">
      <c r="A99" s="44" t="s">
        <v>32</v>
      </c>
      <c r="B99" s="44" t="s">
        <v>83</v>
      </c>
      <c r="C99" s="45">
        <v>10699070</v>
      </c>
      <c r="D99" s="45">
        <v>4965973</v>
      </c>
      <c r="E99" s="45">
        <v>156431</v>
      </c>
      <c r="F99" s="45">
        <v>1914861</v>
      </c>
      <c r="G99" s="45">
        <v>1914861</v>
      </c>
      <c r="H99" s="45">
        <v>1177843</v>
      </c>
      <c r="I99" s="45">
        <v>840736</v>
      </c>
    </row>
    <row r="100" spans="1:9">
      <c r="A100" s="44" t="s">
        <v>32</v>
      </c>
      <c r="B100" s="44" t="s">
        <v>85</v>
      </c>
      <c r="C100" s="45">
        <v>4924690</v>
      </c>
      <c r="D100" s="46">
        <v>4360181</v>
      </c>
      <c r="E100" s="46">
        <v>118295</v>
      </c>
      <c r="F100" s="46">
        <v>1619818</v>
      </c>
      <c r="G100" s="46">
        <v>1619818</v>
      </c>
      <c r="H100" s="46">
        <v>1043667</v>
      </c>
      <c r="I100" s="46">
        <v>748855</v>
      </c>
    </row>
    <row r="101" spans="1:9">
      <c r="A101" s="44" t="s">
        <v>32</v>
      </c>
      <c r="B101" s="44" t="s">
        <v>84</v>
      </c>
      <c r="C101" s="45">
        <v>2010044</v>
      </c>
      <c r="D101" s="46">
        <v>1865388</v>
      </c>
      <c r="E101" s="46">
        <v>26944</v>
      </c>
      <c r="F101" s="46">
        <v>639177</v>
      </c>
      <c r="G101" s="46">
        <v>639177</v>
      </c>
      <c r="H101" s="46">
        <v>482826</v>
      </c>
      <c r="I101" s="46">
        <v>334342</v>
      </c>
    </row>
    <row r="102" spans="1:9">
      <c r="A102" s="44" t="s">
        <v>64</v>
      </c>
      <c r="B102" s="44" t="s">
        <v>82</v>
      </c>
      <c r="C102" s="45">
        <v>0</v>
      </c>
      <c r="D102" s="45">
        <v>2485450</v>
      </c>
      <c r="E102" s="45">
        <v>68378</v>
      </c>
      <c r="F102" s="45">
        <v>945633</v>
      </c>
      <c r="G102" s="45">
        <v>945633</v>
      </c>
      <c r="H102" s="45">
        <v>567822</v>
      </c>
      <c r="I102" s="45">
        <v>398685</v>
      </c>
    </row>
    <row r="103" spans="1:9">
      <c r="A103" s="44" t="s">
        <v>64</v>
      </c>
      <c r="B103" s="44" t="s">
        <v>83</v>
      </c>
      <c r="C103" s="45">
        <v>6444065</v>
      </c>
      <c r="D103" s="45">
        <v>2485450</v>
      </c>
      <c r="E103" s="45">
        <v>68378</v>
      </c>
      <c r="F103" s="45">
        <v>945633</v>
      </c>
      <c r="G103" s="45">
        <v>945633</v>
      </c>
      <c r="H103" s="45">
        <v>567822</v>
      </c>
      <c r="I103" s="45">
        <v>398685</v>
      </c>
    </row>
    <row r="104" spans="1:9">
      <c r="A104" s="44" t="s">
        <v>64</v>
      </c>
      <c r="B104" s="44" t="s">
        <v>85</v>
      </c>
      <c r="C104" s="45">
        <v>3011831</v>
      </c>
      <c r="D104" s="46">
        <v>1817625</v>
      </c>
      <c r="E104" s="46">
        <v>68378</v>
      </c>
      <c r="F104" s="46">
        <v>716571</v>
      </c>
      <c r="G104" s="46">
        <v>716571</v>
      </c>
      <c r="H104" s="46">
        <v>422023</v>
      </c>
      <c r="I104" s="46">
        <v>267536</v>
      </c>
    </row>
    <row r="105" spans="1:9">
      <c r="A105" s="44" t="s">
        <v>64</v>
      </c>
      <c r="B105" s="44" t="s">
        <v>84</v>
      </c>
      <c r="C105" s="45">
        <v>963994</v>
      </c>
      <c r="D105" s="46">
        <v>932598</v>
      </c>
      <c r="E105" s="46">
        <v>43795</v>
      </c>
      <c r="F105" s="46">
        <v>399598</v>
      </c>
      <c r="G105" s="46">
        <v>399598</v>
      </c>
      <c r="H105" s="46">
        <v>230460</v>
      </c>
      <c r="I105" s="46">
        <v>111960</v>
      </c>
    </row>
    <row r="106" spans="1:9">
      <c r="A106" s="44" t="s">
        <v>73</v>
      </c>
      <c r="B106" s="44" t="s">
        <v>82</v>
      </c>
      <c r="C106" s="45">
        <v>0</v>
      </c>
      <c r="D106" s="45">
        <v>4281509</v>
      </c>
      <c r="E106" s="45">
        <v>131471</v>
      </c>
      <c r="F106" s="45">
        <v>1781866</v>
      </c>
      <c r="G106" s="45">
        <v>1781866</v>
      </c>
      <c r="H106" s="45">
        <v>974175</v>
      </c>
      <c r="I106" s="45">
        <v>662418</v>
      </c>
    </row>
    <row r="107" spans="1:9">
      <c r="A107" s="44" t="s">
        <v>73</v>
      </c>
      <c r="B107" s="44" t="s">
        <v>83</v>
      </c>
      <c r="C107" s="45">
        <v>7374482</v>
      </c>
      <c r="D107" s="45">
        <v>4281509</v>
      </c>
      <c r="E107" s="45">
        <v>131471</v>
      </c>
      <c r="F107" s="45">
        <v>1781866</v>
      </c>
      <c r="G107" s="45">
        <v>1781866</v>
      </c>
      <c r="H107" s="45">
        <v>974175</v>
      </c>
      <c r="I107" s="45">
        <v>662418</v>
      </c>
    </row>
    <row r="108" spans="1:9">
      <c r="A108" s="44" t="s">
        <v>73</v>
      </c>
      <c r="B108" s="44" t="s">
        <v>85</v>
      </c>
      <c r="C108" s="45">
        <v>3393399</v>
      </c>
      <c r="D108" s="46">
        <v>3739374</v>
      </c>
      <c r="E108" s="46">
        <v>101954</v>
      </c>
      <c r="F108" s="46">
        <v>1491498</v>
      </c>
      <c r="G108" s="46">
        <v>1491498</v>
      </c>
      <c r="H108" s="46">
        <v>821135</v>
      </c>
      <c r="I108" s="46">
        <v>582143</v>
      </c>
    </row>
    <row r="109" spans="1:9">
      <c r="A109" s="44" t="s">
        <v>73</v>
      </c>
      <c r="B109" s="44" t="s">
        <v>84</v>
      </c>
      <c r="C109" s="45">
        <v>1496456</v>
      </c>
      <c r="D109" s="46">
        <v>1315358</v>
      </c>
      <c r="E109" s="46">
        <v>94858</v>
      </c>
      <c r="F109" s="46">
        <v>550522</v>
      </c>
      <c r="G109" s="46">
        <v>550522</v>
      </c>
      <c r="H109" s="46">
        <v>307258</v>
      </c>
      <c r="I109" s="46">
        <v>212902</v>
      </c>
    </row>
    <row r="110" spans="1:9">
      <c r="A110" s="44" t="s">
        <v>97</v>
      </c>
      <c r="B110" s="44" t="s">
        <v>82</v>
      </c>
      <c r="C110" s="45">
        <v>0</v>
      </c>
      <c r="D110" s="45">
        <v>942570</v>
      </c>
      <c r="E110" s="45">
        <v>23645</v>
      </c>
      <c r="F110" s="45">
        <v>397276</v>
      </c>
      <c r="G110" s="45">
        <v>397276</v>
      </c>
      <c r="H110" s="45">
        <v>232999</v>
      </c>
      <c r="I110" s="45">
        <v>162951</v>
      </c>
    </row>
    <row r="111" spans="1:9">
      <c r="A111" s="44" t="s">
        <v>97</v>
      </c>
      <c r="B111" s="44" t="s">
        <v>83</v>
      </c>
      <c r="C111" s="45">
        <v>2427781</v>
      </c>
      <c r="D111" s="45">
        <v>942570</v>
      </c>
      <c r="E111" s="45">
        <v>23645</v>
      </c>
      <c r="F111" s="45">
        <v>397276</v>
      </c>
      <c r="G111" s="45">
        <v>397276</v>
      </c>
      <c r="H111" s="45">
        <v>232999</v>
      </c>
      <c r="I111" s="45">
        <v>162951</v>
      </c>
    </row>
    <row r="112" spans="1:9">
      <c r="A112" s="44" t="s">
        <v>97</v>
      </c>
      <c r="B112" s="44" t="s">
        <v>85</v>
      </c>
      <c r="C112" s="45">
        <v>1138354</v>
      </c>
      <c r="D112" s="46">
        <v>786019</v>
      </c>
      <c r="E112" s="46">
        <v>23645</v>
      </c>
      <c r="F112" s="46">
        <v>319768</v>
      </c>
      <c r="G112" s="46">
        <v>319768</v>
      </c>
      <c r="H112" s="46">
        <v>201130</v>
      </c>
      <c r="I112" s="46">
        <v>139383</v>
      </c>
    </row>
    <row r="113" spans="1:9">
      <c r="A113" s="44" t="s">
        <v>97</v>
      </c>
      <c r="B113" s="44" t="s">
        <v>84</v>
      </c>
      <c r="C113" s="45">
        <v>363146</v>
      </c>
      <c r="D113" s="46">
        <v>464993</v>
      </c>
      <c r="E113" s="46">
        <v>17742</v>
      </c>
      <c r="F113" s="46">
        <v>205366</v>
      </c>
      <c r="G113" s="46">
        <v>205366</v>
      </c>
      <c r="H113" s="46">
        <v>112247</v>
      </c>
      <c r="I113" s="46">
        <v>77974</v>
      </c>
    </row>
    <row r="114" spans="1:9">
      <c r="A114" s="44" t="s">
        <v>65</v>
      </c>
      <c r="B114" s="44" t="s">
        <v>82</v>
      </c>
      <c r="C114" s="45">
        <v>0</v>
      </c>
      <c r="D114" s="45">
        <v>4576217</v>
      </c>
      <c r="E114" s="45">
        <v>139307</v>
      </c>
      <c r="F114" s="45">
        <v>1668072</v>
      </c>
      <c r="G114" s="45">
        <v>1668072</v>
      </c>
      <c r="H114" s="45">
        <v>1050075</v>
      </c>
      <c r="I114" s="45">
        <v>789407</v>
      </c>
    </row>
    <row r="115" spans="1:9">
      <c r="A115" s="44" t="s">
        <v>65</v>
      </c>
      <c r="B115" s="44" t="s">
        <v>83</v>
      </c>
      <c r="C115" s="45">
        <v>9872440</v>
      </c>
      <c r="D115" s="45">
        <v>4576217</v>
      </c>
      <c r="E115" s="45">
        <v>139307</v>
      </c>
      <c r="F115" s="45">
        <v>1668072</v>
      </c>
      <c r="G115" s="45">
        <v>1668072</v>
      </c>
      <c r="H115" s="45">
        <v>1050075</v>
      </c>
      <c r="I115" s="45">
        <v>789407</v>
      </c>
    </row>
    <row r="116" spans="1:9">
      <c r="A116" s="44" t="s">
        <v>65</v>
      </c>
      <c r="B116" s="44" t="s">
        <v>85</v>
      </c>
      <c r="C116" s="45">
        <v>4707545</v>
      </c>
      <c r="D116" s="46">
        <v>4340210</v>
      </c>
      <c r="E116" s="46">
        <v>139306</v>
      </c>
      <c r="F116" s="46">
        <v>1530539</v>
      </c>
      <c r="G116" s="46">
        <v>1530539</v>
      </c>
      <c r="H116" s="46">
        <v>980355</v>
      </c>
      <c r="I116" s="46">
        <v>764422</v>
      </c>
    </row>
    <row r="117" spans="1:9">
      <c r="A117" s="44" t="s">
        <v>65</v>
      </c>
      <c r="B117" s="44" t="s">
        <v>84</v>
      </c>
      <c r="C117" s="45">
        <v>1600357</v>
      </c>
      <c r="D117" s="46">
        <v>1520528</v>
      </c>
      <c r="E117" s="46">
        <v>84373</v>
      </c>
      <c r="F117" s="46">
        <v>551264</v>
      </c>
      <c r="G117" s="46">
        <v>551264</v>
      </c>
      <c r="H117" s="46">
        <v>355115</v>
      </c>
      <c r="I117" s="46">
        <v>266663</v>
      </c>
    </row>
    <row r="118" spans="1:9">
      <c r="A118" s="44" t="s">
        <v>63</v>
      </c>
      <c r="B118" s="44" t="s">
        <v>82</v>
      </c>
      <c r="C118" s="45">
        <v>0</v>
      </c>
      <c r="D118" s="45">
        <v>1622976</v>
      </c>
      <c r="E118" s="45">
        <v>48042</v>
      </c>
      <c r="F118" s="45">
        <v>659073</v>
      </c>
      <c r="G118" s="45">
        <v>659073</v>
      </c>
      <c r="H118" s="45">
        <v>377937</v>
      </c>
      <c r="I118" s="45">
        <v>261993</v>
      </c>
    </row>
    <row r="119" spans="1:9">
      <c r="A119" s="44" t="s">
        <v>63</v>
      </c>
      <c r="B119" s="44" t="s">
        <v>83</v>
      </c>
      <c r="C119" s="45">
        <v>4341597</v>
      </c>
      <c r="D119" s="45">
        <v>1622976</v>
      </c>
      <c r="E119" s="45">
        <v>48042</v>
      </c>
      <c r="F119" s="45">
        <v>659073</v>
      </c>
      <c r="G119" s="45">
        <v>659073</v>
      </c>
      <c r="H119" s="45">
        <v>377937</v>
      </c>
      <c r="I119" s="45">
        <v>261993</v>
      </c>
    </row>
    <row r="120" spans="1:9">
      <c r="A120" s="44" t="s">
        <v>63</v>
      </c>
      <c r="B120" s="44" t="s">
        <v>85</v>
      </c>
      <c r="C120" s="45">
        <v>2063457</v>
      </c>
      <c r="D120" s="46">
        <v>1446293</v>
      </c>
      <c r="E120" s="46">
        <v>0</v>
      </c>
      <c r="F120" s="46">
        <v>553979</v>
      </c>
      <c r="G120" s="46">
        <v>553979</v>
      </c>
      <c r="H120" s="46">
        <v>331165</v>
      </c>
      <c r="I120" s="46">
        <v>239251</v>
      </c>
    </row>
    <row r="121" spans="1:9">
      <c r="A121" s="44" t="s">
        <v>63</v>
      </c>
      <c r="B121" s="44" t="s">
        <v>84</v>
      </c>
      <c r="C121" s="45">
        <v>685090</v>
      </c>
      <c r="D121" s="46">
        <v>738339</v>
      </c>
      <c r="E121" s="46">
        <v>0</v>
      </c>
      <c r="F121" s="46">
        <v>299890</v>
      </c>
      <c r="G121" s="46">
        <v>299890</v>
      </c>
      <c r="H121" s="46">
        <v>176194</v>
      </c>
      <c r="I121" s="46">
        <v>128122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69"/>
  <sheetViews>
    <sheetView showGridLines="0" workbookViewId="0">
      <selection activeCell="F21" sqref="F21"/>
    </sheetView>
  </sheetViews>
  <sheetFormatPr defaultColWidth="16" defaultRowHeight="13.2"/>
  <cols>
    <col min="1" max="1" width="15.6328125" style="3" customWidth="1"/>
    <col min="2" max="3" width="9.7265625" style="3" bestFit="1" customWidth="1"/>
    <col min="4" max="4" width="18.7265625" style="3" bestFit="1" customWidth="1"/>
    <col min="5" max="15" width="8.6328125" style="3" customWidth="1"/>
    <col min="16" max="16" width="15.6328125" style="3" customWidth="1"/>
    <col min="17" max="29" width="8.6328125" style="3" customWidth="1"/>
    <col min="30" max="30" width="15.6328125" style="3" customWidth="1"/>
    <col min="31" max="31" width="8.453125" style="3" customWidth="1"/>
    <col min="32" max="42" width="8.6328125" style="3" customWidth="1"/>
    <col min="43" max="16384" width="16" style="3"/>
  </cols>
  <sheetData>
    <row r="1" spans="1:42">
      <c r="A1" s="2" t="s">
        <v>17</v>
      </c>
      <c r="B1" s="8">
        <f>'OTV-活动'!B1</f>
        <v>43240</v>
      </c>
      <c r="C1" s="8">
        <f>'OTV-活动'!C1</f>
        <v>43271</v>
      </c>
      <c r="D1" s="9"/>
    </row>
    <row r="2" spans="1:42">
      <c r="A2" s="2" t="s">
        <v>18</v>
      </c>
      <c r="B2" s="8">
        <f>'OTV-活动'!B2</f>
        <v>43240</v>
      </c>
      <c r="C2" s="8">
        <f>'OTV-活动'!C2</f>
        <v>43247</v>
      </c>
      <c r="D2" s="9"/>
    </row>
    <row r="3" spans="1:42">
      <c r="A3" s="9"/>
      <c r="B3" s="9"/>
      <c r="C3" s="9"/>
      <c r="D3" s="9"/>
    </row>
    <row r="4" spans="1:42">
      <c r="A4" s="2" t="s">
        <v>77</v>
      </c>
      <c r="P4" s="2" t="s">
        <v>78</v>
      </c>
      <c r="AD4" s="2" t="s">
        <v>79</v>
      </c>
    </row>
    <row r="5" spans="1:42">
      <c r="A5" s="2" t="s">
        <v>8</v>
      </c>
      <c r="B5" s="2" t="s">
        <v>9</v>
      </c>
      <c r="C5" s="2" t="s">
        <v>27</v>
      </c>
      <c r="D5" s="2" t="s">
        <v>109</v>
      </c>
      <c r="E5" s="2" t="s">
        <v>11</v>
      </c>
      <c r="F5" s="2" t="s">
        <v>36</v>
      </c>
      <c r="G5" s="2" t="s">
        <v>13</v>
      </c>
      <c r="H5" s="2" t="s">
        <v>38</v>
      </c>
      <c r="I5" s="42">
        <v>1</v>
      </c>
      <c r="J5" s="42">
        <v>2</v>
      </c>
      <c r="K5" s="42">
        <v>3</v>
      </c>
      <c r="L5" s="42">
        <v>4</v>
      </c>
      <c r="M5" s="42">
        <v>5</v>
      </c>
      <c r="N5" s="2" t="s">
        <v>26</v>
      </c>
      <c r="P5" s="2" t="s">
        <v>8</v>
      </c>
      <c r="Q5" s="2" t="s">
        <v>9</v>
      </c>
      <c r="R5" s="2" t="s">
        <v>27</v>
      </c>
      <c r="S5" s="2" t="s">
        <v>11</v>
      </c>
      <c r="T5" s="2" t="s">
        <v>36</v>
      </c>
      <c r="U5" s="2" t="s">
        <v>13</v>
      </c>
      <c r="V5" s="18" t="s">
        <v>39</v>
      </c>
      <c r="W5" s="18">
        <v>1</v>
      </c>
      <c r="X5" s="18">
        <v>2</v>
      </c>
      <c r="Y5" s="18">
        <v>3</v>
      </c>
      <c r="Z5" s="18">
        <v>4</v>
      </c>
      <c r="AA5" s="18">
        <v>5</v>
      </c>
      <c r="AB5" s="2" t="s">
        <v>26</v>
      </c>
      <c r="AD5" s="2" t="s">
        <v>8</v>
      </c>
      <c r="AE5" s="2" t="s">
        <v>9</v>
      </c>
      <c r="AF5" s="2" t="s">
        <v>27</v>
      </c>
      <c r="AG5" s="2" t="s">
        <v>11</v>
      </c>
      <c r="AH5" s="2" t="s">
        <v>36</v>
      </c>
      <c r="AI5" s="2" t="s">
        <v>13</v>
      </c>
      <c r="AJ5" s="18" t="s">
        <v>38</v>
      </c>
      <c r="AK5" s="18">
        <v>1</v>
      </c>
      <c r="AL5" s="18">
        <v>2</v>
      </c>
      <c r="AM5" s="18">
        <v>3</v>
      </c>
      <c r="AN5" s="18">
        <v>4</v>
      </c>
      <c r="AO5" s="18">
        <v>5</v>
      </c>
      <c r="AP5" s="2" t="s">
        <v>26</v>
      </c>
    </row>
    <row r="6" spans="1:42">
      <c r="A6" s="44" t="s">
        <v>42</v>
      </c>
      <c r="B6" s="44" t="s">
        <v>82</v>
      </c>
      <c r="C6" s="44" t="s">
        <v>40</v>
      </c>
      <c r="D6" s="44" t="s">
        <v>120</v>
      </c>
      <c r="E6" s="45">
        <v>5569600</v>
      </c>
      <c r="F6" s="45">
        <v>146849</v>
      </c>
      <c r="G6" s="45">
        <v>2454198</v>
      </c>
      <c r="H6" s="45">
        <v>913821</v>
      </c>
      <c r="I6" s="45">
        <v>1118359</v>
      </c>
      <c r="J6" s="45">
        <v>422018</v>
      </c>
      <c r="K6" s="45">
        <v>374576</v>
      </c>
      <c r="L6" s="45">
        <v>246424</v>
      </c>
      <c r="M6" s="45">
        <v>277595</v>
      </c>
      <c r="N6" s="45">
        <v>15226</v>
      </c>
      <c r="P6" s="27"/>
      <c r="Q6" s="27"/>
      <c r="R6" s="27"/>
      <c r="S6" s="28"/>
      <c r="T6" s="28"/>
      <c r="U6" s="28"/>
      <c r="V6" s="28"/>
      <c r="W6" s="28"/>
      <c r="X6" s="28"/>
      <c r="Y6" s="28"/>
      <c r="Z6" s="28"/>
      <c r="AA6" s="28"/>
      <c r="AB6" s="28"/>
      <c r="AD6" s="27"/>
      <c r="AE6" s="27"/>
      <c r="AF6" s="27"/>
      <c r="AG6" s="28"/>
      <c r="AH6" s="28"/>
      <c r="AI6" s="28"/>
      <c r="AJ6" s="28"/>
      <c r="AK6" s="28"/>
      <c r="AL6" s="28"/>
      <c r="AM6" s="28"/>
      <c r="AN6" s="28"/>
      <c r="AO6" s="28"/>
      <c r="AP6" s="28"/>
    </row>
    <row r="7" spans="1:42">
      <c r="A7" s="44" t="s">
        <v>42</v>
      </c>
      <c r="B7" s="44" t="s">
        <v>83</v>
      </c>
      <c r="C7" s="44" t="s">
        <v>40</v>
      </c>
      <c r="D7" s="44" t="s">
        <v>120</v>
      </c>
      <c r="E7" s="45">
        <v>5569600</v>
      </c>
      <c r="F7" s="45">
        <v>146849</v>
      </c>
      <c r="G7" s="45">
        <v>2454198</v>
      </c>
      <c r="H7" s="45">
        <v>913821</v>
      </c>
      <c r="I7" s="45">
        <v>1118359</v>
      </c>
      <c r="J7" s="45">
        <v>422018</v>
      </c>
      <c r="K7" s="45">
        <v>374576</v>
      </c>
      <c r="L7" s="45">
        <v>246424</v>
      </c>
      <c r="M7" s="45">
        <v>277595</v>
      </c>
      <c r="N7" s="45">
        <v>15226</v>
      </c>
      <c r="P7" s="27"/>
      <c r="Q7" s="27"/>
      <c r="R7" s="27"/>
      <c r="S7" s="28"/>
      <c r="T7" s="28"/>
      <c r="U7" s="28"/>
      <c r="V7" s="28"/>
      <c r="W7" s="28"/>
      <c r="X7" s="28"/>
      <c r="Y7" s="28"/>
      <c r="Z7" s="28"/>
      <c r="AA7" s="28"/>
      <c r="AB7" s="28"/>
      <c r="AD7" s="27"/>
      <c r="AE7" s="27"/>
      <c r="AF7" s="27"/>
      <c r="AG7" s="28"/>
      <c r="AH7" s="28"/>
      <c r="AI7" s="28"/>
      <c r="AJ7" s="28"/>
      <c r="AK7" s="28"/>
      <c r="AL7" s="28"/>
      <c r="AM7" s="28"/>
      <c r="AN7" s="28"/>
      <c r="AO7" s="28"/>
      <c r="AP7" s="28"/>
    </row>
    <row r="8" spans="1:42">
      <c r="A8" s="44" t="s">
        <v>42</v>
      </c>
      <c r="B8" s="44" t="s">
        <v>85</v>
      </c>
      <c r="C8" s="44" t="s">
        <v>40</v>
      </c>
      <c r="D8" s="44" t="s">
        <v>120</v>
      </c>
      <c r="E8" s="45">
        <v>5135950</v>
      </c>
      <c r="F8" s="46">
        <v>138775</v>
      </c>
      <c r="G8" s="45">
        <v>2166952</v>
      </c>
      <c r="H8" s="46">
        <v>875385</v>
      </c>
      <c r="I8" s="46">
        <v>936053</v>
      </c>
      <c r="J8" s="46">
        <v>355514</v>
      </c>
      <c r="K8" s="46">
        <v>341528</v>
      </c>
      <c r="L8" s="46">
        <v>243124</v>
      </c>
      <c r="M8" s="46">
        <v>275507</v>
      </c>
      <c r="N8" s="46">
        <v>15226</v>
      </c>
      <c r="P8" s="27"/>
      <c r="Q8" s="27"/>
      <c r="R8" s="27"/>
      <c r="S8" s="29"/>
      <c r="T8" s="29"/>
      <c r="U8" s="29"/>
      <c r="V8" s="29"/>
      <c r="W8" s="29"/>
      <c r="X8" s="29"/>
      <c r="Y8" s="29"/>
      <c r="Z8" s="29"/>
      <c r="AA8" s="29"/>
      <c r="AB8" s="29"/>
      <c r="AD8" s="27"/>
      <c r="AE8" s="27"/>
      <c r="AF8" s="27"/>
      <c r="AG8" s="28"/>
      <c r="AH8" s="29"/>
      <c r="AI8" s="28"/>
      <c r="AJ8" s="29"/>
      <c r="AK8" s="29"/>
      <c r="AL8" s="29"/>
      <c r="AM8" s="29"/>
      <c r="AN8" s="29"/>
      <c r="AO8" s="29"/>
      <c r="AP8" s="29"/>
    </row>
    <row r="9" spans="1:42">
      <c r="A9" s="44" t="s">
        <v>42</v>
      </c>
      <c r="B9" s="44" t="s">
        <v>84</v>
      </c>
      <c r="C9" s="44" t="s">
        <v>40</v>
      </c>
      <c r="D9" s="44" t="s">
        <v>120</v>
      </c>
      <c r="E9" s="45">
        <v>1916302</v>
      </c>
      <c r="F9" s="46">
        <v>24776</v>
      </c>
      <c r="G9" s="45">
        <v>811370</v>
      </c>
      <c r="H9" s="46">
        <v>301538</v>
      </c>
      <c r="I9" s="46">
        <v>361877</v>
      </c>
      <c r="J9" s="46">
        <v>147955</v>
      </c>
      <c r="K9" s="46">
        <v>104267</v>
      </c>
      <c r="L9" s="46">
        <v>67915</v>
      </c>
      <c r="M9" s="46">
        <v>120534</v>
      </c>
      <c r="N9" s="46">
        <v>8822</v>
      </c>
      <c r="P9" s="27"/>
      <c r="Q9" s="27"/>
      <c r="R9" s="27"/>
      <c r="S9" s="29"/>
      <c r="T9" s="29"/>
      <c r="U9" s="29"/>
      <c r="V9" s="29"/>
      <c r="W9" s="29"/>
      <c r="X9" s="29"/>
      <c r="Y9" s="29"/>
      <c r="Z9" s="29"/>
      <c r="AA9" s="29"/>
      <c r="AB9" s="29"/>
      <c r="AD9" s="27"/>
      <c r="AE9" s="27"/>
      <c r="AF9" s="27"/>
      <c r="AG9" s="28"/>
      <c r="AH9" s="29"/>
      <c r="AI9" s="28"/>
      <c r="AJ9" s="29"/>
      <c r="AK9" s="29"/>
      <c r="AL9" s="29"/>
      <c r="AM9" s="29"/>
      <c r="AN9" s="29"/>
      <c r="AO9" s="29"/>
      <c r="AP9" s="29"/>
    </row>
    <row r="10" spans="1:42">
      <c r="A10" s="44" t="s">
        <v>43</v>
      </c>
      <c r="B10" s="44" t="s">
        <v>82</v>
      </c>
      <c r="C10" s="44" t="s">
        <v>40</v>
      </c>
      <c r="D10" s="44" t="s">
        <v>120</v>
      </c>
      <c r="E10" s="45">
        <v>834527</v>
      </c>
      <c r="F10" s="45">
        <v>14571</v>
      </c>
      <c r="G10" s="45">
        <v>311156</v>
      </c>
      <c r="H10" s="45">
        <v>170286</v>
      </c>
      <c r="I10" s="45">
        <v>87401</v>
      </c>
      <c r="J10" s="45">
        <v>53469</v>
      </c>
      <c r="K10" s="45">
        <v>80191</v>
      </c>
      <c r="L10" s="45">
        <v>52602</v>
      </c>
      <c r="M10" s="45">
        <v>36963</v>
      </c>
      <c r="N10" s="45">
        <v>530</v>
      </c>
      <c r="P10" s="27"/>
      <c r="Q10" s="27"/>
      <c r="R10" s="27"/>
      <c r="S10" s="28"/>
      <c r="T10" s="28"/>
      <c r="U10" s="28"/>
      <c r="V10" s="28"/>
      <c r="W10" s="28"/>
      <c r="X10" s="28"/>
      <c r="Y10" s="28"/>
      <c r="Z10" s="28"/>
      <c r="AA10" s="28"/>
      <c r="AB10" s="28"/>
      <c r="AD10" s="27"/>
      <c r="AE10" s="27"/>
      <c r="AF10" s="27"/>
      <c r="AG10" s="28"/>
      <c r="AH10" s="28"/>
      <c r="AI10" s="28"/>
      <c r="AJ10" s="28"/>
      <c r="AK10" s="28"/>
      <c r="AL10" s="28"/>
      <c r="AM10" s="28"/>
      <c r="AN10" s="28"/>
      <c r="AO10" s="28"/>
      <c r="AP10" s="28"/>
    </row>
    <row r="11" spans="1:42">
      <c r="A11" s="44" t="s">
        <v>43</v>
      </c>
      <c r="B11" s="44" t="s">
        <v>83</v>
      </c>
      <c r="C11" s="44" t="s">
        <v>40</v>
      </c>
      <c r="D11" s="44" t="s">
        <v>120</v>
      </c>
      <c r="E11" s="45">
        <v>834527</v>
      </c>
      <c r="F11" s="45">
        <v>14571</v>
      </c>
      <c r="G11" s="45">
        <v>311156</v>
      </c>
      <c r="H11" s="45">
        <v>170286</v>
      </c>
      <c r="I11" s="45">
        <v>87401</v>
      </c>
      <c r="J11" s="45">
        <v>53469</v>
      </c>
      <c r="K11" s="45">
        <v>80191</v>
      </c>
      <c r="L11" s="45">
        <v>52602</v>
      </c>
      <c r="M11" s="45">
        <v>36963</v>
      </c>
      <c r="N11" s="45">
        <v>530</v>
      </c>
      <c r="P11" s="27"/>
      <c r="Q11" s="27"/>
      <c r="R11" s="27"/>
      <c r="S11" s="28"/>
      <c r="T11" s="28"/>
      <c r="U11" s="28"/>
      <c r="V11" s="28"/>
      <c r="W11" s="28"/>
      <c r="X11" s="28"/>
      <c r="Y11" s="28"/>
      <c r="Z11" s="28"/>
      <c r="AA11" s="28"/>
      <c r="AB11" s="28"/>
      <c r="AD11" s="27"/>
      <c r="AE11" s="27"/>
      <c r="AF11" s="27"/>
      <c r="AG11" s="28"/>
      <c r="AH11" s="28"/>
      <c r="AI11" s="28"/>
      <c r="AJ11" s="28"/>
      <c r="AK11" s="28"/>
      <c r="AL11" s="28"/>
      <c r="AM11" s="28"/>
      <c r="AN11" s="28"/>
      <c r="AO11" s="28"/>
      <c r="AP11" s="28"/>
    </row>
    <row r="12" spans="1:42">
      <c r="A12" s="44" t="s">
        <v>43</v>
      </c>
      <c r="B12" s="44" t="s">
        <v>85</v>
      </c>
      <c r="C12" s="44" t="s">
        <v>40</v>
      </c>
      <c r="D12" s="44" t="s">
        <v>120</v>
      </c>
      <c r="E12" s="46">
        <v>786633</v>
      </c>
      <c r="F12" s="46">
        <v>14571</v>
      </c>
      <c r="G12" s="46">
        <v>280000</v>
      </c>
      <c r="H12" s="46">
        <v>165225</v>
      </c>
      <c r="I12" s="46">
        <v>67728</v>
      </c>
      <c r="J12" s="46">
        <v>47047</v>
      </c>
      <c r="K12" s="46">
        <v>76189</v>
      </c>
      <c r="L12" s="46">
        <v>51543</v>
      </c>
      <c r="M12" s="46">
        <v>36963</v>
      </c>
      <c r="N12" s="46">
        <v>530</v>
      </c>
      <c r="P12" s="27"/>
      <c r="Q12" s="27"/>
      <c r="R12" s="27"/>
      <c r="S12" s="29"/>
      <c r="T12" s="29"/>
      <c r="U12" s="29"/>
      <c r="V12" s="29"/>
      <c r="W12" s="29"/>
      <c r="X12" s="29"/>
      <c r="Y12" s="29"/>
      <c r="Z12" s="29"/>
      <c r="AA12" s="29"/>
      <c r="AB12" s="29"/>
      <c r="AD12" s="27"/>
      <c r="AE12" s="27"/>
      <c r="AF12" s="27"/>
      <c r="AG12" s="28"/>
      <c r="AH12" s="29"/>
      <c r="AI12" s="28"/>
      <c r="AJ12" s="29"/>
      <c r="AK12" s="29"/>
      <c r="AL12" s="29"/>
      <c r="AM12" s="29"/>
      <c r="AN12" s="29"/>
      <c r="AO12" s="29"/>
      <c r="AP12" s="29"/>
    </row>
    <row r="13" spans="1:42">
      <c r="A13" s="44" t="s">
        <v>43</v>
      </c>
      <c r="B13" s="44" t="s">
        <v>84</v>
      </c>
      <c r="C13" s="44" t="s">
        <v>40</v>
      </c>
      <c r="D13" s="44" t="s">
        <v>120</v>
      </c>
      <c r="E13" s="46">
        <v>403600</v>
      </c>
      <c r="F13" s="46">
        <v>0</v>
      </c>
      <c r="G13" s="46">
        <v>131536</v>
      </c>
      <c r="H13" s="46">
        <v>94750</v>
      </c>
      <c r="I13" s="46">
        <v>26497</v>
      </c>
      <c r="J13" s="46">
        <v>10289</v>
      </c>
      <c r="K13" s="46">
        <v>42758</v>
      </c>
      <c r="L13" s="46">
        <v>32043</v>
      </c>
      <c r="M13" s="46">
        <v>19729</v>
      </c>
      <c r="N13" s="46">
        <v>220</v>
      </c>
      <c r="P13" s="27"/>
      <c r="Q13" s="27"/>
      <c r="R13" s="27"/>
      <c r="S13" s="29"/>
      <c r="T13" s="29"/>
      <c r="U13" s="29"/>
      <c r="V13" s="29"/>
      <c r="W13" s="29"/>
      <c r="X13" s="29"/>
      <c r="Y13" s="29"/>
      <c r="Z13" s="29"/>
      <c r="AA13" s="29"/>
      <c r="AB13" s="29"/>
      <c r="AD13" s="27"/>
      <c r="AE13" s="27"/>
      <c r="AF13" s="27"/>
      <c r="AG13" s="28"/>
      <c r="AH13" s="29"/>
      <c r="AI13" s="28"/>
      <c r="AJ13" s="29"/>
      <c r="AK13" s="29"/>
      <c r="AL13" s="29"/>
      <c r="AM13" s="29"/>
      <c r="AN13" s="29"/>
      <c r="AO13" s="29"/>
      <c r="AP13" s="29"/>
    </row>
    <row r="14" spans="1:42">
      <c r="A14" s="44" t="s">
        <v>1</v>
      </c>
      <c r="B14" s="44" t="s">
        <v>82</v>
      </c>
      <c r="C14" s="44" t="s">
        <v>40</v>
      </c>
      <c r="D14" s="44" t="s">
        <v>120</v>
      </c>
      <c r="E14" s="45">
        <v>2673685</v>
      </c>
      <c r="F14" s="45">
        <v>75348</v>
      </c>
      <c r="G14" s="45">
        <v>1134167</v>
      </c>
      <c r="H14" s="45">
        <v>459971</v>
      </c>
      <c r="I14" s="45">
        <v>466424</v>
      </c>
      <c r="J14" s="45">
        <v>207772</v>
      </c>
      <c r="K14" s="45">
        <v>196443</v>
      </c>
      <c r="L14" s="45">
        <v>123882</v>
      </c>
      <c r="M14" s="45">
        <v>137064</v>
      </c>
      <c r="N14" s="45">
        <v>2582</v>
      </c>
      <c r="P14" s="27"/>
      <c r="Q14" s="27"/>
      <c r="R14" s="27"/>
      <c r="S14" s="28"/>
      <c r="T14" s="28"/>
      <c r="U14" s="28"/>
      <c r="V14" s="28"/>
      <c r="W14" s="28"/>
      <c r="X14" s="28"/>
      <c r="Y14" s="28"/>
      <c r="Z14" s="28"/>
      <c r="AA14" s="28"/>
      <c r="AB14" s="28"/>
      <c r="AD14" s="27"/>
      <c r="AE14" s="27"/>
      <c r="AF14" s="27"/>
      <c r="AG14" s="28"/>
      <c r="AH14" s="28"/>
      <c r="AI14" s="28"/>
      <c r="AJ14" s="28"/>
      <c r="AK14" s="28"/>
      <c r="AL14" s="28"/>
      <c r="AM14" s="28"/>
      <c r="AN14" s="28"/>
      <c r="AO14" s="28"/>
      <c r="AP14" s="28"/>
    </row>
    <row r="15" spans="1:42">
      <c r="A15" s="44" t="s">
        <v>1</v>
      </c>
      <c r="B15" s="44" t="s">
        <v>83</v>
      </c>
      <c r="C15" s="44" t="s">
        <v>40</v>
      </c>
      <c r="D15" s="44" t="s">
        <v>120</v>
      </c>
      <c r="E15" s="45">
        <v>2673685</v>
      </c>
      <c r="F15" s="45">
        <v>75348</v>
      </c>
      <c r="G15" s="45">
        <v>1134167</v>
      </c>
      <c r="H15" s="45">
        <v>459971</v>
      </c>
      <c r="I15" s="45">
        <v>466424</v>
      </c>
      <c r="J15" s="45">
        <v>207772</v>
      </c>
      <c r="K15" s="45">
        <v>196443</v>
      </c>
      <c r="L15" s="45">
        <v>123882</v>
      </c>
      <c r="M15" s="45">
        <v>137064</v>
      </c>
      <c r="N15" s="45">
        <v>2582</v>
      </c>
      <c r="P15" s="27"/>
      <c r="Q15" s="27"/>
      <c r="R15" s="27"/>
      <c r="S15" s="28"/>
      <c r="T15" s="28"/>
      <c r="U15" s="28"/>
      <c r="V15" s="28"/>
      <c r="W15" s="28"/>
      <c r="X15" s="28"/>
      <c r="Y15" s="28"/>
      <c r="Z15" s="28"/>
      <c r="AA15" s="28"/>
      <c r="AB15" s="28"/>
      <c r="AD15" s="27"/>
      <c r="AE15" s="27"/>
      <c r="AF15" s="27"/>
      <c r="AG15" s="28"/>
      <c r="AH15" s="28"/>
      <c r="AI15" s="28"/>
      <c r="AJ15" s="28"/>
      <c r="AK15" s="28"/>
      <c r="AL15" s="28"/>
      <c r="AM15" s="28"/>
      <c r="AN15" s="28"/>
      <c r="AO15" s="28"/>
      <c r="AP15" s="28"/>
    </row>
    <row r="16" spans="1:42">
      <c r="A16" s="44" t="s">
        <v>1</v>
      </c>
      <c r="B16" s="44" t="s">
        <v>85</v>
      </c>
      <c r="C16" s="44" t="s">
        <v>40</v>
      </c>
      <c r="D16" s="44" t="s">
        <v>120</v>
      </c>
      <c r="E16" s="46">
        <v>2140132</v>
      </c>
      <c r="F16" s="46">
        <v>66826</v>
      </c>
      <c r="G16" s="46">
        <v>842509</v>
      </c>
      <c r="H16" s="46">
        <v>404043</v>
      </c>
      <c r="I16" s="46">
        <v>304389</v>
      </c>
      <c r="J16" s="46">
        <v>134077</v>
      </c>
      <c r="K16" s="46">
        <v>170595</v>
      </c>
      <c r="L16" s="46">
        <v>122436</v>
      </c>
      <c r="M16" s="46">
        <v>108622</v>
      </c>
      <c r="N16" s="46">
        <v>2390</v>
      </c>
      <c r="P16" s="27"/>
      <c r="Q16" s="27"/>
      <c r="R16" s="27"/>
      <c r="S16" s="29"/>
      <c r="T16" s="29"/>
      <c r="U16" s="29"/>
      <c r="V16" s="29"/>
      <c r="W16" s="29"/>
      <c r="X16" s="29"/>
      <c r="Y16" s="29"/>
      <c r="Z16" s="29"/>
      <c r="AA16" s="29"/>
      <c r="AB16" s="29"/>
      <c r="AD16" s="27"/>
      <c r="AE16" s="27"/>
      <c r="AF16" s="27"/>
      <c r="AG16" s="29"/>
      <c r="AH16" s="29"/>
      <c r="AI16" s="29"/>
      <c r="AJ16" s="29"/>
      <c r="AK16" s="29"/>
      <c r="AL16" s="29"/>
      <c r="AM16" s="29"/>
      <c r="AN16" s="29"/>
      <c r="AO16" s="29"/>
      <c r="AP16" s="29"/>
    </row>
    <row r="17" spans="1:42">
      <c r="A17" s="44" t="s">
        <v>1</v>
      </c>
      <c r="B17" s="44" t="s">
        <v>84</v>
      </c>
      <c r="C17" s="44" t="s">
        <v>40</v>
      </c>
      <c r="D17" s="44" t="s">
        <v>120</v>
      </c>
      <c r="E17" s="46">
        <v>784932</v>
      </c>
      <c r="F17" s="46">
        <v>63376</v>
      </c>
      <c r="G17" s="46">
        <v>303573</v>
      </c>
      <c r="H17" s="46">
        <v>134683</v>
      </c>
      <c r="I17" s="46">
        <v>90266</v>
      </c>
      <c r="J17" s="46">
        <v>78624</v>
      </c>
      <c r="K17" s="46">
        <v>53266</v>
      </c>
      <c r="L17" s="46">
        <v>37367</v>
      </c>
      <c r="M17" s="46">
        <v>42085</v>
      </c>
      <c r="N17" s="46">
        <v>1965</v>
      </c>
      <c r="P17" s="27"/>
      <c r="Q17" s="27"/>
      <c r="R17" s="27"/>
      <c r="S17" s="29"/>
      <c r="T17" s="29"/>
      <c r="U17" s="29"/>
      <c r="V17" s="29"/>
      <c r="W17" s="29"/>
      <c r="X17" s="29"/>
      <c r="Y17" s="29"/>
      <c r="Z17" s="29"/>
      <c r="AA17" s="29"/>
      <c r="AB17" s="29"/>
      <c r="AD17" s="27"/>
      <c r="AE17" s="27"/>
      <c r="AF17" s="27"/>
      <c r="AG17" s="29"/>
      <c r="AH17" s="29"/>
      <c r="AI17" s="29"/>
      <c r="AJ17" s="29"/>
      <c r="AK17" s="29"/>
      <c r="AL17" s="29"/>
      <c r="AM17" s="29"/>
      <c r="AN17" s="29"/>
      <c r="AO17" s="29"/>
      <c r="AP17" s="29"/>
    </row>
    <row r="18" spans="1:42">
      <c r="A18" s="44" t="s">
        <v>4</v>
      </c>
      <c r="B18" s="44" t="s">
        <v>82</v>
      </c>
      <c r="C18" s="44" t="s">
        <v>40</v>
      </c>
      <c r="D18" s="44" t="s">
        <v>120</v>
      </c>
      <c r="E18" s="45">
        <v>2717015</v>
      </c>
      <c r="F18" s="45">
        <v>81209</v>
      </c>
      <c r="G18" s="45">
        <v>1131602</v>
      </c>
      <c r="H18" s="45">
        <v>475715</v>
      </c>
      <c r="I18" s="45">
        <v>452105</v>
      </c>
      <c r="J18" s="45">
        <v>203782</v>
      </c>
      <c r="K18" s="45">
        <v>196565</v>
      </c>
      <c r="L18" s="45">
        <v>134612</v>
      </c>
      <c r="M18" s="45">
        <v>142252</v>
      </c>
      <c r="N18" s="45">
        <v>2286</v>
      </c>
      <c r="P18" s="27"/>
      <c r="Q18" s="27"/>
      <c r="R18" s="27"/>
      <c r="S18" s="28"/>
      <c r="T18" s="28"/>
      <c r="U18" s="28"/>
      <c r="V18" s="28"/>
      <c r="W18" s="28"/>
      <c r="X18" s="28"/>
      <c r="Y18" s="28"/>
      <c r="Z18" s="28"/>
      <c r="AA18" s="28"/>
      <c r="AB18" s="28"/>
      <c r="AD18" s="27"/>
      <c r="AE18" s="27"/>
      <c r="AF18" s="27"/>
      <c r="AG18" s="28"/>
      <c r="AH18" s="28"/>
      <c r="AI18" s="28"/>
      <c r="AJ18" s="28"/>
      <c r="AK18" s="28"/>
      <c r="AL18" s="28"/>
      <c r="AM18" s="28"/>
      <c r="AN18" s="28"/>
      <c r="AO18" s="28"/>
      <c r="AP18" s="28"/>
    </row>
    <row r="19" spans="1:42">
      <c r="A19" s="44" t="s">
        <v>4</v>
      </c>
      <c r="B19" s="44" t="s">
        <v>83</v>
      </c>
      <c r="C19" s="44" t="s">
        <v>40</v>
      </c>
      <c r="D19" s="44" t="s">
        <v>120</v>
      </c>
      <c r="E19" s="45">
        <v>2717015</v>
      </c>
      <c r="F19" s="45">
        <v>81209</v>
      </c>
      <c r="G19" s="45">
        <v>1131602</v>
      </c>
      <c r="H19" s="45">
        <v>475715</v>
      </c>
      <c r="I19" s="45">
        <v>452105</v>
      </c>
      <c r="J19" s="45">
        <v>203782</v>
      </c>
      <c r="K19" s="45">
        <v>196565</v>
      </c>
      <c r="L19" s="45">
        <v>134612</v>
      </c>
      <c r="M19" s="45">
        <v>142252</v>
      </c>
      <c r="N19" s="45">
        <v>2286</v>
      </c>
      <c r="P19" s="27"/>
      <c r="Q19" s="27"/>
      <c r="R19" s="27"/>
      <c r="S19" s="28"/>
      <c r="T19" s="28"/>
      <c r="U19" s="28"/>
      <c r="V19" s="28"/>
      <c r="W19" s="28"/>
      <c r="X19" s="28"/>
      <c r="Y19" s="28"/>
      <c r="Z19" s="28"/>
      <c r="AA19" s="28"/>
      <c r="AB19" s="28"/>
      <c r="AD19" s="27"/>
      <c r="AE19" s="27"/>
      <c r="AF19" s="27"/>
      <c r="AG19" s="28"/>
      <c r="AH19" s="28"/>
      <c r="AI19" s="28"/>
      <c r="AJ19" s="28"/>
      <c r="AK19" s="28"/>
      <c r="AL19" s="28"/>
      <c r="AM19" s="28"/>
      <c r="AN19" s="28"/>
      <c r="AO19" s="28"/>
      <c r="AP19" s="28"/>
    </row>
    <row r="20" spans="1:42">
      <c r="A20" s="44" t="s">
        <v>4</v>
      </c>
      <c r="B20" s="44" t="s">
        <v>85</v>
      </c>
      <c r="C20" s="44" t="s">
        <v>40</v>
      </c>
      <c r="D20" s="44" t="s">
        <v>120</v>
      </c>
      <c r="E20" s="46">
        <v>2468303</v>
      </c>
      <c r="F20" s="46">
        <v>61449</v>
      </c>
      <c r="G20" s="46">
        <v>973132</v>
      </c>
      <c r="H20" s="46">
        <v>441465</v>
      </c>
      <c r="I20" s="46">
        <v>345289</v>
      </c>
      <c r="J20" s="46">
        <v>186378</v>
      </c>
      <c r="K20" s="46">
        <v>166654</v>
      </c>
      <c r="L20" s="46">
        <v>130273</v>
      </c>
      <c r="M20" s="46">
        <v>142252</v>
      </c>
      <c r="N20" s="46">
        <v>2286</v>
      </c>
      <c r="P20" s="27"/>
      <c r="Q20" s="27"/>
      <c r="R20" s="27"/>
      <c r="S20" s="29"/>
      <c r="T20" s="29"/>
      <c r="U20" s="29"/>
      <c r="V20" s="29"/>
      <c r="W20" s="29"/>
      <c r="X20" s="29"/>
      <c r="Y20" s="29"/>
      <c r="Z20" s="29"/>
      <c r="AA20" s="29"/>
      <c r="AB20" s="29"/>
      <c r="AD20" s="27"/>
      <c r="AE20" s="27"/>
      <c r="AF20" s="27"/>
      <c r="AG20" s="28"/>
      <c r="AH20" s="29"/>
      <c r="AI20" s="28"/>
      <c r="AJ20" s="29"/>
      <c r="AK20" s="29"/>
      <c r="AL20" s="29"/>
      <c r="AM20" s="29"/>
      <c r="AN20" s="29"/>
      <c r="AO20" s="29"/>
      <c r="AP20" s="29"/>
    </row>
    <row r="21" spans="1:42">
      <c r="A21" s="44" t="s">
        <v>4</v>
      </c>
      <c r="B21" s="44" t="s">
        <v>84</v>
      </c>
      <c r="C21" s="44" t="s">
        <v>40</v>
      </c>
      <c r="D21" s="44" t="s">
        <v>120</v>
      </c>
      <c r="E21" s="46">
        <v>1069960</v>
      </c>
      <c r="F21" s="46">
        <v>14112</v>
      </c>
      <c r="G21" s="46">
        <v>399469</v>
      </c>
      <c r="H21" s="46">
        <v>192667</v>
      </c>
      <c r="I21" s="46">
        <v>96588</v>
      </c>
      <c r="J21" s="46">
        <v>110214</v>
      </c>
      <c r="K21" s="46">
        <v>76310</v>
      </c>
      <c r="L21" s="46">
        <v>58285</v>
      </c>
      <c r="M21" s="46">
        <v>57711</v>
      </c>
      <c r="N21" s="46">
        <v>361</v>
      </c>
      <c r="P21" s="27"/>
      <c r="Q21" s="27"/>
      <c r="R21" s="27"/>
      <c r="S21" s="29"/>
      <c r="T21" s="29"/>
      <c r="U21" s="29"/>
      <c r="V21" s="29"/>
      <c r="W21" s="29"/>
      <c r="X21" s="29"/>
      <c r="Y21" s="29"/>
      <c r="Z21" s="29"/>
      <c r="AA21" s="29"/>
      <c r="AB21" s="29"/>
      <c r="AD21" s="27"/>
      <c r="AE21" s="27"/>
      <c r="AF21" s="27"/>
      <c r="AG21" s="28"/>
      <c r="AH21" s="29"/>
      <c r="AI21" s="28"/>
      <c r="AJ21" s="29"/>
      <c r="AK21" s="29"/>
      <c r="AL21" s="29"/>
      <c r="AM21" s="29"/>
      <c r="AN21" s="29"/>
      <c r="AO21" s="29"/>
      <c r="AP21" s="29"/>
    </row>
    <row r="22" spans="1:42">
      <c r="A22" s="44" t="s">
        <v>5</v>
      </c>
      <c r="B22" s="44" t="s">
        <v>82</v>
      </c>
      <c r="C22" s="44" t="s">
        <v>40</v>
      </c>
      <c r="D22" s="44" t="s">
        <v>120</v>
      </c>
      <c r="E22" s="45">
        <v>870277</v>
      </c>
      <c r="F22" s="45">
        <v>20429</v>
      </c>
      <c r="G22" s="45">
        <v>329807</v>
      </c>
      <c r="H22" s="45">
        <v>170284</v>
      </c>
      <c r="I22" s="45">
        <v>105970</v>
      </c>
      <c r="J22" s="45">
        <v>53553</v>
      </c>
      <c r="K22" s="45">
        <v>71720</v>
      </c>
      <c r="L22" s="45">
        <v>53103</v>
      </c>
      <c r="M22" s="45">
        <v>44375</v>
      </c>
      <c r="N22" s="45">
        <v>1086</v>
      </c>
      <c r="P22" s="27"/>
      <c r="Q22" s="27"/>
      <c r="R22" s="27"/>
      <c r="S22" s="28"/>
      <c r="T22" s="28"/>
      <c r="U22" s="28"/>
      <c r="V22" s="28"/>
      <c r="W22" s="28"/>
      <c r="X22" s="28"/>
      <c r="Y22" s="28"/>
      <c r="Z22" s="28"/>
      <c r="AA22" s="28"/>
      <c r="AB22" s="28"/>
      <c r="AD22" s="27"/>
      <c r="AE22" s="27"/>
      <c r="AF22" s="27"/>
      <c r="AG22" s="28"/>
      <c r="AH22" s="28"/>
      <c r="AI22" s="28"/>
      <c r="AJ22" s="28"/>
      <c r="AK22" s="28"/>
      <c r="AL22" s="28"/>
      <c r="AM22" s="28"/>
      <c r="AN22" s="28"/>
      <c r="AO22" s="28"/>
      <c r="AP22" s="28"/>
    </row>
    <row r="23" spans="1:42">
      <c r="A23" s="44" t="s">
        <v>5</v>
      </c>
      <c r="B23" s="44" t="s">
        <v>83</v>
      </c>
      <c r="C23" s="44" t="s">
        <v>40</v>
      </c>
      <c r="D23" s="44" t="s">
        <v>120</v>
      </c>
      <c r="E23" s="45">
        <v>870277</v>
      </c>
      <c r="F23" s="45">
        <v>20429</v>
      </c>
      <c r="G23" s="45">
        <v>329807</v>
      </c>
      <c r="H23" s="45">
        <v>170284</v>
      </c>
      <c r="I23" s="45">
        <v>105970</v>
      </c>
      <c r="J23" s="45">
        <v>53553</v>
      </c>
      <c r="K23" s="45">
        <v>71720</v>
      </c>
      <c r="L23" s="45">
        <v>53103</v>
      </c>
      <c r="M23" s="45">
        <v>44375</v>
      </c>
      <c r="N23" s="45">
        <v>1086</v>
      </c>
      <c r="P23" s="27"/>
      <c r="Q23" s="27"/>
      <c r="R23" s="27"/>
      <c r="S23" s="28"/>
      <c r="T23" s="28"/>
      <c r="U23" s="28"/>
      <c r="V23" s="28"/>
      <c r="W23" s="28"/>
      <c r="X23" s="28"/>
      <c r="Y23" s="28"/>
      <c r="Z23" s="28"/>
      <c r="AA23" s="28"/>
      <c r="AB23" s="28"/>
      <c r="AD23" s="27"/>
      <c r="AE23" s="27"/>
      <c r="AF23" s="27"/>
      <c r="AG23" s="28"/>
      <c r="AH23" s="28"/>
      <c r="AI23" s="28"/>
      <c r="AJ23" s="28"/>
      <c r="AK23" s="28"/>
      <c r="AL23" s="28"/>
      <c r="AM23" s="28"/>
      <c r="AN23" s="28"/>
      <c r="AO23" s="28"/>
      <c r="AP23" s="28"/>
    </row>
    <row r="24" spans="1:42">
      <c r="A24" s="44" t="s">
        <v>5</v>
      </c>
      <c r="B24" s="44" t="s">
        <v>85</v>
      </c>
      <c r="C24" s="44" t="s">
        <v>40</v>
      </c>
      <c r="D24" s="44" t="s">
        <v>120</v>
      </c>
      <c r="E24" s="46">
        <v>811842</v>
      </c>
      <c r="F24" s="46">
        <v>20429</v>
      </c>
      <c r="G24" s="46">
        <v>274212</v>
      </c>
      <c r="H24" s="46">
        <v>170016</v>
      </c>
      <c r="I24" s="46">
        <v>52930</v>
      </c>
      <c r="J24" s="46">
        <v>51266</v>
      </c>
      <c r="K24" s="46">
        <v>71470</v>
      </c>
      <c r="L24" s="46">
        <v>53085</v>
      </c>
      <c r="M24" s="46">
        <v>44375</v>
      </c>
      <c r="N24" s="46">
        <v>1086</v>
      </c>
      <c r="P24" s="27"/>
      <c r="Q24" s="27"/>
      <c r="R24" s="27"/>
      <c r="S24" s="29"/>
      <c r="T24" s="29"/>
      <c r="U24" s="29"/>
      <c r="V24" s="29"/>
      <c r="W24" s="29"/>
      <c r="X24" s="29"/>
      <c r="Y24" s="29"/>
      <c r="Z24" s="29"/>
      <c r="AA24" s="29"/>
      <c r="AB24" s="29"/>
      <c r="AD24" s="27"/>
      <c r="AE24" s="27"/>
      <c r="AF24" s="27"/>
      <c r="AG24" s="29"/>
      <c r="AH24" s="29"/>
      <c r="AI24" s="29"/>
      <c r="AJ24" s="29"/>
      <c r="AK24" s="29"/>
      <c r="AL24" s="29"/>
      <c r="AM24" s="29"/>
      <c r="AN24" s="29"/>
      <c r="AO24" s="29"/>
      <c r="AP24" s="29"/>
    </row>
    <row r="25" spans="1:42">
      <c r="A25" s="44" t="s">
        <v>5</v>
      </c>
      <c r="B25" s="44" t="s">
        <v>84</v>
      </c>
      <c r="C25" s="44" t="s">
        <v>40</v>
      </c>
      <c r="D25" s="44" t="s">
        <v>120</v>
      </c>
      <c r="E25" s="46">
        <v>372097</v>
      </c>
      <c r="F25" s="46">
        <v>12411</v>
      </c>
      <c r="G25" s="46">
        <v>128357</v>
      </c>
      <c r="H25" s="46">
        <v>75890</v>
      </c>
      <c r="I25" s="46">
        <v>26821</v>
      </c>
      <c r="J25" s="46">
        <v>25646</v>
      </c>
      <c r="K25" s="46">
        <v>25835</v>
      </c>
      <c r="L25" s="46">
        <v>33956</v>
      </c>
      <c r="M25" s="46">
        <v>15965</v>
      </c>
      <c r="N25" s="46">
        <v>134</v>
      </c>
      <c r="P25" s="27"/>
      <c r="Q25" s="27"/>
      <c r="R25" s="27"/>
      <c r="S25" s="29"/>
      <c r="T25" s="29"/>
      <c r="U25" s="29"/>
      <c r="V25" s="29"/>
      <c r="W25" s="29"/>
      <c r="X25" s="29"/>
      <c r="Y25" s="29"/>
      <c r="Z25" s="29"/>
      <c r="AA25" s="29"/>
      <c r="AB25" s="29"/>
      <c r="AD25" s="27"/>
      <c r="AE25" s="27"/>
      <c r="AF25" s="27"/>
      <c r="AG25" s="29"/>
      <c r="AH25" s="29"/>
      <c r="AI25" s="29"/>
      <c r="AJ25" s="29"/>
      <c r="AK25" s="29"/>
      <c r="AL25" s="29"/>
      <c r="AM25" s="29"/>
      <c r="AN25" s="29"/>
      <c r="AO25" s="29"/>
      <c r="AP25" s="29"/>
    </row>
    <row r="26" spans="1:42">
      <c r="A26" s="44" t="s">
        <v>47</v>
      </c>
      <c r="B26" s="44" t="s">
        <v>82</v>
      </c>
      <c r="C26" s="44" t="s">
        <v>40</v>
      </c>
      <c r="D26" s="44" t="s">
        <v>120</v>
      </c>
      <c r="E26" s="45">
        <v>2497227</v>
      </c>
      <c r="F26" s="45">
        <v>74364</v>
      </c>
      <c r="G26" s="45">
        <v>989231</v>
      </c>
      <c r="H26" s="45">
        <v>455844</v>
      </c>
      <c r="I26" s="45">
        <v>371236</v>
      </c>
      <c r="J26" s="45">
        <v>162151</v>
      </c>
      <c r="K26" s="45">
        <v>176415</v>
      </c>
      <c r="L26" s="45">
        <v>132295</v>
      </c>
      <c r="M26" s="45">
        <v>143608</v>
      </c>
      <c r="N26" s="45">
        <v>3526</v>
      </c>
      <c r="P26" s="27"/>
      <c r="Q26" s="27"/>
      <c r="R26" s="27"/>
      <c r="S26" s="28"/>
      <c r="T26" s="28"/>
      <c r="U26" s="28"/>
      <c r="V26" s="28"/>
      <c r="W26" s="28"/>
      <c r="X26" s="28"/>
      <c r="Y26" s="28"/>
      <c r="Z26" s="28"/>
      <c r="AA26" s="28"/>
      <c r="AB26" s="28"/>
      <c r="AD26" s="27"/>
      <c r="AE26" s="27"/>
      <c r="AF26" s="27"/>
      <c r="AG26" s="28"/>
      <c r="AH26" s="28"/>
      <c r="AI26" s="28"/>
      <c r="AJ26" s="28"/>
      <c r="AK26" s="28"/>
      <c r="AL26" s="28"/>
      <c r="AM26" s="28"/>
      <c r="AN26" s="28"/>
      <c r="AO26" s="28"/>
      <c r="AP26" s="28"/>
    </row>
    <row r="27" spans="1:42">
      <c r="A27" s="44" t="s">
        <v>47</v>
      </c>
      <c r="B27" s="44" t="s">
        <v>83</v>
      </c>
      <c r="C27" s="44" t="s">
        <v>40</v>
      </c>
      <c r="D27" s="44" t="s">
        <v>120</v>
      </c>
      <c r="E27" s="45">
        <v>2497227</v>
      </c>
      <c r="F27" s="45">
        <v>74364</v>
      </c>
      <c r="G27" s="45">
        <v>989231</v>
      </c>
      <c r="H27" s="45">
        <v>455844</v>
      </c>
      <c r="I27" s="45">
        <v>371236</v>
      </c>
      <c r="J27" s="45">
        <v>162151</v>
      </c>
      <c r="K27" s="45">
        <v>176415</v>
      </c>
      <c r="L27" s="45">
        <v>132295</v>
      </c>
      <c r="M27" s="45">
        <v>143608</v>
      </c>
      <c r="N27" s="45">
        <v>3526</v>
      </c>
      <c r="P27" s="27"/>
      <c r="Q27" s="27"/>
      <c r="R27" s="27"/>
      <c r="S27" s="28"/>
      <c r="T27" s="28"/>
      <c r="U27" s="28"/>
      <c r="V27" s="28"/>
      <c r="W27" s="28"/>
      <c r="X27" s="28"/>
      <c r="Y27" s="28"/>
      <c r="Z27" s="28"/>
      <c r="AA27" s="28"/>
      <c r="AB27" s="28"/>
      <c r="AD27" s="27"/>
      <c r="AE27" s="27"/>
      <c r="AF27" s="27"/>
      <c r="AG27" s="28"/>
      <c r="AH27" s="28"/>
      <c r="AI27" s="28"/>
      <c r="AJ27" s="28"/>
      <c r="AK27" s="28"/>
      <c r="AL27" s="28"/>
      <c r="AM27" s="28"/>
      <c r="AN27" s="28"/>
      <c r="AO27" s="28"/>
      <c r="AP27" s="28"/>
    </row>
    <row r="28" spans="1:42">
      <c r="A28" s="44" t="s">
        <v>47</v>
      </c>
      <c r="B28" s="44" t="s">
        <v>85</v>
      </c>
      <c r="C28" s="44" t="s">
        <v>40</v>
      </c>
      <c r="D28" s="44" t="s">
        <v>120</v>
      </c>
      <c r="E28" s="46">
        <v>2368680</v>
      </c>
      <c r="F28" s="46">
        <v>74363</v>
      </c>
      <c r="G28" s="46">
        <v>913025</v>
      </c>
      <c r="H28" s="46">
        <v>438948</v>
      </c>
      <c r="I28" s="46">
        <v>330475</v>
      </c>
      <c r="J28" s="46">
        <v>143602</v>
      </c>
      <c r="K28" s="46">
        <v>162487</v>
      </c>
      <c r="L28" s="46">
        <v>130585</v>
      </c>
      <c r="M28" s="46">
        <v>142369</v>
      </c>
      <c r="N28" s="46">
        <v>3507</v>
      </c>
      <c r="P28" s="27"/>
      <c r="Q28" s="27"/>
      <c r="R28" s="27"/>
      <c r="S28" s="29"/>
      <c r="T28" s="29"/>
      <c r="U28" s="29"/>
      <c r="V28" s="29"/>
      <c r="W28" s="29"/>
      <c r="X28" s="29"/>
      <c r="Y28" s="29"/>
      <c r="Z28" s="29"/>
      <c r="AA28" s="29"/>
      <c r="AB28" s="29"/>
      <c r="AD28" s="27"/>
      <c r="AE28" s="27"/>
      <c r="AF28" s="27"/>
      <c r="AG28" s="29"/>
      <c r="AH28" s="29"/>
      <c r="AI28" s="29"/>
      <c r="AJ28" s="29"/>
      <c r="AK28" s="29"/>
      <c r="AL28" s="29"/>
      <c r="AM28" s="29"/>
      <c r="AN28" s="29"/>
      <c r="AO28" s="29"/>
      <c r="AP28" s="29"/>
    </row>
    <row r="29" spans="1:42">
      <c r="A29" s="44" t="s">
        <v>47</v>
      </c>
      <c r="B29" s="44" t="s">
        <v>84</v>
      </c>
      <c r="C29" s="44" t="s">
        <v>40</v>
      </c>
      <c r="D29" s="44" t="s">
        <v>120</v>
      </c>
      <c r="E29" s="46">
        <v>668761</v>
      </c>
      <c r="F29" s="46">
        <v>52017</v>
      </c>
      <c r="G29" s="46">
        <v>287721</v>
      </c>
      <c r="H29" s="46">
        <v>113087</v>
      </c>
      <c r="I29" s="46">
        <v>125380</v>
      </c>
      <c r="J29" s="46">
        <v>49254</v>
      </c>
      <c r="K29" s="46">
        <v>50046</v>
      </c>
      <c r="L29" s="46">
        <v>23327</v>
      </c>
      <c r="M29" s="46">
        <v>38713</v>
      </c>
      <c r="N29" s="46">
        <v>1001</v>
      </c>
      <c r="P29" s="27"/>
      <c r="Q29" s="27"/>
      <c r="R29" s="27"/>
      <c r="S29" s="29"/>
      <c r="T29" s="29"/>
      <c r="U29" s="29"/>
      <c r="V29" s="29"/>
      <c r="W29" s="29"/>
      <c r="X29" s="29"/>
      <c r="Y29" s="29"/>
      <c r="Z29" s="29"/>
      <c r="AA29" s="29"/>
      <c r="AB29" s="29"/>
      <c r="AD29" s="27"/>
      <c r="AE29" s="27"/>
      <c r="AF29" s="27"/>
      <c r="AG29" s="29"/>
      <c r="AH29" s="29"/>
      <c r="AI29" s="29"/>
      <c r="AJ29" s="29"/>
      <c r="AK29" s="29"/>
      <c r="AL29" s="29"/>
      <c r="AM29" s="29"/>
      <c r="AN29" s="29"/>
      <c r="AO29" s="29"/>
      <c r="AP29" s="29"/>
    </row>
    <row r="30" spans="1:42">
      <c r="A30" s="44" t="s">
        <v>48</v>
      </c>
      <c r="B30" s="44" t="s">
        <v>82</v>
      </c>
      <c r="C30" s="44" t="s">
        <v>40</v>
      </c>
      <c r="D30" s="44" t="s">
        <v>120</v>
      </c>
      <c r="E30" s="45">
        <v>1488814</v>
      </c>
      <c r="F30" s="45">
        <v>38323</v>
      </c>
      <c r="G30" s="45">
        <v>591814</v>
      </c>
      <c r="H30" s="45">
        <v>274604</v>
      </c>
      <c r="I30" s="45">
        <v>214821</v>
      </c>
      <c r="J30" s="45">
        <v>102389</v>
      </c>
      <c r="K30" s="45">
        <v>112565</v>
      </c>
      <c r="L30" s="45">
        <v>83128</v>
      </c>
      <c r="M30" s="45">
        <v>76560</v>
      </c>
      <c r="N30" s="45">
        <v>2351</v>
      </c>
      <c r="P30" s="27"/>
      <c r="Q30" s="27"/>
      <c r="R30" s="27"/>
      <c r="S30" s="28"/>
      <c r="T30" s="28"/>
      <c r="U30" s="28"/>
      <c r="V30" s="28"/>
      <c r="W30" s="28"/>
      <c r="X30" s="28"/>
      <c r="Y30" s="28"/>
      <c r="Z30" s="28"/>
      <c r="AA30" s="28"/>
      <c r="AB30" s="28"/>
      <c r="AD30" s="27"/>
      <c r="AE30" s="27"/>
      <c r="AF30" s="27"/>
      <c r="AG30" s="28"/>
      <c r="AH30" s="28"/>
      <c r="AI30" s="28"/>
      <c r="AJ30" s="28"/>
      <c r="AK30" s="28"/>
      <c r="AL30" s="28"/>
      <c r="AM30" s="28"/>
      <c r="AN30" s="28"/>
      <c r="AO30" s="28"/>
      <c r="AP30" s="28"/>
    </row>
    <row r="31" spans="1:42">
      <c r="A31" s="44" t="s">
        <v>48</v>
      </c>
      <c r="B31" s="44" t="s">
        <v>83</v>
      </c>
      <c r="C31" s="44" t="s">
        <v>40</v>
      </c>
      <c r="D31" s="44" t="s">
        <v>120</v>
      </c>
      <c r="E31" s="45">
        <v>1488814</v>
      </c>
      <c r="F31" s="45">
        <v>38323</v>
      </c>
      <c r="G31" s="45">
        <v>591814</v>
      </c>
      <c r="H31" s="45">
        <v>274604</v>
      </c>
      <c r="I31" s="45">
        <v>214821</v>
      </c>
      <c r="J31" s="45">
        <v>102389</v>
      </c>
      <c r="K31" s="45">
        <v>112565</v>
      </c>
      <c r="L31" s="45">
        <v>83128</v>
      </c>
      <c r="M31" s="45">
        <v>76560</v>
      </c>
      <c r="N31" s="45">
        <v>2351</v>
      </c>
      <c r="P31" s="27"/>
      <c r="Q31" s="27"/>
      <c r="R31" s="27"/>
      <c r="S31" s="28"/>
      <c r="T31" s="28"/>
      <c r="U31" s="28"/>
      <c r="V31" s="28"/>
      <c r="W31" s="28"/>
      <c r="X31" s="28"/>
      <c r="Y31" s="28"/>
      <c r="Z31" s="28"/>
      <c r="AA31" s="28"/>
      <c r="AB31" s="28"/>
      <c r="AD31" s="27"/>
      <c r="AE31" s="27"/>
      <c r="AF31" s="27"/>
      <c r="AG31" s="28"/>
      <c r="AH31" s="28"/>
      <c r="AI31" s="28"/>
      <c r="AJ31" s="28"/>
      <c r="AK31" s="28"/>
      <c r="AL31" s="28"/>
      <c r="AM31" s="28"/>
      <c r="AN31" s="28"/>
      <c r="AO31" s="28"/>
      <c r="AP31" s="28"/>
    </row>
    <row r="32" spans="1:42">
      <c r="A32" s="44" t="s">
        <v>48</v>
      </c>
      <c r="B32" s="44" t="s">
        <v>85</v>
      </c>
      <c r="C32" s="44" t="s">
        <v>40</v>
      </c>
      <c r="D32" s="44" t="s">
        <v>120</v>
      </c>
      <c r="E32" s="46">
        <v>1361602</v>
      </c>
      <c r="F32" s="46">
        <v>38323</v>
      </c>
      <c r="G32" s="46">
        <v>488271</v>
      </c>
      <c r="H32" s="46">
        <v>270311</v>
      </c>
      <c r="I32" s="46">
        <v>131726</v>
      </c>
      <c r="J32" s="46">
        <v>86234</v>
      </c>
      <c r="K32" s="46">
        <v>108688</v>
      </c>
      <c r="L32" s="46">
        <v>82825</v>
      </c>
      <c r="M32" s="46">
        <v>76451</v>
      </c>
      <c r="N32" s="46">
        <v>2347</v>
      </c>
      <c r="P32" s="27"/>
      <c r="Q32" s="27"/>
      <c r="R32" s="27"/>
      <c r="S32" s="29"/>
      <c r="T32" s="29"/>
      <c r="U32" s="29"/>
      <c r="V32" s="29"/>
      <c r="W32" s="29"/>
      <c r="X32" s="29"/>
      <c r="Y32" s="29"/>
      <c r="Z32" s="29"/>
      <c r="AA32" s="29"/>
      <c r="AB32" s="29"/>
      <c r="AD32" s="27"/>
      <c r="AE32" s="27"/>
      <c r="AF32" s="27"/>
      <c r="AG32" s="29"/>
      <c r="AH32" s="29"/>
      <c r="AI32" s="29"/>
      <c r="AJ32" s="29"/>
      <c r="AK32" s="29"/>
      <c r="AL32" s="29"/>
      <c r="AM32" s="29"/>
      <c r="AN32" s="29"/>
      <c r="AO32" s="29"/>
      <c r="AP32" s="29"/>
    </row>
    <row r="33" spans="1:42">
      <c r="A33" s="44" t="s">
        <v>48</v>
      </c>
      <c r="B33" s="44" t="s">
        <v>84</v>
      </c>
      <c r="C33" s="44" t="s">
        <v>40</v>
      </c>
      <c r="D33" s="44" t="s">
        <v>120</v>
      </c>
      <c r="E33" s="46">
        <v>699659</v>
      </c>
      <c r="F33" s="46">
        <v>2517</v>
      </c>
      <c r="G33" s="46">
        <v>237735</v>
      </c>
      <c r="H33" s="46">
        <v>139112</v>
      </c>
      <c r="I33" s="46">
        <v>49038</v>
      </c>
      <c r="J33" s="46">
        <v>49585</v>
      </c>
      <c r="K33" s="46">
        <v>54838</v>
      </c>
      <c r="L33" s="46">
        <v>37097</v>
      </c>
      <c r="M33" s="46">
        <v>45772</v>
      </c>
      <c r="N33" s="46">
        <v>1405</v>
      </c>
      <c r="P33" s="27"/>
      <c r="Q33" s="27"/>
      <c r="R33" s="27"/>
      <c r="S33" s="29"/>
      <c r="T33" s="29"/>
      <c r="U33" s="29"/>
      <c r="V33" s="29"/>
      <c r="W33" s="29"/>
      <c r="X33" s="29"/>
      <c r="Y33" s="29"/>
      <c r="Z33" s="29"/>
      <c r="AA33" s="29"/>
      <c r="AB33" s="29"/>
      <c r="AD33" s="27"/>
      <c r="AE33" s="27"/>
      <c r="AF33" s="27"/>
      <c r="AG33" s="29"/>
      <c r="AH33" s="29"/>
      <c r="AI33" s="29"/>
      <c r="AJ33" s="29"/>
      <c r="AK33" s="29"/>
      <c r="AL33" s="29"/>
      <c r="AM33" s="29"/>
      <c r="AN33" s="29"/>
      <c r="AO33" s="29"/>
      <c r="AP33" s="29"/>
    </row>
    <row r="34" spans="1:42">
      <c r="A34" s="44" t="s">
        <v>3</v>
      </c>
      <c r="B34" s="44" t="s">
        <v>82</v>
      </c>
      <c r="C34" s="44" t="s">
        <v>40</v>
      </c>
      <c r="D34" s="44" t="s">
        <v>120</v>
      </c>
      <c r="E34" s="45">
        <v>948723</v>
      </c>
      <c r="F34" s="45">
        <v>27079</v>
      </c>
      <c r="G34" s="45">
        <v>396142</v>
      </c>
      <c r="H34" s="45">
        <v>165762</v>
      </c>
      <c r="I34" s="45">
        <v>164518</v>
      </c>
      <c r="J34" s="45">
        <v>65862</v>
      </c>
      <c r="K34" s="45">
        <v>65051</v>
      </c>
      <c r="L34" s="45">
        <v>48220</v>
      </c>
      <c r="M34" s="45">
        <v>51320</v>
      </c>
      <c r="N34" s="45">
        <v>1171</v>
      </c>
      <c r="P34" s="27"/>
      <c r="Q34" s="27"/>
      <c r="R34" s="27"/>
      <c r="S34" s="28"/>
      <c r="T34" s="28"/>
      <c r="U34" s="28"/>
      <c r="V34" s="28"/>
      <c r="W34" s="28"/>
      <c r="X34" s="28"/>
      <c r="Y34" s="28"/>
      <c r="Z34" s="28"/>
      <c r="AA34" s="28"/>
      <c r="AB34" s="28"/>
      <c r="AD34" s="27"/>
      <c r="AE34" s="27"/>
      <c r="AF34" s="27"/>
      <c r="AG34" s="28"/>
      <c r="AH34" s="28"/>
      <c r="AI34" s="28"/>
      <c r="AJ34" s="28"/>
      <c r="AK34" s="28"/>
      <c r="AL34" s="28"/>
      <c r="AM34" s="28"/>
      <c r="AN34" s="28"/>
      <c r="AO34" s="28"/>
      <c r="AP34" s="28"/>
    </row>
    <row r="35" spans="1:42">
      <c r="A35" s="44" t="s">
        <v>3</v>
      </c>
      <c r="B35" s="44" t="s">
        <v>83</v>
      </c>
      <c r="C35" s="44" t="s">
        <v>40</v>
      </c>
      <c r="D35" s="44" t="s">
        <v>120</v>
      </c>
      <c r="E35" s="45">
        <v>948723</v>
      </c>
      <c r="F35" s="45">
        <v>27079</v>
      </c>
      <c r="G35" s="45">
        <v>396142</v>
      </c>
      <c r="H35" s="45">
        <v>165762</v>
      </c>
      <c r="I35" s="45">
        <v>164518</v>
      </c>
      <c r="J35" s="45">
        <v>65862</v>
      </c>
      <c r="K35" s="45">
        <v>65051</v>
      </c>
      <c r="L35" s="45">
        <v>48220</v>
      </c>
      <c r="M35" s="45">
        <v>51320</v>
      </c>
      <c r="N35" s="45">
        <v>1171</v>
      </c>
      <c r="P35" s="27"/>
      <c r="Q35" s="27"/>
      <c r="R35" s="27"/>
      <c r="S35" s="28"/>
      <c r="T35" s="28"/>
      <c r="U35" s="28"/>
      <c r="V35" s="28"/>
      <c r="W35" s="28"/>
      <c r="X35" s="28"/>
      <c r="Y35" s="28"/>
      <c r="Z35" s="28"/>
      <c r="AA35" s="28"/>
      <c r="AB35" s="28"/>
      <c r="AD35" s="27"/>
      <c r="AE35" s="27"/>
      <c r="AF35" s="27"/>
      <c r="AG35" s="28"/>
      <c r="AH35" s="28"/>
      <c r="AI35" s="28"/>
      <c r="AJ35" s="28"/>
      <c r="AK35" s="28"/>
      <c r="AL35" s="28"/>
      <c r="AM35" s="28"/>
      <c r="AN35" s="28"/>
      <c r="AO35" s="28"/>
      <c r="AP35" s="28"/>
    </row>
    <row r="36" spans="1:42">
      <c r="A36" s="44" t="s">
        <v>3</v>
      </c>
      <c r="B36" s="44" t="s">
        <v>85</v>
      </c>
      <c r="C36" s="44" t="s">
        <v>40</v>
      </c>
      <c r="D36" s="44" t="s">
        <v>120</v>
      </c>
      <c r="E36" s="46">
        <v>813705</v>
      </c>
      <c r="F36" s="46">
        <v>27079</v>
      </c>
      <c r="G36" s="46">
        <v>325911</v>
      </c>
      <c r="H36" s="46">
        <v>143038</v>
      </c>
      <c r="I36" s="46">
        <v>128481</v>
      </c>
      <c r="J36" s="46">
        <v>54392</v>
      </c>
      <c r="K36" s="46">
        <v>48099</v>
      </c>
      <c r="L36" s="46">
        <v>44666</v>
      </c>
      <c r="M36" s="46">
        <v>49138</v>
      </c>
      <c r="N36" s="46">
        <v>1135</v>
      </c>
      <c r="P36" s="27"/>
      <c r="Q36" s="27"/>
      <c r="R36" s="27"/>
      <c r="S36" s="29"/>
      <c r="T36" s="29"/>
      <c r="U36" s="29"/>
      <c r="V36" s="29"/>
      <c r="W36" s="29"/>
      <c r="X36" s="29"/>
      <c r="Y36" s="29"/>
      <c r="Z36" s="29"/>
      <c r="AA36" s="29"/>
      <c r="AB36" s="29"/>
      <c r="AD36" s="27"/>
      <c r="AE36" s="27"/>
      <c r="AF36" s="27"/>
      <c r="AG36" s="29"/>
      <c r="AH36" s="29"/>
      <c r="AI36" s="29"/>
      <c r="AJ36" s="29"/>
      <c r="AK36" s="29"/>
      <c r="AL36" s="29"/>
      <c r="AM36" s="29"/>
      <c r="AN36" s="29"/>
      <c r="AO36" s="29"/>
      <c r="AP36" s="29"/>
    </row>
    <row r="37" spans="1:42">
      <c r="A37" s="44" t="s">
        <v>3</v>
      </c>
      <c r="B37" s="44" t="s">
        <v>84</v>
      </c>
      <c r="C37" s="44" t="s">
        <v>40</v>
      </c>
      <c r="D37" s="44" t="s">
        <v>120</v>
      </c>
      <c r="E37" s="46">
        <v>264714</v>
      </c>
      <c r="F37" s="46">
        <v>20646</v>
      </c>
      <c r="G37" s="46">
        <v>131510</v>
      </c>
      <c r="H37" s="46">
        <v>42873</v>
      </c>
      <c r="I37" s="46">
        <v>65395</v>
      </c>
      <c r="J37" s="46">
        <v>23242</v>
      </c>
      <c r="K37" s="46">
        <v>28323</v>
      </c>
      <c r="L37" s="46">
        <v>7327</v>
      </c>
      <c r="M37" s="46">
        <v>7062</v>
      </c>
      <c r="N37" s="46">
        <v>161</v>
      </c>
      <c r="P37" s="27"/>
      <c r="Q37" s="27"/>
      <c r="R37" s="27"/>
      <c r="S37" s="29"/>
      <c r="T37" s="29"/>
      <c r="U37" s="29"/>
      <c r="V37" s="29"/>
      <c r="W37" s="29"/>
      <c r="X37" s="29"/>
      <c r="Y37" s="29"/>
      <c r="Z37" s="29"/>
      <c r="AA37" s="29"/>
      <c r="AB37" s="29"/>
      <c r="AD37" s="27"/>
      <c r="AE37" s="27"/>
      <c r="AF37" s="27"/>
      <c r="AG37" s="29"/>
      <c r="AH37" s="29"/>
      <c r="AI37" s="29"/>
      <c r="AJ37" s="29"/>
      <c r="AK37" s="29"/>
      <c r="AL37" s="29"/>
      <c r="AM37" s="29"/>
      <c r="AN37" s="29"/>
      <c r="AO37" s="29"/>
      <c r="AP37" s="29"/>
    </row>
    <row r="38" spans="1:42">
      <c r="A38" s="44" t="s">
        <v>50</v>
      </c>
      <c r="B38" s="44" t="s">
        <v>82</v>
      </c>
      <c r="C38" s="44" t="s">
        <v>40</v>
      </c>
      <c r="D38" s="44" t="s">
        <v>120</v>
      </c>
      <c r="E38" s="45">
        <v>1393502</v>
      </c>
      <c r="F38" s="45">
        <v>41209</v>
      </c>
      <c r="G38" s="45">
        <v>555699</v>
      </c>
      <c r="H38" s="45">
        <v>282253</v>
      </c>
      <c r="I38" s="45">
        <v>175104</v>
      </c>
      <c r="J38" s="45">
        <v>98342</v>
      </c>
      <c r="K38" s="45">
        <v>152648</v>
      </c>
      <c r="L38" s="45">
        <v>85745</v>
      </c>
      <c r="M38" s="45">
        <v>43139</v>
      </c>
      <c r="N38" s="45">
        <v>721</v>
      </c>
      <c r="P38" s="27"/>
      <c r="Q38" s="27"/>
      <c r="R38" s="27"/>
      <c r="S38" s="28"/>
      <c r="T38" s="28"/>
      <c r="U38" s="28"/>
      <c r="V38" s="28"/>
      <c r="W38" s="28"/>
      <c r="X38" s="28"/>
      <c r="Y38" s="28"/>
      <c r="Z38" s="28"/>
      <c r="AA38" s="28"/>
      <c r="AB38" s="28"/>
      <c r="AD38" s="27"/>
      <c r="AE38" s="27"/>
      <c r="AF38" s="27"/>
      <c r="AG38" s="28"/>
      <c r="AH38" s="28"/>
      <c r="AI38" s="28"/>
      <c r="AJ38" s="28"/>
      <c r="AK38" s="28"/>
      <c r="AL38" s="28"/>
      <c r="AM38" s="28"/>
      <c r="AN38" s="28"/>
      <c r="AO38" s="28"/>
      <c r="AP38" s="28"/>
    </row>
    <row r="39" spans="1:42">
      <c r="A39" s="44" t="s">
        <v>50</v>
      </c>
      <c r="B39" s="44" t="s">
        <v>83</v>
      </c>
      <c r="C39" s="44" t="s">
        <v>40</v>
      </c>
      <c r="D39" s="44" t="s">
        <v>120</v>
      </c>
      <c r="E39" s="45">
        <v>1393502</v>
      </c>
      <c r="F39" s="45">
        <v>41209</v>
      </c>
      <c r="G39" s="45">
        <v>555699</v>
      </c>
      <c r="H39" s="45">
        <v>282253</v>
      </c>
      <c r="I39" s="45">
        <v>175104</v>
      </c>
      <c r="J39" s="45">
        <v>98342</v>
      </c>
      <c r="K39" s="45">
        <v>152648</v>
      </c>
      <c r="L39" s="45">
        <v>85745</v>
      </c>
      <c r="M39" s="45">
        <v>43139</v>
      </c>
      <c r="N39" s="45">
        <v>721</v>
      </c>
      <c r="P39" s="27"/>
      <c r="Q39" s="27"/>
      <c r="R39" s="27"/>
      <c r="S39" s="28"/>
      <c r="T39" s="28"/>
      <c r="U39" s="28"/>
      <c r="V39" s="28"/>
      <c r="W39" s="28"/>
      <c r="X39" s="28"/>
      <c r="Y39" s="28"/>
      <c r="Z39" s="28"/>
      <c r="AA39" s="28"/>
      <c r="AB39" s="28"/>
      <c r="AD39" s="27"/>
      <c r="AE39" s="27"/>
      <c r="AF39" s="27"/>
      <c r="AG39" s="28"/>
      <c r="AH39" s="28"/>
      <c r="AI39" s="28"/>
      <c r="AJ39" s="28"/>
      <c r="AK39" s="28"/>
      <c r="AL39" s="28"/>
      <c r="AM39" s="28"/>
      <c r="AN39" s="28"/>
      <c r="AO39" s="28"/>
      <c r="AP39" s="28"/>
    </row>
    <row r="40" spans="1:42">
      <c r="A40" s="44" t="s">
        <v>50</v>
      </c>
      <c r="B40" s="44" t="s">
        <v>85</v>
      </c>
      <c r="C40" s="44" t="s">
        <v>40</v>
      </c>
      <c r="D40" s="44" t="s">
        <v>120</v>
      </c>
      <c r="E40" s="46">
        <v>1338120</v>
      </c>
      <c r="F40" s="46">
        <v>41209</v>
      </c>
      <c r="G40" s="46">
        <v>528761</v>
      </c>
      <c r="H40" s="46">
        <v>274372</v>
      </c>
      <c r="I40" s="46">
        <v>172496</v>
      </c>
      <c r="J40" s="46">
        <v>81893</v>
      </c>
      <c r="K40" s="46">
        <v>145344</v>
      </c>
      <c r="L40" s="46">
        <v>85171</v>
      </c>
      <c r="M40" s="46">
        <v>43137</v>
      </c>
      <c r="N40" s="46">
        <v>720</v>
      </c>
      <c r="P40" s="27"/>
      <c r="Q40" s="27"/>
      <c r="R40" s="27"/>
      <c r="S40" s="29"/>
      <c r="T40" s="29"/>
      <c r="U40" s="29"/>
      <c r="V40" s="29"/>
      <c r="W40" s="29"/>
      <c r="X40" s="29"/>
      <c r="Y40" s="29"/>
      <c r="Z40" s="29"/>
      <c r="AA40" s="29"/>
      <c r="AB40" s="29"/>
      <c r="AD40" s="27"/>
      <c r="AE40" s="27"/>
      <c r="AF40" s="27"/>
      <c r="AG40" s="29"/>
      <c r="AH40" s="29"/>
      <c r="AI40" s="29"/>
      <c r="AJ40" s="29"/>
      <c r="AK40" s="29"/>
      <c r="AL40" s="29"/>
      <c r="AM40" s="29"/>
      <c r="AN40" s="29"/>
      <c r="AO40" s="29"/>
      <c r="AP40" s="29"/>
    </row>
    <row r="41" spans="1:42">
      <c r="A41" s="44" t="s">
        <v>50</v>
      </c>
      <c r="B41" s="44" t="s">
        <v>84</v>
      </c>
      <c r="C41" s="44" t="s">
        <v>40</v>
      </c>
      <c r="D41" s="44" t="s">
        <v>120</v>
      </c>
      <c r="E41" s="46">
        <v>547279</v>
      </c>
      <c r="F41" s="46">
        <v>27803</v>
      </c>
      <c r="G41" s="46">
        <v>232742</v>
      </c>
      <c r="H41" s="46">
        <v>97387</v>
      </c>
      <c r="I41" s="46">
        <v>99108</v>
      </c>
      <c r="J41" s="46">
        <v>36247</v>
      </c>
      <c r="K41" s="46">
        <v>33624</v>
      </c>
      <c r="L41" s="46">
        <v>44662</v>
      </c>
      <c r="M41" s="46">
        <v>18787</v>
      </c>
      <c r="N41" s="46">
        <v>314</v>
      </c>
      <c r="P41" s="27"/>
      <c r="Q41" s="27"/>
      <c r="R41" s="27"/>
      <c r="S41" s="29"/>
      <c r="T41" s="29"/>
      <c r="U41" s="29"/>
      <c r="V41" s="29"/>
      <c r="W41" s="29"/>
      <c r="X41" s="29"/>
      <c r="Y41" s="29"/>
      <c r="Z41" s="29"/>
      <c r="AA41" s="29"/>
      <c r="AB41" s="29"/>
      <c r="AD41" s="27"/>
      <c r="AE41" s="27"/>
      <c r="AF41" s="27"/>
      <c r="AG41" s="29"/>
      <c r="AH41" s="29"/>
      <c r="AI41" s="29"/>
      <c r="AJ41" s="29"/>
      <c r="AK41" s="29"/>
      <c r="AL41" s="29"/>
      <c r="AM41" s="29"/>
      <c r="AN41" s="29"/>
      <c r="AO41" s="29"/>
      <c r="AP41" s="29"/>
    </row>
    <row r="42" spans="1:42">
      <c r="A42" s="44" t="s">
        <v>45</v>
      </c>
      <c r="B42" s="44" t="s">
        <v>82</v>
      </c>
      <c r="C42" s="44" t="s">
        <v>40</v>
      </c>
      <c r="D42" s="44" t="s">
        <v>120</v>
      </c>
      <c r="E42" s="45">
        <v>832249</v>
      </c>
      <c r="F42" s="45">
        <v>25347</v>
      </c>
      <c r="G42" s="45">
        <v>377194</v>
      </c>
      <c r="H42" s="45">
        <v>136296</v>
      </c>
      <c r="I42" s="45">
        <v>172034</v>
      </c>
      <c r="J42" s="45">
        <v>68864</v>
      </c>
      <c r="K42" s="45">
        <v>61363</v>
      </c>
      <c r="L42" s="45">
        <v>38568</v>
      </c>
      <c r="M42" s="45">
        <v>35720</v>
      </c>
      <c r="N42" s="45">
        <v>645</v>
      </c>
      <c r="P42" s="27"/>
      <c r="Q42" s="27"/>
      <c r="R42" s="27"/>
      <c r="S42" s="28"/>
      <c r="T42" s="28"/>
      <c r="U42" s="28"/>
      <c r="V42" s="28"/>
      <c r="W42" s="28"/>
      <c r="X42" s="28"/>
      <c r="Y42" s="28"/>
      <c r="Z42" s="28"/>
      <c r="AA42" s="28"/>
      <c r="AB42" s="28"/>
      <c r="AD42" s="27"/>
      <c r="AE42" s="27"/>
      <c r="AF42" s="27"/>
      <c r="AG42" s="28"/>
      <c r="AH42" s="28"/>
      <c r="AI42" s="28"/>
      <c r="AJ42" s="28"/>
      <c r="AK42" s="28"/>
      <c r="AL42" s="28"/>
      <c r="AM42" s="28"/>
      <c r="AN42" s="28"/>
      <c r="AO42" s="28"/>
      <c r="AP42" s="28"/>
    </row>
    <row r="43" spans="1:42">
      <c r="A43" s="44" t="s">
        <v>45</v>
      </c>
      <c r="B43" s="44" t="s">
        <v>83</v>
      </c>
      <c r="C43" s="44" t="s">
        <v>40</v>
      </c>
      <c r="D43" s="44" t="s">
        <v>120</v>
      </c>
      <c r="E43" s="45">
        <v>832249</v>
      </c>
      <c r="F43" s="45">
        <v>25347</v>
      </c>
      <c r="G43" s="45">
        <v>377194</v>
      </c>
      <c r="H43" s="45">
        <v>136296</v>
      </c>
      <c r="I43" s="45">
        <v>172034</v>
      </c>
      <c r="J43" s="45">
        <v>68864</v>
      </c>
      <c r="K43" s="45">
        <v>61363</v>
      </c>
      <c r="L43" s="45">
        <v>38568</v>
      </c>
      <c r="M43" s="45">
        <v>35720</v>
      </c>
      <c r="N43" s="45">
        <v>645</v>
      </c>
      <c r="P43" s="27"/>
      <c r="Q43" s="27"/>
      <c r="R43" s="27"/>
      <c r="S43" s="28"/>
      <c r="T43" s="28"/>
      <c r="U43" s="28"/>
      <c r="V43" s="28"/>
      <c r="W43" s="28"/>
      <c r="X43" s="28"/>
      <c r="Y43" s="28"/>
      <c r="Z43" s="28"/>
      <c r="AA43" s="28"/>
      <c r="AB43" s="28"/>
      <c r="AD43" s="27"/>
      <c r="AE43" s="27"/>
      <c r="AF43" s="27"/>
      <c r="AG43" s="28"/>
      <c r="AH43" s="28"/>
      <c r="AI43" s="28"/>
      <c r="AJ43" s="28"/>
      <c r="AK43" s="28"/>
      <c r="AL43" s="28"/>
      <c r="AM43" s="28"/>
      <c r="AN43" s="28"/>
      <c r="AO43" s="28"/>
      <c r="AP43" s="28"/>
    </row>
    <row r="44" spans="1:42">
      <c r="A44" s="44" t="s">
        <v>45</v>
      </c>
      <c r="B44" s="44" t="s">
        <v>85</v>
      </c>
      <c r="C44" s="44" t="s">
        <v>40</v>
      </c>
      <c r="D44" s="44" t="s">
        <v>120</v>
      </c>
      <c r="E44" s="46">
        <v>784571</v>
      </c>
      <c r="F44" s="46">
        <v>0</v>
      </c>
      <c r="G44" s="46">
        <v>344578</v>
      </c>
      <c r="H44" s="46">
        <v>132251</v>
      </c>
      <c r="I44" s="46">
        <v>150284</v>
      </c>
      <c r="J44" s="46">
        <v>62043</v>
      </c>
      <c r="K44" s="46">
        <v>57428</v>
      </c>
      <c r="L44" s="46">
        <v>38498</v>
      </c>
      <c r="M44" s="46">
        <v>35681</v>
      </c>
      <c r="N44" s="46">
        <v>644</v>
      </c>
      <c r="P44" s="27"/>
      <c r="Q44" s="27"/>
      <c r="R44" s="27"/>
      <c r="S44" s="29"/>
      <c r="T44" s="29"/>
      <c r="U44" s="29"/>
      <c r="V44" s="29"/>
      <c r="W44" s="29"/>
      <c r="X44" s="29"/>
      <c r="Y44" s="29"/>
      <c r="Z44" s="29"/>
      <c r="AA44" s="29"/>
      <c r="AB44" s="29"/>
      <c r="AD44" s="27"/>
      <c r="AE44" s="27"/>
      <c r="AF44" s="27"/>
      <c r="AG44" s="29"/>
      <c r="AH44" s="29"/>
      <c r="AI44" s="29"/>
      <c r="AJ44" s="29"/>
      <c r="AK44" s="29"/>
      <c r="AL44" s="29"/>
      <c r="AM44" s="29"/>
      <c r="AN44" s="29"/>
      <c r="AO44" s="29"/>
      <c r="AP44" s="29"/>
    </row>
    <row r="45" spans="1:42">
      <c r="A45" s="44" t="s">
        <v>45</v>
      </c>
      <c r="B45" s="44" t="s">
        <v>84</v>
      </c>
      <c r="C45" s="44" t="s">
        <v>40</v>
      </c>
      <c r="D45" s="44" t="s">
        <v>120</v>
      </c>
      <c r="E45" s="46">
        <v>420477</v>
      </c>
      <c r="F45" s="46">
        <v>0</v>
      </c>
      <c r="G45" s="46">
        <v>193299</v>
      </c>
      <c r="H45" s="46">
        <v>71419</v>
      </c>
      <c r="I45" s="46">
        <v>87114</v>
      </c>
      <c r="J45" s="46">
        <v>34766</v>
      </c>
      <c r="K45" s="46">
        <v>36968</v>
      </c>
      <c r="L45" s="46">
        <v>20230</v>
      </c>
      <c r="M45" s="46">
        <v>13969</v>
      </c>
      <c r="N45" s="46">
        <v>252</v>
      </c>
      <c r="P45" s="27"/>
      <c r="Q45" s="27"/>
      <c r="R45" s="27"/>
      <c r="S45" s="29"/>
      <c r="T45" s="29"/>
      <c r="U45" s="29"/>
      <c r="V45" s="29"/>
      <c r="W45" s="29"/>
      <c r="X45" s="29"/>
      <c r="Y45" s="29"/>
      <c r="Z45" s="29"/>
      <c r="AA45" s="29"/>
      <c r="AB45" s="29"/>
      <c r="AD45" s="27"/>
      <c r="AE45" s="27"/>
      <c r="AF45" s="27"/>
      <c r="AG45" s="29"/>
      <c r="AH45" s="29"/>
      <c r="AI45" s="29"/>
      <c r="AJ45" s="29"/>
      <c r="AK45" s="29"/>
      <c r="AL45" s="29"/>
      <c r="AM45" s="29"/>
      <c r="AN45" s="29"/>
      <c r="AO45" s="29"/>
      <c r="AP45" s="29"/>
    </row>
    <row r="46" spans="1:42">
      <c r="A46" s="44" t="s">
        <v>53</v>
      </c>
      <c r="B46" s="44" t="s">
        <v>82</v>
      </c>
      <c r="C46" s="44" t="s">
        <v>40</v>
      </c>
      <c r="D46" s="44" t="s">
        <v>120</v>
      </c>
      <c r="E46" s="45">
        <v>1507476</v>
      </c>
      <c r="F46" s="45">
        <v>47660</v>
      </c>
      <c r="G46" s="45">
        <v>663099</v>
      </c>
      <c r="H46" s="45">
        <v>246080</v>
      </c>
      <c r="I46" s="45">
        <v>301854</v>
      </c>
      <c r="J46" s="45">
        <v>115165</v>
      </c>
      <c r="K46" s="45">
        <v>98657</v>
      </c>
      <c r="L46" s="45">
        <v>63812</v>
      </c>
      <c r="M46" s="45">
        <v>81006</v>
      </c>
      <c r="N46" s="45">
        <v>2605</v>
      </c>
      <c r="P46" s="27"/>
      <c r="Q46" s="27"/>
      <c r="R46" s="27"/>
      <c r="S46" s="28"/>
      <c r="T46" s="28"/>
      <c r="U46" s="28"/>
      <c r="V46" s="28"/>
      <c r="W46" s="28"/>
      <c r="X46" s="28"/>
      <c r="Y46" s="28"/>
      <c r="Z46" s="28"/>
      <c r="AA46" s="28"/>
      <c r="AB46" s="28"/>
      <c r="AD46" s="27"/>
      <c r="AE46" s="27"/>
      <c r="AF46" s="27"/>
      <c r="AG46" s="28"/>
      <c r="AH46" s="28"/>
      <c r="AI46" s="28"/>
      <c r="AJ46" s="28"/>
      <c r="AK46" s="28"/>
      <c r="AL46" s="28"/>
      <c r="AM46" s="28"/>
      <c r="AN46" s="28"/>
      <c r="AO46" s="28"/>
      <c r="AP46" s="28"/>
    </row>
    <row r="47" spans="1:42">
      <c r="A47" s="44" t="s">
        <v>53</v>
      </c>
      <c r="B47" s="44" t="s">
        <v>83</v>
      </c>
      <c r="C47" s="44" t="s">
        <v>40</v>
      </c>
      <c r="D47" s="44" t="s">
        <v>120</v>
      </c>
      <c r="E47" s="45">
        <v>1507476</v>
      </c>
      <c r="F47" s="45">
        <v>47660</v>
      </c>
      <c r="G47" s="45">
        <v>663099</v>
      </c>
      <c r="H47" s="45">
        <v>246080</v>
      </c>
      <c r="I47" s="45">
        <v>301854</v>
      </c>
      <c r="J47" s="45">
        <v>115165</v>
      </c>
      <c r="K47" s="45">
        <v>98657</v>
      </c>
      <c r="L47" s="45">
        <v>63812</v>
      </c>
      <c r="M47" s="45">
        <v>81006</v>
      </c>
      <c r="N47" s="45">
        <v>2605</v>
      </c>
      <c r="P47" s="27"/>
      <c r="Q47" s="27"/>
      <c r="R47" s="27"/>
      <c r="S47" s="28"/>
      <c r="T47" s="28"/>
      <c r="U47" s="28"/>
      <c r="V47" s="28"/>
      <c r="W47" s="28"/>
      <c r="X47" s="28"/>
      <c r="Y47" s="28"/>
      <c r="Z47" s="28"/>
      <c r="AA47" s="28"/>
      <c r="AB47" s="28"/>
      <c r="AD47" s="27"/>
      <c r="AE47" s="27"/>
      <c r="AF47" s="27"/>
      <c r="AG47" s="28"/>
      <c r="AH47" s="28"/>
      <c r="AI47" s="28"/>
      <c r="AJ47" s="28"/>
      <c r="AK47" s="28"/>
      <c r="AL47" s="28"/>
      <c r="AM47" s="28"/>
      <c r="AN47" s="28"/>
      <c r="AO47" s="28"/>
      <c r="AP47" s="28"/>
    </row>
    <row r="48" spans="1:42">
      <c r="A48" s="44" t="s">
        <v>53</v>
      </c>
      <c r="B48" s="44" t="s">
        <v>85</v>
      </c>
      <c r="C48" s="44" t="s">
        <v>40</v>
      </c>
      <c r="D48" s="44" t="s">
        <v>120</v>
      </c>
      <c r="E48" s="46">
        <v>1282485</v>
      </c>
      <c r="F48" s="46">
        <v>24922</v>
      </c>
      <c r="G48" s="46">
        <v>532369</v>
      </c>
      <c r="H48" s="46">
        <v>215202</v>
      </c>
      <c r="I48" s="46">
        <v>229576</v>
      </c>
      <c r="J48" s="46">
        <v>87591</v>
      </c>
      <c r="K48" s="46">
        <v>78437</v>
      </c>
      <c r="L48" s="46">
        <v>54262</v>
      </c>
      <c r="M48" s="46">
        <v>79931</v>
      </c>
      <c r="N48" s="46">
        <v>2572</v>
      </c>
      <c r="P48" s="27"/>
      <c r="Q48" s="27"/>
      <c r="R48" s="27"/>
      <c r="S48" s="29"/>
      <c r="T48" s="29"/>
      <c r="U48" s="29"/>
      <c r="V48" s="29"/>
      <c r="W48" s="29"/>
      <c r="X48" s="29"/>
      <c r="Y48" s="29"/>
      <c r="Z48" s="29"/>
      <c r="AA48" s="29"/>
      <c r="AB48" s="29"/>
      <c r="AD48" s="27"/>
      <c r="AE48" s="27"/>
      <c r="AF48" s="27"/>
      <c r="AG48" s="29"/>
      <c r="AH48" s="29"/>
      <c r="AI48" s="29"/>
      <c r="AJ48" s="29"/>
      <c r="AK48" s="29"/>
      <c r="AL48" s="29"/>
      <c r="AM48" s="29"/>
      <c r="AN48" s="29"/>
      <c r="AO48" s="29"/>
      <c r="AP48" s="29"/>
    </row>
    <row r="49" spans="1:42">
      <c r="A49" s="44" t="s">
        <v>53</v>
      </c>
      <c r="B49" s="44" t="s">
        <v>84</v>
      </c>
      <c r="C49" s="44" t="s">
        <v>40</v>
      </c>
      <c r="D49" s="44" t="s">
        <v>120</v>
      </c>
      <c r="E49" s="46">
        <v>637890</v>
      </c>
      <c r="F49" s="46">
        <v>11210</v>
      </c>
      <c r="G49" s="46">
        <v>217890</v>
      </c>
      <c r="H49" s="46">
        <v>122365</v>
      </c>
      <c r="I49" s="46">
        <v>66052</v>
      </c>
      <c r="J49" s="46">
        <v>29473</v>
      </c>
      <c r="K49" s="46">
        <v>37430</v>
      </c>
      <c r="L49" s="46">
        <v>26337</v>
      </c>
      <c r="M49" s="46">
        <v>56866</v>
      </c>
      <c r="N49" s="46">
        <v>1732</v>
      </c>
      <c r="P49" s="27"/>
      <c r="Q49" s="27"/>
      <c r="R49" s="27"/>
      <c r="S49" s="29"/>
      <c r="T49" s="29"/>
      <c r="U49" s="29"/>
      <c r="V49" s="29"/>
      <c r="W49" s="29"/>
      <c r="X49" s="29"/>
      <c r="Y49" s="29"/>
      <c r="Z49" s="29"/>
      <c r="AA49" s="29"/>
      <c r="AB49" s="29"/>
      <c r="AD49" s="27"/>
      <c r="AE49" s="27"/>
      <c r="AF49" s="27"/>
      <c r="AG49" s="29"/>
      <c r="AH49" s="29"/>
      <c r="AI49" s="29"/>
      <c r="AJ49" s="29"/>
      <c r="AK49" s="29"/>
      <c r="AL49" s="29"/>
      <c r="AM49" s="29"/>
      <c r="AN49" s="29"/>
      <c r="AO49" s="29"/>
      <c r="AP49" s="29"/>
    </row>
    <row r="50" spans="1:42">
      <c r="A50" s="44" t="s">
        <v>0</v>
      </c>
      <c r="B50" s="44" t="s">
        <v>82</v>
      </c>
      <c r="C50" s="44" t="s">
        <v>40</v>
      </c>
      <c r="D50" s="44" t="s">
        <v>120</v>
      </c>
      <c r="E50" s="45">
        <v>1988312</v>
      </c>
      <c r="F50" s="45">
        <v>55419</v>
      </c>
      <c r="G50" s="45">
        <v>805804</v>
      </c>
      <c r="H50" s="45">
        <v>353199</v>
      </c>
      <c r="I50" s="45">
        <v>312921</v>
      </c>
      <c r="J50" s="45">
        <v>139684</v>
      </c>
      <c r="K50" s="45">
        <v>138649</v>
      </c>
      <c r="L50" s="45">
        <v>98881</v>
      </c>
      <c r="M50" s="45">
        <v>113185</v>
      </c>
      <c r="N50" s="45">
        <v>2484</v>
      </c>
      <c r="P50" s="27"/>
      <c r="Q50" s="27"/>
      <c r="R50" s="27"/>
      <c r="S50" s="28"/>
      <c r="T50" s="28"/>
      <c r="U50" s="28"/>
      <c r="V50" s="28"/>
      <c r="W50" s="28"/>
      <c r="X50" s="28"/>
      <c r="Y50" s="28"/>
      <c r="Z50" s="28"/>
      <c r="AA50" s="28"/>
      <c r="AB50" s="28"/>
      <c r="AD50" s="27"/>
      <c r="AE50" s="27"/>
      <c r="AF50" s="27"/>
      <c r="AG50" s="28"/>
      <c r="AH50" s="28"/>
      <c r="AI50" s="28"/>
      <c r="AJ50" s="28"/>
      <c r="AK50" s="28"/>
      <c r="AL50" s="28"/>
      <c r="AM50" s="28"/>
      <c r="AN50" s="28"/>
      <c r="AO50" s="28"/>
      <c r="AP50" s="28"/>
    </row>
    <row r="51" spans="1:42">
      <c r="A51" s="44" t="s">
        <v>0</v>
      </c>
      <c r="B51" s="44" t="s">
        <v>83</v>
      </c>
      <c r="C51" s="44" t="s">
        <v>40</v>
      </c>
      <c r="D51" s="44" t="s">
        <v>120</v>
      </c>
      <c r="E51" s="45">
        <v>1988312</v>
      </c>
      <c r="F51" s="45">
        <v>55419</v>
      </c>
      <c r="G51" s="45">
        <v>805804</v>
      </c>
      <c r="H51" s="45">
        <v>353199</v>
      </c>
      <c r="I51" s="45">
        <v>312921</v>
      </c>
      <c r="J51" s="45">
        <v>139684</v>
      </c>
      <c r="K51" s="45">
        <v>138649</v>
      </c>
      <c r="L51" s="45">
        <v>98881</v>
      </c>
      <c r="M51" s="45">
        <v>113185</v>
      </c>
      <c r="N51" s="45">
        <v>2484</v>
      </c>
      <c r="P51" s="27"/>
      <c r="Q51" s="27"/>
      <c r="R51" s="27"/>
      <c r="S51" s="28"/>
      <c r="T51" s="28"/>
      <c r="U51" s="28"/>
      <c r="V51" s="28"/>
      <c r="W51" s="28"/>
      <c r="X51" s="28"/>
      <c r="Y51" s="28"/>
      <c r="Z51" s="28"/>
      <c r="AA51" s="28"/>
      <c r="AB51" s="28"/>
      <c r="AD51" s="27"/>
      <c r="AE51" s="27"/>
      <c r="AF51" s="27"/>
      <c r="AG51" s="28"/>
      <c r="AH51" s="28"/>
      <c r="AI51" s="28"/>
      <c r="AJ51" s="28"/>
      <c r="AK51" s="28"/>
      <c r="AL51" s="28"/>
      <c r="AM51" s="28"/>
      <c r="AN51" s="28"/>
      <c r="AO51" s="28"/>
      <c r="AP51" s="28"/>
    </row>
    <row r="52" spans="1:42">
      <c r="A52" s="44" t="s">
        <v>0</v>
      </c>
      <c r="B52" s="44" t="s">
        <v>85</v>
      </c>
      <c r="C52" s="44" t="s">
        <v>40</v>
      </c>
      <c r="D52" s="44" t="s">
        <v>120</v>
      </c>
      <c r="E52" s="46">
        <v>1755035</v>
      </c>
      <c r="F52" s="46">
        <v>49763</v>
      </c>
      <c r="G52" s="46">
        <v>677594</v>
      </c>
      <c r="H52" s="46">
        <v>311106</v>
      </c>
      <c r="I52" s="46">
        <v>241016</v>
      </c>
      <c r="J52" s="46">
        <v>125472</v>
      </c>
      <c r="K52" s="46">
        <v>111285</v>
      </c>
      <c r="L52" s="46">
        <v>86543</v>
      </c>
      <c r="M52" s="46">
        <v>110794</v>
      </c>
      <c r="N52" s="46">
        <v>2484</v>
      </c>
      <c r="P52" s="27"/>
      <c r="Q52" s="27"/>
      <c r="R52" s="27"/>
      <c r="S52" s="29"/>
      <c r="T52" s="29"/>
      <c r="U52" s="29"/>
      <c r="V52" s="29"/>
      <c r="W52" s="29"/>
      <c r="X52" s="29"/>
      <c r="Y52" s="29"/>
      <c r="Z52" s="29"/>
      <c r="AA52" s="29"/>
      <c r="AB52" s="29"/>
      <c r="AD52" s="27"/>
      <c r="AE52" s="27"/>
      <c r="AF52" s="27"/>
      <c r="AG52" s="29"/>
      <c r="AH52" s="29"/>
      <c r="AI52" s="29"/>
      <c r="AJ52" s="29"/>
      <c r="AK52" s="29"/>
      <c r="AL52" s="29"/>
      <c r="AM52" s="29"/>
      <c r="AN52" s="29"/>
      <c r="AO52" s="29"/>
      <c r="AP52" s="29"/>
    </row>
    <row r="53" spans="1:42">
      <c r="A53" s="44" t="s">
        <v>0</v>
      </c>
      <c r="B53" s="44" t="s">
        <v>84</v>
      </c>
      <c r="C53" s="44" t="s">
        <v>40</v>
      </c>
      <c r="D53" s="44" t="s">
        <v>120</v>
      </c>
      <c r="E53" s="46">
        <v>741465</v>
      </c>
      <c r="F53" s="46">
        <v>24078</v>
      </c>
      <c r="G53" s="46">
        <v>285613</v>
      </c>
      <c r="H53" s="46">
        <v>150446</v>
      </c>
      <c r="I53" s="46">
        <v>83865</v>
      </c>
      <c r="J53" s="46">
        <v>51302</v>
      </c>
      <c r="K53" s="46">
        <v>80978</v>
      </c>
      <c r="L53" s="46">
        <v>37457</v>
      </c>
      <c r="M53" s="46">
        <v>30427</v>
      </c>
      <c r="N53" s="46">
        <v>1584</v>
      </c>
      <c r="P53" s="27"/>
      <c r="Q53" s="27"/>
      <c r="R53" s="27"/>
      <c r="S53" s="29"/>
      <c r="T53" s="29"/>
      <c r="U53" s="29"/>
      <c r="V53" s="29"/>
      <c r="W53" s="29"/>
      <c r="X53" s="29"/>
      <c r="Y53" s="29"/>
      <c r="Z53" s="29"/>
      <c r="AA53" s="29"/>
      <c r="AB53" s="29"/>
      <c r="AD53" s="27"/>
      <c r="AE53" s="27"/>
      <c r="AF53" s="27"/>
      <c r="AG53" s="29"/>
      <c r="AH53" s="29"/>
      <c r="AI53" s="29"/>
      <c r="AJ53" s="29"/>
      <c r="AK53" s="29"/>
      <c r="AL53" s="29"/>
      <c r="AM53" s="29"/>
      <c r="AN53" s="29"/>
      <c r="AO53" s="29"/>
      <c r="AP53" s="29"/>
    </row>
    <row r="54" spans="1:42">
      <c r="A54" s="44" t="s">
        <v>102</v>
      </c>
      <c r="B54" s="44" t="s">
        <v>82</v>
      </c>
      <c r="C54" s="44" t="s">
        <v>40</v>
      </c>
      <c r="D54" s="44" t="s">
        <v>120</v>
      </c>
      <c r="E54" s="45">
        <v>666329</v>
      </c>
      <c r="F54" s="45">
        <v>17115</v>
      </c>
      <c r="G54" s="45">
        <v>284460</v>
      </c>
      <c r="H54" s="45">
        <v>112908</v>
      </c>
      <c r="I54" s="45">
        <v>121053</v>
      </c>
      <c r="J54" s="45">
        <v>50499</v>
      </c>
      <c r="K54" s="45">
        <v>46948</v>
      </c>
      <c r="L54" s="45">
        <v>29485</v>
      </c>
      <c r="M54" s="45">
        <v>35437</v>
      </c>
      <c r="N54" s="45">
        <v>1038</v>
      </c>
      <c r="P54" s="27"/>
      <c r="Q54" s="27"/>
      <c r="R54" s="27"/>
      <c r="S54" s="28"/>
      <c r="T54" s="28"/>
      <c r="U54" s="28"/>
      <c r="V54" s="28"/>
      <c r="W54" s="28"/>
      <c r="X54" s="28"/>
      <c r="Y54" s="28"/>
      <c r="Z54" s="28"/>
      <c r="AA54" s="28"/>
      <c r="AB54" s="28"/>
      <c r="AD54" s="27"/>
      <c r="AE54" s="27"/>
      <c r="AF54" s="27"/>
      <c r="AG54" s="28"/>
      <c r="AH54" s="28"/>
      <c r="AI54" s="28"/>
      <c r="AJ54" s="28"/>
      <c r="AK54" s="28"/>
      <c r="AL54" s="28"/>
      <c r="AM54" s="28"/>
      <c r="AN54" s="28"/>
      <c r="AO54" s="28"/>
      <c r="AP54" s="28"/>
    </row>
    <row r="55" spans="1:42">
      <c r="A55" s="44" t="s">
        <v>102</v>
      </c>
      <c r="B55" s="44" t="s">
        <v>83</v>
      </c>
      <c r="C55" s="44" t="s">
        <v>40</v>
      </c>
      <c r="D55" s="44" t="s">
        <v>120</v>
      </c>
      <c r="E55" s="45">
        <v>666329</v>
      </c>
      <c r="F55" s="45">
        <v>17115</v>
      </c>
      <c r="G55" s="45">
        <v>284460</v>
      </c>
      <c r="H55" s="45">
        <v>112908</v>
      </c>
      <c r="I55" s="45">
        <v>121053</v>
      </c>
      <c r="J55" s="45">
        <v>50499</v>
      </c>
      <c r="K55" s="45">
        <v>46948</v>
      </c>
      <c r="L55" s="45">
        <v>29485</v>
      </c>
      <c r="M55" s="45">
        <v>35437</v>
      </c>
      <c r="N55" s="45">
        <v>1038</v>
      </c>
      <c r="P55" s="27"/>
      <c r="Q55" s="27"/>
      <c r="R55" s="27"/>
      <c r="S55" s="28"/>
      <c r="T55" s="28"/>
      <c r="U55" s="28"/>
      <c r="V55" s="28"/>
      <c r="W55" s="28"/>
      <c r="X55" s="28"/>
      <c r="Y55" s="28"/>
      <c r="Z55" s="28"/>
      <c r="AA55" s="28"/>
      <c r="AB55" s="28"/>
      <c r="AD55" s="27"/>
      <c r="AE55" s="27"/>
      <c r="AF55" s="27"/>
      <c r="AG55" s="28"/>
      <c r="AH55" s="28"/>
      <c r="AI55" s="28"/>
      <c r="AJ55" s="28"/>
      <c r="AK55" s="28"/>
      <c r="AL55" s="28"/>
      <c r="AM55" s="28"/>
      <c r="AN55" s="28"/>
      <c r="AO55" s="28"/>
      <c r="AP55" s="28"/>
    </row>
    <row r="56" spans="1:42">
      <c r="A56" s="44" t="s">
        <v>102</v>
      </c>
      <c r="B56" s="44" t="s">
        <v>85</v>
      </c>
      <c r="C56" s="44" t="s">
        <v>40</v>
      </c>
      <c r="D56" s="44" t="s">
        <v>120</v>
      </c>
      <c r="E56" s="46">
        <v>636138</v>
      </c>
      <c r="F56" s="46">
        <v>17115</v>
      </c>
      <c r="G56" s="46">
        <v>259880</v>
      </c>
      <c r="H56" s="46">
        <v>109997</v>
      </c>
      <c r="I56" s="46">
        <v>103353</v>
      </c>
      <c r="J56" s="46">
        <v>46530</v>
      </c>
      <c r="K56" s="46">
        <v>44615</v>
      </c>
      <c r="L56" s="46">
        <v>29194</v>
      </c>
      <c r="M56" s="46">
        <v>35155</v>
      </c>
      <c r="N56" s="46">
        <v>1033</v>
      </c>
      <c r="P56" s="27"/>
      <c r="Q56" s="27"/>
      <c r="R56" s="27"/>
      <c r="S56" s="29"/>
      <c r="T56" s="29"/>
      <c r="U56" s="29"/>
      <c r="V56" s="29"/>
      <c r="W56" s="29"/>
      <c r="X56" s="29"/>
      <c r="Y56" s="29"/>
      <c r="Z56" s="29"/>
      <c r="AA56" s="29"/>
      <c r="AB56" s="29"/>
      <c r="AD56" s="27"/>
      <c r="AE56" s="27"/>
      <c r="AF56" s="27"/>
      <c r="AG56" s="29"/>
      <c r="AH56" s="29"/>
      <c r="AI56" s="29"/>
      <c r="AJ56" s="29"/>
      <c r="AK56" s="29"/>
      <c r="AL56" s="29"/>
      <c r="AM56" s="29"/>
      <c r="AN56" s="29"/>
      <c r="AO56" s="29"/>
      <c r="AP56" s="29"/>
    </row>
    <row r="57" spans="1:42">
      <c r="A57" s="44" t="s">
        <v>102</v>
      </c>
      <c r="B57" s="44" t="s">
        <v>84</v>
      </c>
      <c r="C57" s="44" t="s">
        <v>40</v>
      </c>
      <c r="D57" s="44" t="s">
        <v>120</v>
      </c>
      <c r="E57" s="46">
        <v>226041</v>
      </c>
      <c r="F57" s="46">
        <v>13840</v>
      </c>
      <c r="G57" s="46">
        <v>94295</v>
      </c>
      <c r="H57" s="46">
        <v>37937</v>
      </c>
      <c r="I57" s="46">
        <v>34743</v>
      </c>
      <c r="J57" s="46">
        <v>21615</v>
      </c>
      <c r="K57" s="46">
        <v>19045</v>
      </c>
      <c r="L57" s="46">
        <v>3984</v>
      </c>
      <c r="M57" s="46">
        <v>14548</v>
      </c>
      <c r="N57" s="46">
        <v>360</v>
      </c>
      <c r="P57" s="27"/>
      <c r="Q57" s="27"/>
      <c r="R57" s="27"/>
      <c r="S57" s="29"/>
      <c r="T57" s="29"/>
      <c r="U57" s="29"/>
      <c r="V57" s="29"/>
      <c r="W57" s="29"/>
      <c r="X57" s="29"/>
      <c r="Y57" s="29"/>
      <c r="Z57" s="29"/>
      <c r="AA57" s="29"/>
      <c r="AB57" s="29"/>
      <c r="AD57" s="27"/>
      <c r="AE57" s="27"/>
      <c r="AF57" s="27"/>
      <c r="AG57" s="29"/>
      <c r="AH57" s="29"/>
      <c r="AI57" s="29"/>
      <c r="AJ57" s="29"/>
      <c r="AK57" s="29"/>
      <c r="AL57" s="29"/>
      <c r="AM57" s="29"/>
      <c r="AN57" s="29"/>
      <c r="AO57" s="29"/>
      <c r="AP57" s="29"/>
    </row>
    <row r="58" spans="1:42">
      <c r="A58" s="44" t="s">
        <v>57</v>
      </c>
      <c r="B58" s="44" t="s">
        <v>82</v>
      </c>
      <c r="C58" s="44" t="s">
        <v>40</v>
      </c>
      <c r="D58" s="44" t="s">
        <v>120</v>
      </c>
      <c r="E58" s="45">
        <v>1773720</v>
      </c>
      <c r="F58" s="45">
        <v>53912</v>
      </c>
      <c r="G58" s="45">
        <v>823640</v>
      </c>
      <c r="H58" s="45">
        <v>279715</v>
      </c>
      <c r="I58" s="45">
        <v>383273</v>
      </c>
      <c r="J58" s="45">
        <v>160652</v>
      </c>
      <c r="K58" s="45">
        <v>131271</v>
      </c>
      <c r="L58" s="45">
        <v>72742</v>
      </c>
      <c r="M58" s="45">
        <v>73600</v>
      </c>
      <c r="N58" s="45">
        <v>2102</v>
      </c>
      <c r="P58" s="27"/>
      <c r="Q58" s="27"/>
      <c r="R58" s="27"/>
      <c r="S58" s="28"/>
      <c r="T58" s="28"/>
      <c r="U58" s="28"/>
      <c r="V58" s="28"/>
      <c r="W58" s="28"/>
      <c r="X58" s="28"/>
      <c r="Y58" s="28"/>
      <c r="Z58" s="28"/>
      <c r="AA58" s="28"/>
      <c r="AB58" s="28"/>
      <c r="AD58" s="27"/>
      <c r="AE58" s="27"/>
      <c r="AF58" s="27"/>
      <c r="AG58" s="28"/>
      <c r="AH58" s="28"/>
      <c r="AI58" s="28"/>
      <c r="AJ58" s="28"/>
      <c r="AK58" s="28"/>
      <c r="AL58" s="28"/>
      <c r="AM58" s="28"/>
      <c r="AN58" s="28"/>
      <c r="AO58" s="28"/>
      <c r="AP58" s="28"/>
    </row>
    <row r="59" spans="1:42">
      <c r="A59" s="44" t="s">
        <v>57</v>
      </c>
      <c r="B59" s="44" t="s">
        <v>83</v>
      </c>
      <c r="C59" s="44" t="s">
        <v>40</v>
      </c>
      <c r="D59" s="44" t="s">
        <v>120</v>
      </c>
      <c r="E59" s="45">
        <v>1773720</v>
      </c>
      <c r="F59" s="45">
        <v>53912</v>
      </c>
      <c r="G59" s="45">
        <v>823640</v>
      </c>
      <c r="H59" s="45">
        <v>279715</v>
      </c>
      <c r="I59" s="45">
        <v>383273</v>
      </c>
      <c r="J59" s="45">
        <v>160652</v>
      </c>
      <c r="K59" s="45">
        <v>131271</v>
      </c>
      <c r="L59" s="45">
        <v>72742</v>
      </c>
      <c r="M59" s="45">
        <v>73600</v>
      </c>
      <c r="N59" s="45">
        <v>2102</v>
      </c>
      <c r="P59" s="27"/>
      <c r="Q59" s="27"/>
      <c r="R59" s="27"/>
      <c r="S59" s="28"/>
      <c r="T59" s="28"/>
      <c r="U59" s="28"/>
      <c r="V59" s="28"/>
      <c r="W59" s="28"/>
      <c r="X59" s="28"/>
      <c r="Y59" s="28"/>
      <c r="Z59" s="28"/>
      <c r="AA59" s="28"/>
      <c r="AB59" s="28"/>
      <c r="AD59" s="27"/>
      <c r="AE59" s="27"/>
      <c r="AF59" s="27"/>
      <c r="AG59" s="28"/>
      <c r="AH59" s="28"/>
      <c r="AI59" s="28"/>
      <c r="AJ59" s="28"/>
      <c r="AK59" s="28"/>
      <c r="AL59" s="28"/>
      <c r="AM59" s="28"/>
      <c r="AN59" s="28"/>
      <c r="AO59" s="28"/>
      <c r="AP59" s="28"/>
    </row>
    <row r="60" spans="1:42">
      <c r="A60" s="44" t="s">
        <v>57</v>
      </c>
      <c r="B60" s="44" t="s">
        <v>85</v>
      </c>
      <c r="C60" s="44" t="s">
        <v>40</v>
      </c>
      <c r="D60" s="44" t="s">
        <v>120</v>
      </c>
      <c r="E60" s="46">
        <v>1657341</v>
      </c>
      <c r="F60" s="46">
        <v>49631</v>
      </c>
      <c r="G60" s="46">
        <v>734938</v>
      </c>
      <c r="H60" s="46">
        <v>267187</v>
      </c>
      <c r="I60" s="46">
        <v>319220</v>
      </c>
      <c r="J60" s="46">
        <v>148531</v>
      </c>
      <c r="K60" s="46">
        <v>123560</v>
      </c>
      <c r="L60" s="46">
        <v>70342</v>
      </c>
      <c r="M60" s="46">
        <v>71240</v>
      </c>
      <c r="N60" s="46">
        <v>2045</v>
      </c>
      <c r="P60" s="27"/>
      <c r="Q60" s="27"/>
      <c r="R60" s="27"/>
      <c r="S60" s="29"/>
      <c r="T60" s="29"/>
      <c r="U60" s="29"/>
      <c r="V60" s="29"/>
      <c r="W60" s="29"/>
      <c r="X60" s="29"/>
      <c r="Y60" s="29"/>
      <c r="Z60" s="29"/>
      <c r="AA60" s="29"/>
      <c r="AB60" s="29"/>
      <c r="AD60" s="27"/>
      <c r="AE60" s="27"/>
      <c r="AF60" s="27"/>
      <c r="AG60" s="28"/>
      <c r="AH60" s="29"/>
      <c r="AI60" s="28"/>
      <c r="AJ60" s="29"/>
      <c r="AK60" s="29"/>
      <c r="AL60" s="29"/>
      <c r="AM60" s="29"/>
      <c r="AN60" s="29"/>
      <c r="AO60" s="29"/>
      <c r="AP60" s="29"/>
    </row>
    <row r="61" spans="1:42">
      <c r="A61" s="44" t="s">
        <v>57</v>
      </c>
      <c r="B61" s="44" t="s">
        <v>84</v>
      </c>
      <c r="C61" s="44" t="s">
        <v>40</v>
      </c>
      <c r="D61" s="44" t="s">
        <v>120</v>
      </c>
      <c r="E61" s="46">
        <v>774937</v>
      </c>
      <c r="F61" s="46">
        <v>46793</v>
      </c>
      <c r="G61" s="46">
        <v>331556</v>
      </c>
      <c r="H61" s="46">
        <v>129481</v>
      </c>
      <c r="I61" s="46">
        <v>126067</v>
      </c>
      <c r="J61" s="46">
        <v>76008</v>
      </c>
      <c r="K61" s="46">
        <v>54270</v>
      </c>
      <c r="L61" s="46">
        <v>46199</v>
      </c>
      <c r="M61" s="46">
        <v>28207</v>
      </c>
      <c r="N61" s="46">
        <v>805</v>
      </c>
      <c r="P61" s="27"/>
      <c r="Q61" s="27"/>
      <c r="R61" s="27"/>
      <c r="S61" s="29"/>
      <c r="T61" s="29"/>
      <c r="U61" s="29"/>
      <c r="V61" s="29"/>
      <c r="W61" s="29"/>
      <c r="X61" s="29"/>
      <c r="Y61" s="29"/>
      <c r="Z61" s="29"/>
      <c r="AA61" s="29"/>
      <c r="AB61" s="29"/>
      <c r="AD61" s="27"/>
      <c r="AE61" s="27"/>
      <c r="AF61" s="27"/>
      <c r="AG61" s="28"/>
      <c r="AH61" s="29"/>
      <c r="AI61" s="28"/>
      <c r="AJ61" s="29"/>
      <c r="AK61" s="29"/>
      <c r="AL61" s="29"/>
      <c r="AM61" s="29"/>
      <c r="AN61" s="29"/>
      <c r="AO61" s="29"/>
      <c r="AP61" s="29"/>
    </row>
    <row r="62" spans="1:42">
      <c r="A62" s="44" t="s">
        <v>46</v>
      </c>
      <c r="B62" s="44" t="s">
        <v>82</v>
      </c>
      <c r="C62" s="44" t="s">
        <v>40</v>
      </c>
      <c r="D62" s="44" t="s">
        <v>120</v>
      </c>
      <c r="E62" s="45">
        <v>877088</v>
      </c>
      <c r="F62" s="45">
        <v>22213</v>
      </c>
      <c r="G62" s="45">
        <v>401925</v>
      </c>
      <c r="H62" s="45">
        <v>141318</v>
      </c>
      <c r="I62" s="45">
        <v>186465</v>
      </c>
      <c r="J62" s="45">
        <v>74142</v>
      </c>
      <c r="K62" s="45">
        <v>65676</v>
      </c>
      <c r="L62" s="45">
        <v>36429</v>
      </c>
      <c r="M62" s="45">
        <v>38268</v>
      </c>
      <c r="N62" s="45">
        <v>945</v>
      </c>
      <c r="P62" s="27"/>
      <c r="Q62" s="27"/>
      <c r="R62" s="27"/>
      <c r="S62" s="28"/>
      <c r="T62" s="28"/>
      <c r="U62" s="28"/>
      <c r="V62" s="28"/>
      <c r="W62" s="28"/>
      <c r="X62" s="28"/>
      <c r="Y62" s="28"/>
      <c r="Z62" s="28"/>
      <c r="AA62" s="28"/>
      <c r="AB62" s="28"/>
      <c r="AD62" s="27"/>
      <c r="AE62" s="27"/>
      <c r="AF62" s="27"/>
      <c r="AG62" s="28"/>
      <c r="AH62" s="28"/>
      <c r="AI62" s="28"/>
      <c r="AJ62" s="28"/>
      <c r="AK62" s="28"/>
      <c r="AL62" s="28"/>
      <c r="AM62" s="28"/>
      <c r="AN62" s="28"/>
      <c r="AO62" s="28"/>
      <c r="AP62" s="28"/>
    </row>
    <row r="63" spans="1:42">
      <c r="A63" s="44" t="s">
        <v>46</v>
      </c>
      <c r="B63" s="44" t="s">
        <v>83</v>
      </c>
      <c r="C63" s="44" t="s">
        <v>40</v>
      </c>
      <c r="D63" s="44" t="s">
        <v>120</v>
      </c>
      <c r="E63" s="45">
        <v>877088</v>
      </c>
      <c r="F63" s="45">
        <v>22213</v>
      </c>
      <c r="G63" s="45">
        <v>401925</v>
      </c>
      <c r="H63" s="45">
        <v>141318</v>
      </c>
      <c r="I63" s="45">
        <v>186465</v>
      </c>
      <c r="J63" s="45">
        <v>74142</v>
      </c>
      <c r="K63" s="45">
        <v>65676</v>
      </c>
      <c r="L63" s="45">
        <v>36429</v>
      </c>
      <c r="M63" s="45">
        <v>38268</v>
      </c>
      <c r="N63" s="45">
        <v>945</v>
      </c>
      <c r="P63" s="27"/>
      <c r="Q63" s="27"/>
      <c r="R63" s="27"/>
      <c r="S63" s="28"/>
      <c r="T63" s="28"/>
      <c r="U63" s="28"/>
      <c r="V63" s="28"/>
      <c r="W63" s="28"/>
      <c r="X63" s="28"/>
      <c r="Y63" s="28"/>
      <c r="Z63" s="28"/>
      <c r="AA63" s="28"/>
      <c r="AB63" s="28"/>
      <c r="AD63" s="27"/>
      <c r="AE63" s="27"/>
      <c r="AF63" s="27"/>
      <c r="AG63" s="28"/>
      <c r="AH63" s="28"/>
      <c r="AI63" s="28"/>
      <c r="AJ63" s="28"/>
      <c r="AK63" s="28"/>
      <c r="AL63" s="28"/>
      <c r="AM63" s="28"/>
      <c r="AN63" s="28"/>
      <c r="AO63" s="28"/>
      <c r="AP63" s="28"/>
    </row>
    <row r="64" spans="1:42">
      <c r="A64" s="44" t="s">
        <v>46</v>
      </c>
      <c r="B64" s="44" t="s">
        <v>85</v>
      </c>
      <c r="C64" s="44" t="s">
        <v>40</v>
      </c>
      <c r="D64" s="44" t="s">
        <v>120</v>
      </c>
      <c r="E64" s="46">
        <v>714396</v>
      </c>
      <c r="F64" s="46">
        <v>22213</v>
      </c>
      <c r="G64" s="46">
        <v>325766</v>
      </c>
      <c r="H64" s="46">
        <v>107253</v>
      </c>
      <c r="I64" s="46">
        <v>153981</v>
      </c>
      <c r="J64" s="46">
        <v>64532</v>
      </c>
      <c r="K64" s="46">
        <v>49910</v>
      </c>
      <c r="L64" s="46">
        <v>27907</v>
      </c>
      <c r="M64" s="46">
        <v>28672</v>
      </c>
      <c r="N64" s="46">
        <v>764</v>
      </c>
      <c r="P64" s="27"/>
      <c r="Q64" s="27"/>
      <c r="R64" s="27"/>
      <c r="S64" s="29"/>
      <c r="T64" s="29"/>
      <c r="U64" s="29"/>
      <c r="V64" s="29"/>
      <c r="W64" s="29"/>
      <c r="X64" s="29"/>
      <c r="Y64" s="29"/>
      <c r="Z64" s="29"/>
      <c r="AA64" s="29"/>
      <c r="AB64" s="29"/>
      <c r="AD64" s="27"/>
      <c r="AE64" s="27"/>
      <c r="AF64" s="27"/>
      <c r="AG64" s="28"/>
      <c r="AH64" s="29"/>
      <c r="AI64" s="28"/>
      <c r="AJ64" s="29"/>
      <c r="AK64" s="29"/>
      <c r="AL64" s="29"/>
      <c r="AM64" s="29"/>
      <c r="AN64" s="29"/>
      <c r="AO64" s="29"/>
      <c r="AP64" s="29"/>
    </row>
    <row r="65" spans="1:42">
      <c r="A65" s="44" t="s">
        <v>46</v>
      </c>
      <c r="B65" s="44" t="s">
        <v>84</v>
      </c>
      <c r="C65" s="44" t="s">
        <v>40</v>
      </c>
      <c r="D65" s="44" t="s">
        <v>120</v>
      </c>
      <c r="E65" s="46">
        <v>378890</v>
      </c>
      <c r="F65" s="46">
        <v>0</v>
      </c>
      <c r="G65" s="46">
        <v>199786</v>
      </c>
      <c r="H65" s="46">
        <v>45272</v>
      </c>
      <c r="I65" s="46">
        <v>112362</v>
      </c>
      <c r="J65" s="46">
        <v>42152</v>
      </c>
      <c r="K65" s="46">
        <v>15098</v>
      </c>
      <c r="L65" s="46">
        <v>14469</v>
      </c>
      <c r="M65" s="46">
        <v>15329</v>
      </c>
      <c r="N65" s="46">
        <v>376</v>
      </c>
      <c r="P65" s="27"/>
      <c r="Q65" s="27"/>
      <c r="R65" s="27"/>
      <c r="S65" s="29"/>
      <c r="T65" s="29"/>
      <c r="U65" s="29"/>
      <c r="V65" s="29"/>
      <c r="W65" s="29"/>
      <c r="X65" s="29"/>
      <c r="Y65" s="29"/>
      <c r="Z65" s="29"/>
      <c r="AA65" s="29"/>
      <c r="AB65" s="29"/>
      <c r="AD65" s="27"/>
      <c r="AE65" s="27"/>
      <c r="AF65" s="27"/>
      <c r="AG65" s="28"/>
      <c r="AH65" s="29"/>
      <c r="AI65" s="28"/>
      <c r="AJ65" s="29"/>
      <c r="AK65" s="29"/>
      <c r="AL65" s="29"/>
      <c r="AM65" s="29"/>
      <c r="AN65" s="29"/>
      <c r="AO65" s="29"/>
      <c r="AP65" s="29"/>
    </row>
    <row r="66" spans="1:42">
      <c r="A66" s="44" t="s">
        <v>49</v>
      </c>
      <c r="B66" s="44" t="s">
        <v>82</v>
      </c>
      <c r="C66" s="44" t="s">
        <v>40</v>
      </c>
      <c r="D66" s="44" t="s">
        <v>120</v>
      </c>
      <c r="E66" s="45">
        <v>1088370</v>
      </c>
      <c r="F66" s="45">
        <v>33503</v>
      </c>
      <c r="G66" s="45">
        <v>474035</v>
      </c>
      <c r="H66" s="45">
        <v>180863</v>
      </c>
      <c r="I66" s="45">
        <v>209596</v>
      </c>
      <c r="J66" s="45">
        <v>83576</v>
      </c>
      <c r="K66" s="45">
        <v>73887</v>
      </c>
      <c r="L66" s="45">
        <v>47932</v>
      </c>
      <c r="M66" s="45">
        <v>57567</v>
      </c>
      <c r="N66" s="45">
        <v>1477</v>
      </c>
      <c r="P66" s="27"/>
      <c r="Q66" s="27"/>
      <c r="R66" s="27"/>
      <c r="S66" s="28"/>
      <c r="T66" s="28"/>
      <c r="U66" s="28"/>
      <c r="V66" s="28"/>
      <c r="W66" s="28"/>
      <c r="X66" s="28"/>
      <c r="Y66" s="28"/>
      <c r="Z66" s="28"/>
      <c r="AA66" s="28"/>
      <c r="AB66" s="28"/>
      <c r="AD66" s="27"/>
      <c r="AE66" s="27"/>
      <c r="AF66" s="27"/>
      <c r="AG66" s="28"/>
      <c r="AH66" s="28"/>
      <c r="AI66" s="28"/>
      <c r="AJ66" s="28"/>
      <c r="AK66" s="28"/>
      <c r="AL66" s="28"/>
      <c r="AM66" s="28"/>
      <c r="AN66" s="28"/>
      <c r="AO66" s="28"/>
      <c r="AP66" s="28"/>
    </row>
    <row r="67" spans="1:42">
      <c r="A67" s="44" t="s">
        <v>49</v>
      </c>
      <c r="B67" s="44" t="s">
        <v>83</v>
      </c>
      <c r="C67" s="44" t="s">
        <v>40</v>
      </c>
      <c r="D67" s="44" t="s">
        <v>120</v>
      </c>
      <c r="E67" s="45">
        <v>1088370</v>
      </c>
      <c r="F67" s="45">
        <v>33503</v>
      </c>
      <c r="G67" s="45">
        <v>474035</v>
      </c>
      <c r="H67" s="45">
        <v>180863</v>
      </c>
      <c r="I67" s="45">
        <v>209596</v>
      </c>
      <c r="J67" s="45">
        <v>83576</v>
      </c>
      <c r="K67" s="45">
        <v>73887</v>
      </c>
      <c r="L67" s="45">
        <v>47932</v>
      </c>
      <c r="M67" s="45">
        <v>57567</v>
      </c>
      <c r="N67" s="45">
        <v>1477</v>
      </c>
      <c r="P67" s="27"/>
      <c r="Q67" s="27"/>
      <c r="R67" s="27"/>
      <c r="S67" s="28"/>
      <c r="T67" s="28"/>
      <c r="U67" s="28"/>
      <c r="V67" s="28"/>
      <c r="W67" s="28"/>
      <c r="X67" s="28"/>
      <c r="Y67" s="28"/>
      <c r="Z67" s="28"/>
      <c r="AA67" s="28"/>
      <c r="AB67" s="28"/>
      <c r="AD67" s="27"/>
      <c r="AE67" s="27"/>
      <c r="AF67" s="27"/>
      <c r="AG67" s="28"/>
      <c r="AH67" s="28"/>
      <c r="AI67" s="28"/>
      <c r="AJ67" s="28"/>
      <c r="AK67" s="28"/>
      <c r="AL67" s="28"/>
      <c r="AM67" s="28"/>
      <c r="AN67" s="28"/>
      <c r="AO67" s="28"/>
      <c r="AP67" s="28"/>
    </row>
    <row r="68" spans="1:42">
      <c r="A68" s="44" t="s">
        <v>49</v>
      </c>
      <c r="B68" s="44" t="s">
        <v>85</v>
      </c>
      <c r="C68" s="44" t="s">
        <v>40</v>
      </c>
      <c r="D68" s="44" t="s">
        <v>120</v>
      </c>
      <c r="E68" s="46">
        <v>979166</v>
      </c>
      <c r="F68" s="46">
        <v>30472</v>
      </c>
      <c r="G68" s="46">
        <v>400219</v>
      </c>
      <c r="H68" s="46">
        <v>169279</v>
      </c>
      <c r="I68" s="46">
        <v>159218</v>
      </c>
      <c r="J68" s="46">
        <v>71722</v>
      </c>
      <c r="K68" s="46">
        <v>65980</v>
      </c>
      <c r="L68" s="46">
        <v>46020</v>
      </c>
      <c r="M68" s="46">
        <v>55837</v>
      </c>
      <c r="N68" s="46">
        <v>1442</v>
      </c>
      <c r="P68" s="27"/>
      <c r="Q68" s="27"/>
      <c r="R68" s="27"/>
      <c r="S68" s="29"/>
      <c r="T68" s="29"/>
      <c r="U68" s="29"/>
      <c r="V68" s="29"/>
      <c r="W68" s="29"/>
      <c r="X68" s="29"/>
      <c r="Y68" s="29"/>
      <c r="Z68" s="29"/>
      <c r="AA68" s="29"/>
      <c r="AB68" s="29"/>
      <c r="AD68" s="27"/>
      <c r="AE68" s="27"/>
      <c r="AF68" s="27"/>
      <c r="AG68" s="29"/>
      <c r="AH68" s="29"/>
      <c r="AI68" s="29"/>
      <c r="AJ68" s="29"/>
      <c r="AK68" s="29"/>
      <c r="AL68" s="29"/>
      <c r="AM68" s="29"/>
      <c r="AN68" s="29"/>
      <c r="AO68" s="29"/>
      <c r="AP68" s="29"/>
    </row>
    <row r="69" spans="1:42">
      <c r="A69" s="44" t="s">
        <v>49</v>
      </c>
      <c r="B69" s="44" t="s">
        <v>84</v>
      </c>
      <c r="C69" s="44" t="s">
        <v>40</v>
      </c>
      <c r="D69" s="44" t="s">
        <v>120</v>
      </c>
      <c r="E69" s="46">
        <v>399314</v>
      </c>
      <c r="F69" s="46">
        <v>6974</v>
      </c>
      <c r="G69" s="46">
        <v>140502</v>
      </c>
      <c r="H69" s="46">
        <v>76736</v>
      </c>
      <c r="I69" s="46">
        <v>50707</v>
      </c>
      <c r="J69" s="46">
        <v>13059</v>
      </c>
      <c r="K69" s="46">
        <v>28455</v>
      </c>
      <c r="L69" s="46">
        <v>15420</v>
      </c>
      <c r="M69" s="46">
        <v>32040</v>
      </c>
      <c r="N69" s="46">
        <v>821</v>
      </c>
      <c r="P69" s="27"/>
      <c r="Q69" s="27"/>
      <c r="R69" s="27"/>
      <c r="S69" s="29"/>
      <c r="T69" s="29"/>
      <c r="U69" s="29"/>
      <c r="V69" s="29"/>
      <c r="W69" s="29"/>
      <c r="X69" s="29"/>
      <c r="Y69" s="29"/>
      <c r="Z69" s="29"/>
      <c r="AA69" s="29"/>
      <c r="AB69" s="29"/>
      <c r="AD69" s="27"/>
      <c r="AE69" s="27"/>
      <c r="AF69" s="27"/>
      <c r="AG69" s="29"/>
      <c r="AH69" s="29"/>
      <c r="AI69" s="29"/>
      <c r="AJ69" s="29"/>
      <c r="AK69" s="29"/>
      <c r="AL69" s="29"/>
      <c r="AM69" s="29"/>
      <c r="AN69" s="29"/>
      <c r="AO69" s="29"/>
      <c r="AP69" s="29"/>
    </row>
    <row r="70" spans="1:42">
      <c r="A70" s="44" t="s">
        <v>104</v>
      </c>
      <c r="B70" s="44" t="s">
        <v>82</v>
      </c>
      <c r="C70" s="44" t="s">
        <v>40</v>
      </c>
      <c r="D70" s="44" t="s">
        <v>120</v>
      </c>
      <c r="E70" s="45">
        <v>1239106</v>
      </c>
      <c r="F70" s="45">
        <v>36908</v>
      </c>
      <c r="G70" s="45">
        <v>544093</v>
      </c>
      <c r="H70" s="45">
        <v>211177</v>
      </c>
      <c r="I70" s="45">
        <v>230925</v>
      </c>
      <c r="J70" s="45">
        <v>101991</v>
      </c>
      <c r="K70" s="45">
        <v>95922</v>
      </c>
      <c r="L70" s="45">
        <v>62073</v>
      </c>
      <c r="M70" s="45">
        <v>51909</v>
      </c>
      <c r="N70" s="45">
        <v>1273</v>
      </c>
      <c r="P70" s="27"/>
      <c r="Q70" s="27"/>
      <c r="R70" s="27"/>
      <c r="S70" s="28"/>
      <c r="T70" s="28"/>
      <c r="U70" s="28"/>
      <c r="V70" s="28"/>
      <c r="W70" s="28"/>
      <c r="X70" s="28"/>
      <c r="Y70" s="28"/>
      <c r="Z70" s="28"/>
      <c r="AA70" s="28"/>
      <c r="AB70" s="28"/>
      <c r="AD70" s="27"/>
      <c r="AE70" s="27"/>
      <c r="AF70" s="27"/>
      <c r="AG70" s="28"/>
      <c r="AH70" s="28"/>
      <c r="AI70" s="28"/>
      <c r="AJ70" s="28"/>
      <c r="AK70" s="28"/>
      <c r="AL70" s="28"/>
      <c r="AM70" s="28"/>
      <c r="AN70" s="28"/>
      <c r="AO70" s="28"/>
      <c r="AP70" s="28"/>
    </row>
    <row r="71" spans="1:42">
      <c r="A71" s="44" t="s">
        <v>104</v>
      </c>
      <c r="B71" s="44" t="s">
        <v>83</v>
      </c>
      <c r="C71" s="44" t="s">
        <v>40</v>
      </c>
      <c r="D71" s="44" t="s">
        <v>120</v>
      </c>
      <c r="E71" s="45">
        <v>1239106</v>
      </c>
      <c r="F71" s="45">
        <v>36908</v>
      </c>
      <c r="G71" s="45">
        <v>544093</v>
      </c>
      <c r="H71" s="45">
        <v>211177</v>
      </c>
      <c r="I71" s="45">
        <v>230925</v>
      </c>
      <c r="J71" s="45">
        <v>101991</v>
      </c>
      <c r="K71" s="45">
        <v>95922</v>
      </c>
      <c r="L71" s="45">
        <v>62073</v>
      </c>
      <c r="M71" s="45">
        <v>51909</v>
      </c>
      <c r="N71" s="45">
        <v>1273</v>
      </c>
      <c r="P71" s="27"/>
      <c r="Q71" s="27"/>
      <c r="R71" s="27"/>
      <c r="S71" s="28"/>
      <c r="T71" s="28"/>
      <c r="U71" s="28"/>
      <c r="V71" s="28"/>
      <c r="W71" s="28"/>
      <c r="X71" s="28"/>
      <c r="Y71" s="28"/>
      <c r="Z71" s="28"/>
      <c r="AA71" s="28"/>
      <c r="AB71" s="28"/>
      <c r="AD71" s="27"/>
      <c r="AE71" s="27"/>
      <c r="AF71" s="27"/>
      <c r="AG71" s="28"/>
      <c r="AH71" s="28"/>
      <c r="AI71" s="28"/>
      <c r="AJ71" s="28"/>
      <c r="AK71" s="28"/>
      <c r="AL71" s="28"/>
      <c r="AM71" s="28"/>
      <c r="AN71" s="28"/>
      <c r="AO71" s="28"/>
      <c r="AP71" s="28"/>
    </row>
    <row r="72" spans="1:42">
      <c r="A72" s="44" t="s">
        <v>104</v>
      </c>
      <c r="B72" s="44" t="s">
        <v>85</v>
      </c>
      <c r="C72" s="44" t="s">
        <v>40</v>
      </c>
      <c r="D72" s="44" t="s">
        <v>120</v>
      </c>
      <c r="E72" s="46">
        <v>1140414</v>
      </c>
      <c r="F72" s="46">
        <v>36908</v>
      </c>
      <c r="G72" s="46">
        <v>502131</v>
      </c>
      <c r="H72" s="46">
        <v>193362</v>
      </c>
      <c r="I72" s="46">
        <v>226205</v>
      </c>
      <c r="J72" s="46">
        <v>82564</v>
      </c>
      <c r="K72" s="46">
        <v>82669</v>
      </c>
      <c r="L72" s="46">
        <v>57594</v>
      </c>
      <c r="M72" s="46">
        <v>51828</v>
      </c>
      <c r="N72" s="46">
        <v>1271</v>
      </c>
      <c r="P72" s="27"/>
      <c r="Q72" s="27"/>
      <c r="R72" s="27"/>
      <c r="S72" s="29"/>
      <c r="T72" s="29"/>
      <c r="U72" s="29"/>
      <c r="V72" s="29"/>
      <c r="W72" s="29"/>
      <c r="X72" s="29"/>
      <c r="Y72" s="29"/>
      <c r="Z72" s="29"/>
      <c r="AA72" s="29"/>
      <c r="AB72" s="29"/>
      <c r="AD72" s="27"/>
      <c r="AE72" s="27"/>
      <c r="AF72" s="27"/>
      <c r="AG72" s="29"/>
      <c r="AH72" s="29"/>
      <c r="AI72" s="29"/>
      <c r="AJ72" s="29"/>
      <c r="AK72" s="29"/>
      <c r="AL72" s="29"/>
      <c r="AM72" s="29"/>
      <c r="AN72" s="29"/>
      <c r="AO72" s="29"/>
      <c r="AP72" s="29"/>
    </row>
    <row r="73" spans="1:42">
      <c r="A73" s="44" t="s">
        <v>104</v>
      </c>
      <c r="B73" s="44" t="s">
        <v>84</v>
      </c>
      <c r="C73" s="44" t="s">
        <v>40</v>
      </c>
      <c r="D73" s="44" t="s">
        <v>120</v>
      </c>
      <c r="E73" s="46">
        <v>523822</v>
      </c>
      <c r="F73" s="46">
        <v>10312</v>
      </c>
      <c r="G73" s="46">
        <v>226923</v>
      </c>
      <c r="H73" s="46">
        <v>92476</v>
      </c>
      <c r="I73" s="46">
        <v>91162</v>
      </c>
      <c r="J73" s="46">
        <v>43285</v>
      </c>
      <c r="K73" s="46">
        <v>39199</v>
      </c>
      <c r="L73" s="46">
        <v>39311</v>
      </c>
      <c r="M73" s="46">
        <v>13203</v>
      </c>
      <c r="N73" s="46">
        <v>763</v>
      </c>
      <c r="P73" s="27"/>
      <c r="Q73" s="27"/>
      <c r="R73" s="27"/>
      <c r="S73" s="29"/>
      <c r="T73" s="29"/>
      <c r="U73" s="29"/>
      <c r="V73" s="29"/>
      <c r="W73" s="29"/>
      <c r="X73" s="29"/>
      <c r="Y73" s="29"/>
      <c r="Z73" s="29"/>
      <c r="AA73" s="29"/>
      <c r="AB73" s="29"/>
      <c r="AD73" s="27"/>
      <c r="AE73" s="27"/>
      <c r="AF73" s="27"/>
      <c r="AG73" s="29"/>
      <c r="AH73" s="29"/>
      <c r="AI73" s="29"/>
      <c r="AJ73" s="29"/>
      <c r="AK73" s="29"/>
      <c r="AL73" s="29"/>
      <c r="AM73" s="29"/>
      <c r="AN73" s="29"/>
      <c r="AO73" s="29"/>
      <c r="AP73" s="29"/>
    </row>
    <row r="74" spans="1:42">
      <c r="A74" s="44" t="s">
        <v>105</v>
      </c>
      <c r="B74" s="44" t="s">
        <v>82</v>
      </c>
      <c r="C74" s="44" t="s">
        <v>40</v>
      </c>
      <c r="D74" s="44" t="s">
        <v>120</v>
      </c>
      <c r="E74" s="45">
        <v>1067927</v>
      </c>
      <c r="F74" s="45">
        <v>33995</v>
      </c>
      <c r="G74" s="45">
        <v>473802</v>
      </c>
      <c r="H74" s="45">
        <v>179398</v>
      </c>
      <c r="I74" s="45">
        <v>211853</v>
      </c>
      <c r="J74" s="45">
        <v>82551</v>
      </c>
      <c r="K74" s="45">
        <v>77373</v>
      </c>
      <c r="L74" s="45">
        <v>53675</v>
      </c>
      <c r="M74" s="45">
        <v>47407</v>
      </c>
      <c r="N74" s="45">
        <v>943</v>
      </c>
      <c r="P74" s="27"/>
      <c r="Q74" s="27"/>
      <c r="R74" s="27"/>
      <c r="S74" s="28"/>
      <c r="T74" s="28"/>
      <c r="U74" s="28"/>
      <c r="V74" s="28"/>
      <c r="W74" s="28"/>
      <c r="X74" s="28"/>
      <c r="Y74" s="28"/>
      <c r="Z74" s="28"/>
      <c r="AA74" s="28"/>
      <c r="AB74" s="28"/>
      <c r="AD74" s="27"/>
      <c r="AE74" s="27"/>
      <c r="AF74" s="27"/>
      <c r="AG74" s="28"/>
      <c r="AH74" s="28"/>
      <c r="AI74" s="28"/>
      <c r="AJ74" s="28"/>
      <c r="AK74" s="28"/>
      <c r="AL74" s="28"/>
      <c r="AM74" s="28"/>
      <c r="AN74" s="28"/>
      <c r="AO74" s="28"/>
      <c r="AP74" s="28"/>
    </row>
    <row r="75" spans="1:42">
      <c r="A75" s="44" t="s">
        <v>105</v>
      </c>
      <c r="B75" s="44" t="s">
        <v>83</v>
      </c>
      <c r="C75" s="44" t="s">
        <v>40</v>
      </c>
      <c r="D75" s="44" t="s">
        <v>120</v>
      </c>
      <c r="E75" s="45">
        <v>1067927</v>
      </c>
      <c r="F75" s="45">
        <v>33995</v>
      </c>
      <c r="G75" s="45">
        <v>473802</v>
      </c>
      <c r="H75" s="45">
        <v>179398</v>
      </c>
      <c r="I75" s="45">
        <v>211853</v>
      </c>
      <c r="J75" s="45">
        <v>82551</v>
      </c>
      <c r="K75" s="45">
        <v>77373</v>
      </c>
      <c r="L75" s="45">
        <v>53675</v>
      </c>
      <c r="M75" s="45">
        <v>47407</v>
      </c>
      <c r="N75" s="45">
        <v>943</v>
      </c>
      <c r="P75" s="27"/>
      <c r="Q75" s="27"/>
      <c r="R75" s="27"/>
      <c r="S75" s="28"/>
      <c r="T75" s="28"/>
      <c r="U75" s="28"/>
      <c r="V75" s="28"/>
      <c r="W75" s="28"/>
      <c r="X75" s="28"/>
      <c r="Y75" s="28"/>
      <c r="Z75" s="28"/>
      <c r="AA75" s="28"/>
      <c r="AB75" s="28"/>
      <c r="AD75" s="27"/>
      <c r="AE75" s="27"/>
      <c r="AF75" s="27"/>
      <c r="AG75" s="28"/>
      <c r="AH75" s="28"/>
      <c r="AI75" s="28"/>
      <c r="AJ75" s="28"/>
      <c r="AK75" s="28"/>
      <c r="AL75" s="28"/>
      <c r="AM75" s="28"/>
      <c r="AN75" s="28"/>
      <c r="AO75" s="28"/>
      <c r="AP75" s="28"/>
    </row>
    <row r="76" spans="1:42">
      <c r="A76" s="44" t="s">
        <v>105</v>
      </c>
      <c r="B76" s="44" t="s">
        <v>85</v>
      </c>
      <c r="C76" s="44" t="s">
        <v>40</v>
      </c>
      <c r="D76" s="44" t="s">
        <v>120</v>
      </c>
      <c r="E76" s="46">
        <v>1046583</v>
      </c>
      <c r="F76" s="46">
        <v>27693</v>
      </c>
      <c r="G76" s="46">
        <v>454010</v>
      </c>
      <c r="H76" s="46">
        <v>178935</v>
      </c>
      <c r="I76" s="46">
        <v>193020</v>
      </c>
      <c r="J76" s="46">
        <v>82055</v>
      </c>
      <c r="K76" s="46">
        <v>77042</v>
      </c>
      <c r="L76" s="46">
        <v>53543</v>
      </c>
      <c r="M76" s="46">
        <v>47407</v>
      </c>
      <c r="N76" s="46">
        <v>943</v>
      </c>
      <c r="P76" s="27"/>
      <c r="Q76" s="27"/>
      <c r="R76" s="27"/>
      <c r="S76" s="29"/>
      <c r="T76" s="29"/>
      <c r="U76" s="29"/>
      <c r="V76" s="29"/>
      <c r="W76" s="29"/>
      <c r="X76" s="29"/>
      <c r="Y76" s="29"/>
      <c r="Z76" s="29"/>
      <c r="AA76" s="29"/>
      <c r="AB76" s="29"/>
      <c r="AD76" s="27"/>
      <c r="AE76" s="27"/>
      <c r="AF76" s="27"/>
      <c r="AG76" s="29"/>
      <c r="AH76" s="29"/>
      <c r="AI76" s="29"/>
      <c r="AJ76" s="29"/>
      <c r="AK76" s="29"/>
      <c r="AL76" s="29"/>
      <c r="AM76" s="29"/>
      <c r="AN76" s="29"/>
      <c r="AO76" s="29"/>
      <c r="AP76" s="29"/>
    </row>
    <row r="77" spans="1:42">
      <c r="A77" s="44" t="s">
        <v>105</v>
      </c>
      <c r="B77" s="44" t="s">
        <v>84</v>
      </c>
      <c r="C77" s="44" t="s">
        <v>40</v>
      </c>
      <c r="D77" s="44" t="s">
        <v>120</v>
      </c>
      <c r="E77" s="46">
        <v>514615</v>
      </c>
      <c r="F77" s="46">
        <v>17454</v>
      </c>
      <c r="G77" s="46">
        <v>208431</v>
      </c>
      <c r="H77" s="46">
        <v>90385</v>
      </c>
      <c r="I77" s="46">
        <v>106702</v>
      </c>
      <c r="J77" s="46">
        <v>11344</v>
      </c>
      <c r="K77" s="46">
        <v>23537</v>
      </c>
      <c r="L77" s="46">
        <v>23138</v>
      </c>
      <c r="M77" s="46">
        <v>43091</v>
      </c>
      <c r="N77" s="46">
        <v>619</v>
      </c>
      <c r="P77" s="27"/>
      <c r="Q77" s="27"/>
      <c r="R77" s="27"/>
      <c r="S77" s="29"/>
      <c r="T77" s="29"/>
      <c r="U77" s="29"/>
      <c r="V77" s="29"/>
      <c r="W77" s="29"/>
      <c r="X77" s="29"/>
      <c r="Y77" s="29"/>
      <c r="Z77" s="29"/>
      <c r="AA77" s="29"/>
      <c r="AB77" s="29"/>
      <c r="AD77" s="27"/>
      <c r="AE77" s="27"/>
      <c r="AF77" s="27"/>
      <c r="AG77" s="29"/>
      <c r="AH77" s="29"/>
      <c r="AI77" s="29"/>
      <c r="AJ77" s="29"/>
      <c r="AK77" s="29"/>
      <c r="AL77" s="29"/>
      <c r="AM77" s="29"/>
      <c r="AN77" s="29"/>
      <c r="AO77" s="29"/>
      <c r="AP77" s="29"/>
    </row>
    <row r="78" spans="1:42">
      <c r="A78" s="44" t="s">
        <v>52</v>
      </c>
      <c r="B78" s="44" t="s">
        <v>82</v>
      </c>
      <c r="C78" s="44" t="s">
        <v>40</v>
      </c>
      <c r="D78" s="44" t="s">
        <v>120</v>
      </c>
      <c r="E78" s="45">
        <v>1297855</v>
      </c>
      <c r="F78" s="45">
        <v>37033</v>
      </c>
      <c r="G78" s="45">
        <v>571436</v>
      </c>
      <c r="H78" s="45">
        <v>214842</v>
      </c>
      <c r="I78" s="45">
        <v>250211</v>
      </c>
      <c r="J78" s="45">
        <v>106383</v>
      </c>
      <c r="K78" s="45">
        <v>92103</v>
      </c>
      <c r="L78" s="45">
        <v>57700</v>
      </c>
      <c r="M78" s="45">
        <v>63900</v>
      </c>
      <c r="N78" s="45">
        <v>1139</v>
      </c>
      <c r="P78" s="27"/>
      <c r="Q78" s="27"/>
      <c r="R78" s="27"/>
      <c r="S78" s="28"/>
      <c r="T78" s="28"/>
      <c r="U78" s="28"/>
      <c r="V78" s="28"/>
      <c r="W78" s="28"/>
      <c r="X78" s="28"/>
      <c r="Y78" s="28"/>
      <c r="Z78" s="28"/>
      <c r="AA78" s="28"/>
      <c r="AB78" s="28"/>
      <c r="AD78" s="27"/>
      <c r="AE78" s="27"/>
      <c r="AF78" s="27"/>
      <c r="AG78" s="28"/>
      <c r="AH78" s="28"/>
      <c r="AI78" s="28"/>
      <c r="AJ78" s="28"/>
      <c r="AK78" s="28"/>
      <c r="AL78" s="28"/>
      <c r="AM78" s="28"/>
      <c r="AN78" s="28"/>
      <c r="AO78" s="28"/>
      <c r="AP78" s="28"/>
    </row>
    <row r="79" spans="1:42">
      <c r="A79" s="44" t="s">
        <v>52</v>
      </c>
      <c r="B79" s="44" t="s">
        <v>83</v>
      </c>
      <c r="C79" s="44" t="s">
        <v>40</v>
      </c>
      <c r="D79" s="44" t="s">
        <v>120</v>
      </c>
      <c r="E79" s="45">
        <v>1297855</v>
      </c>
      <c r="F79" s="45">
        <v>37033</v>
      </c>
      <c r="G79" s="45">
        <v>571436</v>
      </c>
      <c r="H79" s="45">
        <v>214842</v>
      </c>
      <c r="I79" s="45">
        <v>250211</v>
      </c>
      <c r="J79" s="45">
        <v>106383</v>
      </c>
      <c r="K79" s="45">
        <v>92103</v>
      </c>
      <c r="L79" s="45">
        <v>57700</v>
      </c>
      <c r="M79" s="45">
        <v>63900</v>
      </c>
      <c r="N79" s="45">
        <v>1139</v>
      </c>
      <c r="P79" s="27"/>
      <c r="Q79" s="27"/>
      <c r="R79" s="27"/>
      <c r="S79" s="28"/>
      <c r="T79" s="28"/>
      <c r="U79" s="28"/>
      <c r="V79" s="28"/>
      <c r="W79" s="28"/>
      <c r="X79" s="28"/>
      <c r="Y79" s="28"/>
      <c r="Z79" s="28"/>
      <c r="AA79" s="28"/>
      <c r="AB79" s="28"/>
      <c r="AD79" s="27"/>
      <c r="AE79" s="27"/>
      <c r="AF79" s="27"/>
      <c r="AG79" s="28"/>
      <c r="AH79" s="28"/>
      <c r="AI79" s="28"/>
      <c r="AJ79" s="28"/>
      <c r="AK79" s="28"/>
      <c r="AL79" s="28"/>
      <c r="AM79" s="28"/>
      <c r="AN79" s="28"/>
      <c r="AO79" s="28"/>
      <c r="AP79" s="28"/>
    </row>
    <row r="80" spans="1:42">
      <c r="A80" s="44" t="s">
        <v>52</v>
      </c>
      <c r="B80" s="44" t="s">
        <v>85</v>
      </c>
      <c r="C80" s="44" t="s">
        <v>40</v>
      </c>
      <c r="D80" s="44" t="s">
        <v>120</v>
      </c>
      <c r="E80" s="46">
        <v>1148053</v>
      </c>
      <c r="F80" s="46">
        <v>37033</v>
      </c>
      <c r="G80" s="46">
        <v>488175</v>
      </c>
      <c r="H80" s="46">
        <v>198092</v>
      </c>
      <c r="I80" s="46">
        <v>206166</v>
      </c>
      <c r="J80" s="46">
        <v>83917</v>
      </c>
      <c r="K80" s="46">
        <v>83407</v>
      </c>
      <c r="L80" s="46">
        <v>52074</v>
      </c>
      <c r="M80" s="46">
        <v>61515</v>
      </c>
      <c r="N80" s="46">
        <v>1096</v>
      </c>
      <c r="P80" s="27"/>
      <c r="Q80" s="27"/>
      <c r="R80" s="27"/>
      <c r="S80" s="29"/>
      <c r="T80" s="29"/>
      <c r="U80" s="29"/>
      <c r="V80" s="29"/>
      <c r="W80" s="29"/>
      <c r="X80" s="29"/>
      <c r="Y80" s="29"/>
      <c r="Z80" s="29"/>
      <c r="AA80" s="29"/>
      <c r="AB80" s="29"/>
      <c r="AD80" s="27"/>
      <c r="AE80" s="27"/>
      <c r="AF80" s="27"/>
      <c r="AG80" s="29"/>
      <c r="AH80" s="29"/>
      <c r="AI80" s="29"/>
      <c r="AJ80" s="29"/>
      <c r="AK80" s="29"/>
      <c r="AL80" s="29"/>
      <c r="AM80" s="29"/>
      <c r="AN80" s="29"/>
      <c r="AO80" s="29"/>
      <c r="AP80" s="29"/>
    </row>
    <row r="81" spans="1:42">
      <c r="A81" s="44" t="s">
        <v>52</v>
      </c>
      <c r="B81" s="44" t="s">
        <v>84</v>
      </c>
      <c r="C81" s="44" t="s">
        <v>40</v>
      </c>
      <c r="D81" s="44" t="s">
        <v>120</v>
      </c>
      <c r="E81" s="46">
        <v>467492</v>
      </c>
      <c r="F81" s="46">
        <v>0</v>
      </c>
      <c r="G81" s="46">
        <v>233304</v>
      </c>
      <c r="H81" s="46">
        <v>68935</v>
      </c>
      <c r="I81" s="46">
        <v>117462</v>
      </c>
      <c r="J81" s="46">
        <v>46907</v>
      </c>
      <c r="K81" s="46">
        <v>33836</v>
      </c>
      <c r="L81" s="46">
        <v>21335</v>
      </c>
      <c r="M81" s="46">
        <v>13523</v>
      </c>
      <c r="N81" s="46">
        <v>241</v>
      </c>
      <c r="P81" s="27"/>
      <c r="Q81" s="27"/>
      <c r="R81" s="27"/>
      <c r="S81" s="29"/>
      <c r="T81" s="29"/>
      <c r="U81" s="29"/>
      <c r="V81" s="29"/>
      <c r="W81" s="29"/>
      <c r="X81" s="29"/>
      <c r="Y81" s="29"/>
      <c r="Z81" s="29"/>
      <c r="AA81" s="29"/>
      <c r="AB81" s="29"/>
      <c r="AD81" s="27"/>
      <c r="AE81" s="27"/>
      <c r="AF81" s="27"/>
      <c r="AG81" s="29"/>
      <c r="AH81" s="29"/>
      <c r="AI81" s="29"/>
      <c r="AJ81" s="29"/>
      <c r="AK81" s="29"/>
      <c r="AL81" s="29"/>
      <c r="AM81" s="29"/>
      <c r="AN81" s="29"/>
      <c r="AO81" s="29"/>
      <c r="AP81" s="29"/>
    </row>
    <row r="82" spans="1:42">
      <c r="A82" s="44" t="s">
        <v>54</v>
      </c>
      <c r="B82" s="44" t="s">
        <v>82</v>
      </c>
      <c r="C82" s="44" t="s">
        <v>40</v>
      </c>
      <c r="D82" s="44" t="s">
        <v>120</v>
      </c>
      <c r="E82" s="45">
        <v>647124</v>
      </c>
      <c r="F82" s="45">
        <v>19682</v>
      </c>
      <c r="G82" s="45">
        <v>237393</v>
      </c>
      <c r="H82" s="45">
        <v>123547</v>
      </c>
      <c r="I82" s="45">
        <v>73203</v>
      </c>
      <c r="J82" s="45">
        <v>40643</v>
      </c>
      <c r="K82" s="45">
        <v>46327</v>
      </c>
      <c r="L82" s="45">
        <v>34703</v>
      </c>
      <c r="M82" s="45">
        <v>41217</v>
      </c>
      <c r="N82" s="45">
        <v>1300</v>
      </c>
      <c r="P82" s="27"/>
      <c r="Q82" s="27"/>
      <c r="R82" s="27"/>
      <c r="S82" s="28"/>
      <c r="T82" s="28"/>
      <c r="U82" s="28"/>
      <c r="V82" s="28"/>
      <c r="W82" s="28"/>
      <c r="X82" s="28"/>
      <c r="Y82" s="28"/>
      <c r="Z82" s="28"/>
      <c r="AA82" s="28"/>
      <c r="AB82" s="28"/>
      <c r="AD82" s="27"/>
      <c r="AE82" s="27"/>
      <c r="AF82" s="27"/>
      <c r="AG82" s="28"/>
      <c r="AH82" s="28"/>
      <c r="AI82" s="28"/>
      <c r="AJ82" s="28"/>
      <c r="AK82" s="28"/>
      <c r="AL82" s="28"/>
      <c r="AM82" s="28"/>
      <c r="AN82" s="28"/>
      <c r="AO82" s="28"/>
      <c r="AP82" s="28"/>
    </row>
    <row r="83" spans="1:42">
      <c r="A83" s="44" t="s">
        <v>54</v>
      </c>
      <c r="B83" s="44" t="s">
        <v>83</v>
      </c>
      <c r="C83" s="44" t="s">
        <v>40</v>
      </c>
      <c r="D83" s="44" t="s">
        <v>120</v>
      </c>
      <c r="E83" s="45">
        <v>647124</v>
      </c>
      <c r="F83" s="45">
        <v>19682</v>
      </c>
      <c r="G83" s="45">
        <v>237393</v>
      </c>
      <c r="H83" s="45">
        <v>123547</v>
      </c>
      <c r="I83" s="45">
        <v>73203</v>
      </c>
      <c r="J83" s="45">
        <v>40643</v>
      </c>
      <c r="K83" s="45">
        <v>46327</v>
      </c>
      <c r="L83" s="45">
        <v>34703</v>
      </c>
      <c r="M83" s="45">
        <v>41217</v>
      </c>
      <c r="N83" s="45">
        <v>1300</v>
      </c>
      <c r="P83" s="27"/>
      <c r="Q83" s="27"/>
      <c r="R83" s="27"/>
      <c r="S83" s="28"/>
      <c r="T83" s="28"/>
      <c r="U83" s="28"/>
      <c r="V83" s="28"/>
      <c r="W83" s="28"/>
      <c r="X83" s="28"/>
      <c r="Y83" s="28"/>
      <c r="Z83" s="28"/>
      <c r="AA83" s="28"/>
      <c r="AB83" s="28"/>
      <c r="AD83" s="27"/>
      <c r="AE83" s="27"/>
      <c r="AF83" s="27"/>
      <c r="AG83" s="28"/>
      <c r="AH83" s="28"/>
      <c r="AI83" s="28"/>
      <c r="AJ83" s="28"/>
      <c r="AK83" s="28"/>
      <c r="AL83" s="28"/>
      <c r="AM83" s="28"/>
      <c r="AN83" s="28"/>
      <c r="AO83" s="28"/>
      <c r="AP83" s="28"/>
    </row>
    <row r="84" spans="1:42">
      <c r="A84" s="44" t="s">
        <v>54</v>
      </c>
      <c r="B84" s="44" t="s">
        <v>85</v>
      </c>
      <c r="C84" s="44" t="s">
        <v>40</v>
      </c>
      <c r="D84" s="44" t="s">
        <v>120</v>
      </c>
      <c r="E84" s="46">
        <v>594971</v>
      </c>
      <c r="F84" s="46">
        <v>18475</v>
      </c>
      <c r="G84" s="46">
        <v>200475</v>
      </c>
      <c r="H84" s="46">
        <v>121405</v>
      </c>
      <c r="I84" s="46">
        <v>51738</v>
      </c>
      <c r="J84" s="46">
        <v>27332</v>
      </c>
      <c r="K84" s="46">
        <v>44185</v>
      </c>
      <c r="L84" s="46">
        <v>34703</v>
      </c>
      <c r="M84" s="46">
        <v>41217</v>
      </c>
      <c r="N84" s="46">
        <v>1300</v>
      </c>
      <c r="P84" s="27"/>
      <c r="Q84" s="27"/>
      <c r="R84" s="27"/>
      <c r="S84" s="29"/>
      <c r="T84" s="29"/>
      <c r="U84" s="29"/>
      <c r="V84" s="29"/>
      <c r="W84" s="29"/>
      <c r="X84" s="29"/>
      <c r="Y84" s="29"/>
      <c r="Z84" s="29"/>
      <c r="AA84" s="29"/>
      <c r="AB84" s="29"/>
      <c r="AD84" s="27"/>
      <c r="AE84" s="27"/>
      <c r="AF84" s="27"/>
      <c r="AG84" s="29"/>
      <c r="AH84" s="29"/>
      <c r="AI84" s="29"/>
      <c r="AJ84" s="29"/>
      <c r="AK84" s="29"/>
      <c r="AL84" s="29"/>
      <c r="AM84" s="29"/>
      <c r="AN84" s="29"/>
      <c r="AO84" s="29"/>
      <c r="AP84" s="29"/>
    </row>
    <row r="85" spans="1:42">
      <c r="A85" s="44" t="s">
        <v>54</v>
      </c>
      <c r="B85" s="44" t="s">
        <v>84</v>
      </c>
      <c r="C85" s="44" t="s">
        <v>40</v>
      </c>
      <c r="D85" s="44" t="s">
        <v>120</v>
      </c>
      <c r="E85" s="46">
        <v>199945</v>
      </c>
      <c r="F85" s="46">
        <v>0</v>
      </c>
      <c r="G85" s="46">
        <v>70018</v>
      </c>
      <c r="H85" s="46">
        <v>39634</v>
      </c>
      <c r="I85" s="46">
        <v>21457</v>
      </c>
      <c r="J85" s="46">
        <v>8927</v>
      </c>
      <c r="K85" s="46">
        <v>15180</v>
      </c>
      <c r="L85" s="46">
        <v>9435</v>
      </c>
      <c r="M85" s="46">
        <v>13910</v>
      </c>
      <c r="N85" s="46">
        <v>1109</v>
      </c>
      <c r="P85" s="27"/>
      <c r="Q85" s="27"/>
      <c r="R85" s="27"/>
      <c r="S85" s="29"/>
      <c r="T85" s="29"/>
      <c r="U85" s="29"/>
      <c r="V85" s="29"/>
      <c r="W85" s="29"/>
      <c r="X85" s="29"/>
      <c r="Y85" s="29"/>
      <c r="Z85" s="29"/>
      <c r="AA85" s="29"/>
      <c r="AB85" s="29"/>
      <c r="AD85" s="27"/>
      <c r="AE85" s="27"/>
      <c r="AF85" s="27"/>
      <c r="AG85" s="29"/>
      <c r="AH85" s="29"/>
      <c r="AI85" s="29"/>
      <c r="AJ85" s="29"/>
      <c r="AK85" s="29"/>
      <c r="AL85" s="29"/>
      <c r="AM85" s="29"/>
      <c r="AN85" s="29"/>
      <c r="AO85" s="29"/>
      <c r="AP85" s="29"/>
    </row>
    <row r="86" spans="1:42">
      <c r="A86" s="44" t="s">
        <v>44</v>
      </c>
      <c r="B86" s="44" t="s">
        <v>82</v>
      </c>
      <c r="C86" s="44" t="s">
        <v>40</v>
      </c>
      <c r="D86" s="44" t="s">
        <v>120</v>
      </c>
      <c r="E86" s="45">
        <v>576990</v>
      </c>
      <c r="F86" s="45">
        <v>15822</v>
      </c>
      <c r="G86" s="45">
        <v>218501</v>
      </c>
      <c r="H86" s="45">
        <v>112574</v>
      </c>
      <c r="I86" s="45">
        <v>67577</v>
      </c>
      <c r="J86" s="45">
        <v>38350</v>
      </c>
      <c r="K86" s="45">
        <v>48384</v>
      </c>
      <c r="L86" s="45">
        <v>35142</v>
      </c>
      <c r="M86" s="45">
        <v>28234</v>
      </c>
      <c r="N86" s="45">
        <v>814</v>
      </c>
      <c r="P86" s="27"/>
      <c r="Q86" s="27"/>
      <c r="R86" s="27"/>
      <c r="S86" s="28"/>
      <c r="T86" s="28"/>
      <c r="U86" s="28"/>
      <c r="V86" s="28"/>
      <c r="W86" s="28"/>
      <c r="X86" s="28"/>
      <c r="Y86" s="28"/>
      <c r="Z86" s="28"/>
      <c r="AA86" s="28"/>
      <c r="AB86" s="28"/>
      <c r="AD86" s="27"/>
      <c r="AE86" s="27"/>
      <c r="AF86" s="27"/>
      <c r="AG86" s="28"/>
      <c r="AH86" s="28"/>
      <c r="AI86" s="28"/>
      <c r="AJ86" s="28"/>
      <c r="AK86" s="28"/>
      <c r="AL86" s="28"/>
      <c r="AM86" s="28"/>
      <c r="AN86" s="28"/>
      <c r="AO86" s="28"/>
      <c r="AP86" s="28"/>
    </row>
    <row r="87" spans="1:42">
      <c r="A87" s="44" t="s">
        <v>44</v>
      </c>
      <c r="B87" s="44" t="s">
        <v>83</v>
      </c>
      <c r="C87" s="44" t="s">
        <v>40</v>
      </c>
      <c r="D87" s="44" t="s">
        <v>120</v>
      </c>
      <c r="E87" s="45">
        <v>576990</v>
      </c>
      <c r="F87" s="45">
        <v>15822</v>
      </c>
      <c r="G87" s="45">
        <v>218501</v>
      </c>
      <c r="H87" s="45">
        <v>112574</v>
      </c>
      <c r="I87" s="45">
        <v>67577</v>
      </c>
      <c r="J87" s="45">
        <v>38350</v>
      </c>
      <c r="K87" s="45">
        <v>48384</v>
      </c>
      <c r="L87" s="45">
        <v>35142</v>
      </c>
      <c r="M87" s="45">
        <v>28234</v>
      </c>
      <c r="N87" s="45">
        <v>814</v>
      </c>
      <c r="P87" s="27"/>
      <c r="Q87" s="27"/>
      <c r="R87" s="27"/>
      <c r="S87" s="28"/>
      <c r="T87" s="28"/>
      <c r="U87" s="28"/>
      <c r="V87" s="28"/>
      <c r="W87" s="28"/>
      <c r="X87" s="28"/>
      <c r="Y87" s="28"/>
      <c r="Z87" s="28"/>
      <c r="AA87" s="28"/>
      <c r="AB87" s="28"/>
      <c r="AD87" s="27"/>
      <c r="AE87" s="27"/>
      <c r="AF87" s="27"/>
      <c r="AG87" s="28"/>
      <c r="AH87" s="28"/>
      <c r="AI87" s="28"/>
      <c r="AJ87" s="28"/>
      <c r="AK87" s="28"/>
      <c r="AL87" s="28"/>
      <c r="AM87" s="28"/>
      <c r="AN87" s="28"/>
      <c r="AO87" s="28"/>
      <c r="AP87" s="28"/>
    </row>
    <row r="88" spans="1:42">
      <c r="A88" s="44" t="s">
        <v>44</v>
      </c>
      <c r="B88" s="44" t="s">
        <v>85</v>
      </c>
      <c r="C88" s="44" t="s">
        <v>40</v>
      </c>
      <c r="D88" s="44" t="s">
        <v>120</v>
      </c>
      <c r="E88" s="46">
        <v>499011</v>
      </c>
      <c r="F88" s="46">
        <v>15822</v>
      </c>
      <c r="G88" s="46">
        <v>163312</v>
      </c>
      <c r="H88" s="46">
        <v>104692</v>
      </c>
      <c r="I88" s="46">
        <v>32525</v>
      </c>
      <c r="J88" s="46">
        <v>26095</v>
      </c>
      <c r="K88" s="46">
        <v>40502</v>
      </c>
      <c r="L88" s="46">
        <v>36831</v>
      </c>
      <c r="M88" s="46">
        <v>26664</v>
      </c>
      <c r="N88" s="46">
        <v>695</v>
      </c>
      <c r="P88" s="27"/>
      <c r="Q88" s="27"/>
      <c r="R88" s="27"/>
      <c r="S88" s="29"/>
      <c r="T88" s="29"/>
      <c r="U88" s="29"/>
      <c r="V88" s="29"/>
      <c r="W88" s="29"/>
      <c r="X88" s="29"/>
      <c r="Y88" s="29"/>
      <c r="Z88" s="29"/>
      <c r="AA88" s="29"/>
      <c r="AB88" s="29"/>
      <c r="AD88" s="27"/>
      <c r="AE88" s="27"/>
      <c r="AF88" s="27"/>
      <c r="AG88" s="29"/>
      <c r="AH88" s="29"/>
      <c r="AI88" s="29"/>
      <c r="AJ88" s="29"/>
      <c r="AK88" s="29"/>
      <c r="AL88" s="29"/>
      <c r="AM88" s="29"/>
      <c r="AN88" s="29"/>
      <c r="AO88" s="29"/>
      <c r="AP88" s="29"/>
    </row>
    <row r="89" spans="1:42">
      <c r="A89" s="44" t="s">
        <v>44</v>
      </c>
      <c r="B89" s="44" t="s">
        <v>84</v>
      </c>
      <c r="C89" s="44" t="s">
        <v>40</v>
      </c>
      <c r="D89" s="44" t="s">
        <v>120</v>
      </c>
      <c r="E89" s="46">
        <v>397375</v>
      </c>
      <c r="F89" s="46">
        <v>15822</v>
      </c>
      <c r="G89" s="46">
        <v>116577</v>
      </c>
      <c r="H89" s="46">
        <v>88129</v>
      </c>
      <c r="I89" s="46">
        <v>14488</v>
      </c>
      <c r="J89" s="46">
        <v>13960</v>
      </c>
      <c r="K89" s="46">
        <v>29726</v>
      </c>
      <c r="L89" s="46">
        <v>34942</v>
      </c>
      <c r="M89" s="46">
        <v>22916</v>
      </c>
      <c r="N89" s="46">
        <v>545</v>
      </c>
      <c r="P89" s="27"/>
      <c r="Q89" s="27"/>
      <c r="R89" s="27"/>
      <c r="S89" s="29"/>
      <c r="T89" s="29"/>
      <c r="U89" s="29"/>
      <c r="V89" s="29"/>
      <c r="W89" s="29"/>
      <c r="X89" s="29"/>
      <c r="Y89" s="29"/>
      <c r="Z89" s="29"/>
      <c r="AA89" s="29"/>
      <c r="AB89" s="29"/>
      <c r="AD89" s="27"/>
      <c r="AE89" s="27"/>
      <c r="AF89" s="27"/>
      <c r="AG89" s="29"/>
      <c r="AH89" s="29"/>
      <c r="AI89" s="29"/>
      <c r="AJ89" s="29"/>
      <c r="AK89" s="29"/>
      <c r="AL89" s="29"/>
      <c r="AM89" s="29"/>
      <c r="AN89" s="29"/>
      <c r="AO89" s="29"/>
      <c r="AP89" s="29"/>
    </row>
    <row r="90" spans="1:42">
      <c r="A90" s="44" t="s">
        <v>56</v>
      </c>
      <c r="B90" s="44" t="s">
        <v>82</v>
      </c>
      <c r="C90" s="44" t="s">
        <v>40</v>
      </c>
      <c r="D90" s="44" t="s">
        <v>120</v>
      </c>
      <c r="E90" s="45">
        <v>430152</v>
      </c>
      <c r="F90" s="45">
        <v>11644</v>
      </c>
      <c r="G90" s="45">
        <v>161393</v>
      </c>
      <c r="H90" s="45">
        <v>81356</v>
      </c>
      <c r="I90" s="45">
        <v>51457</v>
      </c>
      <c r="J90" s="45">
        <v>28580</v>
      </c>
      <c r="K90" s="45">
        <v>31939</v>
      </c>
      <c r="L90" s="45">
        <v>22839</v>
      </c>
      <c r="M90" s="45">
        <v>25850</v>
      </c>
      <c r="N90" s="45">
        <v>728</v>
      </c>
      <c r="P90" s="27"/>
      <c r="Q90" s="27"/>
      <c r="R90" s="27"/>
      <c r="S90" s="28"/>
      <c r="T90" s="28"/>
      <c r="U90" s="28"/>
      <c r="V90" s="28"/>
      <c r="W90" s="28"/>
      <c r="X90" s="28"/>
      <c r="Y90" s="28"/>
      <c r="Z90" s="28"/>
      <c r="AA90" s="28"/>
      <c r="AB90" s="28"/>
      <c r="AD90" s="27"/>
      <c r="AE90" s="27"/>
      <c r="AF90" s="27"/>
      <c r="AG90" s="28"/>
      <c r="AH90" s="28"/>
      <c r="AI90" s="28"/>
      <c r="AJ90" s="28"/>
      <c r="AK90" s="28"/>
      <c r="AL90" s="28"/>
      <c r="AM90" s="28"/>
      <c r="AN90" s="28"/>
      <c r="AO90" s="28"/>
      <c r="AP90" s="28"/>
    </row>
    <row r="91" spans="1:42">
      <c r="A91" s="44" t="s">
        <v>56</v>
      </c>
      <c r="B91" s="44" t="s">
        <v>83</v>
      </c>
      <c r="C91" s="44" t="s">
        <v>40</v>
      </c>
      <c r="D91" s="44" t="s">
        <v>120</v>
      </c>
      <c r="E91" s="45">
        <v>430152</v>
      </c>
      <c r="F91" s="45">
        <v>11644</v>
      </c>
      <c r="G91" s="45">
        <v>161393</v>
      </c>
      <c r="H91" s="45">
        <v>81356</v>
      </c>
      <c r="I91" s="45">
        <v>51457</v>
      </c>
      <c r="J91" s="45">
        <v>28580</v>
      </c>
      <c r="K91" s="45">
        <v>31939</v>
      </c>
      <c r="L91" s="45">
        <v>22839</v>
      </c>
      <c r="M91" s="45">
        <v>25850</v>
      </c>
      <c r="N91" s="45">
        <v>728</v>
      </c>
      <c r="P91" s="27"/>
      <c r="Q91" s="27"/>
      <c r="R91" s="27"/>
      <c r="S91" s="28"/>
      <c r="T91" s="28"/>
      <c r="U91" s="28"/>
      <c r="V91" s="28"/>
      <c r="W91" s="28"/>
      <c r="X91" s="28"/>
      <c r="Y91" s="28"/>
      <c r="Z91" s="28"/>
      <c r="AA91" s="28"/>
      <c r="AB91" s="28"/>
      <c r="AD91" s="27"/>
      <c r="AE91" s="27"/>
      <c r="AF91" s="27"/>
      <c r="AG91" s="28"/>
      <c r="AH91" s="28"/>
      <c r="AI91" s="28"/>
      <c r="AJ91" s="28"/>
      <c r="AK91" s="28"/>
      <c r="AL91" s="28"/>
      <c r="AM91" s="28"/>
      <c r="AN91" s="28"/>
      <c r="AO91" s="28"/>
      <c r="AP91" s="28"/>
    </row>
    <row r="92" spans="1:42">
      <c r="A92" s="44" t="s">
        <v>56</v>
      </c>
      <c r="B92" s="44" t="s">
        <v>85</v>
      </c>
      <c r="C92" s="44" t="s">
        <v>40</v>
      </c>
      <c r="D92" s="44" t="s">
        <v>120</v>
      </c>
      <c r="E92" s="46">
        <v>408588</v>
      </c>
      <c r="F92" s="46">
        <v>11643</v>
      </c>
      <c r="G92" s="46">
        <v>147356</v>
      </c>
      <c r="H92" s="46">
        <v>78844</v>
      </c>
      <c r="I92" s="46">
        <v>41748</v>
      </c>
      <c r="J92" s="46">
        <v>26764</v>
      </c>
      <c r="K92" s="46">
        <v>30333</v>
      </c>
      <c r="L92" s="46">
        <v>22119</v>
      </c>
      <c r="M92" s="46">
        <v>25669</v>
      </c>
      <c r="N92" s="46">
        <v>723</v>
      </c>
      <c r="P92" s="27"/>
      <c r="Q92" s="27"/>
      <c r="R92" s="27"/>
      <c r="S92" s="29"/>
      <c r="T92" s="29"/>
      <c r="U92" s="29"/>
      <c r="V92" s="29"/>
      <c r="W92" s="29"/>
      <c r="X92" s="29"/>
      <c r="Y92" s="29"/>
      <c r="Z92" s="29"/>
      <c r="AA92" s="29"/>
      <c r="AB92" s="29"/>
      <c r="AD92" s="27"/>
      <c r="AE92" s="27"/>
      <c r="AF92" s="27"/>
      <c r="AG92" s="29"/>
      <c r="AH92" s="29"/>
      <c r="AI92" s="29"/>
      <c r="AJ92" s="29"/>
      <c r="AK92" s="29"/>
      <c r="AL92" s="29"/>
      <c r="AM92" s="29"/>
      <c r="AN92" s="29"/>
      <c r="AO92" s="29"/>
      <c r="AP92" s="29"/>
    </row>
    <row r="93" spans="1:42">
      <c r="A93" s="44" t="s">
        <v>56</v>
      </c>
      <c r="B93" s="44" t="s">
        <v>84</v>
      </c>
      <c r="C93" s="44" t="s">
        <v>40</v>
      </c>
      <c r="D93" s="44" t="s">
        <v>120</v>
      </c>
      <c r="E93" s="46">
        <v>192963</v>
      </c>
      <c r="F93" s="46">
        <v>0</v>
      </c>
      <c r="G93" s="46">
        <v>74831</v>
      </c>
      <c r="H93" s="46">
        <v>35106</v>
      </c>
      <c r="I93" s="46">
        <v>23084</v>
      </c>
      <c r="J93" s="46">
        <v>16641</v>
      </c>
      <c r="K93" s="46">
        <v>17289</v>
      </c>
      <c r="L93" s="46">
        <v>8007</v>
      </c>
      <c r="M93" s="46">
        <v>9626</v>
      </c>
      <c r="N93" s="46">
        <v>184</v>
      </c>
      <c r="P93" s="27"/>
      <c r="Q93" s="27"/>
      <c r="R93" s="27"/>
      <c r="S93" s="29"/>
      <c r="T93" s="29"/>
      <c r="U93" s="29"/>
      <c r="V93" s="29"/>
      <c r="W93" s="29"/>
      <c r="X93" s="29"/>
      <c r="Y93" s="29"/>
      <c r="Z93" s="29"/>
      <c r="AA93" s="29"/>
      <c r="AB93" s="29"/>
      <c r="AD93" s="27"/>
      <c r="AE93" s="27"/>
      <c r="AF93" s="27"/>
      <c r="AG93" s="29"/>
      <c r="AH93" s="29"/>
      <c r="AI93" s="29"/>
      <c r="AJ93" s="29"/>
      <c r="AK93" s="29"/>
      <c r="AL93" s="29"/>
      <c r="AM93" s="29"/>
      <c r="AN93" s="29"/>
      <c r="AO93" s="29"/>
      <c r="AP93" s="29"/>
    </row>
    <row r="94" spans="1:42">
      <c r="A94" s="44" t="s">
        <v>103</v>
      </c>
      <c r="B94" s="44" t="s">
        <v>82</v>
      </c>
      <c r="C94" s="44" t="s">
        <v>40</v>
      </c>
      <c r="D94" s="44" t="s">
        <v>120</v>
      </c>
      <c r="E94" s="45">
        <v>1444197</v>
      </c>
      <c r="F94" s="45">
        <v>40485</v>
      </c>
      <c r="G94" s="45">
        <v>621771</v>
      </c>
      <c r="H94" s="45">
        <v>241223</v>
      </c>
      <c r="I94" s="45">
        <v>266782</v>
      </c>
      <c r="J94" s="45">
        <v>113766</v>
      </c>
      <c r="K94" s="45">
        <v>100820</v>
      </c>
      <c r="L94" s="45">
        <v>61349</v>
      </c>
      <c r="M94" s="45">
        <v>75972</v>
      </c>
      <c r="N94" s="45">
        <v>3082</v>
      </c>
      <c r="P94" s="27"/>
      <c r="Q94" s="27"/>
      <c r="R94" s="27"/>
      <c r="S94" s="28"/>
      <c r="T94" s="28"/>
      <c r="U94" s="28"/>
      <c r="V94" s="28"/>
      <c r="W94" s="28"/>
      <c r="X94" s="28"/>
      <c r="Y94" s="28"/>
      <c r="Z94" s="28"/>
      <c r="AA94" s="28"/>
      <c r="AB94" s="28"/>
      <c r="AD94" s="27"/>
      <c r="AE94" s="27"/>
      <c r="AF94" s="27"/>
      <c r="AG94" s="28"/>
      <c r="AH94" s="28"/>
      <c r="AI94" s="28"/>
      <c r="AJ94" s="28"/>
      <c r="AK94" s="28"/>
      <c r="AL94" s="28"/>
      <c r="AM94" s="28"/>
      <c r="AN94" s="28"/>
      <c r="AO94" s="28"/>
      <c r="AP94" s="28"/>
    </row>
    <row r="95" spans="1:42">
      <c r="A95" s="44" t="s">
        <v>103</v>
      </c>
      <c r="B95" s="44" t="s">
        <v>83</v>
      </c>
      <c r="C95" s="44" t="s">
        <v>40</v>
      </c>
      <c r="D95" s="44" t="s">
        <v>120</v>
      </c>
      <c r="E95" s="45">
        <v>1444197</v>
      </c>
      <c r="F95" s="45">
        <v>40485</v>
      </c>
      <c r="G95" s="45">
        <v>621771</v>
      </c>
      <c r="H95" s="45">
        <v>241223</v>
      </c>
      <c r="I95" s="45">
        <v>266782</v>
      </c>
      <c r="J95" s="45">
        <v>113766</v>
      </c>
      <c r="K95" s="45">
        <v>100820</v>
      </c>
      <c r="L95" s="45">
        <v>61349</v>
      </c>
      <c r="M95" s="45">
        <v>75972</v>
      </c>
      <c r="N95" s="45">
        <v>3082</v>
      </c>
      <c r="P95" s="27"/>
      <c r="Q95" s="27"/>
      <c r="R95" s="27"/>
      <c r="S95" s="28"/>
      <c r="T95" s="28"/>
      <c r="U95" s="28"/>
      <c r="V95" s="28"/>
      <c r="W95" s="28"/>
      <c r="X95" s="28"/>
      <c r="Y95" s="28"/>
      <c r="Z95" s="28"/>
      <c r="AA95" s="28"/>
      <c r="AB95" s="28"/>
      <c r="AD95" s="27"/>
      <c r="AE95" s="27"/>
      <c r="AF95" s="27"/>
      <c r="AG95" s="28"/>
      <c r="AH95" s="28"/>
      <c r="AI95" s="28"/>
      <c r="AJ95" s="28"/>
      <c r="AK95" s="28"/>
      <c r="AL95" s="28"/>
      <c r="AM95" s="28"/>
      <c r="AN95" s="28"/>
      <c r="AO95" s="28"/>
      <c r="AP95" s="28"/>
    </row>
    <row r="96" spans="1:42">
      <c r="A96" s="44" t="s">
        <v>103</v>
      </c>
      <c r="B96" s="44" t="s">
        <v>85</v>
      </c>
      <c r="C96" s="44" t="s">
        <v>40</v>
      </c>
      <c r="D96" s="44" t="s">
        <v>120</v>
      </c>
      <c r="E96" s="46">
        <v>1348527</v>
      </c>
      <c r="F96" s="46">
        <v>40485</v>
      </c>
      <c r="G96" s="46">
        <v>547653</v>
      </c>
      <c r="H96" s="46">
        <v>235143</v>
      </c>
      <c r="I96" s="46">
        <v>212851</v>
      </c>
      <c r="J96" s="46">
        <v>99659</v>
      </c>
      <c r="K96" s="46">
        <v>95487</v>
      </c>
      <c r="L96" s="46">
        <v>60879</v>
      </c>
      <c r="M96" s="46">
        <v>75702</v>
      </c>
      <c r="N96" s="46">
        <v>3075</v>
      </c>
      <c r="P96" s="27"/>
      <c r="Q96" s="27"/>
      <c r="R96" s="27"/>
      <c r="S96" s="29"/>
      <c r="T96" s="29"/>
      <c r="U96" s="29"/>
      <c r="V96" s="29"/>
      <c r="W96" s="29"/>
      <c r="X96" s="29"/>
      <c r="Y96" s="29"/>
      <c r="Z96" s="29"/>
      <c r="AA96" s="29"/>
      <c r="AB96" s="29"/>
      <c r="AD96" s="27"/>
      <c r="AE96" s="27"/>
      <c r="AF96" s="27"/>
      <c r="AG96" s="29"/>
      <c r="AH96" s="29"/>
      <c r="AI96" s="29"/>
      <c r="AJ96" s="29"/>
      <c r="AK96" s="29"/>
      <c r="AL96" s="29"/>
      <c r="AM96" s="29"/>
      <c r="AN96" s="29"/>
      <c r="AO96" s="29"/>
      <c r="AP96" s="29"/>
    </row>
    <row r="97" spans="1:42">
      <c r="A97" s="44" t="s">
        <v>103</v>
      </c>
      <c r="B97" s="44" t="s">
        <v>84</v>
      </c>
      <c r="C97" s="44" t="s">
        <v>40</v>
      </c>
      <c r="D97" s="44" t="s">
        <v>120</v>
      </c>
      <c r="E97" s="46">
        <v>491653</v>
      </c>
      <c r="F97" s="46">
        <v>23918</v>
      </c>
      <c r="G97" s="46">
        <v>181575</v>
      </c>
      <c r="H97" s="46">
        <v>89335</v>
      </c>
      <c r="I97" s="46">
        <v>57686</v>
      </c>
      <c r="J97" s="46">
        <v>34554</v>
      </c>
      <c r="K97" s="46">
        <v>39953</v>
      </c>
      <c r="L97" s="46">
        <v>10320</v>
      </c>
      <c r="M97" s="46">
        <v>36774</v>
      </c>
      <c r="N97" s="46">
        <v>2288</v>
      </c>
      <c r="P97" s="27"/>
      <c r="Q97" s="27"/>
      <c r="R97" s="27"/>
      <c r="S97" s="29"/>
      <c r="T97" s="29"/>
      <c r="U97" s="29"/>
      <c r="V97" s="29"/>
      <c r="W97" s="29"/>
      <c r="X97" s="29"/>
      <c r="Y97" s="29"/>
      <c r="Z97" s="29"/>
      <c r="AA97" s="29"/>
      <c r="AB97" s="29"/>
      <c r="AD97" s="27"/>
      <c r="AE97" s="27"/>
      <c r="AF97" s="27"/>
      <c r="AG97" s="29"/>
      <c r="AH97" s="29"/>
      <c r="AI97" s="29"/>
      <c r="AJ97" s="29"/>
      <c r="AK97" s="29"/>
      <c r="AL97" s="29"/>
      <c r="AM97" s="29"/>
      <c r="AN97" s="29"/>
      <c r="AO97" s="29"/>
      <c r="AP97" s="29"/>
    </row>
    <row r="98" spans="1:42">
      <c r="A98" s="44" t="s">
        <v>55</v>
      </c>
      <c r="B98" s="44" t="s">
        <v>82</v>
      </c>
      <c r="C98" s="44" t="s">
        <v>40</v>
      </c>
      <c r="D98" s="44" t="s">
        <v>120</v>
      </c>
      <c r="E98" s="45">
        <v>729163</v>
      </c>
      <c r="F98" s="45">
        <v>20369</v>
      </c>
      <c r="G98" s="45">
        <v>292686</v>
      </c>
      <c r="H98" s="45">
        <v>129713</v>
      </c>
      <c r="I98" s="45">
        <v>109810</v>
      </c>
      <c r="J98" s="45">
        <v>53163</v>
      </c>
      <c r="K98" s="45">
        <v>52468</v>
      </c>
      <c r="L98" s="45">
        <v>33953</v>
      </c>
      <c r="M98" s="45">
        <v>42254</v>
      </c>
      <c r="N98" s="45">
        <v>1038</v>
      </c>
      <c r="P98" s="27"/>
      <c r="Q98" s="27"/>
      <c r="R98" s="27"/>
      <c r="S98" s="28"/>
      <c r="T98" s="28"/>
      <c r="U98" s="28"/>
      <c r="V98" s="28"/>
      <c r="W98" s="28"/>
      <c r="X98" s="28"/>
      <c r="Y98" s="28"/>
      <c r="Z98" s="28"/>
      <c r="AA98" s="28"/>
      <c r="AB98" s="28"/>
      <c r="AD98" s="27"/>
      <c r="AE98" s="27"/>
      <c r="AF98" s="27"/>
      <c r="AG98" s="28"/>
      <c r="AH98" s="28"/>
      <c r="AI98" s="28"/>
      <c r="AJ98" s="28"/>
      <c r="AK98" s="28"/>
      <c r="AL98" s="28"/>
      <c r="AM98" s="28"/>
      <c r="AN98" s="28"/>
      <c r="AO98" s="28"/>
      <c r="AP98" s="28"/>
    </row>
    <row r="99" spans="1:42">
      <c r="A99" s="44" t="s">
        <v>55</v>
      </c>
      <c r="B99" s="44" t="s">
        <v>83</v>
      </c>
      <c r="C99" s="44" t="s">
        <v>40</v>
      </c>
      <c r="D99" s="44" t="s">
        <v>120</v>
      </c>
      <c r="E99" s="45">
        <v>729163</v>
      </c>
      <c r="F99" s="45">
        <v>20369</v>
      </c>
      <c r="G99" s="45">
        <v>292686</v>
      </c>
      <c r="H99" s="45">
        <v>129713</v>
      </c>
      <c r="I99" s="45">
        <v>109810</v>
      </c>
      <c r="J99" s="45">
        <v>53163</v>
      </c>
      <c r="K99" s="45">
        <v>52468</v>
      </c>
      <c r="L99" s="45">
        <v>33953</v>
      </c>
      <c r="M99" s="45">
        <v>42254</v>
      </c>
      <c r="N99" s="45">
        <v>1038</v>
      </c>
      <c r="P99" s="27"/>
      <c r="Q99" s="27"/>
      <c r="R99" s="27"/>
      <c r="S99" s="28"/>
      <c r="T99" s="28"/>
      <c r="U99" s="28"/>
      <c r="V99" s="28"/>
      <c r="W99" s="28"/>
      <c r="X99" s="28"/>
      <c r="Y99" s="28"/>
      <c r="Z99" s="28"/>
      <c r="AA99" s="28"/>
      <c r="AB99" s="28"/>
      <c r="AD99" s="27"/>
      <c r="AE99" s="27"/>
      <c r="AF99" s="27"/>
      <c r="AG99" s="28"/>
      <c r="AH99" s="28"/>
      <c r="AI99" s="28"/>
      <c r="AJ99" s="28"/>
      <c r="AK99" s="28"/>
      <c r="AL99" s="28"/>
      <c r="AM99" s="28"/>
      <c r="AN99" s="28"/>
      <c r="AO99" s="28"/>
      <c r="AP99" s="28"/>
    </row>
    <row r="100" spans="1:42">
      <c r="A100" s="44" t="s">
        <v>55</v>
      </c>
      <c r="B100" s="44" t="s">
        <v>85</v>
      </c>
      <c r="C100" s="44" t="s">
        <v>40</v>
      </c>
      <c r="D100" s="44" t="s">
        <v>120</v>
      </c>
      <c r="E100" s="46">
        <v>646011</v>
      </c>
      <c r="F100" s="46">
        <v>20368</v>
      </c>
      <c r="G100" s="46">
        <v>251825</v>
      </c>
      <c r="H100" s="46">
        <v>116686</v>
      </c>
      <c r="I100" s="46">
        <v>96500</v>
      </c>
      <c r="J100" s="46">
        <v>38639</v>
      </c>
      <c r="K100" s="46">
        <v>40642</v>
      </c>
      <c r="L100" s="46">
        <v>33300</v>
      </c>
      <c r="M100" s="46">
        <v>41716</v>
      </c>
      <c r="N100" s="46">
        <v>1028</v>
      </c>
      <c r="P100" s="27"/>
      <c r="Q100" s="27"/>
      <c r="R100" s="27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D100" s="27"/>
      <c r="AE100" s="27"/>
      <c r="AF100" s="27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</row>
    <row r="101" spans="1:42">
      <c r="A101" s="44" t="s">
        <v>55</v>
      </c>
      <c r="B101" s="44" t="s">
        <v>84</v>
      </c>
      <c r="C101" s="44" t="s">
        <v>40</v>
      </c>
      <c r="D101" s="44" t="s">
        <v>120</v>
      </c>
      <c r="E101" s="46">
        <v>320015</v>
      </c>
      <c r="F101" s="46">
        <v>20368</v>
      </c>
      <c r="G101" s="46">
        <v>115290</v>
      </c>
      <c r="H101" s="46">
        <v>60199</v>
      </c>
      <c r="I101" s="46">
        <v>44682</v>
      </c>
      <c r="J101" s="46">
        <v>10409</v>
      </c>
      <c r="K101" s="46">
        <v>13295</v>
      </c>
      <c r="L101" s="46">
        <v>21071</v>
      </c>
      <c r="M101" s="46">
        <v>25072</v>
      </c>
      <c r="N101" s="46">
        <v>761</v>
      </c>
      <c r="P101" s="27"/>
      <c r="Q101" s="27"/>
      <c r="R101" s="27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D101" s="27"/>
      <c r="AE101" s="27"/>
      <c r="AF101" s="27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</row>
    <row r="102" spans="1:42">
      <c r="A102" s="44" t="s">
        <v>101</v>
      </c>
      <c r="B102" s="44" t="s">
        <v>82</v>
      </c>
      <c r="C102" s="44" t="s">
        <v>40</v>
      </c>
      <c r="D102" s="44" t="s">
        <v>120</v>
      </c>
      <c r="E102" s="45">
        <v>389834</v>
      </c>
      <c r="F102" s="45">
        <v>10633</v>
      </c>
      <c r="G102" s="45">
        <v>172723</v>
      </c>
      <c r="H102" s="45">
        <v>64302</v>
      </c>
      <c r="I102" s="45">
        <v>75542</v>
      </c>
      <c r="J102" s="45">
        <v>32879</v>
      </c>
      <c r="K102" s="45">
        <v>29009</v>
      </c>
      <c r="L102" s="45">
        <v>16447</v>
      </c>
      <c r="M102" s="45">
        <v>18479</v>
      </c>
      <c r="N102" s="45">
        <v>367</v>
      </c>
      <c r="P102" s="27"/>
      <c r="Q102" s="27"/>
      <c r="R102" s="27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D102" s="27"/>
      <c r="AE102" s="27"/>
      <c r="AF102" s="27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</row>
    <row r="103" spans="1:42">
      <c r="A103" s="44" t="s">
        <v>101</v>
      </c>
      <c r="B103" s="44" t="s">
        <v>83</v>
      </c>
      <c r="C103" s="44" t="s">
        <v>40</v>
      </c>
      <c r="D103" s="44" t="s">
        <v>120</v>
      </c>
      <c r="E103" s="45">
        <v>389834</v>
      </c>
      <c r="F103" s="45">
        <v>10633</v>
      </c>
      <c r="G103" s="45">
        <v>172723</v>
      </c>
      <c r="H103" s="45">
        <v>64302</v>
      </c>
      <c r="I103" s="45">
        <v>75542</v>
      </c>
      <c r="J103" s="45">
        <v>32879</v>
      </c>
      <c r="K103" s="45">
        <v>29009</v>
      </c>
      <c r="L103" s="45">
        <v>16447</v>
      </c>
      <c r="M103" s="45">
        <v>18479</v>
      </c>
      <c r="N103" s="45">
        <v>367</v>
      </c>
      <c r="P103" s="27"/>
      <c r="Q103" s="27"/>
      <c r="R103" s="27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D103" s="27"/>
      <c r="AE103" s="27"/>
      <c r="AF103" s="27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</row>
    <row r="104" spans="1:42">
      <c r="A104" s="44" t="s">
        <v>101</v>
      </c>
      <c r="B104" s="44" t="s">
        <v>85</v>
      </c>
      <c r="C104" s="44" t="s">
        <v>40</v>
      </c>
      <c r="D104" s="44" t="s">
        <v>120</v>
      </c>
      <c r="E104" s="46">
        <v>357256</v>
      </c>
      <c r="F104" s="46">
        <v>10633</v>
      </c>
      <c r="G104" s="46">
        <v>144726</v>
      </c>
      <c r="H104" s="46">
        <v>61078</v>
      </c>
      <c r="I104" s="46">
        <v>54912</v>
      </c>
      <c r="J104" s="46">
        <v>28736</v>
      </c>
      <c r="K104" s="46">
        <v>25875</v>
      </c>
      <c r="L104" s="46">
        <v>16357</v>
      </c>
      <c r="M104" s="46">
        <v>18479</v>
      </c>
      <c r="N104" s="46">
        <v>367</v>
      </c>
      <c r="P104" s="27"/>
      <c r="Q104" s="27"/>
      <c r="R104" s="27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D104" s="27"/>
      <c r="AE104" s="27"/>
      <c r="AF104" s="27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</row>
    <row r="105" spans="1:42">
      <c r="A105" s="44" t="s">
        <v>101</v>
      </c>
      <c r="B105" s="44" t="s">
        <v>84</v>
      </c>
      <c r="C105" s="44" t="s">
        <v>40</v>
      </c>
      <c r="D105" s="44" t="s">
        <v>120</v>
      </c>
      <c r="E105" s="46">
        <v>141967</v>
      </c>
      <c r="F105" s="46">
        <v>10633</v>
      </c>
      <c r="G105" s="46">
        <v>70329</v>
      </c>
      <c r="H105" s="46">
        <v>17538</v>
      </c>
      <c r="I105" s="46">
        <v>37472</v>
      </c>
      <c r="J105" s="46">
        <v>15319</v>
      </c>
      <c r="K105" s="46">
        <v>8786</v>
      </c>
      <c r="L105" s="46">
        <v>4847</v>
      </c>
      <c r="M105" s="46">
        <v>3803</v>
      </c>
      <c r="N105" s="46">
        <v>102</v>
      </c>
      <c r="P105" s="27"/>
      <c r="Q105" s="27"/>
      <c r="R105" s="27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D105" s="27"/>
      <c r="AE105" s="27"/>
      <c r="AF105" s="27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</row>
    <row r="106" spans="1:42">
      <c r="A106" s="44" t="s">
        <v>51</v>
      </c>
      <c r="B106" s="44" t="s">
        <v>82</v>
      </c>
      <c r="C106" s="44" t="s">
        <v>40</v>
      </c>
      <c r="D106" s="44" t="s">
        <v>120</v>
      </c>
      <c r="E106" s="45">
        <v>1299300</v>
      </c>
      <c r="F106" s="45">
        <v>32441</v>
      </c>
      <c r="G106" s="45">
        <v>539130</v>
      </c>
      <c r="H106" s="45">
        <v>227527</v>
      </c>
      <c r="I106" s="45">
        <v>219320</v>
      </c>
      <c r="J106" s="45">
        <v>92283</v>
      </c>
      <c r="K106" s="45">
        <v>91747</v>
      </c>
      <c r="L106" s="45">
        <v>64142</v>
      </c>
      <c r="M106" s="45">
        <v>69928</v>
      </c>
      <c r="N106" s="45">
        <v>1710</v>
      </c>
      <c r="P106" s="27"/>
      <c r="Q106" s="27"/>
      <c r="R106" s="27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D106" s="27"/>
      <c r="AE106" s="27"/>
      <c r="AF106" s="27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</row>
    <row r="107" spans="1:42">
      <c r="A107" s="44" t="s">
        <v>51</v>
      </c>
      <c r="B107" s="44" t="s">
        <v>83</v>
      </c>
      <c r="C107" s="44" t="s">
        <v>40</v>
      </c>
      <c r="D107" s="44" t="s">
        <v>120</v>
      </c>
      <c r="E107" s="45">
        <v>1299300</v>
      </c>
      <c r="F107" s="45">
        <v>32441</v>
      </c>
      <c r="G107" s="45">
        <v>539130</v>
      </c>
      <c r="H107" s="45">
        <v>227527</v>
      </c>
      <c r="I107" s="45">
        <v>219320</v>
      </c>
      <c r="J107" s="45">
        <v>92283</v>
      </c>
      <c r="K107" s="45">
        <v>91747</v>
      </c>
      <c r="L107" s="45">
        <v>64142</v>
      </c>
      <c r="M107" s="45">
        <v>69928</v>
      </c>
      <c r="N107" s="45">
        <v>1710</v>
      </c>
      <c r="P107" s="27"/>
      <c r="Q107" s="27"/>
      <c r="R107" s="27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D107" s="27"/>
      <c r="AE107" s="27"/>
      <c r="AF107" s="27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</row>
    <row r="108" spans="1:42">
      <c r="A108" s="44" t="s">
        <v>51</v>
      </c>
      <c r="B108" s="44" t="s">
        <v>85</v>
      </c>
      <c r="C108" s="44" t="s">
        <v>40</v>
      </c>
      <c r="D108" s="44" t="s">
        <v>120</v>
      </c>
      <c r="E108" s="46">
        <v>1254549</v>
      </c>
      <c r="F108" s="46">
        <v>32441</v>
      </c>
      <c r="G108" s="46">
        <v>503515</v>
      </c>
      <c r="H108" s="46">
        <v>226575</v>
      </c>
      <c r="I108" s="46">
        <v>190231</v>
      </c>
      <c r="J108" s="46">
        <v>86709</v>
      </c>
      <c r="K108" s="46">
        <v>91625</v>
      </c>
      <c r="L108" s="46">
        <v>64142</v>
      </c>
      <c r="M108" s="46">
        <v>69111</v>
      </c>
      <c r="N108" s="46">
        <v>1697</v>
      </c>
      <c r="P108" s="27"/>
      <c r="Q108" s="27"/>
      <c r="R108" s="27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D108" s="27"/>
      <c r="AE108" s="27"/>
      <c r="AF108" s="27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</row>
    <row r="109" spans="1:42">
      <c r="A109" s="44" t="s">
        <v>51</v>
      </c>
      <c r="B109" s="44" t="s">
        <v>84</v>
      </c>
      <c r="C109" s="44" t="s">
        <v>40</v>
      </c>
      <c r="D109" s="44" t="s">
        <v>120</v>
      </c>
      <c r="E109" s="46">
        <v>304631</v>
      </c>
      <c r="F109" s="46">
        <v>914</v>
      </c>
      <c r="G109" s="46">
        <v>125214</v>
      </c>
      <c r="H109" s="46">
        <v>48786</v>
      </c>
      <c r="I109" s="46">
        <v>45391</v>
      </c>
      <c r="J109" s="46">
        <v>31037</v>
      </c>
      <c r="K109" s="46">
        <v>19855</v>
      </c>
      <c r="L109" s="46">
        <v>7468</v>
      </c>
      <c r="M109" s="46">
        <v>21149</v>
      </c>
      <c r="N109" s="46">
        <v>314</v>
      </c>
      <c r="P109" s="27"/>
      <c r="Q109" s="27"/>
      <c r="R109" s="27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D109" s="27"/>
      <c r="AE109" s="27"/>
      <c r="AF109" s="27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</row>
    <row r="110" spans="1:42">
      <c r="A110" s="44" t="s">
        <v>99</v>
      </c>
      <c r="B110" s="44" t="s">
        <v>82</v>
      </c>
      <c r="C110" s="44" t="s">
        <v>40</v>
      </c>
      <c r="D110" s="44" t="s">
        <v>120</v>
      </c>
      <c r="E110" s="45">
        <v>641567</v>
      </c>
      <c r="F110" s="45">
        <v>17526</v>
      </c>
      <c r="G110" s="45">
        <v>276638</v>
      </c>
      <c r="H110" s="45">
        <v>108202</v>
      </c>
      <c r="I110" s="45">
        <v>120826</v>
      </c>
      <c r="J110" s="45">
        <v>47610</v>
      </c>
      <c r="K110" s="45">
        <v>45241</v>
      </c>
      <c r="L110" s="45">
        <v>27411</v>
      </c>
      <c r="M110" s="45">
        <v>34430</v>
      </c>
      <c r="N110" s="45">
        <v>1120</v>
      </c>
      <c r="P110" s="27"/>
      <c r="Q110" s="27"/>
      <c r="R110" s="27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D110" s="27"/>
      <c r="AE110" s="27"/>
      <c r="AF110" s="27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</row>
    <row r="111" spans="1:42">
      <c r="A111" s="44" t="s">
        <v>99</v>
      </c>
      <c r="B111" s="44" t="s">
        <v>83</v>
      </c>
      <c r="C111" s="44" t="s">
        <v>40</v>
      </c>
      <c r="D111" s="44" t="s">
        <v>120</v>
      </c>
      <c r="E111" s="45">
        <v>641567</v>
      </c>
      <c r="F111" s="45">
        <v>17526</v>
      </c>
      <c r="G111" s="45">
        <v>276638</v>
      </c>
      <c r="H111" s="45">
        <v>108202</v>
      </c>
      <c r="I111" s="45">
        <v>120826</v>
      </c>
      <c r="J111" s="45">
        <v>47610</v>
      </c>
      <c r="K111" s="45">
        <v>45241</v>
      </c>
      <c r="L111" s="45">
        <v>27411</v>
      </c>
      <c r="M111" s="45">
        <v>34430</v>
      </c>
      <c r="N111" s="45">
        <v>1120</v>
      </c>
      <c r="P111" s="27"/>
      <c r="Q111" s="27"/>
      <c r="R111" s="27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D111" s="27"/>
      <c r="AE111" s="27"/>
      <c r="AF111" s="27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</row>
    <row r="112" spans="1:42">
      <c r="A112" s="44" t="s">
        <v>99</v>
      </c>
      <c r="B112" s="44" t="s">
        <v>85</v>
      </c>
      <c r="C112" s="44" t="s">
        <v>40</v>
      </c>
      <c r="D112" s="44" t="s">
        <v>120</v>
      </c>
      <c r="E112" s="46">
        <v>621258</v>
      </c>
      <c r="F112" s="46">
        <v>17526</v>
      </c>
      <c r="G112" s="46">
        <v>256329</v>
      </c>
      <c r="H112" s="46">
        <v>108202</v>
      </c>
      <c r="I112" s="46">
        <v>100675</v>
      </c>
      <c r="J112" s="46">
        <v>47452</v>
      </c>
      <c r="K112" s="46">
        <v>45241</v>
      </c>
      <c r="L112" s="46">
        <v>27411</v>
      </c>
      <c r="M112" s="46">
        <v>34430</v>
      </c>
      <c r="N112" s="46">
        <v>1120</v>
      </c>
      <c r="P112" s="27"/>
      <c r="Q112" s="27"/>
      <c r="R112" s="27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D112" s="27"/>
      <c r="AE112" s="27"/>
      <c r="AF112" s="27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</row>
    <row r="113" spans="1:42">
      <c r="A113" s="44" t="s">
        <v>99</v>
      </c>
      <c r="B113" s="44" t="s">
        <v>84</v>
      </c>
      <c r="C113" s="44" t="s">
        <v>40</v>
      </c>
      <c r="D113" s="44" t="s">
        <v>120</v>
      </c>
      <c r="E113" s="46">
        <v>260870</v>
      </c>
      <c r="F113" s="46">
        <v>10509</v>
      </c>
      <c r="G113" s="46">
        <v>99426</v>
      </c>
      <c r="H113" s="46">
        <v>47130</v>
      </c>
      <c r="I113" s="46">
        <v>41057</v>
      </c>
      <c r="J113" s="46">
        <v>11239</v>
      </c>
      <c r="K113" s="46">
        <v>14353</v>
      </c>
      <c r="L113" s="46">
        <v>12192</v>
      </c>
      <c r="M113" s="46">
        <v>19780</v>
      </c>
      <c r="N113" s="46">
        <v>805</v>
      </c>
      <c r="P113" s="27"/>
      <c r="Q113" s="27"/>
      <c r="R113" s="27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D113" s="27"/>
      <c r="AE113" s="27"/>
      <c r="AF113" s="27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</row>
    <row r="114" spans="1:42">
      <c r="A114" s="44" t="s">
        <v>100</v>
      </c>
      <c r="B114" s="44" t="s">
        <v>82</v>
      </c>
      <c r="C114" s="44" t="s">
        <v>40</v>
      </c>
      <c r="D114" s="44" t="s">
        <v>120</v>
      </c>
      <c r="E114" s="45">
        <v>1509299</v>
      </c>
      <c r="F114" s="45">
        <v>46323</v>
      </c>
      <c r="G114" s="45">
        <v>608487</v>
      </c>
      <c r="H114" s="45">
        <v>272929</v>
      </c>
      <c r="I114" s="45">
        <v>227660</v>
      </c>
      <c r="J114" s="45">
        <v>107898</v>
      </c>
      <c r="K114" s="45">
        <v>112557</v>
      </c>
      <c r="L114" s="45">
        <v>78073</v>
      </c>
      <c r="M114" s="45">
        <v>79192</v>
      </c>
      <c r="N114" s="45">
        <v>3107</v>
      </c>
      <c r="P114" s="27"/>
      <c r="Q114" s="27"/>
      <c r="R114" s="27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D114" s="27"/>
      <c r="AE114" s="27"/>
      <c r="AF114" s="27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</row>
    <row r="115" spans="1:42">
      <c r="A115" s="44" t="s">
        <v>100</v>
      </c>
      <c r="B115" s="44" t="s">
        <v>83</v>
      </c>
      <c r="C115" s="44" t="s">
        <v>40</v>
      </c>
      <c r="D115" s="44" t="s">
        <v>120</v>
      </c>
      <c r="E115" s="45">
        <v>1509299</v>
      </c>
      <c r="F115" s="45">
        <v>46323</v>
      </c>
      <c r="G115" s="45">
        <v>608487</v>
      </c>
      <c r="H115" s="45">
        <v>272929</v>
      </c>
      <c r="I115" s="45">
        <v>227660</v>
      </c>
      <c r="J115" s="45">
        <v>107898</v>
      </c>
      <c r="K115" s="45">
        <v>112557</v>
      </c>
      <c r="L115" s="45">
        <v>78073</v>
      </c>
      <c r="M115" s="45">
        <v>79192</v>
      </c>
      <c r="N115" s="45">
        <v>3107</v>
      </c>
      <c r="P115" s="27"/>
      <c r="Q115" s="27"/>
      <c r="R115" s="27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D115" s="27"/>
      <c r="AE115" s="27"/>
      <c r="AF115" s="27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</row>
    <row r="116" spans="1:42">
      <c r="A116" s="44" t="s">
        <v>100</v>
      </c>
      <c r="B116" s="44" t="s">
        <v>85</v>
      </c>
      <c r="C116" s="44" t="s">
        <v>40</v>
      </c>
      <c r="D116" s="44" t="s">
        <v>120</v>
      </c>
      <c r="E116" s="46">
        <v>1459829</v>
      </c>
      <c r="F116" s="46">
        <v>39948</v>
      </c>
      <c r="G116" s="46">
        <v>571472</v>
      </c>
      <c r="H116" s="46">
        <v>264841</v>
      </c>
      <c r="I116" s="46">
        <v>201119</v>
      </c>
      <c r="J116" s="46">
        <v>105512</v>
      </c>
      <c r="K116" s="46">
        <v>108086</v>
      </c>
      <c r="L116" s="46">
        <v>76109</v>
      </c>
      <c r="M116" s="46">
        <v>77593</v>
      </c>
      <c r="N116" s="46">
        <v>3053</v>
      </c>
      <c r="P116" s="27"/>
      <c r="Q116" s="27"/>
      <c r="R116" s="27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D116" s="27"/>
      <c r="AE116" s="27"/>
      <c r="AF116" s="27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</row>
    <row r="117" spans="1:42">
      <c r="A117" s="44" t="s">
        <v>100</v>
      </c>
      <c r="B117" s="44" t="s">
        <v>84</v>
      </c>
      <c r="C117" s="44" t="s">
        <v>40</v>
      </c>
      <c r="D117" s="44" t="s">
        <v>120</v>
      </c>
      <c r="E117" s="46">
        <v>685740</v>
      </c>
      <c r="F117" s="46">
        <v>18732</v>
      </c>
      <c r="G117" s="46">
        <v>273323</v>
      </c>
      <c r="H117" s="46">
        <v>122725</v>
      </c>
      <c r="I117" s="46">
        <v>108059</v>
      </c>
      <c r="J117" s="46">
        <v>42539</v>
      </c>
      <c r="K117" s="46">
        <v>40412</v>
      </c>
      <c r="L117" s="46">
        <v>44631</v>
      </c>
      <c r="M117" s="46">
        <v>36442</v>
      </c>
      <c r="N117" s="46">
        <v>1240</v>
      </c>
      <c r="P117" s="27"/>
      <c r="Q117" s="27"/>
      <c r="R117" s="27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D117" s="27"/>
      <c r="AE117" s="27"/>
      <c r="AF117" s="27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</row>
    <row r="118" spans="1:42">
      <c r="A118" s="44" t="s">
        <v>98</v>
      </c>
      <c r="B118" s="44" t="s">
        <v>82</v>
      </c>
      <c r="C118" s="44" t="s">
        <v>40</v>
      </c>
      <c r="D118" s="44" t="s">
        <v>120</v>
      </c>
      <c r="E118" s="45">
        <v>838760</v>
      </c>
      <c r="F118" s="45">
        <v>23559</v>
      </c>
      <c r="G118" s="45">
        <v>343912</v>
      </c>
      <c r="H118" s="45">
        <v>149728</v>
      </c>
      <c r="I118" s="45">
        <v>135598</v>
      </c>
      <c r="J118" s="45">
        <v>58586</v>
      </c>
      <c r="K118" s="45">
        <v>61434</v>
      </c>
      <c r="L118" s="45">
        <v>42929</v>
      </c>
      <c r="M118" s="45">
        <v>44319</v>
      </c>
      <c r="N118" s="45">
        <v>1046</v>
      </c>
      <c r="P118" s="27"/>
      <c r="Q118" s="27"/>
      <c r="R118" s="27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D118" s="27"/>
      <c r="AE118" s="27"/>
      <c r="AF118" s="27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</row>
    <row r="119" spans="1:42">
      <c r="A119" s="44" t="s">
        <v>98</v>
      </c>
      <c r="B119" s="44" t="s">
        <v>83</v>
      </c>
      <c r="C119" s="44" t="s">
        <v>40</v>
      </c>
      <c r="D119" s="44" t="s">
        <v>120</v>
      </c>
      <c r="E119" s="45">
        <v>838760</v>
      </c>
      <c r="F119" s="45">
        <v>23559</v>
      </c>
      <c r="G119" s="45">
        <v>343912</v>
      </c>
      <c r="H119" s="45">
        <v>149728</v>
      </c>
      <c r="I119" s="45">
        <v>135598</v>
      </c>
      <c r="J119" s="45">
        <v>58586</v>
      </c>
      <c r="K119" s="45">
        <v>61434</v>
      </c>
      <c r="L119" s="45">
        <v>42929</v>
      </c>
      <c r="M119" s="45">
        <v>44319</v>
      </c>
      <c r="N119" s="45">
        <v>1046</v>
      </c>
      <c r="P119" s="27"/>
      <c r="Q119" s="27"/>
      <c r="R119" s="27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D119" s="27"/>
      <c r="AE119" s="27"/>
      <c r="AF119" s="27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</row>
    <row r="120" spans="1:42">
      <c r="A120" s="44" t="s">
        <v>98</v>
      </c>
      <c r="B120" s="44" t="s">
        <v>85</v>
      </c>
      <c r="C120" s="44" t="s">
        <v>40</v>
      </c>
      <c r="D120" s="44" t="s">
        <v>120</v>
      </c>
      <c r="E120" s="46">
        <v>783123</v>
      </c>
      <c r="F120" s="46">
        <v>23558</v>
      </c>
      <c r="G120" s="46">
        <v>307726</v>
      </c>
      <c r="H120" s="46">
        <v>143205</v>
      </c>
      <c r="I120" s="46">
        <v>112761</v>
      </c>
      <c r="J120" s="46">
        <v>51760</v>
      </c>
      <c r="K120" s="46">
        <v>57774</v>
      </c>
      <c r="L120" s="46">
        <v>40781</v>
      </c>
      <c r="M120" s="46">
        <v>43605</v>
      </c>
      <c r="N120" s="46">
        <v>1045</v>
      </c>
      <c r="P120" s="27"/>
      <c r="Q120" s="27"/>
      <c r="R120" s="27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D120" s="27"/>
      <c r="AE120" s="27"/>
      <c r="AF120" s="27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</row>
    <row r="121" spans="1:42">
      <c r="A121" s="44" t="s">
        <v>98</v>
      </c>
      <c r="B121" s="44" t="s">
        <v>84</v>
      </c>
      <c r="C121" s="44" t="s">
        <v>40</v>
      </c>
      <c r="D121" s="44" t="s">
        <v>120</v>
      </c>
      <c r="E121" s="46">
        <v>301068</v>
      </c>
      <c r="F121" s="46">
        <v>15479</v>
      </c>
      <c r="G121" s="46">
        <v>111261</v>
      </c>
      <c r="H121" s="46">
        <v>58434</v>
      </c>
      <c r="I121" s="46">
        <v>35989</v>
      </c>
      <c r="J121" s="46">
        <v>16838</v>
      </c>
      <c r="K121" s="46">
        <v>23246</v>
      </c>
      <c r="L121" s="46">
        <v>14301</v>
      </c>
      <c r="M121" s="46">
        <v>20862</v>
      </c>
      <c r="N121" s="46">
        <v>25</v>
      </c>
      <c r="P121" s="27"/>
      <c r="Q121" s="27"/>
      <c r="R121" s="27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D121" s="27"/>
      <c r="AE121" s="27"/>
      <c r="AF121" s="27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</row>
    <row r="122" spans="1:42">
      <c r="A122" s="44" t="s">
        <v>42</v>
      </c>
      <c r="B122" s="44" t="s">
        <v>82</v>
      </c>
      <c r="C122" s="44" t="s">
        <v>2</v>
      </c>
      <c r="D122" s="44" t="s">
        <v>120</v>
      </c>
      <c r="E122" s="45">
        <v>2097310</v>
      </c>
      <c r="F122" s="45">
        <v>83971</v>
      </c>
      <c r="G122" s="45">
        <v>817875</v>
      </c>
      <c r="H122" s="45">
        <v>303368</v>
      </c>
      <c r="I122" s="45">
        <v>451437</v>
      </c>
      <c r="J122" s="45">
        <v>63070</v>
      </c>
      <c r="K122" s="45">
        <v>59609</v>
      </c>
      <c r="L122" s="45">
        <v>48290</v>
      </c>
      <c r="M122" s="45">
        <v>124208</v>
      </c>
      <c r="N122" s="45">
        <v>71261</v>
      </c>
      <c r="P122" s="27"/>
      <c r="Q122" s="27"/>
      <c r="R122" s="27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D122" s="27"/>
      <c r="AE122" s="27"/>
      <c r="AF122" s="27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</row>
    <row r="123" spans="1:42">
      <c r="A123" s="44" t="s">
        <v>42</v>
      </c>
      <c r="B123" s="44" t="s">
        <v>83</v>
      </c>
      <c r="C123" s="44" t="s">
        <v>2</v>
      </c>
      <c r="D123" s="44" t="s">
        <v>120</v>
      </c>
      <c r="E123" s="45">
        <v>2097310</v>
      </c>
      <c r="F123" s="45">
        <v>83971</v>
      </c>
      <c r="G123" s="45">
        <v>817875</v>
      </c>
      <c r="H123" s="45">
        <v>303368</v>
      </c>
      <c r="I123" s="45">
        <v>451437</v>
      </c>
      <c r="J123" s="45">
        <v>63070</v>
      </c>
      <c r="K123" s="45">
        <v>59609</v>
      </c>
      <c r="L123" s="45">
        <v>48290</v>
      </c>
      <c r="M123" s="45">
        <v>124208</v>
      </c>
      <c r="N123" s="45">
        <v>71261</v>
      </c>
      <c r="P123" s="27"/>
      <c r="Q123" s="27"/>
      <c r="R123" s="27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D123" s="27"/>
      <c r="AE123" s="27"/>
      <c r="AF123" s="27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</row>
    <row r="124" spans="1:42">
      <c r="A124" s="44" t="s">
        <v>42</v>
      </c>
      <c r="B124" s="44" t="s">
        <v>85</v>
      </c>
      <c r="C124" s="44" t="s">
        <v>2</v>
      </c>
      <c r="D124" s="44" t="s">
        <v>120</v>
      </c>
      <c r="E124" s="46">
        <v>1422118</v>
      </c>
      <c r="F124" s="46">
        <v>83971</v>
      </c>
      <c r="G124" s="46">
        <v>543857</v>
      </c>
      <c r="H124" s="46">
        <v>188990</v>
      </c>
      <c r="I124" s="46">
        <v>334869</v>
      </c>
      <c r="J124" s="46">
        <v>19998</v>
      </c>
      <c r="K124" s="46">
        <v>13886</v>
      </c>
      <c r="L124" s="46">
        <v>21340</v>
      </c>
      <c r="M124" s="46">
        <v>112370</v>
      </c>
      <c r="N124" s="46">
        <v>41394</v>
      </c>
      <c r="P124" s="27"/>
      <c r="Q124" s="27"/>
      <c r="R124" s="27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D124" s="27"/>
      <c r="AE124" s="27"/>
      <c r="AF124" s="27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</row>
    <row r="125" spans="1:42">
      <c r="A125" s="44" t="s">
        <v>42</v>
      </c>
      <c r="B125" s="44" t="s">
        <v>84</v>
      </c>
      <c r="C125" s="44" t="s">
        <v>2</v>
      </c>
      <c r="D125" s="44" t="s">
        <v>120</v>
      </c>
      <c r="E125" s="46">
        <v>591053</v>
      </c>
      <c r="F125" s="46">
        <v>37509</v>
      </c>
      <c r="G125" s="46">
        <v>227563</v>
      </c>
      <c r="H125" s="46">
        <v>82175</v>
      </c>
      <c r="I125" s="46">
        <v>142365</v>
      </c>
      <c r="J125" s="46">
        <v>3023</v>
      </c>
      <c r="K125" s="46">
        <v>3047</v>
      </c>
      <c r="L125" s="46">
        <v>2376</v>
      </c>
      <c r="M125" s="46">
        <v>57329</v>
      </c>
      <c r="N125" s="46">
        <v>19423</v>
      </c>
      <c r="P125" s="27"/>
      <c r="Q125" s="27"/>
      <c r="R125" s="27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D125" s="27"/>
      <c r="AE125" s="27"/>
      <c r="AF125" s="27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</row>
    <row r="126" spans="1:42">
      <c r="A126" s="44" t="s">
        <v>43</v>
      </c>
      <c r="B126" s="44" t="s">
        <v>82</v>
      </c>
      <c r="C126" s="44" t="s">
        <v>2</v>
      </c>
      <c r="D126" s="44" t="s">
        <v>120</v>
      </c>
      <c r="E126" s="45">
        <v>734122</v>
      </c>
      <c r="F126" s="45">
        <v>29952</v>
      </c>
      <c r="G126" s="45">
        <v>169983</v>
      </c>
      <c r="H126" s="45">
        <v>119096</v>
      </c>
      <c r="I126" s="45">
        <v>35348</v>
      </c>
      <c r="J126" s="45">
        <v>15539</v>
      </c>
      <c r="K126" s="45">
        <v>17061</v>
      </c>
      <c r="L126" s="45">
        <v>16149</v>
      </c>
      <c r="M126" s="45">
        <v>33368</v>
      </c>
      <c r="N126" s="45">
        <v>52518</v>
      </c>
      <c r="P126" s="27"/>
      <c r="Q126" s="27"/>
      <c r="R126" s="27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D126" s="27"/>
      <c r="AE126" s="27"/>
      <c r="AF126" s="27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</row>
    <row r="127" spans="1:42">
      <c r="A127" s="44" t="s">
        <v>43</v>
      </c>
      <c r="B127" s="44" t="s">
        <v>83</v>
      </c>
      <c r="C127" s="44" t="s">
        <v>2</v>
      </c>
      <c r="D127" s="44" t="s">
        <v>120</v>
      </c>
      <c r="E127" s="45">
        <v>734122</v>
      </c>
      <c r="F127" s="45">
        <v>29952</v>
      </c>
      <c r="G127" s="45">
        <v>169983</v>
      </c>
      <c r="H127" s="45">
        <v>119096</v>
      </c>
      <c r="I127" s="45">
        <v>35348</v>
      </c>
      <c r="J127" s="45">
        <v>15539</v>
      </c>
      <c r="K127" s="45">
        <v>17061</v>
      </c>
      <c r="L127" s="45">
        <v>16149</v>
      </c>
      <c r="M127" s="45">
        <v>33368</v>
      </c>
      <c r="N127" s="45">
        <v>52518</v>
      </c>
      <c r="P127" s="27"/>
      <c r="Q127" s="27"/>
      <c r="R127" s="27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D127" s="27"/>
      <c r="AE127" s="27"/>
      <c r="AF127" s="27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</row>
    <row r="128" spans="1:42">
      <c r="A128" s="44" t="s">
        <v>43</v>
      </c>
      <c r="B128" s="44" t="s">
        <v>85</v>
      </c>
      <c r="C128" s="44" t="s">
        <v>2</v>
      </c>
      <c r="D128" s="44" t="s">
        <v>120</v>
      </c>
      <c r="E128" s="46">
        <v>585726</v>
      </c>
      <c r="F128" s="46">
        <v>29952</v>
      </c>
      <c r="G128" s="46">
        <v>118450</v>
      </c>
      <c r="H128" s="46">
        <v>96516</v>
      </c>
      <c r="I128" s="46">
        <v>14261</v>
      </c>
      <c r="J128" s="46">
        <v>7673</v>
      </c>
      <c r="K128" s="46">
        <v>10389</v>
      </c>
      <c r="L128" s="46">
        <v>13344</v>
      </c>
      <c r="M128" s="46">
        <v>30650</v>
      </c>
      <c r="N128" s="46">
        <v>42133</v>
      </c>
      <c r="P128" s="27"/>
      <c r="Q128" s="27"/>
      <c r="R128" s="27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D128" s="27"/>
      <c r="AE128" s="27"/>
      <c r="AF128" s="27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</row>
    <row r="129" spans="1:42">
      <c r="A129" s="44" t="s">
        <v>43</v>
      </c>
      <c r="B129" s="44" t="s">
        <v>84</v>
      </c>
      <c r="C129" s="44" t="s">
        <v>2</v>
      </c>
      <c r="D129" s="44" t="s">
        <v>120</v>
      </c>
      <c r="E129" s="46">
        <v>186399</v>
      </c>
      <c r="F129" s="46">
        <v>10417</v>
      </c>
      <c r="G129" s="46">
        <v>52607</v>
      </c>
      <c r="H129" s="46">
        <v>34033</v>
      </c>
      <c r="I129" s="46">
        <v>12873</v>
      </c>
      <c r="J129" s="46">
        <v>5701</v>
      </c>
      <c r="K129" s="46">
        <v>5847</v>
      </c>
      <c r="L129" s="46">
        <v>7974</v>
      </c>
      <c r="M129" s="46">
        <v>15893</v>
      </c>
      <c r="N129" s="46">
        <v>4319</v>
      </c>
      <c r="P129" s="27"/>
      <c r="Q129" s="27"/>
      <c r="R129" s="27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D129" s="27"/>
      <c r="AE129" s="27"/>
      <c r="AF129" s="27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</row>
    <row r="130" spans="1:42">
      <c r="A130" s="44" t="s">
        <v>1</v>
      </c>
      <c r="B130" s="44" t="s">
        <v>82</v>
      </c>
      <c r="C130" s="44" t="s">
        <v>2</v>
      </c>
      <c r="D130" s="44" t="s">
        <v>120</v>
      </c>
      <c r="E130" s="45">
        <v>637777</v>
      </c>
      <c r="F130" s="45">
        <v>22219</v>
      </c>
      <c r="G130" s="45">
        <v>220743</v>
      </c>
      <c r="H130" s="45">
        <v>101757</v>
      </c>
      <c r="I130" s="45">
        <v>98826</v>
      </c>
      <c r="J130" s="45">
        <v>20160</v>
      </c>
      <c r="K130" s="45">
        <v>21856</v>
      </c>
      <c r="L130" s="45">
        <v>15732</v>
      </c>
      <c r="M130" s="45">
        <v>43574</v>
      </c>
      <c r="N130" s="45">
        <v>20595</v>
      </c>
      <c r="P130" s="27"/>
      <c r="Q130" s="27"/>
      <c r="R130" s="27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D130" s="27"/>
      <c r="AE130" s="27"/>
      <c r="AF130" s="27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</row>
    <row r="131" spans="1:42">
      <c r="A131" s="44" t="s">
        <v>1</v>
      </c>
      <c r="B131" s="44" t="s">
        <v>83</v>
      </c>
      <c r="C131" s="44" t="s">
        <v>2</v>
      </c>
      <c r="D131" s="44" t="s">
        <v>120</v>
      </c>
      <c r="E131" s="45">
        <v>637777</v>
      </c>
      <c r="F131" s="45">
        <v>22219</v>
      </c>
      <c r="G131" s="45">
        <v>220743</v>
      </c>
      <c r="H131" s="45">
        <v>101757</v>
      </c>
      <c r="I131" s="45">
        <v>98826</v>
      </c>
      <c r="J131" s="45">
        <v>20160</v>
      </c>
      <c r="K131" s="45">
        <v>21856</v>
      </c>
      <c r="L131" s="45">
        <v>15732</v>
      </c>
      <c r="M131" s="45">
        <v>43574</v>
      </c>
      <c r="N131" s="45">
        <v>20595</v>
      </c>
      <c r="P131" s="27"/>
      <c r="Q131" s="27"/>
      <c r="R131" s="27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D131" s="27"/>
      <c r="AE131" s="27"/>
      <c r="AF131" s="27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</row>
    <row r="132" spans="1:42">
      <c r="A132" s="44" t="s">
        <v>1</v>
      </c>
      <c r="B132" s="44" t="s">
        <v>85</v>
      </c>
      <c r="C132" s="44" t="s">
        <v>2</v>
      </c>
      <c r="D132" s="44" t="s">
        <v>120</v>
      </c>
      <c r="E132" s="46">
        <v>435496</v>
      </c>
      <c r="F132" s="46">
        <v>22219</v>
      </c>
      <c r="G132" s="46">
        <v>139643</v>
      </c>
      <c r="H132" s="46">
        <v>69380</v>
      </c>
      <c r="I132" s="46">
        <v>58495</v>
      </c>
      <c r="J132" s="46">
        <v>11768</v>
      </c>
      <c r="K132" s="46">
        <v>11401</v>
      </c>
      <c r="L132" s="46">
        <v>14716</v>
      </c>
      <c r="M132" s="46">
        <v>26412</v>
      </c>
      <c r="N132" s="46">
        <v>16851</v>
      </c>
      <c r="P132" s="27"/>
      <c r="Q132" s="27"/>
      <c r="R132" s="27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D132" s="27"/>
      <c r="AE132" s="27"/>
      <c r="AF132" s="27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</row>
    <row r="133" spans="1:42">
      <c r="A133" s="44" t="s">
        <v>1</v>
      </c>
      <c r="B133" s="44" t="s">
        <v>84</v>
      </c>
      <c r="C133" s="44" t="s">
        <v>2</v>
      </c>
      <c r="D133" s="44" t="s">
        <v>120</v>
      </c>
      <c r="E133" s="46">
        <v>304106</v>
      </c>
      <c r="F133" s="46">
        <v>14579</v>
      </c>
      <c r="G133" s="46">
        <v>104239</v>
      </c>
      <c r="H133" s="46">
        <v>44631</v>
      </c>
      <c r="I133" s="46">
        <v>47828</v>
      </c>
      <c r="J133" s="46">
        <v>11780</v>
      </c>
      <c r="K133" s="46">
        <v>12310</v>
      </c>
      <c r="L133" s="46">
        <v>5206</v>
      </c>
      <c r="M133" s="46">
        <v>13146</v>
      </c>
      <c r="N133" s="46">
        <v>13969</v>
      </c>
      <c r="P133" s="27"/>
      <c r="Q133" s="27"/>
      <c r="R133" s="27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D133" s="27"/>
      <c r="AE133" s="27"/>
      <c r="AF133" s="27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</row>
    <row r="134" spans="1:42">
      <c r="A134" s="44" t="s">
        <v>4</v>
      </c>
      <c r="B134" s="44" t="s">
        <v>82</v>
      </c>
      <c r="C134" s="44" t="s">
        <v>2</v>
      </c>
      <c r="D134" s="44" t="s">
        <v>120</v>
      </c>
      <c r="E134" s="45">
        <v>1378353</v>
      </c>
      <c r="F134" s="45">
        <v>48394</v>
      </c>
      <c r="G134" s="45">
        <v>381871</v>
      </c>
      <c r="H134" s="45">
        <v>243403</v>
      </c>
      <c r="I134" s="45">
        <v>90848</v>
      </c>
      <c r="J134" s="45">
        <v>47620</v>
      </c>
      <c r="K134" s="45">
        <v>67970</v>
      </c>
      <c r="L134" s="45">
        <v>44957</v>
      </c>
      <c r="M134" s="45">
        <v>70090</v>
      </c>
      <c r="N134" s="45">
        <v>60386</v>
      </c>
      <c r="P134" s="27"/>
      <c r="Q134" s="27"/>
      <c r="R134" s="27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D134" s="27"/>
      <c r="AE134" s="27"/>
      <c r="AF134" s="27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</row>
    <row r="135" spans="1:42">
      <c r="A135" s="44" t="s">
        <v>4</v>
      </c>
      <c r="B135" s="44" t="s">
        <v>83</v>
      </c>
      <c r="C135" s="44" t="s">
        <v>2</v>
      </c>
      <c r="D135" s="44" t="s">
        <v>120</v>
      </c>
      <c r="E135" s="45">
        <v>1378353</v>
      </c>
      <c r="F135" s="45">
        <v>48394</v>
      </c>
      <c r="G135" s="45">
        <v>381871</v>
      </c>
      <c r="H135" s="45">
        <v>243403</v>
      </c>
      <c r="I135" s="45">
        <v>90848</v>
      </c>
      <c r="J135" s="45">
        <v>47620</v>
      </c>
      <c r="K135" s="45">
        <v>67970</v>
      </c>
      <c r="L135" s="45">
        <v>44957</v>
      </c>
      <c r="M135" s="45">
        <v>70090</v>
      </c>
      <c r="N135" s="45">
        <v>60386</v>
      </c>
      <c r="P135" s="27"/>
      <c r="Q135" s="27"/>
      <c r="R135" s="27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D135" s="27"/>
      <c r="AE135" s="27"/>
      <c r="AF135" s="27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</row>
    <row r="136" spans="1:42">
      <c r="A136" s="44" t="s">
        <v>4</v>
      </c>
      <c r="B136" s="44" t="s">
        <v>85</v>
      </c>
      <c r="C136" s="44" t="s">
        <v>2</v>
      </c>
      <c r="D136" s="44" t="s">
        <v>120</v>
      </c>
      <c r="E136" s="46">
        <v>1032305</v>
      </c>
      <c r="F136" s="46">
        <v>30413</v>
      </c>
      <c r="G136" s="46">
        <v>265554</v>
      </c>
      <c r="H136" s="46">
        <v>165242</v>
      </c>
      <c r="I136" s="46">
        <v>67322</v>
      </c>
      <c r="J136" s="46">
        <v>32990</v>
      </c>
      <c r="K136" s="46">
        <v>24607</v>
      </c>
      <c r="L136" s="46">
        <v>29271</v>
      </c>
      <c r="M136" s="46">
        <v>54444</v>
      </c>
      <c r="N136" s="46">
        <v>56920</v>
      </c>
      <c r="P136" s="27"/>
      <c r="Q136" s="27"/>
      <c r="R136" s="27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D136" s="27"/>
      <c r="AE136" s="27"/>
      <c r="AF136" s="27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</row>
    <row r="137" spans="1:42">
      <c r="A137" s="44" t="s">
        <v>4</v>
      </c>
      <c r="B137" s="44" t="s">
        <v>84</v>
      </c>
      <c r="C137" s="44" t="s">
        <v>2</v>
      </c>
      <c r="D137" s="44" t="s">
        <v>120</v>
      </c>
      <c r="E137" s="46">
        <v>485178</v>
      </c>
      <c r="F137" s="46">
        <v>30413</v>
      </c>
      <c r="G137" s="46">
        <v>117350</v>
      </c>
      <c r="H137" s="46">
        <v>68253</v>
      </c>
      <c r="I137" s="46">
        <v>31797</v>
      </c>
      <c r="J137" s="46">
        <v>17300</v>
      </c>
      <c r="K137" s="46">
        <v>8944</v>
      </c>
      <c r="L137" s="46">
        <v>12751</v>
      </c>
      <c r="M137" s="46">
        <v>5998</v>
      </c>
      <c r="N137" s="46">
        <v>40560</v>
      </c>
      <c r="P137" s="27"/>
      <c r="Q137" s="27"/>
      <c r="R137" s="27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D137" s="27"/>
      <c r="AE137" s="27"/>
      <c r="AF137" s="27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</row>
    <row r="138" spans="1:42">
      <c r="A138" s="44" t="s">
        <v>5</v>
      </c>
      <c r="B138" s="44" t="s">
        <v>82</v>
      </c>
      <c r="C138" s="44" t="s">
        <v>2</v>
      </c>
      <c r="D138" s="44" t="s">
        <v>120</v>
      </c>
      <c r="E138" s="45">
        <v>1045386</v>
      </c>
      <c r="F138" s="45">
        <v>36518</v>
      </c>
      <c r="G138" s="45">
        <v>238274</v>
      </c>
      <c r="H138" s="45">
        <v>180071</v>
      </c>
      <c r="I138" s="45">
        <v>35610</v>
      </c>
      <c r="J138" s="45">
        <v>22593</v>
      </c>
      <c r="K138" s="45">
        <v>33539</v>
      </c>
      <c r="L138" s="45">
        <v>38037</v>
      </c>
      <c r="M138" s="45">
        <v>41269</v>
      </c>
      <c r="N138" s="45">
        <v>67226</v>
      </c>
      <c r="P138" s="27"/>
      <c r="Q138" s="27"/>
      <c r="R138" s="27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D138" s="27"/>
      <c r="AE138" s="27"/>
      <c r="AF138" s="27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</row>
    <row r="139" spans="1:42">
      <c r="A139" s="44" t="s">
        <v>5</v>
      </c>
      <c r="B139" s="44" t="s">
        <v>83</v>
      </c>
      <c r="C139" s="44" t="s">
        <v>2</v>
      </c>
      <c r="D139" s="44" t="s">
        <v>120</v>
      </c>
      <c r="E139" s="45">
        <v>1045386</v>
      </c>
      <c r="F139" s="45">
        <v>36518</v>
      </c>
      <c r="G139" s="45">
        <v>238274</v>
      </c>
      <c r="H139" s="45">
        <v>180071</v>
      </c>
      <c r="I139" s="45">
        <v>35610</v>
      </c>
      <c r="J139" s="45">
        <v>22593</v>
      </c>
      <c r="K139" s="45">
        <v>33539</v>
      </c>
      <c r="L139" s="45">
        <v>38037</v>
      </c>
      <c r="M139" s="45">
        <v>41269</v>
      </c>
      <c r="N139" s="45">
        <v>67226</v>
      </c>
      <c r="P139" s="27"/>
      <c r="Q139" s="27"/>
      <c r="R139" s="27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D139" s="27"/>
      <c r="AE139" s="27"/>
      <c r="AF139" s="27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</row>
    <row r="140" spans="1:42">
      <c r="A140" s="44" t="s">
        <v>5</v>
      </c>
      <c r="B140" s="44" t="s">
        <v>85</v>
      </c>
      <c r="C140" s="44" t="s">
        <v>2</v>
      </c>
      <c r="D140" s="44" t="s">
        <v>120</v>
      </c>
      <c r="E140" s="46">
        <v>920806</v>
      </c>
      <c r="F140" s="46">
        <v>36517</v>
      </c>
      <c r="G140" s="46">
        <v>176107</v>
      </c>
      <c r="H140" s="46">
        <v>158651</v>
      </c>
      <c r="I140" s="46">
        <v>11072</v>
      </c>
      <c r="J140" s="46">
        <v>6384</v>
      </c>
      <c r="K140" s="46">
        <v>17477</v>
      </c>
      <c r="L140" s="46">
        <v>34441</v>
      </c>
      <c r="M140" s="46">
        <v>40101</v>
      </c>
      <c r="N140" s="46">
        <v>66632</v>
      </c>
      <c r="P140" s="27"/>
      <c r="Q140" s="27"/>
      <c r="R140" s="27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D140" s="27"/>
      <c r="AE140" s="27"/>
      <c r="AF140" s="27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</row>
    <row r="141" spans="1:42">
      <c r="A141" s="44" t="s">
        <v>5</v>
      </c>
      <c r="B141" s="44" t="s">
        <v>84</v>
      </c>
      <c r="C141" s="44" t="s">
        <v>2</v>
      </c>
      <c r="D141" s="44" t="s">
        <v>120</v>
      </c>
      <c r="E141" s="46">
        <v>450233</v>
      </c>
      <c r="F141" s="46">
        <v>18329</v>
      </c>
      <c r="G141" s="46">
        <v>73957</v>
      </c>
      <c r="H141" s="46">
        <v>73315</v>
      </c>
      <c r="I141" s="46">
        <v>417</v>
      </c>
      <c r="J141" s="46">
        <v>225</v>
      </c>
      <c r="K141" s="46">
        <v>635</v>
      </c>
      <c r="L141" s="46">
        <v>14314</v>
      </c>
      <c r="M141" s="46">
        <v>20351</v>
      </c>
      <c r="N141" s="46">
        <v>38015</v>
      </c>
      <c r="P141" s="27"/>
      <c r="Q141" s="27"/>
      <c r="R141" s="27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D141" s="27"/>
      <c r="AE141" s="27"/>
      <c r="AF141" s="27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</row>
    <row r="142" spans="1:42">
      <c r="A142" s="44" t="s">
        <v>47</v>
      </c>
      <c r="B142" s="44" t="s">
        <v>82</v>
      </c>
      <c r="C142" s="44" t="s">
        <v>2</v>
      </c>
      <c r="D142" s="44" t="s">
        <v>120</v>
      </c>
      <c r="E142" s="45">
        <v>1199215</v>
      </c>
      <c r="F142" s="45">
        <v>38705</v>
      </c>
      <c r="G142" s="45">
        <v>299219</v>
      </c>
      <c r="H142" s="45">
        <v>201946</v>
      </c>
      <c r="I142" s="45">
        <v>72492</v>
      </c>
      <c r="J142" s="45">
        <v>24781</v>
      </c>
      <c r="K142" s="45">
        <v>28561</v>
      </c>
      <c r="L142" s="45">
        <v>34674</v>
      </c>
      <c r="M142" s="45">
        <v>64648</v>
      </c>
      <c r="N142" s="45">
        <v>74063</v>
      </c>
      <c r="P142" s="27"/>
      <c r="Q142" s="27"/>
      <c r="R142" s="27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D142" s="27"/>
      <c r="AE142" s="27"/>
      <c r="AF142" s="27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</row>
    <row r="143" spans="1:42">
      <c r="A143" s="44" t="s">
        <v>47</v>
      </c>
      <c r="B143" s="44" t="s">
        <v>83</v>
      </c>
      <c r="C143" s="44" t="s">
        <v>2</v>
      </c>
      <c r="D143" s="44" t="s">
        <v>120</v>
      </c>
      <c r="E143" s="45">
        <v>1199215</v>
      </c>
      <c r="F143" s="45">
        <v>38705</v>
      </c>
      <c r="G143" s="45">
        <v>299219</v>
      </c>
      <c r="H143" s="45">
        <v>201946</v>
      </c>
      <c r="I143" s="45">
        <v>72492</v>
      </c>
      <c r="J143" s="45">
        <v>24781</v>
      </c>
      <c r="K143" s="45">
        <v>28561</v>
      </c>
      <c r="L143" s="45">
        <v>34674</v>
      </c>
      <c r="M143" s="45">
        <v>64648</v>
      </c>
      <c r="N143" s="45">
        <v>74063</v>
      </c>
      <c r="P143" s="27"/>
      <c r="Q143" s="27"/>
      <c r="R143" s="27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D143" s="27"/>
      <c r="AE143" s="27"/>
      <c r="AF143" s="27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</row>
    <row r="144" spans="1:42">
      <c r="A144" s="44" t="s">
        <v>47</v>
      </c>
      <c r="B144" s="44" t="s">
        <v>85</v>
      </c>
      <c r="C144" s="44" t="s">
        <v>2</v>
      </c>
      <c r="D144" s="44" t="s">
        <v>120</v>
      </c>
      <c r="E144" s="46">
        <v>1072502</v>
      </c>
      <c r="F144" s="46">
        <v>38705</v>
      </c>
      <c r="G144" s="46">
        <v>251634</v>
      </c>
      <c r="H144" s="46">
        <v>178851</v>
      </c>
      <c r="I144" s="46">
        <v>55522</v>
      </c>
      <c r="J144" s="46">
        <v>17261</v>
      </c>
      <c r="K144" s="46">
        <v>18429</v>
      </c>
      <c r="L144" s="46">
        <v>32973</v>
      </c>
      <c r="M144" s="46">
        <v>54241</v>
      </c>
      <c r="N144" s="46">
        <v>73208</v>
      </c>
      <c r="P144" s="27"/>
      <c r="Q144" s="27"/>
      <c r="R144" s="27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D144" s="27"/>
      <c r="AE144" s="27"/>
      <c r="AF144" s="27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</row>
    <row r="145" spans="1:42">
      <c r="A145" s="44" t="s">
        <v>47</v>
      </c>
      <c r="B145" s="44" t="s">
        <v>84</v>
      </c>
      <c r="C145" s="44" t="s">
        <v>2</v>
      </c>
      <c r="D145" s="44" t="s">
        <v>120</v>
      </c>
      <c r="E145" s="46">
        <v>375188</v>
      </c>
      <c r="F145" s="46">
        <v>38705</v>
      </c>
      <c r="G145" s="46">
        <v>83670</v>
      </c>
      <c r="H145" s="46">
        <v>71899</v>
      </c>
      <c r="I145" s="46">
        <v>4163</v>
      </c>
      <c r="J145" s="46">
        <v>7608</v>
      </c>
      <c r="K145" s="46">
        <v>9796</v>
      </c>
      <c r="L145" s="46">
        <v>20301</v>
      </c>
      <c r="M145" s="46">
        <v>23440</v>
      </c>
      <c r="N145" s="46">
        <v>18362</v>
      </c>
      <c r="P145" s="27"/>
      <c r="Q145" s="27"/>
      <c r="R145" s="27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D145" s="27"/>
      <c r="AE145" s="27"/>
      <c r="AF145" s="27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</row>
    <row r="146" spans="1:42">
      <c r="A146" s="44" t="s">
        <v>48</v>
      </c>
      <c r="B146" s="44" t="s">
        <v>82</v>
      </c>
      <c r="C146" s="44" t="s">
        <v>2</v>
      </c>
      <c r="D146" s="44" t="s">
        <v>120</v>
      </c>
      <c r="E146" s="45">
        <v>944749</v>
      </c>
      <c r="F146" s="45">
        <v>32524</v>
      </c>
      <c r="G146" s="45">
        <v>242123</v>
      </c>
      <c r="H146" s="45">
        <v>153663</v>
      </c>
      <c r="I146" s="45">
        <v>58134</v>
      </c>
      <c r="J146" s="45">
        <v>30326</v>
      </c>
      <c r="K146" s="45">
        <v>27948</v>
      </c>
      <c r="L146" s="45">
        <v>26789</v>
      </c>
      <c r="M146" s="45">
        <v>38822</v>
      </c>
      <c r="N146" s="45">
        <v>60104</v>
      </c>
      <c r="P146" s="27"/>
      <c r="Q146" s="27"/>
      <c r="R146" s="27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D146" s="27"/>
      <c r="AE146" s="27"/>
      <c r="AF146" s="27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</row>
    <row r="147" spans="1:42">
      <c r="A147" s="44" t="s">
        <v>48</v>
      </c>
      <c r="B147" s="44" t="s">
        <v>83</v>
      </c>
      <c r="C147" s="44" t="s">
        <v>2</v>
      </c>
      <c r="D147" s="44" t="s">
        <v>120</v>
      </c>
      <c r="E147" s="45">
        <v>944749</v>
      </c>
      <c r="F147" s="45">
        <v>32524</v>
      </c>
      <c r="G147" s="45">
        <v>242123</v>
      </c>
      <c r="H147" s="45">
        <v>153663</v>
      </c>
      <c r="I147" s="45">
        <v>58134</v>
      </c>
      <c r="J147" s="45">
        <v>30326</v>
      </c>
      <c r="K147" s="45">
        <v>27948</v>
      </c>
      <c r="L147" s="45">
        <v>26789</v>
      </c>
      <c r="M147" s="45">
        <v>38822</v>
      </c>
      <c r="N147" s="45">
        <v>60104</v>
      </c>
      <c r="P147" s="27"/>
      <c r="Q147" s="27"/>
      <c r="R147" s="27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D147" s="27"/>
      <c r="AE147" s="27"/>
      <c r="AF147" s="27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</row>
    <row r="148" spans="1:42">
      <c r="A148" s="44" t="s">
        <v>48</v>
      </c>
      <c r="B148" s="44" t="s">
        <v>85</v>
      </c>
      <c r="C148" s="44" t="s">
        <v>2</v>
      </c>
      <c r="D148" s="44" t="s">
        <v>120</v>
      </c>
      <c r="E148" s="46">
        <v>661490</v>
      </c>
      <c r="F148" s="46">
        <v>32524</v>
      </c>
      <c r="G148" s="46">
        <v>177008</v>
      </c>
      <c r="H148" s="46">
        <v>111947</v>
      </c>
      <c r="I148" s="46">
        <v>43853</v>
      </c>
      <c r="J148" s="46">
        <v>21208</v>
      </c>
      <c r="K148" s="46">
        <v>20661</v>
      </c>
      <c r="L148" s="46">
        <v>22011</v>
      </c>
      <c r="M148" s="46">
        <v>35355</v>
      </c>
      <c r="N148" s="46">
        <v>33920</v>
      </c>
      <c r="P148" s="27"/>
      <c r="Q148" s="27"/>
      <c r="R148" s="27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D148" s="27"/>
      <c r="AE148" s="27"/>
      <c r="AF148" s="27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</row>
    <row r="149" spans="1:42">
      <c r="A149" s="44" t="s">
        <v>48</v>
      </c>
      <c r="B149" s="44" t="s">
        <v>84</v>
      </c>
      <c r="C149" s="44" t="s">
        <v>2</v>
      </c>
      <c r="D149" s="44" t="s">
        <v>120</v>
      </c>
      <c r="E149" s="46">
        <v>259683</v>
      </c>
      <c r="F149" s="46">
        <v>24282</v>
      </c>
      <c r="G149" s="46">
        <v>76752</v>
      </c>
      <c r="H149" s="46">
        <v>34315</v>
      </c>
      <c r="I149" s="46">
        <v>32231</v>
      </c>
      <c r="J149" s="46">
        <v>10206</v>
      </c>
      <c r="K149" s="46">
        <v>4837</v>
      </c>
      <c r="L149" s="46">
        <v>2934</v>
      </c>
      <c r="M149" s="46">
        <v>6079</v>
      </c>
      <c r="N149" s="46">
        <v>20465</v>
      </c>
      <c r="P149" s="27"/>
      <c r="Q149" s="27"/>
      <c r="R149" s="27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D149" s="27"/>
      <c r="AE149" s="27"/>
      <c r="AF149" s="27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</row>
    <row r="150" spans="1:42">
      <c r="A150" s="44" t="s">
        <v>3</v>
      </c>
      <c r="B150" s="44" t="s">
        <v>82</v>
      </c>
      <c r="C150" s="44" t="s">
        <v>2</v>
      </c>
      <c r="D150" s="44" t="s">
        <v>120</v>
      </c>
      <c r="E150" s="45">
        <v>379956</v>
      </c>
      <c r="F150" s="45">
        <v>12696</v>
      </c>
      <c r="G150" s="45">
        <v>87590</v>
      </c>
      <c r="H150" s="45">
        <v>65839</v>
      </c>
      <c r="I150" s="45">
        <v>13422</v>
      </c>
      <c r="J150" s="45">
        <v>8329</v>
      </c>
      <c r="K150" s="45">
        <v>11466</v>
      </c>
      <c r="L150" s="45">
        <v>16838</v>
      </c>
      <c r="M150" s="45">
        <v>11110</v>
      </c>
      <c r="N150" s="45">
        <v>26425</v>
      </c>
      <c r="P150" s="27"/>
      <c r="Q150" s="27"/>
      <c r="R150" s="27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D150" s="27"/>
      <c r="AE150" s="27"/>
      <c r="AF150" s="27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</row>
    <row r="151" spans="1:42">
      <c r="A151" s="44" t="s">
        <v>3</v>
      </c>
      <c r="B151" s="44" t="s">
        <v>83</v>
      </c>
      <c r="C151" s="44" t="s">
        <v>2</v>
      </c>
      <c r="D151" s="44" t="s">
        <v>120</v>
      </c>
      <c r="E151" s="45">
        <v>379956</v>
      </c>
      <c r="F151" s="45">
        <v>12696</v>
      </c>
      <c r="G151" s="45">
        <v>87590</v>
      </c>
      <c r="H151" s="45">
        <v>65839</v>
      </c>
      <c r="I151" s="45">
        <v>13422</v>
      </c>
      <c r="J151" s="45">
        <v>8329</v>
      </c>
      <c r="K151" s="45">
        <v>11466</v>
      </c>
      <c r="L151" s="45">
        <v>16838</v>
      </c>
      <c r="M151" s="45">
        <v>11110</v>
      </c>
      <c r="N151" s="45">
        <v>26425</v>
      </c>
      <c r="P151" s="27"/>
      <c r="Q151" s="27"/>
      <c r="R151" s="27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D151" s="27"/>
      <c r="AE151" s="27"/>
      <c r="AF151" s="27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</row>
    <row r="152" spans="1:42">
      <c r="A152" s="44" t="s">
        <v>3</v>
      </c>
      <c r="B152" s="44" t="s">
        <v>85</v>
      </c>
      <c r="C152" s="44" t="s">
        <v>2</v>
      </c>
      <c r="D152" s="44" t="s">
        <v>120</v>
      </c>
      <c r="E152" s="46">
        <v>239856</v>
      </c>
      <c r="F152" s="46">
        <v>7261</v>
      </c>
      <c r="G152" s="46">
        <v>41809</v>
      </c>
      <c r="H152" s="46">
        <v>39677</v>
      </c>
      <c r="I152" s="46">
        <v>0</v>
      </c>
      <c r="J152" s="46">
        <v>2132</v>
      </c>
      <c r="K152" s="46">
        <v>5349</v>
      </c>
      <c r="L152" s="46">
        <v>9583</v>
      </c>
      <c r="M152" s="46">
        <v>4660</v>
      </c>
      <c r="N152" s="46">
        <v>20085</v>
      </c>
      <c r="P152" s="27"/>
      <c r="Q152" s="27"/>
      <c r="R152" s="27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D152" s="27"/>
      <c r="AE152" s="27"/>
      <c r="AF152" s="27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</row>
    <row r="153" spans="1:42">
      <c r="A153" s="44" t="s">
        <v>3</v>
      </c>
      <c r="B153" s="44" t="s">
        <v>84</v>
      </c>
      <c r="C153" s="44" t="s">
        <v>2</v>
      </c>
      <c r="D153" s="44" t="s">
        <v>120</v>
      </c>
      <c r="E153" s="46">
        <v>123090</v>
      </c>
      <c r="F153" s="46">
        <v>0</v>
      </c>
      <c r="G153" s="46">
        <v>20994</v>
      </c>
      <c r="H153" s="46">
        <v>20994</v>
      </c>
      <c r="I153" s="46">
        <v>0</v>
      </c>
      <c r="J153" s="46">
        <v>0</v>
      </c>
      <c r="K153" s="46">
        <v>3473</v>
      </c>
      <c r="L153" s="46">
        <v>4415</v>
      </c>
      <c r="M153" s="46">
        <v>2892</v>
      </c>
      <c r="N153" s="46">
        <v>10214</v>
      </c>
      <c r="P153" s="27"/>
      <c r="Q153" s="27"/>
      <c r="R153" s="27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D153" s="27"/>
      <c r="AE153" s="27"/>
      <c r="AF153" s="27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</row>
    <row r="154" spans="1:42">
      <c r="A154" s="44" t="s">
        <v>50</v>
      </c>
      <c r="B154" s="44" t="s">
        <v>82</v>
      </c>
      <c r="C154" s="44" t="s">
        <v>2</v>
      </c>
      <c r="D154" s="44" t="s">
        <v>120</v>
      </c>
      <c r="E154" s="45">
        <v>1829045</v>
      </c>
      <c r="F154" s="45">
        <v>71821</v>
      </c>
      <c r="G154" s="45">
        <v>432549</v>
      </c>
      <c r="H154" s="45">
        <v>323979</v>
      </c>
      <c r="I154" s="45">
        <v>67918</v>
      </c>
      <c r="J154" s="45">
        <v>40652</v>
      </c>
      <c r="K154" s="45">
        <v>57306</v>
      </c>
      <c r="L154" s="45">
        <v>89844</v>
      </c>
      <c r="M154" s="45">
        <v>62104</v>
      </c>
      <c r="N154" s="45">
        <v>114725</v>
      </c>
      <c r="P154" s="27"/>
      <c r="Q154" s="27"/>
      <c r="R154" s="27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D154" s="27"/>
      <c r="AE154" s="27"/>
      <c r="AF154" s="27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</row>
    <row r="155" spans="1:42">
      <c r="A155" s="44" t="s">
        <v>50</v>
      </c>
      <c r="B155" s="44" t="s">
        <v>83</v>
      </c>
      <c r="C155" s="44" t="s">
        <v>2</v>
      </c>
      <c r="D155" s="44" t="s">
        <v>120</v>
      </c>
      <c r="E155" s="45">
        <v>1829045</v>
      </c>
      <c r="F155" s="45">
        <v>71821</v>
      </c>
      <c r="G155" s="45">
        <v>432549</v>
      </c>
      <c r="H155" s="45">
        <v>323979</v>
      </c>
      <c r="I155" s="45">
        <v>67918</v>
      </c>
      <c r="J155" s="45">
        <v>40652</v>
      </c>
      <c r="K155" s="45">
        <v>57306</v>
      </c>
      <c r="L155" s="45">
        <v>89844</v>
      </c>
      <c r="M155" s="45">
        <v>62104</v>
      </c>
      <c r="N155" s="45">
        <v>114725</v>
      </c>
      <c r="P155" s="27"/>
      <c r="Q155" s="27"/>
      <c r="R155" s="27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D155" s="27"/>
      <c r="AE155" s="27"/>
      <c r="AF155" s="27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</row>
    <row r="156" spans="1:42">
      <c r="A156" s="44" t="s">
        <v>50</v>
      </c>
      <c r="B156" s="44" t="s">
        <v>85</v>
      </c>
      <c r="C156" s="44" t="s">
        <v>2</v>
      </c>
      <c r="D156" s="44" t="s">
        <v>120</v>
      </c>
      <c r="E156" s="46">
        <v>1585853</v>
      </c>
      <c r="F156" s="46">
        <v>71821</v>
      </c>
      <c r="G156" s="46">
        <v>363092</v>
      </c>
      <c r="H156" s="46">
        <v>279393</v>
      </c>
      <c r="I156" s="46">
        <v>49910</v>
      </c>
      <c r="J156" s="46">
        <v>33789</v>
      </c>
      <c r="K156" s="46">
        <v>45664</v>
      </c>
      <c r="L156" s="46">
        <v>79566</v>
      </c>
      <c r="M156" s="46">
        <v>52950</v>
      </c>
      <c r="N156" s="46">
        <v>101213</v>
      </c>
      <c r="P156" s="27"/>
      <c r="Q156" s="27"/>
      <c r="R156" s="27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D156" s="27"/>
      <c r="AE156" s="27"/>
      <c r="AF156" s="27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</row>
    <row r="157" spans="1:42">
      <c r="A157" s="44" t="s">
        <v>50</v>
      </c>
      <c r="B157" s="44" t="s">
        <v>84</v>
      </c>
      <c r="C157" s="44" t="s">
        <v>2</v>
      </c>
      <c r="D157" s="44" t="s">
        <v>120</v>
      </c>
      <c r="E157" s="46">
        <v>624574</v>
      </c>
      <c r="F157" s="46">
        <v>24712</v>
      </c>
      <c r="G157" s="46">
        <v>131378</v>
      </c>
      <c r="H157" s="46">
        <v>118133</v>
      </c>
      <c r="I157" s="46">
        <v>8706</v>
      </c>
      <c r="J157" s="46">
        <v>4539</v>
      </c>
      <c r="K157" s="46">
        <v>15152</v>
      </c>
      <c r="L157" s="46">
        <v>49761</v>
      </c>
      <c r="M157" s="46">
        <v>17855</v>
      </c>
      <c r="N157" s="46">
        <v>35365</v>
      </c>
      <c r="P157" s="27"/>
      <c r="Q157" s="27"/>
      <c r="R157" s="27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D157" s="27"/>
      <c r="AE157" s="27"/>
      <c r="AF157" s="27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</row>
    <row r="158" spans="1:42">
      <c r="A158" s="44" t="s">
        <v>45</v>
      </c>
      <c r="B158" s="44" t="s">
        <v>82</v>
      </c>
      <c r="C158" s="44" t="s">
        <v>2</v>
      </c>
      <c r="D158" s="44" t="s">
        <v>120</v>
      </c>
      <c r="E158" s="45">
        <v>491916</v>
      </c>
      <c r="F158" s="45">
        <v>18243</v>
      </c>
      <c r="G158" s="45">
        <v>135696</v>
      </c>
      <c r="H158" s="45">
        <v>86611</v>
      </c>
      <c r="I158" s="45">
        <v>32459</v>
      </c>
      <c r="J158" s="45">
        <v>16626</v>
      </c>
      <c r="K158" s="45">
        <v>26525</v>
      </c>
      <c r="L158" s="45">
        <v>12384</v>
      </c>
      <c r="M158" s="45">
        <v>25235</v>
      </c>
      <c r="N158" s="45">
        <v>22467</v>
      </c>
      <c r="P158" s="27"/>
      <c r="Q158" s="27"/>
      <c r="R158" s="27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D158" s="27"/>
      <c r="AE158" s="27"/>
      <c r="AF158" s="27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</row>
    <row r="159" spans="1:42">
      <c r="A159" s="44" t="s">
        <v>45</v>
      </c>
      <c r="B159" s="44" t="s">
        <v>83</v>
      </c>
      <c r="C159" s="44" t="s">
        <v>2</v>
      </c>
      <c r="D159" s="44" t="s">
        <v>120</v>
      </c>
      <c r="E159" s="45">
        <v>491916</v>
      </c>
      <c r="F159" s="45">
        <v>18243</v>
      </c>
      <c r="G159" s="45">
        <v>135696</v>
      </c>
      <c r="H159" s="45">
        <v>86611</v>
      </c>
      <c r="I159" s="45">
        <v>32459</v>
      </c>
      <c r="J159" s="45">
        <v>16626</v>
      </c>
      <c r="K159" s="45">
        <v>26525</v>
      </c>
      <c r="L159" s="45">
        <v>12384</v>
      </c>
      <c r="M159" s="45">
        <v>25235</v>
      </c>
      <c r="N159" s="45">
        <v>22467</v>
      </c>
      <c r="P159" s="27"/>
      <c r="Q159" s="27"/>
      <c r="R159" s="27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D159" s="27"/>
      <c r="AE159" s="27"/>
      <c r="AF159" s="27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</row>
    <row r="160" spans="1:42">
      <c r="A160" s="44" t="s">
        <v>45</v>
      </c>
      <c r="B160" s="44" t="s">
        <v>85</v>
      </c>
      <c r="C160" s="44" t="s">
        <v>2</v>
      </c>
      <c r="D160" s="44" t="s">
        <v>120</v>
      </c>
      <c r="E160" s="46">
        <v>351595</v>
      </c>
      <c r="F160" s="46">
        <v>0</v>
      </c>
      <c r="G160" s="46">
        <v>80539</v>
      </c>
      <c r="H160" s="46">
        <v>63605</v>
      </c>
      <c r="I160" s="46">
        <v>13567</v>
      </c>
      <c r="J160" s="46">
        <v>3367</v>
      </c>
      <c r="K160" s="46">
        <v>13647</v>
      </c>
      <c r="L160" s="46">
        <v>8683</v>
      </c>
      <c r="M160" s="46">
        <v>21191</v>
      </c>
      <c r="N160" s="46">
        <v>20084</v>
      </c>
      <c r="P160" s="27"/>
      <c r="Q160" s="27"/>
      <c r="R160" s="27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D160" s="27"/>
      <c r="AE160" s="27"/>
      <c r="AF160" s="27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</row>
    <row r="161" spans="1:42">
      <c r="A161" s="44" t="s">
        <v>45</v>
      </c>
      <c r="B161" s="44" t="s">
        <v>84</v>
      </c>
      <c r="C161" s="44" t="s">
        <v>2</v>
      </c>
      <c r="D161" s="44" t="s">
        <v>120</v>
      </c>
      <c r="E161" s="46">
        <v>192539</v>
      </c>
      <c r="F161" s="46">
        <v>0</v>
      </c>
      <c r="G161" s="46">
        <v>54152</v>
      </c>
      <c r="H161" s="46">
        <v>37399</v>
      </c>
      <c r="I161" s="46">
        <v>15039</v>
      </c>
      <c r="J161" s="46">
        <v>1714</v>
      </c>
      <c r="K161" s="46">
        <v>8221</v>
      </c>
      <c r="L161" s="46">
        <v>7253</v>
      </c>
      <c r="M161" s="46">
        <v>16462</v>
      </c>
      <c r="N161" s="46">
        <v>5463</v>
      </c>
      <c r="P161" s="27"/>
      <c r="Q161" s="27"/>
      <c r="R161" s="27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D161" s="27"/>
      <c r="AE161" s="27"/>
      <c r="AF161" s="27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</row>
    <row r="162" spans="1:42">
      <c r="A162" s="44" t="s">
        <v>53</v>
      </c>
      <c r="B162" s="44" t="s">
        <v>82</v>
      </c>
      <c r="C162" s="44" t="s">
        <v>2</v>
      </c>
      <c r="D162" s="44" t="s">
        <v>120</v>
      </c>
      <c r="E162" s="45">
        <v>887401</v>
      </c>
      <c r="F162" s="45">
        <v>31904</v>
      </c>
      <c r="G162" s="45">
        <v>298305</v>
      </c>
      <c r="H162" s="45">
        <v>140836</v>
      </c>
      <c r="I162" s="45">
        <v>117079</v>
      </c>
      <c r="J162" s="45">
        <v>40390</v>
      </c>
      <c r="K162" s="45">
        <v>30937</v>
      </c>
      <c r="L162" s="45">
        <v>26546</v>
      </c>
      <c r="M162" s="45">
        <v>50667</v>
      </c>
      <c r="N162" s="45">
        <v>32686</v>
      </c>
      <c r="P162" s="27"/>
      <c r="Q162" s="27"/>
      <c r="R162" s="27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D162" s="27"/>
      <c r="AE162" s="27"/>
      <c r="AF162" s="27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</row>
    <row r="163" spans="1:42">
      <c r="A163" s="44" t="s">
        <v>53</v>
      </c>
      <c r="B163" s="44" t="s">
        <v>83</v>
      </c>
      <c r="C163" s="44" t="s">
        <v>2</v>
      </c>
      <c r="D163" s="44" t="s">
        <v>120</v>
      </c>
      <c r="E163" s="45">
        <v>887401</v>
      </c>
      <c r="F163" s="45">
        <v>31904</v>
      </c>
      <c r="G163" s="45">
        <v>298305</v>
      </c>
      <c r="H163" s="45">
        <v>140836</v>
      </c>
      <c r="I163" s="45">
        <v>117079</v>
      </c>
      <c r="J163" s="45">
        <v>40390</v>
      </c>
      <c r="K163" s="45">
        <v>30937</v>
      </c>
      <c r="L163" s="45">
        <v>26546</v>
      </c>
      <c r="M163" s="45">
        <v>50667</v>
      </c>
      <c r="N163" s="45">
        <v>32686</v>
      </c>
      <c r="P163" s="27"/>
      <c r="Q163" s="27"/>
      <c r="R163" s="27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D163" s="27"/>
      <c r="AE163" s="27"/>
      <c r="AF163" s="27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</row>
    <row r="164" spans="1:42">
      <c r="A164" s="44" t="s">
        <v>53</v>
      </c>
      <c r="B164" s="44" t="s">
        <v>85</v>
      </c>
      <c r="C164" s="44" t="s">
        <v>2</v>
      </c>
      <c r="D164" s="44" t="s">
        <v>120</v>
      </c>
      <c r="E164" s="46">
        <v>846491</v>
      </c>
      <c r="F164" s="46">
        <v>31904</v>
      </c>
      <c r="G164" s="46">
        <v>265231</v>
      </c>
      <c r="H164" s="46">
        <v>137934</v>
      </c>
      <c r="I164" s="46">
        <v>89618</v>
      </c>
      <c r="J164" s="46">
        <v>37679</v>
      </c>
      <c r="K164" s="46">
        <v>29894</v>
      </c>
      <c r="L164" s="46">
        <v>26236</v>
      </c>
      <c r="M164" s="46">
        <v>49956</v>
      </c>
      <c r="N164" s="46">
        <v>31848</v>
      </c>
      <c r="P164" s="27"/>
      <c r="Q164" s="27"/>
      <c r="R164" s="27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D164" s="27"/>
      <c r="AE164" s="27"/>
      <c r="AF164" s="27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</row>
    <row r="165" spans="1:42">
      <c r="A165" s="44" t="s">
        <v>53</v>
      </c>
      <c r="B165" s="44" t="s">
        <v>84</v>
      </c>
      <c r="C165" s="44" t="s">
        <v>2</v>
      </c>
      <c r="D165" s="44" t="s">
        <v>120</v>
      </c>
      <c r="E165" s="46">
        <v>607377</v>
      </c>
      <c r="F165" s="46">
        <v>31904</v>
      </c>
      <c r="G165" s="46">
        <v>209485</v>
      </c>
      <c r="H165" s="46">
        <v>100174</v>
      </c>
      <c r="I165" s="46">
        <v>77096</v>
      </c>
      <c r="J165" s="46">
        <v>32215</v>
      </c>
      <c r="K165" s="46">
        <v>25941</v>
      </c>
      <c r="L165" s="46">
        <v>24031</v>
      </c>
      <c r="M165" s="46">
        <v>41059</v>
      </c>
      <c r="N165" s="46">
        <v>9143</v>
      </c>
      <c r="P165" s="27"/>
      <c r="Q165" s="27"/>
      <c r="R165" s="27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D165" s="27"/>
      <c r="AE165" s="27"/>
      <c r="AF165" s="27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</row>
    <row r="166" spans="1:42">
      <c r="A166" s="44" t="s">
        <v>0</v>
      </c>
      <c r="B166" s="44" t="s">
        <v>82</v>
      </c>
      <c r="C166" s="44" t="s">
        <v>2</v>
      </c>
      <c r="D166" s="44" t="s">
        <v>120</v>
      </c>
      <c r="E166" s="45">
        <v>534445</v>
      </c>
      <c r="F166" s="45">
        <v>17852</v>
      </c>
      <c r="G166" s="45">
        <v>134284</v>
      </c>
      <c r="H166" s="45">
        <v>93071</v>
      </c>
      <c r="I166" s="45">
        <v>30704</v>
      </c>
      <c r="J166" s="45">
        <v>10509</v>
      </c>
      <c r="K166" s="45">
        <v>13291</v>
      </c>
      <c r="L166" s="45">
        <v>18204</v>
      </c>
      <c r="M166" s="45">
        <v>31678</v>
      </c>
      <c r="N166" s="45">
        <v>29898</v>
      </c>
      <c r="P166" s="27"/>
      <c r="Q166" s="27"/>
      <c r="R166" s="27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D166" s="27"/>
      <c r="AE166" s="27"/>
      <c r="AF166" s="27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</row>
    <row r="167" spans="1:42">
      <c r="A167" s="44" t="s">
        <v>0</v>
      </c>
      <c r="B167" s="44" t="s">
        <v>83</v>
      </c>
      <c r="C167" s="44" t="s">
        <v>2</v>
      </c>
      <c r="D167" s="44" t="s">
        <v>120</v>
      </c>
      <c r="E167" s="45">
        <v>534445</v>
      </c>
      <c r="F167" s="45">
        <v>17852</v>
      </c>
      <c r="G167" s="45">
        <v>134284</v>
      </c>
      <c r="H167" s="45">
        <v>93071</v>
      </c>
      <c r="I167" s="45">
        <v>30704</v>
      </c>
      <c r="J167" s="45">
        <v>10509</v>
      </c>
      <c r="K167" s="45">
        <v>13291</v>
      </c>
      <c r="L167" s="45">
        <v>18204</v>
      </c>
      <c r="M167" s="45">
        <v>31678</v>
      </c>
      <c r="N167" s="45">
        <v>29898</v>
      </c>
      <c r="P167" s="27"/>
      <c r="Q167" s="27"/>
      <c r="R167" s="27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D167" s="27"/>
      <c r="AE167" s="27"/>
      <c r="AF167" s="27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</row>
    <row r="168" spans="1:42">
      <c r="A168" s="44" t="s">
        <v>0</v>
      </c>
      <c r="B168" s="44" t="s">
        <v>85</v>
      </c>
      <c r="C168" s="44" t="s">
        <v>2</v>
      </c>
      <c r="D168" s="44" t="s">
        <v>120</v>
      </c>
      <c r="E168" s="46">
        <v>415461</v>
      </c>
      <c r="F168" s="46">
        <v>17852</v>
      </c>
      <c r="G168" s="46">
        <v>95789</v>
      </c>
      <c r="H168" s="46">
        <v>69300</v>
      </c>
      <c r="I168" s="46">
        <v>19158</v>
      </c>
      <c r="J168" s="46">
        <v>7331</v>
      </c>
      <c r="K168" s="46">
        <v>7141</v>
      </c>
      <c r="L168" s="46">
        <v>8210</v>
      </c>
      <c r="M168" s="46">
        <v>26664</v>
      </c>
      <c r="N168" s="46">
        <v>27285</v>
      </c>
      <c r="P168" s="27"/>
      <c r="Q168" s="27"/>
      <c r="R168" s="27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D168" s="27"/>
      <c r="AE168" s="27"/>
      <c r="AF168" s="27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</row>
    <row r="169" spans="1:42">
      <c r="A169" s="44" t="s">
        <v>0</v>
      </c>
      <c r="B169" s="44" t="s">
        <v>84</v>
      </c>
      <c r="C169" s="44" t="s">
        <v>2</v>
      </c>
      <c r="D169" s="44" t="s">
        <v>120</v>
      </c>
      <c r="E169" s="46">
        <v>93111</v>
      </c>
      <c r="F169" s="46">
        <v>4012</v>
      </c>
      <c r="G169" s="46">
        <v>20878</v>
      </c>
      <c r="H169" s="46">
        <v>16190</v>
      </c>
      <c r="I169" s="46">
        <v>3973</v>
      </c>
      <c r="J169" s="46">
        <v>715</v>
      </c>
      <c r="K169" s="46">
        <v>858</v>
      </c>
      <c r="L169" s="46">
        <v>5941</v>
      </c>
      <c r="M169" s="46">
        <v>3576</v>
      </c>
      <c r="N169" s="46">
        <v>5815</v>
      </c>
      <c r="P169" s="27"/>
      <c r="Q169" s="27"/>
      <c r="R169" s="27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D169" s="27"/>
      <c r="AE169" s="27"/>
      <c r="AF169" s="27"/>
      <c r="AG169" s="29"/>
      <c r="AH169" s="29"/>
      <c r="AI169" s="29"/>
      <c r="AJ169" s="29"/>
      <c r="AK169" s="29"/>
      <c r="AL169" s="29"/>
      <c r="AM169" s="29"/>
      <c r="AN169" s="29"/>
      <c r="AO169" s="29"/>
      <c r="AP169" s="29"/>
    </row>
    <row r="170" spans="1:42">
      <c r="A170" s="44" t="s">
        <v>102</v>
      </c>
      <c r="B170" s="44" t="s">
        <v>82</v>
      </c>
      <c r="C170" s="44" t="s">
        <v>2</v>
      </c>
      <c r="D170" s="44" t="s">
        <v>120</v>
      </c>
      <c r="E170" s="45">
        <v>609316</v>
      </c>
      <c r="F170" s="45">
        <v>27380</v>
      </c>
      <c r="G170" s="45">
        <v>204575</v>
      </c>
      <c r="H170" s="45">
        <v>147797</v>
      </c>
      <c r="I170" s="45">
        <v>35459</v>
      </c>
      <c r="J170" s="45">
        <v>21319</v>
      </c>
      <c r="K170" s="45">
        <v>62447</v>
      </c>
      <c r="L170" s="45">
        <v>83212</v>
      </c>
      <c r="M170" s="45">
        <v>1918</v>
      </c>
      <c r="N170" s="45">
        <v>220</v>
      </c>
      <c r="P170" s="27"/>
      <c r="Q170" s="27"/>
      <c r="R170" s="27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D170" s="27"/>
      <c r="AE170" s="27"/>
      <c r="AF170" s="27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</row>
    <row r="171" spans="1:42">
      <c r="A171" s="44" t="s">
        <v>102</v>
      </c>
      <c r="B171" s="44" t="s">
        <v>83</v>
      </c>
      <c r="C171" s="44" t="s">
        <v>2</v>
      </c>
      <c r="D171" s="44" t="s">
        <v>120</v>
      </c>
      <c r="E171" s="45">
        <v>609316</v>
      </c>
      <c r="F171" s="45">
        <v>27380</v>
      </c>
      <c r="G171" s="45">
        <v>204575</v>
      </c>
      <c r="H171" s="45">
        <v>147797</v>
      </c>
      <c r="I171" s="45">
        <v>35459</v>
      </c>
      <c r="J171" s="45">
        <v>21319</v>
      </c>
      <c r="K171" s="45">
        <v>62447</v>
      </c>
      <c r="L171" s="45">
        <v>83212</v>
      </c>
      <c r="M171" s="45">
        <v>1918</v>
      </c>
      <c r="N171" s="45">
        <v>220</v>
      </c>
      <c r="P171" s="27"/>
      <c r="Q171" s="27"/>
      <c r="R171" s="27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D171" s="27"/>
      <c r="AE171" s="27"/>
      <c r="AF171" s="27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</row>
    <row r="172" spans="1:42">
      <c r="A172" s="44" t="s">
        <v>102</v>
      </c>
      <c r="B172" s="44" t="s">
        <v>85</v>
      </c>
      <c r="C172" s="44" t="s">
        <v>2</v>
      </c>
      <c r="D172" s="44" t="s">
        <v>120</v>
      </c>
      <c r="E172" s="46">
        <v>589977</v>
      </c>
      <c r="F172" s="46">
        <v>24869</v>
      </c>
      <c r="G172" s="46">
        <v>190360</v>
      </c>
      <c r="H172" s="46">
        <v>145990</v>
      </c>
      <c r="I172" s="46">
        <v>25242</v>
      </c>
      <c r="J172" s="46">
        <v>19128</v>
      </c>
      <c r="K172" s="46">
        <v>61430</v>
      </c>
      <c r="L172" s="46">
        <v>82440</v>
      </c>
      <c r="M172" s="46">
        <v>1902</v>
      </c>
      <c r="N172" s="46">
        <v>218</v>
      </c>
      <c r="P172" s="27"/>
      <c r="Q172" s="27"/>
      <c r="R172" s="27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D172" s="27"/>
      <c r="AE172" s="27"/>
      <c r="AF172" s="27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</row>
    <row r="173" spans="1:42">
      <c r="A173" s="44" t="s">
        <v>102</v>
      </c>
      <c r="B173" s="44" t="s">
        <v>84</v>
      </c>
      <c r="C173" s="44" t="s">
        <v>2</v>
      </c>
      <c r="D173" s="44" t="s">
        <v>120</v>
      </c>
      <c r="E173" s="46">
        <v>368277</v>
      </c>
      <c r="F173" s="46">
        <v>22907</v>
      </c>
      <c r="G173" s="46">
        <v>114006</v>
      </c>
      <c r="H173" s="46">
        <v>93306</v>
      </c>
      <c r="I173" s="46">
        <v>10481</v>
      </c>
      <c r="J173" s="46">
        <v>10219</v>
      </c>
      <c r="K173" s="46">
        <v>37488</v>
      </c>
      <c r="L173" s="46">
        <v>54420</v>
      </c>
      <c r="M173" s="46">
        <v>1255</v>
      </c>
      <c r="N173" s="46">
        <v>143</v>
      </c>
      <c r="P173" s="27"/>
      <c r="Q173" s="27"/>
      <c r="R173" s="27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D173" s="27"/>
      <c r="AE173" s="27"/>
      <c r="AF173" s="27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</row>
    <row r="174" spans="1:42">
      <c r="A174" s="44" t="s">
        <v>57</v>
      </c>
      <c r="B174" s="44" t="s">
        <v>82</v>
      </c>
      <c r="C174" s="44" t="s">
        <v>2</v>
      </c>
      <c r="D174" s="44" t="s">
        <v>120</v>
      </c>
      <c r="E174" s="45">
        <v>1868108</v>
      </c>
      <c r="F174" s="45">
        <v>68504</v>
      </c>
      <c r="G174" s="45">
        <v>666744</v>
      </c>
      <c r="H174" s="45">
        <v>296903</v>
      </c>
      <c r="I174" s="45">
        <v>282885</v>
      </c>
      <c r="J174" s="45">
        <v>86956</v>
      </c>
      <c r="K174" s="45">
        <v>79335</v>
      </c>
      <c r="L174" s="45">
        <v>48582</v>
      </c>
      <c r="M174" s="45">
        <v>114039</v>
      </c>
      <c r="N174" s="45">
        <v>54947</v>
      </c>
      <c r="P174" s="27"/>
      <c r="Q174" s="27"/>
      <c r="R174" s="27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D174" s="27"/>
      <c r="AE174" s="27"/>
      <c r="AF174" s="27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</row>
    <row r="175" spans="1:42">
      <c r="A175" s="44" t="s">
        <v>57</v>
      </c>
      <c r="B175" s="44" t="s">
        <v>83</v>
      </c>
      <c r="C175" s="44" t="s">
        <v>2</v>
      </c>
      <c r="D175" s="44" t="s">
        <v>120</v>
      </c>
      <c r="E175" s="45">
        <v>1868108</v>
      </c>
      <c r="F175" s="45">
        <v>68504</v>
      </c>
      <c r="G175" s="45">
        <v>666744</v>
      </c>
      <c r="H175" s="45">
        <v>296903</v>
      </c>
      <c r="I175" s="45">
        <v>282885</v>
      </c>
      <c r="J175" s="45">
        <v>86956</v>
      </c>
      <c r="K175" s="45">
        <v>79335</v>
      </c>
      <c r="L175" s="45">
        <v>48582</v>
      </c>
      <c r="M175" s="45">
        <v>114039</v>
      </c>
      <c r="N175" s="45">
        <v>54947</v>
      </c>
      <c r="P175" s="27"/>
      <c r="Q175" s="27"/>
      <c r="R175" s="27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D175" s="27"/>
      <c r="AE175" s="27"/>
      <c r="AF175" s="27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</row>
    <row r="176" spans="1:42">
      <c r="A176" s="44" t="s">
        <v>57</v>
      </c>
      <c r="B176" s="44" t="s">
        <v>85</v>
      </c>
      <c r="C176" s="44" t="s">
        <v>2</v>
      </c>
      <c r="D176" s="44" t="s">
        <v>120</v>
      </c>
      <c r="E176" s="46">
        <v>1468047</v>
      </c>
      <c r="F176" s="46">
        <v>49054</v>
      </c>
      <c r="G176" s="46">
        <v>493453</v>
      </c>
      <c r="H176" s="46">
        <v>210375</v>
      </c>
      <c r="I176" s="46">
        <v>221723</v>
      </c>
      <c r="J176" s="46">
        <v>61355</v>
      </c>
      <c r="K176" s="46">
        <v>24212</v>
      </c>
      <c r="L176" s="46">
        <v>22740</v>
      </c>
      <c r="M176" s="46">
        <v>110850</v>
      </c>
      <c r="N176" s="46">
        <v>52573</v>
      </c>
      <c r="P176" s="27"/>
      <c r="Q176" s="27"/>
      <c r="R176" s="27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D176" s="27"/>
      <c r="AE176" s="27"/>
      <c r="AF176" s="27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</row>
    <row r="177" spans="1:42">
      <c r="A177" s="44" t="s">
        <v>57</v>
      </c>
      <c r="B177" s="44" t="s">
        <v>84</v>
      </c>
      <c r="C177" s="44" t="s">
        <v>2</v>
      </c>
      <c r="D177" s="44" t="s">
        <v>120</v>
      </c>
      <c r="E177" s="46">
        <v>319080</v>
      </c>
      <c r="F177" s="46">
        <v>0</v>
      </c>
      <c r="G177" s="46">
        <v>125701</v>
      </c>
      <c r="H177" s="46">
        <v>49088</v>
      </c>
      <c r="I177" s="46">
        <v>72757</v>
      </c>
      <c r="J177" s="46">
        <v>3856</v>
      </c>
      <c r="K177" s="46">
        <v>1835</v>
      </c>
      <c r="L177" s="46">
        <v>6553</v>
      </c>
      <c r="M177" s="46">
        <v>37355</v>
      </c>
      <c r="N177" s="46">
        <v>3345</v>
      </c>
      <c r="P177" s="27"/>
      <c r="Q177" s="27"/>
      <c r="R177" s="27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D177" s="27"/>
      <c r="AE177" s="27"/>
      <c r="AF177" s="27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</row>
    <row r="178" spans="1:42">
      <c r="A178" s="44" t="s">
        <v>46</v>
      </c>
      <c r="B178" s="44" t="s">
        <v>82</v>
      </c>
      <c r="C178" s="44" t="s">
        <v>2</v>
      </c>
      <c r="D178" s="44" t="s">
        <v>120</v>
      </c>
      <c r="E178" s="45">
        <v>1078419</v>
      </c>
      <c r="F178" s="45">
        <v>37386</v>
      </c>
      <c r="G178" s="45">
        <v>287002</v>
      </c>
      <c r="H178" s="45">
        <v>187564</v>
      </c>
      <c r="I178" s="45">
        <v>61522</v>
      </c>
      <c r="J178" s="45">
        <v>37916</v>
      </c>
      <c r="K178" s="45">
        <v>44727</v>
      </c>
      <c r="L178" s="45">
        <v>25915</v>
      </c>
      <c r="M178" s="45">
        <v>69324</v>
      </c>
      <c r="N178" s="45">
        <v>47598</v>
      </c>
      <c r="P178" s="27"/>
      <c r="Q178" s="27"/>
      <c r="R178" s="27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D178" s="27"/>
      <c r="AE178" s="27"/>
      <c r="AF178" s="27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</row>
    <row r="179" spans="1:42">
      <c r="A179" s="44" t="s">
        <v>46</v>
      </c>
      <c r="B179" s="44" t="s">
        <v>83</v>
      </c>
      <c r="C179" s="44" t="s">
        <v>2</v>
      </c>
      <c r="D179" s="44" t="s">
        <v>120</v>
      </c>
      <c r="E179" s="45">
        <v>1078419</v>
      </c>
      <c r="F179" s="45">
        <v>37386</v>
      </c>
      <c r="G179" s="45">
        <v>287002</v>
      </c>
      <c r="H179" s="45">
        <v>187564</v>
      </c>
      <c r="I179" s="45">
        <v>61522</v>
      </c>
      <c r="J179" s="45">
        <v>37916</v>
      </c>
      <c r="K179" s="45">
        <v>44727</v>
      </c>
      <c r="L179" s="45">
        <v>25915</v>
      </c>
      <c r="M179" s="45">
        <v>69324</v>
      </c>
      <c r="N179" s="45">
        <v>47598</v>
      </c>
      <c r="P179" s="27"/>
      <c r="Q179" s="27"/>
      <c r="R179" s="27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D179" s="27"/>
      <c r="AE179" s="27"/>
      <c r="AF179" s="27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</row>
    <row r="180" spans="1:42">
      <c r="A180" s="44" t="s">
        <v>46</v>
      </c>
      <c r="B180" s="44" t="s">
        <v>85</v>
      </c>
      <c r="C180" s="44" t="s">
        <v>2</v>
      </c>
      <c r="D180" s="44" t="s">
        <v>120</v>
      </c>
      <c r="E180" s="46">
        <v>614855</v>
      </c>
      <c r="F180" s="46">
        <v>37386</v>
      </c>
      <c r="G180" s="46">
        <v>185141</v>
      </c>
      <c r="H180" s="46">
        <v>108051</v>
      </c>
      <c r="I180" s="46">
        <v>50791</v>
      </c>
      <c r="J180" s="46">
        <v>26299</v>
      </c>
      <c r="K180" s="46">
        <v>21443</v>
      </c>
      <c r="L180" s="46">
        <v>17599</v>
      </c>
      <c r="M180" s="46">
        <v>58638</v>
      </c>
      <c r="N180" s="46">
        <v>10371</v>
      </c>
      <c r="P180" s="27"/>
      <c r="Q180" s="27"/>
      <c r="R180" s="27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D180" s="27"/>
      <c r="AE180" s="27"/>
      <c r="AF180" s="27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</row>
    <row r="181" spans="1:42">
      <c r="A181" s="44" t="s">
        <v>46</v>
      </c>
      <c r="B181" s="44" t="s">
        <v>84</v>
      </c>
      <c r="C181" s="44" t="s">
        <v>2</v>
      </c>
      <c r="D181" s="44" t="s">
        <v>120</v>
      </c>
      <c r="E181" s="46">
        <v>336855</v>
      </c>
      <c r="F181" s="46">
        <v>24020</v>
      </c>
      <c r="G181" s="46">
        <v>89768</v>
      </c>
      <c r="H181" s="46">
        <v>48197</v>
      </c>
      <c r="I181" s="46">
        <v>6423</v>
      </c>
      <c r="J181" s="46">
        <v>35148</v>
      </c>
      <c r="K181" s="46">
        <v>2201</v>
      </c>
      <c r="L181" s="46">
        <v>0</v>
      </c>
      <c r="M181" s="46">
        <v>37338</v>
      </c>
      <c r="N181" s="46">
        <v>8658</v>
      </c>
      <c r="P181" s="27"/>
      <c r="Q181" s="27"/>
      <c r="R181" s="27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D181" s="27"/>
      <c r="AE181" s="27"/>
      <c r="AF181" s="27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</row>
    <row r="182" spans="1:42">
      <c r="A182" s="44" t="s">
        <v>49</v>
      </c>
      <c r="B182" s="44" t="s">
        <v>82</v>
      </c>
      <c r="C182" s="44" t="s">
        <v>2</v>
      </c>
      <c r="D182" s="44" t="s">
        <v>120</v>
      </c>
      <c r="E182" s="45">
        <v>910366</v>
      </c>
      <c r="F182" s="45">
        <v>37234</v>
      </c>
      <c r="G182" s="45">
        <v>266868</v>
      </c>
      <c r="H182" s="45">
        <v>152825</v>
      </c>
      <c r="I182" s="45">
        <v>72077</v>
      </c>
      <c r="J182" s="45">
        <v>41966</v>
      </c>
      <c r="K182" s="45">
        <v>37373</v>
      </c>
      <c r="L182" s="45">
        <v>36105</v>
      </c>
      <c r="M182" s="45">
        <v>38423</v>
      </c>
      <c r="N182" s="45">
        <v>40924</v>
      </c>
      <c r="P182" s="27"/>
      <c r="Q182" s="27"/>
      <c r="R182" s="27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D182" s="27"/>
      <c r="AE182" s="27"/>
      <c r="AF182" s="27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</row>
    <row r="183" spans="1:42">
      <c r="A183" s="44" t="s">
        <v>49</v>
      </c>
      <c r="B183" s="44" t="s">
        <v>83</v>
      </c>
      <c r="C183" s="44" t="s">
        <v>2</v>
      </c>
      <c r="D183" s="44" t="s">
        <v>120</v>
      </c>
      <c r="E183" s="45">
        <v>910366</v>
      </c>
      <c r="F183" s="45">
        <v>37234</v>
      </c>
      <c r="G183" s="45">
        <v>266868</v>
      </c>
      <c r="H183" s="45">
        <v>152825</v>
      </c>
      <c r="I183" s="45">
        <v>72077</v>
      </c>
      <c r="J183" s="45">
        <v>41966</v>
      </c>
      <c r="K183" s="45">
        <v>37373</v>
      </c>
      <c r="L183" s="45">
        <v>36105</v>
      </c>
      <c r="M183" s="45">
        <v>38423</v>
      </c>
      <c r="N183" s="45">
        <v>40924</v>
      </c>
      <c r="P183" s="27"/>
      <c r="Q183" s="27"/>
      <c r="R183" s="27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D183" s="27"/>
      <c r="AE183" s="27"/>
      <c r="AF183" s="27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</row>
    <row r="184" spans="1:42">
      <c r="A184" s="44" t="s">
        <v>49</v>
      </c>
      <c r="B184" s="44" t="s">
        <v>85</v>
      </c>
      <c r="C184" s="44" t="s">
        <v>2</v>
      </c>
      <c r="D184" s="44" t="s">
        <v>120</v>
      </c>
      <c r="E184" s="46">
        <v>846507</v>
      </c>
      <c r="F184" s="46">
        <v>31024</v>
      </c>
      <c r="G184" s="46">
        <v>242660</v>
      </c>
      <c r="H184" s="46">
        <v>141092</v>
      </c>
      <c r="I184" s="46">
        <v>65661</v>
      </c>
      <c r="J184" s="46">
        <v>35907</v>
      </c>
      <c r="K184" s="46">
        <v>32540</v>
      </c>
      <c r="L184" s="46">
        <v>32263</v>
      </c>
      <c r="M184" s="46">
        <v>35649</v>
      </c>
      <c r="N184" s="46">
        <v>40640</v>
      </c>
      <c r="P184" s="27"/>
      <c r="Q184" s="27"/>
      <c r="R184" s="27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D184" s="27"/>
      <c r="AE184" s="27"/>
      <c r="AF184" s="27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</row>
    <row r="185" spans="1:42">
      <c r="A185" s="44" t="s">
        <v>49</v>
      </c>
      <c r="B185" s="44" t="s">
        <v>84</v>
      </c>
      <c r="C185" s="44" t="s">
        <v>2</v>
      </c>
      <c r="D185" s="44" t="s">
        <v>120</v>
      </c>
      <c r="E185" s="46">
        <v>357312</v>
      </c>
      <c r="F185" s="46">
        <v>31024</v>
      </c>
      <c r="G185" s="46">
        <v>83655</v>
      </c>
      <c r="H185" s="46">
        <v>57440</v>
      </c>
      <c r="I185" s="46">
        <v>18307</v>
      </c>
      <c r="J185" s="46">
        <v>7908</v>
      </c>
      <c r="K185" s="46">
        <v>10414</v>
      </c>
      <c r="L185" s="46">
        <v>10020</v>
      </c>
      <c r="M185" s="46">
        <v>10100</v>
      </c>
      <c r="N185" s="46">
        <v>26906</v>
      </c>
      <c r="P185" s="27"/>
      <c r="Q185" s="27"/>
      <c r="R185" s="27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D185" s="27"/>
      <c r="AE185" s="27"/>
      <c r="AF185" s="27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</row>
    <row r="186" spans="1:42">
      <c r="A186" s="44" t="s">
        <v>104</v>
      </c>
      <c r="B186" s="44" t="s">
        <v>82</v>
      </c>
      <c r="C186" s="44" t="s">
        <v>2</v>
      </c>
      <c r="D186" s="44" t="s">
        <v>120</v>
      </c>
      <c r="E186" s="45">
        <v>487053</v>
      </c>
      <c r="F186" s="45">
        <v>18670</v>
      </c>
      <c r="G186" s="45">
        <v>159686</v>
      </c>
      <c r="H186" s="45">
        <v>113866</v>
      </c>
      <c r="I186" s="45">
        <v>28147</v>
      </c>
      <c r="J186" s="45">
        <v>17673</v>
      </c>
      <c r="K186" s="45">
        <v>34083</v>
      </c>
      <c r="L186" s="45">
        <v>77872</v>
      </c>
      <c r="M186" s="45">
        <v>1730</v>
      </c>
      <c r="N186" s="45">
        <v>181</v>
      </c>
      <c r="P186" s="27"/>
      <c r="Q186" s="27"/>
      <c r="R186" s="27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D186" s="27"/>
      <c r="AE186" s="27"/>
      <c r="AF186" s="27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</row>
    <row r="187" spans="1:42">
      <c r="A187" s="44" t="s">
        <v>104</v>
      </c>
      <c r="B187" s="44" t="s">
        <v>83</v>
      </c>
      <c r="C187" s="44" t="s">
        <v>2</v>
      </c>
      <c r="D187" s="44" t="s">
        <v>120</v>
      </c>
      <c r="E187" s="45">
        <v>487053</v>
      </c>
      <c r="F187" s="45">
        <v>18670</v>
      </c>
      <c r="G187" s="45">
        <v>159686</v>
      </c>
      <c r="H187" s="45">
        <v>113866</v>
      </c>
      <c r="I187" s="45">
        <v>28147</v>
      </c>
      <c r="J187" s="45">
        <v>17673</v>
      </c>
      <c r="K187" s="45">
        <v>34083</v>
      </c>
      <c r="L187" s="45">
        <v>77872</v>
      </c>
      <c r="M187" s="45">
        <v>1730</v>
      </c>
      <c r="N187" s="45">
        <v>181</v>
      </c>
      <c r="P187" s="27"/>
      <c r="Q187" s="27"/>
      <c r="R187" s="27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D187" s="27"/>
      <c r="AE187" s="27"/>
      <c r="AF187" s="27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</row>
    <row r="188" spans="1:42">
      <c r="A188" s="44" t="s">
        <v>104</v>
      </c>
      <c r="B188" s="44" t="s">
        <v>85</v>
      </c>
      <c r="C188" s="44" t="s">
        <v>2</v>
      </c>
      <c r="D188" s="44" t="s">
        <v>120</v>
      </c>
      <c r="E188" s="46">
        <v>431407</v>
      </c>
      <c r="F188" s="46">
        <v>18670</v>
      </c>
      <c r="G188" s="46">
        <v>141318</v>
      </c>
      <c r="H188" s="46">
        <v>101187</v>
      </c>
      <c r="I188" s="46">
        <v>25256</v>
      </c>
      <c r="J188" s="46">
        <v>14875</v>
      </c>
      <c r="K188" s="46">
        <v>30251</v>
      </c>
      <c r="L188" s="46">
        <v>69263</v>
      </c>
      <c r="M188" s="46">
        <v>1515</v>
      </c>
      <c r="N188" s="46">
        <v>158</v>
      </c>
      <c r="P188" s="27"/>
      <c r="Q188" s="27"/>
      <c r="R188" s="27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D188" s="27"/>
      <c r="AE188" s="27"/>
      <c r="AF188" s="27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</row>
    <row r="189" spans="1:42">
      <c r="A189" s="44" t="s">
        <v>104</v>
      </c>
      <c r="B189" s="44" t="s">
        <v>84</v>
      </c>
      <c r="C189" s="44" t="s">
        <v>2</v>
      </c>
      <c r="D189" s="44" t="s">
        <v>120</v>
      </c>
      <c r="E189" s="46">
        <v>316039</v>
      </c>
      <c r="F189" s="46">
        <v>9530</v>
      </c>
      <c r="G189" s="46">
        <v>98718</v>
      </c>
      <c r="H189" s="46">
        <v>76634</v>
      </c>
      <c r="I189" s="46">
        <v>15462</v>
      </c>
      <c r="J189" s="46">
        <v>6622</v>
      </c>
      <c r="K189" s="46">
        <v>20119</v>
      </c>
      <c r="L189" s="46">
        <v>55703</v>
      </c>
      <c r="M189" s="46">
        <v>737</v>
      </c>
      <c r="N189" s="46">
        <v>75</v>
      </c>
      <c r="P189" s="27"/>
      <c r="Q189" s="27"/>
      <c r="R189" s="27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D189" s="27"/>
      <c r="AE189" s="27"/>
      <c r="AF189" s="27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</row>
    <row r="190" spans="1:42">
      <c r="A190" s="44" t="s">
        <v>105</v>
      </c>
      <c r="B190" s="44" t="s">
        <v>82</v>
      </c>
      <c r="C190" s="44" t="s">
        <v>2</v>
      </c>
      <c r="D190" s="44" t="s">
        <v>120</v>
      </c>
      <c r="E190" s="45">
        <v>599813</v>
      </c>
      <c r="F190" s="45">
        <v>25074</v>
      </c>
      <c r="G190" s="45">
        <v>229235</v>
      </c>
      <c r="H190" s="45">
        <v>128425</v>
      </c>
      <c r="I190" s="45">
        <v>70824</v>
      </c>
      <c r="J190" s="45">
        <v>29986</v>
      </c>
      <c r="K190" s="45">
        <v>47230</v>
      </c>
      <c r="L190" s="45">
        <v>79008</v>
      </c>
      <c r="M190" s="45">
        <v>1951</v>
      </c>
      <c r="N190" s="45">
        <v>236</v>
      </c>
      <c r="P190" s="27"/>
      <c r="Q190" s="27"/>
      <c r="R190" s="27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D190" s="27"/>
      <c r="AE190" s="27"/>
      <c r="AF190" s="27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</row>
    <row r="191" spans="1:42">
      <c r="A191" s="44" t="s">
        <v>105</v>
      </c>
      <c r="B191" s="44" t="s">
        <v>83</v>
      </c>
      <c r="C191" s="44" t="s">
        <v>2</v>
      </c>
      <c r="D191" s="44" t="s">
        <v>120</v>
      </c>
      <c r="E191" s="45">
        <v>599813</v>
      </c>
      <c r="F191" s="45">
        <v>25074</v>
      </c>
      <c r="G191" s="45">
        <v>229235</v>
      </c>
      <c r="H191" s="45">
        <v>128425</v>
      </c>
      <c r="I191" s="45">
        <v>70824</v>
      </c>
      <c r="J191" s="45">
        <v>29986</v>
      </c>
      <c r="K191" s="45">
        <v>47230</v>
      </c>
      <c r="L191" s="45">
        <v>79008</v>
      </c>
      <c r="M191" s="45">
        <v>1951</v>
      </c>
      <c r="N191" s="45">
        <v>236</v>
      </c>
      <c r="P191" s="27"/>
      <c r="Q191" s="27"/>
      <c r="R191" s="27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D191" s="27"/>
      <c r="AE191" s="27"/>
      <c r="AF191" s="27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</row>
    <row r="192" spans="1:42">
      <c r="A192" s="44" t="s">
        <v>105</v>
      </c>
      <c r="B192" s="44" t="s">
        <v>85</v>
      </c>
      <c r="C192" s="44" t="s">
        <v>2</v>
      </c>
      <c r="D192" s="44" t="s">
        <v>120</v>
      </c>
      <c r="E192" s="46">
        <v>515328</v>
      </c>
      <c r="F192" s="46">
        <v>25074</v>
      </c>
      <c r="G192" s="46">
        <v>180231</v>
      </c>
      <c r="H192" s="46">
        <v>115168</v>
      </c>
      <c r="I192" s="46">
        <v>43985</v>
      </c>
      <c r="J192" s="46">
        <v>21078</v>
      </c>
      <c r="K192" s="46">
        <v>34020</v>
      </c>
      <c r="L192" s="46">
        <v>78963</v>
      </c>
      <c r="M192" s="46">
        <v>1950</v>
      </c>
      <c r="N192" s="46">
        <v>235</v>
      </c>
      <c r="P192" s="27"/>
      <c r="Q192" s="27"/>
      <c r="R192" s="27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D192" s="27"/>
      <c r="AE192" s="27"/>
      <c r="AF192" s="27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</row>
    <row r="193" spans="1:42">
      <c r="A193" s="44" t="s">
        <v>105</v>
      </c>
      <c r="B193" s="44" t="s">
        <v>84</v>
      </c>
      <c r="C193" s="44" t="s">
        <v>2</v>
      </c>
      <c r="D193" s="44" t="s">
        <v>120</v>
      </c>
      <c r="E193" s="46">
        <v>94625</v>
      </c>
      <c r="F193" s="46">
        <v>0</v>
      </c>
      <c r="G193" s="46">
        <v>33973</v>
      </c>
      <c r="H193" s="46">
        <v>21648</v>
      </c>
      <c r="I193" s="46">
        <v>5826</v>
      </c>
      <c r="J193" s="46">
        <v>6499</v>
      </c>
      <c r="K193" s="46">
        <v>11046</v>
      </c>
      <c r="L193" s="46">
        <v>10380</v>
      </c>
      <c r="M193" s="46">
        <v>199</v>
      </c>
      <c r="N193" s="46">
        <v>23</v>
      </c>
      <c r="P193" s="27"/>
      <c r="Q193" s="27"/>
      <c r="R193" s="27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D193" s="27"/>
      <c r="AE193" s="27"/>
      <c r="AF193" s="27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</row>
    <row r="194" spans="1:42">
      <c r="A194" s="44" t="s">
        <v>52</v>
      </c>
      <c r="B194" s="44" t="s">
        <v>82</v>
      </c>
      <c r="C194" s="44" t="s">
        <v>2</v>
      </c>
      <c r="D194" s="44" t="s">
        <v>120</v>
      </c>
      <c r="E194" s="45">
        <v>835638</v>
      </c>
      <c r="F194" s="45">
        <v>30480</v>
      </c>
      <c r="G194" s="45">
        <v>317496</v>
      </c>
      <c r="H194" s="45">
        <v>122608</v>
      </c>
      <c r="I194" s="45">
        <v>166531</v>
      </c>
      <c r="J194" s="45">
        <v>28357</v>
      </c>
      <c r="K194" s="45">
        <v>22897</v>
      </c>
      <c r="L194" s="45">
        <v>22238</v>
      </c>
      <c r="M194" s="45">
        <v>45986</v>
      </c>
      <c r="N194" s="45">
        <v>31487</v>
      </c>
      <c r="P194" s="27"/>
      <c r="Q194" s="27"/>
      <c r="R194" s="27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D194" s="27"/>
      <c r="AE194" s="27"/>
      <c r="AF194" s="27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</row>
    <row r="195" spans="1:42">
      <c r="A195" s="44" t="s">
        <v>52</v>
      </c>
      <c r="B195" s="44" t="s">
        <v>83</v>
      </c>
      <c r="C195" s="44" t="s">
        <v>2</v>
      </c>
      <c r="D195" s="44" t="s">
        <v>120</v>
      </c>
      <c r="E195" s="45">
        <v>835638</v>
      </c>
      <c r="F195" s="45">
        <v>30480</v>
      </c>
      <c r="G195" s="45">
        <v>317496</v>
      </c>
      <c r="H195" s="45">
        <v>122608</v>
      </c>
      <c r="I195" s="45">
        <v>166531</v>
      </c>
      <c r="J195" s="45">
        <v>28357</v>
      </c>
      <c r="K195" s="45">
        <v>22897</v>
      </c>
      <c r="L195" s="45">
        <v>22238</v>
      </c>
      <c r="M195" s="45">
        <v>45986</v>
      </c>
      <c r="N195" s="45">
        <v>31487</v>
      </c>
      <c r="P195" s="27"/>
      <c r="Q195" s="27"/>
      <c r="R195" s="27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D195" s="27"/>
      <c r="AE195" s="27"/>
      <c r="AF195" s="27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</row>
    <row r="196" spans="1:42">
      <c r="A196" s="44" t="s">
        <v>52</v>
      </c>
      <c r="B196" s="44" t="s">
        <v>85</v>
      </c>
      <c r="C196" s="44" t="s">
        <v>2</v>
      </c>
      <c r="D196" s="44" t="s">
        <v>120</v>
      </c>
      <c r="E196" s="46">
        <v>806090</v>
      </c>
      <c r="F196" s="46">
        <v>12454</v>
      </c>
      <c r="G196" s="46">
        <v>302080</v>
      </c>
      <c r="H196" s="46">
        <v>119491</v>
      </c>
      <c r="I196" s="46">
        <v>155947</v>
      </c>
      <c r="J196" s="46">
        <v>26642</v>
      </c>
      <c r="K196" s="46">
        <v>21942</v>
      </c>
      <c r="L196" s="46">
        <v>22058</v>
      </c>
      <c r="M196" s="46">
        <v>45986</v>
      </c>
      <c r="N196" s="46">
        <v>29505</v>
      </c>
      <c r="P196" s="27"/>
      <c r="Q196" s="27"/>
      <c r="R196" s="27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D196" s="27"/>
      <c r="AE196" s="27"/>
      <c r="AF196" s="27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</row>
    <row r="197" spans="1:42">
      <c r="A197" s="44" t="s">
        <v>52</v>
      </c>
      <c r="B197" s="44" t="s">
        <v>84</v>
      </c>
      <c r="C197" s="44" t="s">
        <v>2</v>
      </c>
      <c r="D197" s="44" t="s">
        <v>120</v>
      </c>
      <c r="E197" s="46">
        <v>235090</v>
      </c>
      <c r="F197" s="46">
        <v>12454</v>
      </c>
      <c r="G197" s="46">
        <v>128155</v>
      </c>
      <c r="H197" s="46">
        <v>30268</v>
      </c>
      <c r="I197" s="46">
        <v>80988</v>
      </c>
      <c r="J197" s="46">
        <v>16899</v>
      </c>
      <c r="K197" s="46">
        <v>14034</v>
      </c>
      <c r="L197" s="46">
        <v>7935</v>
      </c>
      <c r="M197" s="46">
        <v>5581</v>
      </c>
      <c r="N197" s="46">
        <v>2718</v>
      </c>
      <c r="P197" s="27"/>
      <c r="Q197" s="27"/>
      <c r="R197" s="27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D197" s="27"/>
      <c r="AE197" s="27"/>
      <c r="AF197" s="27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</row>
    <row r="198" spans="1:42">
      <c r="A198" s="44" t="s">
        <v>54</v>
      </c>
      <c r="B198" s="44" t="s">
        <v>82</v>
      </c>
      <c r="C198" s="44" t="s">
        <v>2</v>
      </c>
      <c r="D198" s="44" t="s">
        <v>120</v>
      </c>
      <c r="E198" s="45">
        <v>694653</v>
      </c>
      <c r="F198" s="45">
        <v>23782</v>
      </c>
      <c r="G198" s="45">
        <v>161466</v>
      </c>
      <c r="H198" s="45">
        <v>119375</v>
      </c>
      <c r="I198" s="45">
        <v>26151</v>
      </c>
      <c r="J198" s="45">
        <v>15940</v>
      </c>
      <c r="K198" s="45">
        <v>19256</v>
      </c>
      <c r="L198" s="45">
        <v>23338</v>
      </c>
      <c r="M198" s="45">
        <v>30947</v>
      </c>
      <c r="N198" s="45">
        <v>45834</v>
      </c>
      <c r="P198" s="27"/>
      <c r="Q198" s="27"/>
      <c r="R198" s="27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D198" s="27"/>
      <c r="AE198" s="27"/>
      <c r="AF198" s="27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</row>
    <row r="199" spans="1:42">
      <c r="A199" s="44" t="s">
        <v>54</v>
      </c>
      <c r="B199" s="44" t="s">
        <v>83</v>
      </c>
      <c r="C199" s="44" t="s">
        <v>2</v>
      </c>
      <c r="D199" s="44" t="s">
        <v>120</v>
      </c>
      <c r="E199" s="45">
        <v>694653</v>
      </c>
      <c r="F199" s="45">
        <v>23782</v>
      </c>
      <c r="G199" s="45">
        <v>161466</v>
      </c>
      <c r="H199" s="45">
        <v>119375</v>
      </c>
      <c r="I199" s="45">
        <v>26151</v>
      </c>
      <c r="J199" s="45">
        <v>15940</v>
      </c>
      <c r="K199" s="45">
        <v>19256</v>
      </c>
      <c r="L199" s="45">
        <v>23338</v>
      </c>
      <c r="M199" s="45">
        <v>30947</v>
      </c>
      <c r="N199" s="45">
        <v>45834</v>
      </c>
      <c r="P199" s="27"/>
      <c r="Q199" s="27"/>
      <c r="R199" s="27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D199" s="27"/>
      <c r="AE199" s="27"/>
      <c r="AF199" s="27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</row>
    <row r="200" spans="1:42">
      <c r="A200" s="44" t="s">
        <v>54</v>
      </c>
      <c r="B200" s="44" t="s">
        <v>85</v>
      </c>
      <c r="C200" s="44" t="s">
        <v>2</v>
      </c>
      <c r="D200" s="44" t="s">
        <v>120</v>
      </c>
      <c r="E200" s="46">
        <v>691388</v>
      </c>
      <c r="F200" s="46">
        <v>23782</v>
      </c>
      <c r="G200" s="46">
        <v>159262</v>
      </c>
      <c r="H200" s="46">
        <v>119375</v>
      </c>
      <c r="I200" s="46">
        <v>25009</v>
      </c>
      <c r="J200" s="46">
        <v>14878</v>
      </c>
      <c r="K200" s="46">
        <v>19256</v>
      </c>
      <c r="L200" s="46">
        <v>23338</v>
      </c>
      <c r="M200" s="46">
        <v>30947</v>
      </c>
      <c r="N200" s="46">
        <v>45834</v>
      </c>
      <c r="P200" s="27"/>
      <c r="Q200" s="27"/>
      <c r="R200" s="27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D200" s="27"/>
      <c r="AE200" s="27"/>
      <c r="AF200" s="27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</row>
    <row r="201" spans="1:42">
      <c r="A201" s="44" t="s">
        <v>54</v>
      </c>
      <c r="B201" s="44" t="s">
        <v>84</v>
      </c>
      <c r="C201" s="44" t="s">
        <v>2</v>
      </c>
      <c r="D201" s="44" t="s">
        <v>120</v>
      </c>
      <c r="E201" s="46">
        <v>257923</v>
      </c>
      <c r="F201" s="46">
        <v>11891</v>
      </c>
      <c r="G201" s="46">
        <v>49704</v>
      </c>
      <c r="H201" s="46">
        <v>46629</v>
      </c>
      <c r="I201" s="46">
        <v>2784</v>
      </c>
      <c r="J201" s="46">
        <v>291</v>
      </c>
      <c r="K201" s="46">
        <v>7107</v>
      </c>
      <c r="L201" s="46">
        <v>4340</v>
      </c>
      <c r="M201" s="46">
        <v>18070</v>
      </c>
      <c r="N201" s="46">
        <v>17112</v>
      </c>
      <c r="P201" s="27"/>
      <c r="Q201" s="27"/>
      <c r="R201" s="27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D201" s="27"/>
      <c r="AE201" s="27"/>
      <c r="AF201" s="27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</row>
    <row r="202" spans="1:42">
      <c r="A202" s="44" t="s">
        <v>44</v>
      </c>
      <c r="B202" s="44" t="s">
        <v>82</v>
      </c>
      <c r="C202" s="44" t="s">
        <v>2</v>
      </c>
      <c r="D202" s="44" t="s">
        <v>120</v>
      </c>
      <c r="E202" s="45">
        <v>672064</v>
      </c>
      <c r="F202" s="45">
        <v>22238</v>
      </c>
      <c r="G202" s="45">
        <v>157478</v>
      </c>
      <c r="H202" s="45">
        <v>114305</v>
      </c>
      <c r="I202" s="45">
        <v>27623</v>
      </c>
      <c r="J202" s="45">
        <v>15550</v>
      </c>
      <c r="K202" s="45">
        <v>16894</v>
      </c>
      <c r="L202" s="45">
        <v>17699</v>
      </c>
      <c r="M202" s="45">
        <v>37264</v>
      </c>
      <c r="N202" s="45">
        <v>42448</v>
      </c>
      <c r="P202" s="27"/>
      <c r="Q202" s="27"/>
      <c r="R202" s="27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D202" s="27"/>
      <c r="AE202" s="27"/>
      <c r="AF202" s="27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</row>
    <row r="203" spans="1:42">
      <c r="A203" s="44" t="s">
        <v>44</v>
      </c>
      <c r="B203" s="44" t="s">
        <v>83</v>
      </c>
      <c r="C203" s="44" t="s">
        <v>2</v>
      </c>
      <c r="D203" s="44" t="s">
        <v>120</v>
      </c>
      <c r="E203" s="45">
        <v>672064</v>
      </c>
      <c r="F203" s="45">
        <v>22238</v>
      </c>
      <c r="G203" s="45">
        <v>157478</v>
      </c>
      <c r="H203" s="45">
        <v>114305</v>
      </c>
      <c r="I203" s="45">
        <v>27623</v>
      </c>
      <c r="J203" s="45">
        <v>15550</v>
      </c>
      <c r="K203" s="45">
        <v>16894</v>
      </c>
      <c r="L203" s="45">
        <v>17699</v>
      </c>
      <c r="M203" s="45">
        <v>37264</v>
      </c>
      <c r="N203" s="45">
        <v>42448</v>
      </c>
      <c r="P203" s="27"/>
      <c r="Q203" s="27"/>
      <c r="R203" s="27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D203" s="27"/>
      <c r="AE203" s="27"/>
      <c r="AF203" s="27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</row>
    <row r="204" spans="1:42">
      <c r="A204" s="44" t="s">
        <v>44</v>
      </c>
      <c r="B204" s="44" t="s">
        <v>85</v>
      </c>
      <c r="C204" s="44" t="s">
        <v>2</v>
      </c>
      <c r="D204" s="44" t="s">
        <v>120</v>
      </c>
      <c r="E204" s="46">
        <v>530661</v>
      </c>
      <c r="F204" s="46">
        <v>22238</v>
      </c>
      <c r="G204" s="46">
        <v>125043</v>
      </c>
      <c r="H204" s="46">
        <v>91649</v>
      </c>
      <c r="I204" s="46">
        <v>24467</v>
      </c>
      <c r="J204" s="46">
        <v>8927</v>
      </c>
      <c r="K204" s="46">
        <v>12622</v>
      </c>
      <c r="L204" s="46">
        <v>13370</v>
      </c>
      <c r="M204" s="46">
        <v>34346</v>
      </c>
      <c r="N204" s="46">
        <v>31311</v>
      </c>
      <c r="P204" s="27"/>
      <c r="Q204" s="27"/>
      <c r="R204" s="27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D204" s="27"/>
      <c r="AE204" s="27"/>
      <c r="AF204" s="27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</row>
    <row r="205" spans="1:42">
      <c r="A205" s="44" t="s">
        <v>44</v>
      </c>
      <c r="B205" s="44" t="s">
        <v>84</v>
      </c>
      <c r="C205" s="44" t="s">
        <v>2</v>
      </c>
      <c r="D205" s="44" t="s">
        <v>120</v>
      </c>
      <c r="E205" s="46">
        <v>88168</v>
      </c>
      <c r="F205" s="46">
        <v>0</v>
      </c>
      <c r="G205" s="46">
        <v>20096</v>
      </c>
      <c r="H205" s="46">
        <v>12718</v>
      </c>
      <c r="I205" s="46">
        <v>6708</v>
      </c>
      <c r="J205" s="46">
        <v>670</v>
      </c>
      <c r="K205" s="46">
        <v>431</v>
      </c>
      <c r="L205" s="46">
        <v>437</v>
      </c>
      <c r="M205" s="46">
        <v>4842</v>
      </c>
      <c r="N205" s="46">
        <v>7008</v>
      </c>
      <c r="P205" s="27"/>
      <c r="Q205" s="27"/>
      <c r="R205" s="27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D205" s="27"/>
      <c r="AE205" s="27"/>
      <c r="AF205" s="27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</row>
    <row r="206" spans="1:42">
      <c r="A206" s="44" t="s">
        <v>56</v>
      </c>
      <c r="B206" s="44" t="s">
        <v>82</v>
      </c>
      <c r="C206" s="44" t="s">
        <v>2</v>
      </c>
      <c r="D206" s="44" t="s">
        <v>120</v>
      </c>
      <c r="E206" s="45">
        <v>620327</v>
      </c>
      <c r="F206" s="45">
        <v>22898</v>
      </c>
      <c r="G206" s="45">
        <v>152644</v>
      </c>
      <c r="H206" s="45">
        <v>108441</v>
      </c>
      <c r="I206" s="45">
        <v>25714</v>
      </c>
      <c r="J206" s="45">
        <v>18489</v>
      </c>
      <c r="K206" s="45">
        <v>25709</v>
      </c>
      <c r="L206" s="45">
        <v>14600</v>
      </c>
      <c r="M206" s="45">
        <v>35827</v>
      </c>
      <c r="N206" s="45">
        <v>32305</v>
      </c>
      <c r="P206" s="27"/>
      <c r="Q206" s="27"/>
      <c r="R206" s="27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D206" s="27"/>
      <c r="AE206" s="27"/>
      <c r="AF206" s="27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</row>
    <row r="207" spans="1:42">
      <c r="A207" s="44" t="s">
        <v>56</v>
      </c>
      <c r="B207" s="44" t="s">
        <v>83</v>
      </c>
      <c r="C207" s="44" t="s">
        <v>2</v>
      </c>
      <c r="D207" s="44" t="s">
        <v>120</v>
      </c>
      <c r="E207" s="45">
        <v>620327</v>
      </c>
      <c r="F207" s="45">
        <v>22898</v>
      </c>
      <c r="G207" s="45">
        <v>152644</v>
      </c>
      <c r="H207" s="45">
        <v>108441</v>
      </c>
      <c r="I207" s="45">
        <v>25714</v>
      </c>
      <c r="J207" s="45">
        <v>18489</v>
      </c>
      <c r="K207" s="45">
        <v>25709</v>
      </c>
      <c r="L207" s="45">
        <v>14600</v>
      </c>
      <c r="M207" s="45">
        <v>35827</v>
      </c>
      <c r="N207" s="45">
        <v>32305</v>
      </c>
      <c r="P207" s="27"/>
      <c r="Q207" s="27"/>
      <c r="R207" s="27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D207" s="27"/>
      <c r="AE207" s="27"/>
      <c r="AF207" s="27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</row>
    <row r="208" spans="1:42">
      <c r="A208" s="44" t="s">
        <v>56</v>
      </c>
      <c r="B208" s="44" t="s">
        <v>85</v>
      </c>
      <c r="C208" s="44" t="s">
        <v>2</v>
      </c>
      <c r="D208" s="44" t="s">
        <v>120</v>
      </c>
      <c r="E208" s="46">
        <v>548841</v>
      </c>
      <c r="F208" s="46">
        <v>22898</v>
      </c>
      <c r="G208" s="46">
        <v>118441</v>
      </c>
      <c r="H208" s="46">
        <v>96263</v>
      </c>
      <c r="I208" s="46">
        <v>12586</v>
      </c>
      <c r="J208" s="46">
        <v>9592</v>
      </c>
      <c r="K208" s="46">
        <v>15887</v>
      </c>
      <c r="L208" s="46">
        <v>13052</v>
      </c>
      <c r="M208" s="46">
        <v>35774</v>
      </c>
      <c r="N208" s="46">
        <v>31550</v>
      </c>
      <c r="P208" s="27"/>
      <c r="Q208" s="27"/>
      <c r="R208" s="27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D208" s="27"/>
      <c r="AE208" s="27"/>
      <c r="AF208" s="27"/>
      <c r="AG208" s="29"/>
      <c r="AH208" s="29"/>
      <c r="AI208" s="29"/>
      <c r="AJ208" s="29"/>
      <c r="AK208" s="29"/>
      <c r="AL208" s="29"/>
      <c r="AM208" s="29"/>
      <c r="AN208" s="29"/>
      <c r="AO208" s="29"/>
      <c r="AP208" s="29"/>
    </row>
    <row r="209" spans="1:42">
      <c r="A209" s="44" t="s">
        <v>56</v>
      </c>
      <c r="B209" s="44" t="s">
        <v>84</v>
      </c>
      <c r="C209" s="44" t="s">
        <v>2</v>
      </c>
      <c r="D209" s="44" t="s">
        <v>120</v>
      </c>
      <c r="E209" s="46">
        <v>254005</v>
      </c>
      <c r="F209" s="46">
        <v>13957</v>
      </c>
      <c r="G209" s="46">
        <v>45559</v>
      </c>
      <c r="H209" s="46">
        <v>44891</v>
      </c>
      <c r="I209" s="46">
        <v>398</v>
      </c>
      <c r="J209" s="46">
        <v>270</v>
      </c>
      <c r="K209" s="46">
        <v>4116</v>
      </c>
      <c r="L209" s="46">
        <v>8520</v>
      </c>
      <c r="M209" s="46">
        <v>14993</v>
      </c>
      <c r="N209" s="46">
        <v>17262</v>
      </c>
      <c r="P209" s="27"/>
      <c r="Q209" s="27"/>
      <c r="R209" s="27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D209" s="27"/>
      <c r="AE209" s="27"/>
      <c r="AF209" s="27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</row>
    <row r="210" spans="1:42">
      <c r="A210" s="44" t="s">
        <v>103</v>
      </c>
      <c r="B210" s="44" t="s">
        <v>82</v>
      </c>
      <c r="C210" s="44" t="s">
        <v>2</v>
      </c>
      <c r="D210" s="44" t="s">
        <v>120</v>
      </c>
      <c r="E210" s="45">
        <v>306108</v>
      </c>
      <c r="F210" s="45">
        <v>9592</v>
      </c>
      <c r="G210" s="45">
        <v>104417</v>
      </c>
      <c r="H210" s="45">
        <v>70099</v>
      </c>
      <c r="I210" s="45">
        <v>21712</v>
      </c>
      <c r="J210" s="45">
        <v>12606</v>
      </c>
      <c r="K210" s="45">
        <v>22673</v>
      </c>
      <c r="L210" s="45">
        <v>46206</v>
      </c>
      <c r="M210" s="45">
        <v>1081</v>
      </c>
      <c r="N210" s="45">
        <v>139</v>
      </c>
      <c r="P210" s="27"/>
      <c r="Q210" s="27"/>
      <c r="R210" s="27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D210" s="27"/>
      <c r="AE210" s="27"/>
      <c r="AF210" s="27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</row>
    <row r="211" spans="1:42">
      <c r="A211" s="44" t="s">
        <v>103</v>
      </c>
      <c r="B211" s="44" t="s">
        <v>83</v>
      </c>
      <c r="C211" s="44" t="s">
        <v>2</v>
      </c>
      <c r="D211" s="44" t="s">
        <v>120</v>
      </c>
      <c r="E211" s="45">
        <v>306108</v>
      </c>
      <c r="F211" s="45">
        <v>9592</v>
      </c>
      <c r="G211" s="45">
        <v>104417</v>
      </c>
      <c r="H211" s="45">
        <v>70099</v>
      </c>
      <c r="I211" s="45">
        <v>21712</v>
      </c>
      <c r="J211" s="45">
        <v>12606</v>
      </c>
      <c r="K211" s="45">
        <v>22673</v>
      </c>
      <c r="L211" s="45">
        <v>46206</v>
      </c>
      <c r="M211" s="45">
        <v>1081</v>
      </c>
      <c r="N211" s="45">
        <v>139</v>
      </c>
      <c r="P211" s="27"/>
      <c r="Q211" s="27"/>
      <c r="R211" s="27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D211" s="27"/>
      <c r="AE211" s="27"/>
      <c r="AF211" s="27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</row>
    <row r="212" spans="1:42">
      <c r="A212" s="44" t="s">
        <v>103</v>
      </c>
      <c r="B212" s="44" t="s">
        <v>85</v>
      </c>
      <c r="C212" s="44" t="s">
        <v>2</v>
      </c>
      <c r="D212" s="44" t="s">
        <v>120</v>
      </c>
      <c r="E212" s="46">
        <v>257246</v>
      </c>
      <c r="F212" s="46">
        <v>0</v>
      </c>
      <c r="G212" s="46">
        <v>80727</v>
      </c>
      <c r="H212" s="46">
        <v>60691</v>
      </c>
      <c r="I212" s="46">
        <v>13748</v>
      </c>
      <c r="J212" s="46">
        <v>6288</v>
      </c>
      <c r="K212" s="46">
        <v>16318</v>
      </c>
      <c r="L212" s="46">
        <v>43223</v>
      </c>
      <c r="M212" s="46">
        <v>1020</v>
      </c>
      <c r="N212" s="46">
        <v>130</v>
      </c>
      <c r="P212" s="27"/>
      <c r="Q212" s="27"/>
      <c r="R212" s="27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D212" s="27"/>
      <c r="AE212" s="27"/>
      <c r="AF212" s="27"/>
      <c r="AG212" s="29"/>
      <c r="AH212" s="29"/>
      <c r="AI212" s="29"/>
      <c r="AJ212" s="29"/>
      <c r="AK212" s="29"/>
      <c r="AL212" s="29"/>
      <c r="AM212" s="29"/>
      <c r="AN212" s="29"/>
      <c r="AO212" s="29"/>
      <c r="AP212" s="29"/>
    </row>
    <row r="213" spans="1:42">
      <c r="A213" s="44" t="s">
        <v>103</v>
      </c>
      <c r="B213" s="44" t="s">
        <v>84</v>
      </c>
      <c r="C213" s="44" t="s">
        <v>2</v>
      </c>
      <c r="D213" s="44" t="s">
        <v>120</v>
      </c>
      <c r="E213" s="46">
        <v>55862</v>
      </c>
      <c r="F213" s="46">
        <v>0</v>
      </c>
      <c r="G213" s="46">
        <v>23094</v>
      </c>
      <c r="H213" s="46">
        <v>12383</v>
      </c>
      <c r="I213" s="46">
        <v>10439</v>
      </c>
      <c r="J213" s="46">
        <v>272</v>
      </c>
      <c r="K213" s="46">
        <v>4854</v>
      </c>
      <c r="L213" s="46">
        <v>7354</v>
      </c>
      <c r="M213" s="46">
        <v>154</v>
      </c>
      <c r="N213" s="46">
        <v>21</v>
      </c>
      <c r="P213" s="27"/>
      <c r="Q213" s="27"/>
      <c r="R213" s="27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D213" s="27"/>
      <c r="AE213" s="27"/>
      <c r="AF213" s="27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</row>
    <row r="214" spans="1:42">
      <c r="A214" s="44" t="s">
        <v>55</v>
      </c>
      <c r="B214" s="44" t="s">
        <v>82</v>
      </c>
      <c r="C214" s="44" t="s">
        <v>2</v>
      </c>
      <c r="D214" s="44" t="s">
        <v>120</v>
      </c>
      <c r="E214" s="45">
        <v>842691</v>
      </c>
      <c r="F214" s="45">
        <v>33901</v>
      </c>
      <c r="G214" s="45">
        <v>218233</v>
      </c>
      <c r="H214" s="45">
        <v>145694</v>
      </c>
      <c r="I214" s="45">
        <v>46339</v>
      </c>
      <c r="J214" s="45">
        <v>26200</v>
      </c>
      <c r="K214" s="45">
        <v>36437</v>
      </c>
      <c r="L214" s="45">
        <v>31305</v>
      </c>
      <c r="M214" s="45">
        <v>31034</v>
      </c>
      <c r="N214" s="45">
        <v>46918</v>
      </c>
      <c r="P214" s="27"/>
      <c r="Q214" s="27"/>
      <c r="R214" s="27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D214" s="27"/>
      <c r="AE214" s="27"/>
      <c r="AF214" s="27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</row>
    <row r="215" spans="1:42">
      <c r="A215" s="44" t="s">
        <v>55</v>
      </c>
      <c r="B215" s="44" t="s">
        <v>83</v>
      </c>
      <c r="C215" s="44" t="s">
        <v>2</v>
      </c>
      <c r="D215" s="44" t="s">
        <v>120</v>
      </c>
      <c r="E215" s="45">
        <v>842691</v>
      </c>
      <c r="F215" s="45">
        <v>33901</v>
      </c>
      <c r="G215" s="45">
        <v>218233</v>
      </c>
      <c r="H215" s="45">
        <v>145694</v>
      </c>
      <c r="I215" s="45">
        <v>46339</v>
      </c>
      <c r="J215" s="45">
        <v>26200</v>
      </c>
      <c r="K215" s="45">
        <v>36437</v>
      </c>
      <c r="L215" s="45">
        <v>31305</v>
      </c>
      <c r="M215" s="45">
        <v>31034</v>
      </c>
      <c r="N215" s="45">
        <v>46918</v>
      </c>
      <c r="P215" s="27"/>
      <c r="Q215" s="27"/>
      <c r="R215" s="27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D215" s="27"/>
      <c r="AE215" s="27"/>
      <c r="AF215" s="27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</row>
    <row r="216" spans="1:42">
      <c r="A216" s="44" t="s">
        <v>55</v>
      </c>
      <c r="B216" s="44" t="s">
        <v>85</v>
      </c>
      <c r="C216" s="44" t="s">
        <v>2</v>
      </c>
      <c r="D216" s="44" t="s">
        <v>120</v>
      </c>
      <c r="E216" s="46">
        <v>733096</v>
      </c>
      <c r="F216" s="46">
        <v>33900</v>
      </c>
      <c r="G216" s="46">
        <v>173157</v>
      </c>
      <c r="H216" s="46">
        <v>124976</v>
      </c>
      <c r="I216" s="46">
        <v>30114</v>
      </c>
      <c r="J216" s="46">
        <v>18067</v>
      </c>
      <c r="K216" s="46">
        <v>29717</v>
      </c>
      <c r="L216" s="46">
        <v>22023</v>
      </c>
      <c r="M216" s="46">
        <v>27148</v>
      </c>
      <c r="N216" s="46">
        <v>46088</v>
      </c>
      <c r="P216" s="27"/>
      <c r="Q216" s="27"/>
      <c r="R216" s="27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D216" s="27"/>
      <c r="AE216" s="27"/>
      <c r="AF216" s="27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</row>
    <row r="217" spans="1:42">
      <c r="A217" s="44" t="s">
        <v>55</v>
      </c>
      <c r="B217" s="44" t="s">
        <v>84</v>
      </c>
      <c r="C217" s="44" t="s">
        <v>2</v>
      </c>
      <c r="D217" s="44" t="s">
        <v>120</v>
      </c>
      <c r="E217" s="46">
        <v>198573</v>
      </c>
      <c r="F217" s="46">
        <v>1638</v>
      </c>
      <c r="G217" s="46">
        <v>52803</v>
      </c>
      <c r="H217" s="46">
        <v>37356</v>
      </c>
      <c r="I217" s="46">
        <v>9358</v>
      </c>
      <c r="J217" s="46">
        <v>6089</v>
      </c>
      <c r="K217" s="46">
        <v>9315</v>
      </c>
      <c r="L217" s="46">
        <v>11245</v>
      </c>
      <c r="M217" s="46">
        <v>8551</v>
      </c>
      <c r="N217" s="46">
        <v>8245</v>
      </c>
      <c r="P217" s="27"/>
      <c r="Q217" s="27"/>
      <c r="R217" s="27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D217" s="27"/>
      <c r="AE217" s="27"/>
      <c r="AF217" s="27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</row>
    <row r="218" spans="1:42">
      <c r="A218" s="44" t="s">
        <v>101</v>
      </c>
      <c r="B218" s="44" t="s">
        <v>82</v>
      </c>
      <c r="C218" s="44" t="s">
        <v>2</v>
      </c>
      <c r="D218" s="44" t="s">
        <v>120</v>
      </c>
      <c r="E218" s="45">
        <v>294257</v>
      </c>
      <c r="F218" s="45">
        <v>9779</v>
      </c>
      <c r="G218" s="45">
        <v>99263</v>
      </c>
      <c r="H218" s="45">
        <v>65180</v>
      </c>
      <c r="I218" s="45">
        <v>20593</v>
      </c>
      <c r="J218" s="45">
        <v>13490</v>
      </c>
      <c r="K218" s="45">
        <v>16400</v>
      </c>
      <c r="L218" s="45">
        <v>46762</v>
      </c>
      <c r="M218" s="45">
        <v>1762</v>
      </c>
      <c r="N218" s="45">
        <v>256</v>
      </c>
      <c r="P218" s="27"/>
      <c r="Q218" s="27"/>
      <c r="R218" s="27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D218" s="27"/>
      <c r="AE218" s="27"/>
      <c r="AF218" s="27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</row>
    <row r="219" spans="1:42">
      <c r="A219" s="44" t="s">
        <v>101</v>
      </c>
      <c r="B219" s="44" t="s">
        <v>83</v>
      </c>
      <c r="C219" s="44" t="s">
        <v>2</v>
      </c>
      <c r="D219" s="44" t="s">
        <v>120</v>
      </c>
      <c r="E219" s="45">
        <v>294257</v>
      </c>
      <c r="F219" s="45">
        <v>9779</v>
      </c>
      <c r="G219" s="45">
        <v>99263</v>
      </c>
      <c r="H219" s="45">
        <v>65180</v>
      </c>
      <c r="I219" s="45">
        <v>20593</v>
      </c>
      <c r="J219" s="45">
        <v>13490</v>
      </c>
      <c r="K219" s="45">
        <v>16400</v>
      </c>
      <c r="L219" s="45">
        <v>46762</v>
      </c>
      <c r="M219" s="45">
        <v>1762</v>
      </c>
      <c r="N219" s="45">
        <v>256</v>
      </c>
      <c r="P219" s="27"/>
      <c r="Q219" s="27"/>
      <c r="R219" s="27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D219" s="27"/>
      <c r="AE219" s="27"/>
      <c r="AF219" s="27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</row>
    <row r="220" spans="1:42">
      <c r="A220" s="44" t="s">
        <v>101</v>
      </c>
      <c r="B220" s="44" t="s">
        <v>85</v>
      </c>
      <c r="C220" s="44" t="s">
        <v>2</v>
      </c>
      <c r="D220" s="44" t="s">
        <v>120</v>
      </c>
      <c r="E220" s="46">
        <v>63060</v>
      </c>
      <c r="F220" s="46">
        <v>9779</v>
      </c>
      <c r="G220" s="46">
        <v>24811</v>
      </c>
      <c r="H220" s="46">
        <v>11744</v>
      </c>
      <c r="I220" s="46">
        <v>5148</v>
      </c>
      <c r="J220" s="46">
        <v>7919</v>
      </c>
      <c r="K220" s="46">
        <v>5117</v>
      </c>
      <c r="L220" s="46">
        <v>6491</v>
      </c>
      <c r="M220" s="46">
        <v>57</v>
      </c>
      <c r="N220" s="46">
        <v>79</v>
      </c>
      <c r="P220" s="27"/>
      <c r="Q220" s="27"/>
      <c r="R220" s="27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D220" s="27"/>
      <c r="AE220" s="27"/>
      <c r="AF220" s="27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</row>
    <row r="221" spans="1:42">
      <c r="A221" s="44" t="s">
        <v>101</v>
      </c>
      <c r="B221" s="44" t="s">
        <v>84</v>
      </c>
      <c r="C221" s="44" t="s">
        <v>2</v>
      </c>
      <c r="D221" s="44" t="s">
        <v>120</v>
      </c>
      <c r="E221" s="46">
        <v>51419</v>
      </c>
      <c r="F221" s="46">
        <v>0</v>
      </c>
      <c r="G221" s="46">
        <v>17870</v>
      </c>
      <c r="H221" s="46">
        <v>10864</v>
      </c>
      <c r="I221" s="46">
        <v>2060</v>
      </c>
      <c r="J221" s="46">
        <v>4946</v>
      </c>
      <c r="K221" s="46">
        <v>4237</v>
      </c>
      <c r="L221" s="46">
        <v>6491</v>
      </c>
      <c r="M221" s="46">
        <v>24</v>
      </c>
      <c r="N221" s="46">
        <v>112</v>
      </c>
      <c r="P221" s="27"/>
      <c r="Q221" s="27"/>
      <c r="R221" s="27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D221" s="27"/>
      <c r="AE221" s="27"/>
      <c r="AF221" s="27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</row>
    <row r="222" spans="1:42">
      <c r="A222" s="44" t="s">
        <v>51</v>
      </c>
      <c r="B222" s="44" t="s">
        <v>82</v>
      </c>
      <c r="C222" s="44" t="s">
        <v>2</v>
      </c>
      <c r="D222" s="44" t="s">
        <v>120</v>
      </c>
      <c r="E222" s="45">
        <v>405730</v>
      </c>
      <c r="F222" s="45">
        <v>12254</v>
      </c>
      <c r="G222" s="45">
        <v>94925</v>
      </c>
      <c r="H222" s="45">
        <v>65338</v>
      </c>
      <c r="I222" s="45">
        <v>18763</v>
      </c>
      <c r="J222" s="45">
        <v>10824</v>
      </c>
      <c r="K222" s="45">
        <v>13836</v>
      </c>
      <c r="L222" s="45">
        <v>8626</v>
      </c>
      <c r="M222" s="45">
        <v>14612</v>
      </c>
      <c r="N222" s="45">
        <v>28264</v>
      </c>
      <c r="P222" s="27"/>
      <c r="Q222" s="27"/>
      <c r="R222" s="27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D222" s="27"/>
      <c r="AE222" s="27"/>
      <c r="AF222" s="27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</row>
    <row r="223" spans="1:42">
      <c r="A223" s="44" t="s">
        <v>51</v>
      </c>
      <c r="B223" s="44" t="s">
        <v>83</v>
      </c>
      <c r="C223" s="44" t="s">
        <v>2</v>
      </c>
      <c r="D223" s="44" t="s">
        <v>120</v>
      </c>
      <c r="E223" s="45">
        <v>405730</v>
      </c>
      <c r="F223" s="45">
        <v>12254</v>
      </c>
      <c r="G223" s="45">
        <v>94925</v>
      </c>
      <c r="H223" s="45">
        <v>65338</v>
      </c>
      <c r="I223" s="45">
        <v>18763</v>
      </c>
      <c r="J223" s="45">
        <v>10824</v>
      </c>
      <c r="K223" s="45">
        <v>13836</v>
      </c>
      <c r="L223" s="45">
        <v>8626</v>
      </c>
      <c r="M223" s="45">
        <v>14612</v>
      </c>
      <c r="N223" s="45">
        <v>28264</v>
      </c>
      <c r="P223" s="27"/>
      <c r="Q223" s="27"/>
      <c r="R223" s="27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D223" s="27"/>
      <c r="AE223" s="27"/>
      <c r="AF223" s="27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</row>
    <row r="224" spans="1:42">
      <c r="A224" s="44" t="s">
        <v>51</v>
      </c>
      <c r="B224" s="44" t="s">
        <v>85</v>
      </c>
      <c r="C224" s="44" t="s">
        <v>2</v>
      </c>
      <c r="D224" s="44" t="s">
        <v>120</v>
      </c>
      <c r="E224" s="46">
        <v>266814</v>
      </c>
      <c r="F224" s="46">
        <v>0</v>
      </c>
      <c r="G224" s="46">
        <v>50618</v>
      </c>
      <c r="H224" s="46">
        <v>38493</v>
      </c>
      <c r="I224" s="46">
        <v>9780</v>
      </c>
      <c r="J224" s="46">
        <v>2345</v>
      </c>
      <c r="K224" s="46">
        <v>2848</v>
      </c>
      <c r="L224" s="46">
        <v>4128</v>
      </c>
      <c r="M224" s="46">
        <v>6546</v>
      </c>
      <c r="N224" s="46">
        <v>24971</v>
      </c>
      <c r="P224" s="27"/>
      <c r="Q224" s="27"/>
      <c r="R224" s="27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D224" s="27"/>
      <c r="AE224" s="27"/>
      <c r="AF224" s="27"/>
      <c r="AG224" s="29"/>
      <c r="AH224" s="29"/>
      <c r="AI224" s="29"/>
      <c r="AJ224" s="29"/>
      <c r="AK224" s="29"/>
      <c r="AL224" s="29"/>
      <c r="AM224" s="29"/>
      <c r="AN224" s="29"/>
      <c r="AO224" s="29"/>
      <c r="AP224" s="29"/>
    </row>
    <row r="225" spans="1:42">
      <c r="A225" s="44" t="s">
        <v>51</v>
      </c>
      <c r="B225" s="44" t="s">
        <v>84</v>
      </c>
      <c r="C225" s="44" t="s">
        <v>2</v>
      </c>
      <c r="D225" s="44" t="s">
        <v>120</v>
      </c>
      <c r="E225" s="46">
        <v>107701</v>
      </c>
      <c r="F225" s="46">
        <v>0</v>
      </c>
      <c r="G225" s="46">
        <v>19505</v>
      </c>
      <c r="H225" s="46">
        <v>15413</v>
      </c>
      <c r="I225" s="46">
        <v>3626</v>
      </c>
      <c r="J225" s="46">
        <v>466</v>
      </c>
      <c r="K225" s="46">
        <v>44</v>
      </c>
      <c r="L225" s="46">
        <v>2043</v>
      </c>
      <c r="M225" s="46">
        <v>2991</v>
      </c>
      <c r="N225" s="46">
        <v>10335</v>
      </c>
      <c r="P225" s="27"/>
      <c r="Q225" s="27"/>
      <c r="R225" s="27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D225" s="27"/>
      <c r="AE225" s="27"/>
      <c r="AF225" s="27"/>
      <c r="AG225" s="29"/>
      <c r="AH225" s="29"/>
      <c r="AI225" s="29"/>
      <c r="AJ225" s="29"/>
      <c r="AK225" s="29"/>
      <c r="AL225" s="29"/>
      <c r="AM225" s="29"/>
      <c r="AN225" s="29"/>
      <c r="AO225" s="29"/>
      <c r="AP225" s="29"/>
    </row>
    <row r="226" spans="1:42">
      <c r="A226" s="44" t="s">
        <v>99</v>
      </c>
      <c r="B226" s="44" t="s">
        <v>82</v>
      </c>
      <c r="C226" s="44" t="s">
        <v>2</v>
      </c>
      <c r="D226" s="44" t="s">
        <v>120</v>
      </c>
      <c r="E226" s="45">
        <v>582583</v>
      </c>
      <c r="F226" s="45">
        <v>23340</v>
      </c>
      <c r="G226" s="45">
        <v>222881</v>
      </c>
      <c r="H226" s="45">
        <v>116917</v>
      </c>
      <c r="I226" s="45">
        <v>70544</v>
      </c>
      <c r="J226" s="45">
        <v>35420</v>
      </c>
      <c r="K226" s="45">
        <v>34963</v>
      </c>
      <c r="L226" s="45">
        <v>79612</v>
      </c>
      <c r="M226" s="45">
        <v>1684</v>
      </c>
      <c r="N226" s="45">
        <v>658</v>
      </c>
      <c r="P226" s="27"/>
      <c r="Q226" s="27"/>
      <c r="R226" s="27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D226" s="27"/>
      <c r="AE226" s="27"/>
      <c r="AF226" s="27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</row>
    <row r="227" spans="1:42">
      <c r="A227" s="44" t="s">
        <v>99</v>
      </c>
      <c r="B227" s="44" t="s">
        <v>83</v>
      </c>
      <c r="C227" s="44" t="s">
        <v>2</v>
      </c>
      <c r="D227" s="44" t="s">
        <v>120</v>
      </c>
      <c r="E227" s="45">
        <v>582583</v>
      </c>
      <c r="F227" s="45">
        <v>23340</v>
      </c>
      <c r="G227" s="45">
        <v>222881</v>
      </c>
      <c r="H227" s="45">
        <v>116917</v>
      </c>
      <c r="I227" s="45">
        <v>70544</v>
      </c>
      <c r="J227" s="45">
        <v>35420</v>
      </c>
      <c r="K227" s="45">
        <v>34963</v>
      </c>
      <c r="L227" s="45">
        <v>79612</v>
      </c>
      <c r="M227" s="45">
        <v>1684</v>
      </c>
      <c r="N227" s="45">
        <v>658</v>
      </c>
      <c r="P227" s="27"/>
      <c r="Q227" s="27"/>
      <c r="R227" s="27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D227" s="27"/>
      <c r="AE227" s="27"/>
      <c r="AF227" s="27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</row>
    <row r="228" spans="1:42">
      <c r="A228" s="44" t="s">
        <v>99</v>
      </c>
      <c r="B228" s="44" t="s">
        <v>85</v>
      </c>
      <c r="C228" s="44" t="s">
        <v>2</v>
      </c>
      <c r="D228" s="44" t="s">
        <v>120</v>
      </c>
      <c r="E228" s="46">
        <v>495560</v>
      </c>
      <c r="F228" s="46">
        <v>23340</v>
      </c>
      <c r="G228" s="46">
        <v>164106</v>
      </c>
      <c r="H228" s="46">
        <v>107955</v>
      </c>
      <c r="I228" s="46">
        <v>30731</v>
      </c>
      <c r="J228" s="46">
        <v>25420</v>
      </c>
      <c r="K228" s="46">
        <v>27439</v>
      </c>
      <c r="L228" s="46">
        <v>78215</v>
      </c>
      <c r="M228" s="46">
        <v>1654</v>
      </c>
      <c r="N228" s="46">
        <v>647</v>
      </c>
      <c r="P228" s="27"/>
      <c r="Q228" s="27"/>
      <c r="R228" s="27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D228" s="27"/>
      <c r="AE228" s="27"/>
      <c r="AF228" s="27"/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</row>
    <row r="229" spans="1:42">
      <c r="A229" s="44" t="s">
        <v>99</v>
      </c>
      <c r="B229" s="44" t="s">
        <v>84</v>
      </c>
      <c r="C229" s="44" t="s">
        <v>2</v>
      </c>
      <c r="D229" s="44" t="s">
        <v>120</v>
      </c>
      <c r="E229" s="46">
        <v>119143</v>
      </c>
      <c r="F229" s="46">
        <v>6938</v>
      </c>
      <c r="G229" s="46">
        <v>40870</v>
      </c>
      <c r="H229" s="46">
        <v>23262</v>
      </c>
      <c r="I229" s="46">
        <v>11086</v>
      </c>
      <c r="J229" s="46">
        <v>6522</v>
      </c>
      <c r="K229" s="46">
        <v>9938</v>
      </c>
      <c r="L229" s="46">
        <v>12918</v>
      </c>
      <c r="M229" s="46">
        <v>276</v>
      </c>
      <c r="N229" s="46">
        <v>130</v>
      </c>
      <c r="P229" s="27"/>
      <c r="Q229" s="27"/>
      <c r="R229" s="27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D229" s="27"/>
      <c r="AE229" s="27"/>
      <c r="AF229" s="27"/>
      <c r="AG229" s="29"/>
      <c r="AH229" s="29"/>
      <c r="AI229" s="29"/>
      <c r="AJ229" s="29"/>
      <c r="AK229" s="29"/>
      <c r="AL229" s="29"/>
      <c r="AM229" s="29"/>
      <c r="AN229" s="29"/>
      <c r="AO229" s="29"/>
      <c r="AP229" s="29"/>
    </row>
    <row r="230" spans="1:42">
      <c r="A230" s="44" t="s">
        <v>100</v>
      </c>
      <c r="B230" s="44" t="s">
        <v>82</v>
      </c>
      <c r="C230" s="44" t="s">
        <v>2</v>
      </c>
      <c r="D230" s="44" t="s">
        <v>120</v>
      </c>
      <c r="E230" s="45">
        <v>859844</v>
      </c>
      <c r="F230" s="45">
        <v>35945</v>
      </c>
      <c r="G230" s="45">
        <v>289724</v>
      </c>
      <c r="H230" s="45">
        <v>193737</v>
      </c>
      <c r="I230" s="45">
        <v>60692</v>
      </c>
      <c r="J230" s="45">
        <v>35295</v>
      </c>
      <c r="K230" s="45">
        <v>50645</v>
      </c>
      <c r="L230" s="45">
        <v>139684</v>
      </c>
      <c r="M230" s="45">
        <v>2977</v>
      </c>
      <c r="N230" s="45">
        <v>431</v>
      </c>
      <c r="P230" s="27"/>
      <c r="Q230" s="27"/>
      <c r="R230" s="27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D230" s="27"/>
      <c r="AE230" s="27"/>
      <c r="AF230" s="27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</row>
    <row r="231" spans="1:42">
      <c r="A231" s="44" t="s">
        <v>100</v>
      </c>
      <c r="B231" s="44" t="s">
        <v>83</v>
      </c>
      <c r="C231" s="44" t="s">
        <v>2</v>
      </c>
      <c r="D231" s="44" t="s">
        <v>120</v>
      </c>
      <c r="E231" s="45">
        <v>859844</v>
      </c>
      <c r="F231" s="45">
        <v>35945</v>
      </c>
      <c r="G231" s="45">
        <v>289724</v>
      </c>
      <c r="H231" s="45">
        <v>193737</v>
      </c>
      <c r="I231" s="45">
        <v>60692</v>
      </c>
      <c r="J231" s="45">
        <v>35295</v>
      </c>
      <c r="K231" s="45">
        <v>50645</v>
      </c>
      <c r="L231" s="45">
        <v>139684</v>
      </c>
      <c r="M231" s="45">
        <v>2977</v>
      </c>
      <c r="N231" s="45">
        <v>431</v>
      </c>
      <c r="P231" s="27"/>
      <c r="Q231" s="27"/>
      <c r="R231" s="27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D231" s="27"/>
      <c r="AE231" s="27"/>
      <c r="AF231" s="27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</row>
    <row r="232" spans="1:42">
      <c r="A232" s="44" t="s">
        <v>100</v>
      </c>
      <c r="B232" s="44" t="s">
        <v>85</v>
      </c>
      <c r="C232" s="44" t="s">
        <v>2</v>
      </c>
      <c r="D232" s="44" t="s">
        <v>120</v>
      </c>
      <c r="E232" s="46">
        <v>687514</v>
      </c>
      <c r="F232" s="46">
        <v>32290</v>
      </c>
      <c r="G232" s="46">
        <v>219300</v>
      </c>
      <c r="H232" s="46">
        <v>162992</v>
      </c>
      <c r="I232" s="46">
        <v>43120</v>
      </c>
      <c r="J232" s="46">
        <v>13188</v>
      </c>
      <c r="K232" s="46">
        <v>37681</v>
      </c>
      <c r="L232" s="46">
        <v>122327</v>
      </c>
      <c r="M232" s="46">
        <v>2607</v>
      </c>
      <c r="N232" s="46">
        <v>377</v>
      </c>
      <c r="P232" s="27"/>
      <c r="Q232" s="27"/>
      <c r="R232" s="27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D232" s="27"/>
      <c r="AE232" s="27"/>
      <c r="AF232" s="27"/>
      <c r="AG232" s="29"/>
      <c r="AH232" s="29"/>
      <c r="AI232" s="29"/>
      <c r="AJ232" s="29"/>
      <c r="AK232" s="29"/>
      <c r="AL232" s="29"/>
      <c r="AM232" s="29"/>
      <c r="AN232" s="29"/>
      <c r="AO232" s="29"/>
      <c r="AP232" s="29"/>
    </row>
    <row r="233" spans="1:42">
      <c r="A233" s="44" t="s">
        <v>100</v>
      </c>
      <c r="B233" s="44" t="s">
        <v>84</v>
      </c>
      <c r="C233" s="44" t="s">
        <v>2</v>
      </c>
      <c r="D233" s="44" t="s">
        <v>120</v>
      </c>
      <c r="E233" s="46">
        <v>257659</v>
      </c>
      <c r="F233" s="46">
        <v>5558</v>
      </c>
      <c r="G233" s="46">
        <v>92890</v>
      </c>
      <c r="H233" s="46">
        <v>50312</v>
      </c>
      <c r="I233" s="46">
        <v>19302</v>
      </c>
      <c r="J233" s="46">
        <v>23276</v>
      </c>
      <c r="K233" s="46">
        <v>10479</v>
      </c>
      <c r="L233" s="46">
        <v>38935</v>
      </c>
      <c r="M233" s="46">
        <v>796</v>
      </c>
      <c r="N233" s="46">
        <v>102</v>
      </c>
      <c r="P233" s="27"/>
      <c r="Q233" s="27"/>
      <c r="R233" s="27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D233" s="27"/>
      <c r="AE233" s="27"/>
      <c r="AF233" s="27"/>
      <c r="AG233" s="29"/>
      <c r="AH233" s="29"/>
      <c r="AI233" s="29"/>
      <c r="AJ233" s="29"/>
      <c r="AK233" s="29"/>
      <c r="AL233" s="29"/>
      <c r="AM233" s="29"/>
      <c r="AN233" s="29"/>
      <c r="AO233" s="29"/>
      <c r="AP233" s="29"/>
    </row>
    <row r="234" spans="1:42">
      <c r="A234" s="44" t="s">
        <v>98</v>
      </c>
      <c r="B234" s="44" t="s">
        <v>82</v>
      </c>
      <c r="C234" s="44" t="s">
        <v>2</v>
      </c>
      <c r="D234" s="44" t="s">
        <v>120</v>
      </c>
      <c r="E234" s="45">
        <v>290860</v>
      </c>
      <c r="F234" s="45">
        <v>10817</v>
      </c>
      <c r="G234" s="45">
        <v>98472</v>
      </c>
      <c r="H234" s="45">
        <v>67975</v>
      </c>
      <c r="I234" s="45">
        <v>19123</v>
      </c>
      <c r="J234" s="45">
        <v>11374</v>
      </c>
      <c r="K234" s="45">
        <v>24176</v>
      </c>
      <c r="L234" s="45">
        <v>42737</v>
      </c>
      <c r="M234" s="45">
        <v>928</v>
      </c>
      <c r="N234" s="45">
        <v>134</v>
      </c>
      <c r="P234" s="27"/>
      <c r="Q234" s="27"/>
      <c r="R234" s="27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D234" s="27"/>
      <c r="AE234" s="27"/>
      <c r="AF234" s="27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</row>
    <row r="235" spans="1:42">
      <c r="A235" s="44" t="s">
        <v>98</v>
      </c>
      <c r="B235" s="44" t="s">
        <v>83</v>
      </c>
      <c r="C235" s="44" t="s">
        <v>2</v>
      </c>
      <c r="D235" s="44" t="s">
        <v>120</v>
      </c>
      <c r="E235" s="45">
        <v>290860</v>
      </c>
      <c r="F235" s="45">
        <v>10817</v>
      </c>
      <c r="G235" s="45">
        <v>98472</v>
      </c>
      <c r="H235" s="45">
        <v>67975</v>
      </c>
      <c r="I235" s="45">
        <v>19123</v>
      </c>
      <c r="J235" s="45">
        <v>11374</v>
      </c>
      <c r="K235" s="45">
        <v>24176</v>
      </c>
      <c r="L235" s="45">
        <v>42737</v>
      </c>
      <c r="M235" s="45">
        <v>928</v>
      </c>
      <c r="N235" s="45">
        <v>134</v>
      </c>
      <c r="P235" s="27"/>
      <c r="Q235" s="27"/>
      <c r="R235" s="27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D235" s="27"/>
      <c r="AE235" s="27"/>
      <c r="AF235" s="27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</row>
    <row r="236" spans="1:42">
      <c r="A236" s="44" t="s">
        <v>98</v>
      </c>
      <c r="B236" s="44" t="s">
        <v>85</v>
      </c>
      <c r="C236" s="44" t="s">
        <v>2</v>
      </c>
      <c r="D236" s="44" t="s">
        <v>120</v>
      </c>
      <c r="E236" s="46">
        <v>290860</v>
      </c>
      <c r="F236" s="46">
        <v>0</v>
      </c>
      <c r="G236" s="46">
        <v>98472</v>
      </c>
      <c r="H236" s="46">
        <v>67975</v>
      </c>
      <c r="I236" s="46">
        <v>19123</v>
      </c>
      <c r="J236" s="46">
        <v>11374</v>
      </c>
      <c r="K236" s="46">
        <v>24176</v>
      </c>
      <c r="L236" s="46">
        <v>42737</v>
      </c>
      <c r="M236" s="46">
        <v>928</v>
      </c>
      <c r="N236" s="46">
        <v>134</v>
      </c>
      <c r="P236" s="27"/>
      <c r="Q236" s="27"/>
      <c r="R236" s="27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D236" s="27"/>
      <c r="AE236" s="27"/>
      <c r="AF236" s="27"/>
      <c r="AG236" s="29"/>
      <c r="AH236" s="29"/>
      <c r="AI236" s="29"/>
      <c r="AJ236" s="29"/>
      <c r="AK236" s="29"/>
      <c r="AL236" s="29"/>
      <c r="AM236" s="29"/>
      <c r="AN236" s="29"/>
      <c r="AO236" s="29"/>
      <c r="AP236" s="29"/>
    </row>
    <row r="237" spans="1:42">
      <c r="A237" s="44" t="s">
        <v>98</v>
      </c>
      <c r="B237" s="44" t="s">
        <v>84</v>
      </c>
      <c r="C237" s="44" t="s">
        <v>2</v>
      </c>
      <c r="D237" s="44" t="s">
        <v>120</v>
      </c>
      <c r="E237" s="46">
        <v>145430</v>
      </c>
      <c r="F237" s="46">
        <v>0</v>
      </c>
      <c r="G237" s="46">
        <v>53522</v>
      </c>
      <c r="H237" s="46">
        <v>35498</v>
      </c>
      <c r="I237" s="46">
        <v>12084</v>
      </c>
      <c r="J237" s="46">
        <v>5940</v>
      </c>
      <c r="K237" s="46">
        <v>20947</v>
      </c>
      <c r="L237" s="46">
        <v>14199</v>
      </c>
      <c r="M237" s="46">
        <v>308</v>
      </c>
      <c r="N237" s="46">
        <v>44</v>
      </c>
      <c r="P237" s="27"/>
      <c r="Q237" s="27"/>
      <c r="R237" s="27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D237" s="27"/>
      <c r="AE237" s="27"/>
      <c r="AF237" s="27"/>
      <c r="AG237" s="29"/>
      <c r="AH237" s="29"/>
      <c r="AI237" s="29"/>
      <c r="AJ237" s="29"/>
      <c r="AK237" s="29"/>
      <c r="AL237" s="29"/>
      <c r="AM237" s="29"/>
      <c r="AN237" s="29"/>
      <c r="AO237" s="29"/>
      <c r="AP237" s="29"/>
    </row>
    <row r="238" spans="1:42">
      <c r="A238" s="44" t="s">
        <v>42</v>
      </c>
      <c r="B238" s="44" t="s">
        <v>82</v>
      </c>
      <c r="C238" s="44" t="s">
        <v>87</v>
      </c>
      <c r="D238" s="44" t="s">
        <v>120</v>
      </c>
      <c r="E238" s="45">
        <v>457452</v>
      </c>
      <c r="F238" s="45">
        <v>14447</v>
      </c>
      <c r="G238" s="45">
        <v>201446</v>
      </c>
      <c r="H238" s="45">
        <v>79592</v>
      </c>
      <c r="I238" s="45">
        <v>79876</v>
      </c>
      <c r="J238" s="45">
        <v>41978</v>
      </c>
      <c r="K238" s="45">
        <v>39305</v>
      </c>
      <c r="L238" s="45">
        <v>26114</v>
      </c>
      <c r="M238" s="45">
        <v>14087</v>
      </c>
      <c r="N238" s="45">
        <v>86</v>
      </c>
      <c r="P238" s="27"/>
      <c r="Q238" s="27"/>
      <c r="R238" s="27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D238" s="27"/>
      <c r="AE238" s="27"/>
      <c r="AF238" s="27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</row>
    <row r="239" spans="1:42">
      <c r="A239" s="44" t="s">
        <v>42</v>
      </c>
      <c r="B239" s="44" t="s">
        <v>83</v>
      </c>
      <c r="C239" s="44" t="s">
        <v>87</v>
      </c>
      <c r="D239" s="44" t="s">
        <v>120</v>
      </c>
      <c r="E239" s="45">
        <v>457452</v>
      </c>
      <c r="F239" s="45">
        <v>14447</v>
      </c>
      <c r="G239" s="45">
        <v>201446</v>
      </c>
      <c r="H239" s="45">
        <v>79592</v>
      </c>
      <c r="I239" s="45">
        <v>79876</v>
      </c>
      <c r="J239" s="45">
        <v>41978</v>
      </c>
      <c r="K239" s="45">
        <v>39305</v>
      </c>
      <c r="L239" s="45">
        <v>26114</v>
      </c>
      <c r="M239" s="45">
        <v>14087</v>
      </c>
      <c r="N239" s="45">
        <v>86</v>
      </c>
      <c r="P239" s="27"/>
      <c r="Q239" s="27"/>
      <c r="R239" s="27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D239" s="27"/>
      <c r="AE239" s="27"/>
      <c r="AF239" s="27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</row>
    <row r="240" spans="1:42">
      <c r="A240" s="44" t="s">
        <v>42</v>
      </c>
      <c r="B240" s="44" t="s">
        <v>85</v>
      </c>
      <c r="C240" s="44" t="s">
        <v>87</v>
      </c>
      <c r="D240" s="44" t="s">
        <v>120</v>
      </c>
      <c r="E240" s="46">
        <v>380388</v>
      </c>
      <c r="F240" s="46">
        <v>0</v>
      </c>
      <c r="G240" s="46">
        <v>157299</v>
      </c>
      <c r="H240" s="46">
        <v>69212</v>
      </c>
      <c r="I240" s="46">
        <v>55555</v>
      </c>
      <c r="J240" s="46">
        <v>32532</v>
      </c>
      <c r="K240" s="46">
        <v>33305</v>
      </c>
      <c r="L240" s="46">
        <v>23787</v>
      </c>
      <c r="M240" s="46">
        <v>12040</v>
      </c>
      <c r="N240" s="46">
        <v>80</v>
      </c>
      <c r="P240" s="27"/>
      <c r="Q240" s="27"/>
      <c r="R240" s="27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D240" s="27"/>
      <c r="AE240" s="27"/>
      <c r="AF240" s="27"/>
      <c r="AG240" s="29"/>
      <c r="AH240" s="29"/>
      <c r="AI240" s="29"/>
      <c r="AJ240" s="29"/>
      <c r="AK240" s="29"/>
      <c r="AL240" s="29"/>
      <c r="AM240" s="29"/>
      <c r="AN240" s="29"/>
      <c r="AO240" s="29"/>
      <c r="AP240" s="29"/>
    </row>
    <row r="241" spans="1:42">
      <c r="A241" s="44" t="s">
        <v>42</v>
      </c>
      <c r="B241" s="44" t="s">
        <v>84</v>
      </c>
      <c r="C241" s="44" t="s">
        <v>87</v>
      </c>
      <c r="D241" s="44" t="s">
        <v>120</v>
      </c>
      <c r="E241" s="46">
        <v>220483</v>
      </c>
      <c r="F241" s="46">
        <v>0</v>
      </c>
      <c r="G241" s="46">
        <v>101640</v>
      </c>
      <c r="H241" s="46">
        <v>37864</v>
      </c>
      <c r="I241" s="46">
        <v>43027</v>
      </c>
      <c r="J241" s="46">
        <v>20749</v>
      </c>
      <c r="K241" s="46">
        <v>19769</v>
      </c>
      <c r="L241" s="46">
        <v>13847</v>
      </c>
      <c r="M241" s="46">
        <v>4235</v>
      </c>
      <c r="N241" s="46">
        <v>13</v>
      </c>
      <c r="P241" s="27"/>
      <c r="Q241" s="27"/>
      <c r="R241" s="27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D241" s="27"/>
      <c r="AE241" s="27"/>
      <c r="AF241" s="27"/>
      <c r="AG241" s="29"/>
      <c r="AH241" s="29"/>
      <c r="AI241" s="29"/>
      <c r="AJ241" s="29"/>
      <c r="AK241" s="29"/>
      <c r="AL241" s="29"/>
      <c r="AM241" s="29"/>
      <c r="AN241" s="29"/>
      <c r="AO241" s="29"/>
      <c r="AP241" s="29"/>
    </row>
    <row r="242" spans="1:42">
      <c r="A242" s="44" t="s">
        <v>43</v>
      </c>
      <c r="B242" s="44" t="s">
        <v>82</v>
      </c>
      <c r="C242" s="44" t="s">
        <v>87</v>
      </c>
      <c r="D242" s="44" t="s">
        <v>120</v>
      </c>
      <c r="E242" s="45">
        <v>394530</v>
      </c>
      <c r="F242" s="45">
        <v>12676</v>
      </c>
      <c r="G242" s="45">
        <v>156559</v>
      </c>
      <c r="H242" s="45">
        <v>78328</v>
      </c>
      <c r="I242" s="45">
        <v>47557</v>
      </c>
      <c r="J242" s="45">
        <v>30674</v>
      </c>
      <c r="K242" s="45">
        <v>39698</v>
      </c>
      <c r="L242" s="45">
        <v>27016</v>
      </c>
      <c r="M242" s="45">
        <v>11496</v>
      </c>
      <c r="N242" s="45">
        <v>118</v>
      </c>
      <c r="P242" s="27"/>
      <c r="Q242" s="27"/>
      <c r="R242" s="27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D242" s="27"/>
      <c r="AE242" s="27"/>
      <c r="AF242" s="27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</row>
    <row r="243" spans="1:42">
      <c r="A243" s="44" t="s">
        <v>43</v>
      </c>
      <c r="B243" s="44" t="s">
        <v>83</v>
      </c>
      <c r="C243" s="44" t="s">
        <v>87</v>
      </c>
      <c r="D243" s="44" t="s">
        <v>120</v>
      </c>
      <c r="E243" s="45">
        <v>394530</v>
      </c>
      <c r="F243" s="45">
        <v>12676</v>
      </c>
      <c r="G243" s="45">
        <v>156559</v>
      </c>
      <c r="H243" s="45">
        <v>78328</v>
      </c>
      <c r="I243" s="45">
        <v>47557</v>
      </c>
      <c r="J243" s="45">
        <v>30674</v>
      </c>
      <c r="K243" s="45">
        <v>39698</v>
      </c>
      <c r="L243" s="45">
        <v>27016</v>
      </c>
      <c r="M243" s="45">
        <v>11496</v>
      </c>
      <c r="N243" s="45">
        <v>118</v>
      </c>
      <c r="P243" s="27"/>
      <c r="Q243" s="27"/>
      <c r="R243" s="27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D243" s="27"/>
      <c r="AE243" s="27"/>
      <c r="AF243" s="27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</row>
    <row r="244" spans="1:42">
      <c r="A244" s="44" t="s">
        <v>43</v>
      </c>
      <c r="B244" s="44" t="s">
        <v>85</v>
      </c>
      <c r="C244" s="44" t="s">
        <v>87</v>
      </c>
      <c r="D244" s="44" t="s">
        <v>120</v>
      </c>
      <c r="E244" s="46">
        <v>394530</v>
      </c>
      <c r="F244" s="46">
        <v>12676</v>
      </c>
      <c r="G244" s="46">
        <v>156559</v>
      </c>
      <c r="H244" s="46">
        <v>78328</v>
      </c>
      <c r="I244" s="46">
        <v>47557</v>
      </c>
      <c r="J244" s="46">
        <v>30674</v>
      </c>
      <c r="K244" s="46">
        <v>39698</v>
      </c>
      <c r="L244" s="46">
        <v>27016</v>
      </c>
      <c r="M244" s="46">
        <v>11496</v>
      </c>
      <c r="N244" s="46">
        <v>118</v>
      </c>
      <c r="P244" s="27"/>
      <c r="Q244" s="27"/>
      <c r="R244" s="27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D244" s="27"/>
      <c r="AE244" s="27"/>
      <c r="AF244" s="27"/>
      <c r="AG244" s="29"/>
      <c r="AH244" s="29"/>
      <c r="AI244" s="29"/>
      <c r="AJ244" s="29"/>
      <c r="AK244" s="29"/>
      <c r="AL244" s="29"/>
      <c r="AM244" s="29"/>
      <c r="AN244" s="29"/>
      <c r="AO244" s="29"/>
      <c r="AP244" s="29"/>
    </row>
    <row r="245" spans="1:42">
      <c r="A245" s="44" t="s">
        <v>43</v>
      </c>
      <c r="B245" s="44" t="s">
        <v>84</v>
      </c>
      <c r="C245" s="44" t="s">
        <v>87</v>
      </c>
      <c r="D245" s="44" t="s">
        <v>120</v>
      </c>
      <c r="E245" s="46">
        <v>130174</v>
      </c>
      <c r="F245" s="46">
        <v>12676</v>
      </c>
      <c r="G245" s="46">
        <v>59872</v>
      </c>
      <c r="H245" s="46">
        <v>18710</v>
      </c>
      <c r="I245" s="46">
        <v>21312</v>
      </c>
      <c r="J245" s="46">
        <v>19850</v>
      </c>
      <c r="K245" s="46">
        <v>11233</v>
      </c>
      <c r="L245" s="46">
        <v>4707</v>
      </c>
      <c r="M245" s="46">
        <v>2705</v>
      </c>
      <c r="N245" s="46">
        <v>65</v>
      </c>
      <c r="P245" s="27"/>
      <c r="Q245" s="27"/>
      <c r="R245" s="27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D245" s="27"/>
      <c r="AE245" s="27"/>
      <c r="AF245" s="27"/>
      <c r="AG245" s="29"/>
      <c r="AH245" s="29"/>
      <c r="AI245" s="29"/>
      <c r="AJ245" s="29"/>
      <c r="AK245" s="29"/>
      <c r="AL245" s="29"/>
      <c r="AM245" s="29"/>
      <c r="AN245" s="29"/>
      <c r="AO245" s="29"/>
      <c r="AP245" s="29"/>
    </row>
    <row r="246" spans="1:42">
      <c r="A246" s="44" t="s">
        <v>1</v>
      </c>
      <c r="B246" s="44" t="s">
        <v>82</v>
      </c>
      <c r="C246" s="44" t="s">
        <v>87</v>
      </c>
      <c r="D246" s="44" t="s">
        <v>120</v>
      </c>
      <c r="E246" s="45">
        <v>411771</v>
      </c>
      <c r="F246" s="45">
        <v>18320</v>
      </c>
      <c r="G246" s="45">
        <v>184625</v>
      </c>
      <c r="H246" s="45">
        <v>69804</v>
      </c>
      <c r="I246" s="45">
        <v>77697</v>
      </c>
      <c r="J246" s="45">
        <v>37124</v>
      </c>
      <c r="K246" s="45">
        <v>34133</v>
      </c>
      <c r="L246" s="45">
        <v>21208</v>
      </c>
      <c r="M246" s="45">
        <v>14366</v>
      </c>
      <c r="N246" s="45">
        <v>97</v>
      </c>
      <c r="P246" s="27"/>
      <c r="Q246" s="27"/>
      <c r="R246" s="27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D246" s="27"/>
      <c r="AE246" s="27"/>
      <c r="AF246" s="27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</row>
    <row r="247" spans="1:42">
      <c r="A247" s="44" t="s">
        <v>1</v>
      </c>
      <c r="B247" s="44" t="s">
        <v>83</v>
      </c>
      <c r="C247" s="44" t="s">
        <v>87</v>
      </c>
      <c r="D247" s="44" t="s">
        <v>120</v>
      </c>
      <c r="E247" s="45">
        <v>411771</v>
      </c>
      <c r="F247" s="45">
        <v>18320</v>
      </c>
      <c r="G247" s="45">
        <v>184625</v>
      </c>
      <c r="H247" s="45">
        <v>69804</v>
      </c>
      <c r="I247" s="45">
        <v>77697</v>
      </c>
      <c r="J247" s="45">
        <v>37124</v>
      </c>
      <c r="K247" s="45">
        <v>34133</v>
      </c>
      <c r="L247" s="45">
        <v>21208</v>
      </c>
      <c r="M247" s="45">
        <v>14366</v>
      </c>
      <c r="N247" s="45">
        <v>97</v>
      </c>
      <c r="P247" s="27"/>
      <c r="Q247" s="27"/>
      <c r="R247" s="27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D247" s="27"/>
      <c r="AE247" s="27"/>
      <c r="AF247" s="27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</row>
    <row r="248" spans="1:42">
      <c r="A248" s="44" t="s">
        <v>1</v>
      </c>
      <c r="B248" s="44" t="s">
        <v>85</v>
      </c>
      <c r="C248" s="44" t="s">
        <v>87</v>
      </c>
      <c r="D248" s="44" t="s">
        <v>120</v>
      </c>
      <c r="E248" s="46">
        <v>302269</v>
      </c>
      <c r="F248" s="46">
        <v>18320</v>
      </c>
      <c r="G248" s="46">
        <v>112015</v>
      </c>
      <c r="H248" s="46">
        <v>59154</v>
      </c>
      <c r="I248" s="46">
        <v>31110</v>
      </c>
      <c r="J248" s="46">
        <v>21751</v>
      </c>
      <c r="K248" s="46">
        <v>28937</v>
      </c>
      <c r="L248" s="46">
        <v>17962</v>
      </c>
      <c r="M248" s="46">
        <v>12171</v>
      </c>
      <c r="N248" s="46">
        <v>84</v>
      </c>
      <c r="P248" s="27"/>
      <c r="Q248" s="27"/>
      <c r="R248" s="27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D248" s="27"/>
      <c r="AE248" s="27"/>
      <c r="AF248" s="27"/>
      <c r="AG248" s="29"/>
      <c r="AH248" s="29"/>
      <c r="AI248" s="29"/>
      <c r="AJ248" s="29"/>
      <c r="AK248" s="29"/>
      <c r="AL248" s="29"/>
      <c r="AM248" s="29"/>
      <c r="AN248" s="29"/>
      <c r="AO248" s="29"/>
      <c r="AP248" s="29"/>
    </row>
    <row r="249" spans="1:42">
      <c r="A249" s="44" t="s">
        <v>1</v>
      </c>
      <c r="B249" s="44" t="s">
        <v>84</v>
      </c>
      <c r="C249" s="44" t="s">
        <v>87</v>
      </c>
      <c r="D249" s="44" t="s">
        <v>120</v>
      </c>
      <c r="E249" s="46">
        <v>38223</v>
      </c>
      <c r="F249" s="46">
        <v>0</v>
      </c>
      <c r="G249" s="46">
        <v>16301</v>
      </c>
      <c r="H249" s="46">
        <v>5639</v>
      </c>
      <c r="I249" s="46">
        <v>5400</v>
      </c>
      <c r="J249" s="46">
        <v>5262</v>
      </c>
      <c r="K249" s="46">
        <v>1832</v>
      </c>
      <c r="L249" s="46">
        <v>2264</v>
      </c>
      <c r="M249" s="46">
        <v>1533</v>
      </c>
      <c r="N249" s="46">
        <v>10</v>
      </c>
      <c r="P249" s="27"/>
      <c r="Q249" s="27"/>
      <c r="R249" s="27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D249" s="27"/>
      <c r="AE249" s="27"/>
      <c r="AF249" s="27"/>
      <c r="AG249" s="29"/>
      <c r="AH249" s="29"/>
      <c r="AI249" s="29"/>
      <c r="AJ249" s="29"/>
      <c r="AK249" s="29"/>
      <c r="AL249" s="29"/>
      <c r="AM249" s="29"/>
      <c r="AN249" s="29"/>
      <c r="AO249" s="29"/>
      <c r="AP249" s="29"/>
    </row>
    <row r="250" spans="1:42">
      <c r="A250" s="44" t="s">
        <v>4</v>
      </c>
      <c r="B250" s="44" t="s">
        <v>82</v>
      </c>
      <c r="C250" s="44" t="s">
        <v>87</v>
      </c>
      <c r="D250" s="44" t="s">
        <v>120</v>
      </c>
      <c r="E250" s="45">
        <v>413951</v>
      </c>
      <c r="F250" s="45">
        <v>15650</v>
      </c>
      <c r="G250" s="45">
        <v>186532</v>
      </c>
      <c r="H250" s="45">
        <v>69738</v>
      </c>
      <c r="I250" s="45">
        <v>78013</v>
      </c>
      <c r="J250" s="45">
        <v>38781</v>
      </c>
      <c r="K250" s="45">
        <v>34716</v>
      </c>
      <c r="L250" s="45">
        <v>21348</v>
      </c>
      <c r="M250" s="45">
        <v>13568</v>
      </c>
      <c r="N250" s="45">
        <v>106</v>
      </c>
      <c r="P250" s="27"/>
      <c r="Q250" s="27"/>
      <c r="R250" s="27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D250" s="27"/>
      <c r="AE250" s="27"/>
      <c r="AF250" s="27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</row>
    <row r="251" spans="1:42">
      <c r="A251" s="44" t="s">
        <v>4</v>
      </c>
      <c r="B251" s="44" t="s">
        <v>83</v>
      </c>
      <c r="C251" s="44" t="s">
        <v>87</v>
      </c>
      <c r="D251" s="44" t="s">
        <v>120</v>
      </c>
      <c r="E251" s="45">
        <v>413951</v>
      </c>
      <c r="F251" s="45">
        <v>15650</v>
      </c>
      <c r="G251" s="45">
        <v>186532</v>
      </c>
      <c r="H251" s="45">
        <v>69738</v>
      </c>
      <c r="I251" s="45">
        <v>78013</v>
      </c>
      <c r="J251" s="45">
        <v>38781</v>
      </c>
      <c r="K251" s="45">
        <v>34716</v>
      </c>
      <c r="L251" s="45">
        <v>21348</v>
      </c>
      <c r="M251" s="45">
        <v>13568</v>
      </c>
      <c r="N251" s="45">
        <v>106</v>
      </c>
      <c r="P251" s="27"/>
      <c r="Q251" s="27"/>
      <c r="R251" s="27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D251" s="27"/>
      <c r="AE251" s="27"/>
      <c r="AF251" s="27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</row>
    <row r="252" spans="1:42">
      <c r="A252" s="44" t="s">
        <v>4</v>
      </c>
      <c r="B252" s="44" t="s">
        <v>85</v>
      </c>
      <c r="C252" s="44" t="s">
        <v>87</v>
      </c>
      <c r="D252" s="44" t="s">
        <v>120</v>
      </c>
      <c r="E252" s="46">
        <v>385034</v>
      </c>
      <c r="F252" s="46">
        <v>6617</v>
      </c>
      <c r="G252" s="46">
        <v>170652</v>
      </c>
      <c r="H252" s="46">
        <v>63506</v>
      </c>
      <c r="I252" s="46">
        <v>71232</v>
      </c>
      <c r="J252" s="46">
        <v>35914</v>
      </c>
      <c r="K252" s="46">
        <v>30769</v>
      </c>
      <c r="L252" s="46">
        <v>19786</v>
      </c>
      <c r="M252" s="46">
        <v>12850</v>
      </c>
      <c r="N252" s="46">
        <v>101</v>
      </c>
      <c r="P252" s="27"/>
      <c r="Q252" s="27"/>
      <c r="R252" s="27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D252" s="27"/>
      <c r="AE252" s="27"/>
      <c r="AF252" s="27"/>
      <c r="AG252" s="29"/>
      <c r="AH252" s="29"/>
      <c r="AI252" s="29"/>
      <c r="AJ252" s="29"/>
      <c r="AK252" s="29"/>
      <c r="AL252" s="29"/>
      <c r="AM252" s="29"/>
      <c r="AN252" s="29"/>
      <c r="AO252" s="29"/>
      <c r="AP252" s="29"/>
    </row>
    <row r="253" spans="1:42">
      <c r="A253" s="44" t="s">
        <v>4</v>
      </c>
      <c r="B253" s="44" t="s">
        <v>84</v>
      </c>
      <c r="C253" s="44" t="s">
        <v>87</v>
      </c>
      <c r="D253" s="44" t="s">
        <v>120</v>
      </c>
      <c r="E253" s="46">
        <v>84658</v>
      </c>
      <c r="F253" s="46">
        <v>6617</v>
      </c>
      <c r="G253" s="46">
        <v>27178</v>
      </c>
      <c r="H253" s="46">
        <v>16993</v>
      </c>
      <c r="I253" s="46">
        <v>6020</v>
      </c>
      <c r="J253" s="46">
        <v>4165</v>
      </c>
      <c r="K253" s="46">
        <v>5379</v>
      </c>
      <c r="L253" s="46">
        <v>6042</v>
      </c>
      <c r="M253" s="46">
        <v>5529</v>
      </c>
      <c r="N253" s="46">
        <v>43</v>
      </c>
      <c r="P253" s="27"/>
      <c r="Q253" s="27"/>
      <c r="R253" s="27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D253" s="27"/>
      <c r="AE253" s="27"/>
      <c r="AF253" s="27"/>
      <c r="AG253" s="29"/>
      <c r="AH253" s="29"/>
      <c r="AI253" s="29"/>
      <c r="AJ253" s="29"/>
      <c r="AK253" s="29"/>
      <c r="AL253" s="29"/>
      <c r="AM253" s="29"/>
      <c r="AN253" s="29"/>
      <c r="AO253" s="29"/>
      <c r="AP253" s="29"/>
    </row>
    <row r="254" spans="1:42">
      <c r="A254" s="44" t="s">
        <v>5</v>
      </c>
      <c r="B254" s="44" t="s">
        <v>82</v>
      </c>
      <c r="C254" s="44" t="s">
        <v>87</v>
      </c>
      <c r="D254" s="44" t="s">
        <v>120</v>
      </c>
      <c r="E254" s="45">
        <v>211591</v>
      </c>
      <c r="F254" s="45">
        <v>7373</v>
      </c>
      <c r="G254" s="45">
        <v>84225</v>
      </c>
      <c r="H254" s="45">
        <v>40108</v>
      </c>
      <c r="I254" s="45">
        <v>27515</v>
      </c>
      <c r="J254" s="45">
        <v>16602</v>
      </c>
      <c r="K254" s="45">
        <v>18307</v>
      </c>
      <c r="L254" s="45">
        <v>13235</v>
      </c>
      <c r="M254" s="45">
        <v>8500</v>
      </c>
      <c r="N254" s="45">
        <v>66</v>
      </c>
      <c r="P254" s="27"/>
      <c r="Q254" s="27"/>
      <c r="R254" s="27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D254" s="27"/>
      <c r="AE254" s="27"/>
      <c r="AF254" s="27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</row>
    <row r="255" spans="1:42">
      <c r="A255" s="44" t="s">
        <v>5</v>
      </c>
      <c r="B255" s="44" t="s">
        <v>83</v>
      </c>
      <c r="C255" s="44" t="s">
        <v>87</v>
      </c>
      <c r="D255" s="44" t="s">
        <v>120</v>
      </c>
      <c r="E255" s="45">
        <v>211591</v>
      </c>
      <c r="F255" s="45">
        <v>7373</v>
      </c>
      <c r="G255" s="45">
        <v>84225</v>
      </c>
      <c r="H255" s="45">
        <v>40108</v>
      </c>
      <c r="I255" s="45">
        <v>27515</v>
      </c>
      <c r="J255" s="45">
        <v>16602</v>
      </c>
      <c r="K255" s="45">
        <v>18307</v>
      </c>
      <c r="L255" s="45">
        <v>13235</v>
      </c>
      <c r="M255" s="45">
        <v>8500</v>
      </c>
      <c r="N255" s="45">
        <v>66</v>
      </c>
      <c r="P255" s="27"/>
      <c r="Q255" s="27"/>
      <c r="R255" s="27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D255" s="27"/>
      <c r="AE255" s="27"/>
      <c r="AF255" s="27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</row>
    <row r="256" spans="1:42">
      <c r="A256" s="44" t="s">
        <v>5</v>
      </c>
      <c r="B256" s="44" t="s">
        <v>85</v>
      </c>
      <c r="C256" s="44" t="s">
        <v>87</v>
      </c>
      <c r="D256" s="44" t="s">
        <v>120</v>
      </c>
      <c r="E256" s="46">
        <v>196327</v>
      </c>
      <c r="F256" s="46">
        <v>5324</v>
      </c>
      <c r="G256" s="46">
        <v>70265</v>
      </c>
      <c r="H256" s="46">
        <v>40108</v>
      </c>
      <c r="I256" s="46">
        <v>14860</v>
      </c>
      <c r="J256" s="46">
        <v>15297</v>
      </c>
      <c r="K256" s="46">
        <v>18307</v>
      </c>
      <c r="L256" s="46">
        <v>13235</v>
      </c>
      <c r="M256" s="46">
        <v>8500</v>
      </c>
      <c r="N256" s="46">
        <v>66</v>
      </c>
      <c r="P256" s="27"/>
      <c r="Q256" s="27"/>
      <c r="R256" s="27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D256" s="27"/>
      <c r="AE256" s="27"/>
      <c r="AF256" s="27"/>
      <c r="AG256" s="29"/>
      <c r="AH256" s="29"/>
      <c r="AI256" s="29"/>
      <c r="AJ256" s="29"/>
      <c r="AK256" s="29"/>
      <c r="AL256" s="29"/>
      <c r="AM256" s="29"/>
      <c r="AN256" s="29"/>
      <c r="AO256" s="29"/>
      <c r="AP256" s="29"/>
    </row>
    <row r="257" spans="1:42">
      <c r="A257" s="44" t="s">
        <v>5</v>
      </c>
      <c r="B257" s="44" t="s">
        <v>84</v>
      </c>
      <c r="C257" s="44" t="s">
        <v>87</v>
      </c>
      <c r="D257" s="44" t="s">
        <v>120</v>
      </c>
      <c r="E257" s="46">
        <v>56737</v>
      </c>
      <c r="F257" s="46">
        <v>0</v>
      </c>
      <c r="G257" s="46">
        <v>24221</v>
      </c>
      <c r="H257" s="46">
        <v>12641</v>
      </c>
      <c r="I257" s="46">
        <v>6236</v>
      </c>
      <c r="J257" s="46">
        <v>5344</v>
      </c>
      <c r="K257" s="46">
        <v>11105</v>
      </c>
      <c r="L257" s="46">
        <v>1185</v>
      </c>
      <c r="M257" s="46">
        <v>349</v>
      </c>
      <c r="N257" s="46">
        <v>2</v>
      </c>
      <c r="P257" s="27"/>
      <c r="Q257" s="27"/>
      <c r="R257" s="27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D257" s="27"/>
      <c r="AE257" s="27"/>
      <c r="AF257" s="27"/>
      <c r="AG257" s="29"/>
      <c r="AH257" s="29"/>
      <c r="AI257" s="29"/>
      <c r="AJ257" s="29"/>
      <c r="AK257" s="29"/>
      <c r="AL257" s="29"/>
      <c r="AM257" s="29"/>
      <c r="AN257" s="29"/>
      <c r="AO257" s="29"/>
      <c r="AP257" s="29"/>
    </row>
    <row r="258" spans="1:42">
      <c r="A258" s="44" t="s">
        <v>47</v>
      </c>
      <c r="B258" s="44" t="s">
        <v>82</v>
      </c>
      <c r="C258" s="44" t="s">
        <v>87</v>
      </c>
      <c r="D258" s="44" t="s">
        <v>120</v>
      </c>
      <c r="E258" s="45">
        <v>605325</v>
      </c>
      <c r="F258" s="45">
        <v>24893</v>
      </c>
      <c r="G258" s="45">
        <v>251914</v>
      </c>
      <c r="H258" s="45">
        <v>111775</v>
      </c>
      <c r="I258" s="45">
        <v>89147</v>
      </c>
      <c r="J258" s="45">
        <v>50992</v>
      </c>
      <c r="K258" s="45">
        <v>54329</v>
      </c>
      <c r="L258" s="45">
        <v>36730</v>
      </c>
      <c r="M258" s="45">
        <v>20543</v>
      </c>
      <c r="N258" s="45">
        <v>173</v>
      </c>
      <c r="P258" s="27"/>
      <c r="Q258" s="27"/>
      <c r="R258" s="27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D258" s="27"/>
      <c r="AE258" s="27"/>
      <c r="AF258" s="27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</row>
    <row r="259" spans="1:42">
      <c r="A259" s="44" t="s">
        <v>47</v>
      </c>
      <c r="B259" s="44" t="s">
        <v>83</v>
      </c>
      <c r="C259" s="44" t="s">
        <v>87</v>
      </c>
      <c r="D259" s="44" t="s">
        <v>120</v>
      </c>
      <c r="E259" s="45">
        <v>605325</v>
      </c>
      <c r="F259" s="45">
        <v>24893</v>
      </c>
      <c r="G259" s="45">
        <v>251914</v>
      </c>
      <c r="H259" s="45">
        <v>111775</v>
      </c>
      <c r="I259" s="45">
        <v>89147</v>
      </c>
      <c r="J259" s="45">
        <v>50992</v>
      </c>
      <c r="K259" s="45">
        <v>54329</v>
      </c>
      <c r="L259" s="45">
        <v>36730</v>
      </c>
      <c r="M259" s="45">
        <v>20543</v>
      </c>
      <c r="N259" s="45">
        <v>173</v>
      </c>
      <c r="P259" s="27"/>
      <c r="Q259" s="27"/>
      <c r="R259" s="27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D259" s="27"/>
      <c r="AE259" s="27"/>
      <c r="AF259" s="27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</row>
    <row r="260" spans="1:42">
      <c r="A260" s="44" t="s">
        <v>47</v>
      </c>
      <c r="B260" s="44" t="s">
        <v>85</v>
      </c>
      <c r="C260" s="44" t="s">
        <v>87</v>
      </c>
      <c r="D260" s="44" t="s">
        <v>120</v>
      </c>
      <c r="E260" s="46">
        <v>603016</v>
      </c>
      <c r="F260" s="46">
        <v>24893</v>
      </c>
      <c r="G260" s="46">
        <v>250468</v>
      </c>
      <c r="H260" s="46">
        <v>111397</v>
      </c>
      <c r="I260" s="46">
        <v>88341</v>
      </c>
      <c r="J260" s="46">
        <v>50730</v>
      </c>
      <c r="K260" s="46">
        <v>54073</v>
      </c>
      <c r="L260" s="46">
        <v>36618</v>
      </c>
      <c r="M260" s="46">
        <v>20533</v>
      </c>
      <c r="N260" s="46">
        <v>173</v>
      </c>
      <c r="P260" s="27"/>
      <c r="Q260" s="27"/>
      <c r="R260" s="27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D260" s="27"/>
      <c r="AE260" s="27"/>
      <c r="AF260" s="27"/>
      <c r="AG260" s="29"/>
      <c r="AH260" s="29"/>
      <c r="AI260" s="29"/>
      <c r="AJ260" s="29"/>
      <c r="AK260" s="29"/>
      <c r="AL260" s="29"/>
      <c r="AM260" s="29"/>
      <c r="AN260" s="29"/>
      <c r="AO260" s="29"/>
      <c r="AP260" s="29"/>
    </row>
    <row r="261" spans="1:42">
      <c r="A261" s="44" t="s">
        <v>47</v>
      </c>
      <c r="B261" s="44" t="s">
        <v>84</v>
      </c>
      <c r="C261" s="44" t="s">
        <v>87</v>
      </c>
      <c r="D261" s="44" t="s">
        <v>120</v>
      </c>
      <c r="E261" s="46">
        <v>394135</v>
      </c>
      <c r="F261" s="46">
        <v>13855</v>
      </c>
      <c r="G261" s="46">
        <v>146088</v>
      </c>
      <c r="H261" s="46">
        <v>77698</v>
      </c>
      <c r="I261" s="46">
        <v>41014</v>
      </c>
      <c r="J261" s="46">
        <v>27376</v>
      </c>
      <c r="K261" s="46">
        <v>39455</v>
      </c>
      <c r="L261" s="46">
        <v>25999</v>
      </c>
      <c r="M261" s="46">
        <v>12079</v>
      </c>
      <c r="N261" s="46">
        <v>165</v>
      </c>
      <c r="P261" s="27"/>
      <c r="Q261" s="27"/>
      <c r="R261" s="27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D261" s="27"/>
      <c r="AE261" s="27"/>
      <c r="AF261" s="27"/>
      <c r="AG261" s="29"/>
      <c r="AH261" s="29"/>
      <c r="AI261" s="29"/>
      <c r="AJ261" s="29"/>
      <c r="AK261" s="29"/>
      <c r="AL261" s="29"/>
      <c r="AM261" s="29"/>
      <c r="AN261" s="29"/>
      <c r="AO261" s="29"/>
      <c r="AP261" s="29"/>
    </row>
    <row r="262" spans="1:42">
      <c r="A262" s="44" t="s">
        <v>48</v>
      </c>
      <c r="B262" s="44" t="s">
        <v>82</v>
      </c>
      <c r="C262" s="44" t="s">
        <v>87</v>
      </c>
      <c r="D262" s="44" t="s">
        <v>120</v>
      </c>
      <c r="E262" s="45">
        <v>446911</v>
      </c>
      <c r="F262" s="45">
        <v>20959</v>
      </c>
      <c r="G262" s="45">
        <v>186828</v>
      </c>
      <c r="H262" s="45">
        <v>82050</v>
      </c>
      <c r="I262" s="45">
        <v>67659</v>
      </c>
      <c r="J262" s="45">
        <v>37119</v>
      </c>
      <c r="K262" s="45">
        <v>39131</v>
      </c>
      <c r="L262" s="45">
        <v>27379</v>
      </c>
      <c r="M262" s="45">
        <v>15392</v>
      </c>
      <c r="N262" s="45">
        <v>148</v>
      </c>
      <c r="P262" s="27"/>
      <c r="Q262" s="27"/>
      <c r="R262" s="27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D262" s="27"/>
      <c r="AE262" s="27"/>
      <c r="AF262" s="27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</row>
    <row r="263" spans="1:42">
      <c r="A263" s="44" t="s">
        <v>48</v>
      </c>
      <c r="B263" s="44" t="s">
        <v>83</v>
      </c>
      <c r="C263" s="44" t="s">
        <v>87</v>
      </c>
      <c r="D263" s="44" t="s">
        <v>120</v>
      </c>
      <c r="E263" s="45">
        <v>446911</v>
      </c>
      <c r="F263" s="45">
        <v>20959</v>
      </c>
      <c r="G263" s="45">
        <v>186828</v>
      </c>
      <c r="H263" s="45">
        <v>82050</v>
      </c>
      <c r="I263" s="45">
        <v>67659</v>
      </c>
      <c r="J263" s="45">
        <v>37119</v>
      </c>
      <c r="K263" s="45">
        <v>39131</v>
      </c>
      <c r="L263" s="45">
        <v>27379</v>
      </c>
      <c r="M263" s="45">
        <v>15392</v>
      </c>
      <c r="N263" s="45">
        <v>148</v>
      </c>
      <c r="P263" s="27"/>
      <c r="Q263" s="27"/>
      <c r="R263" s="27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D263" s="27"/>
      <c r="AE263" s="27"/>
      <c r="AF263" s="27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</row>
    <row r="264" spans="1:42">
      <c r="A264" s="44" t="s">
        <v>48</v>
      </c>
      <c r="B264" s="44" t="s">
        <v>85</v>
      </c>
      <c r="C264" s="44" t="s">
        <v>87</v>
      </c>
      <c r="D264" s="44" t="s">
        <v>120</v>
      </c>
      <c r="E264" s="46">
        <v>441249</v>
      </c>
      <c r="F264" s="46">
        <v>13315</v>
      </c>
      <c r="G264" s="46">
        <v>181166</v>
      </c>
      <c r="H264" s="46">
        <v>82050</v>
      </c>
      <c r="I264" s="46">
        <v>61997</v>
      </c>
      <c r="J264" s="46">
        <v>37119</v>
      </c>
      <c r="K264" s="46">
        <v>39131</v>
      </c>
      <c r="L264" s="46">
        <v>27379</v>
      </c>
      <c r="M264" s="46">
        <v>15392</v>
      </c>
      <c r="N264" s="46">
        <v>148</v>
      </c>
      <c r="P264" s="27"/>
      <c r="Q264" s="27"/>
      <c r="R264" s="27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D264" s="27"/>
      <c r="AE264" s="27"/>
      <c r="AF264" s="27"/>
      <c r="AG264" s="29"/>
      <c r="AH264" s="29"/>
      <c r="AI264" s="29"/>
      <c r="AJ264" s="29"/>
      <c r="AK264" s="29"/>
      <c r="AL264" s="29"/>
      <c r="AM264" s="29"/>
      <c r="AN264" s="29"/>
      <c r="AO264" s="29"/>
      <c r="AP264" s="29"/>
    </row>
    <row r="265" spans="1:42">
      <c r="A265" s="44" t="s">
        <v>48</v>
      </c>
      <c r="B265" s="44" t="s">
        <v>84</v>
      </c>
      <c r="C265" s="44" t="s">
        <v>87</v>
      </c>
      <c r="D265" s="44" t="s">
        <v>120</v>
      </c>
      <c r="E265" s="46">
        <v>345593</v>
      </c>
      <c r="F265" s="46">
        <v>13315</v>
      </c>
      <c r="G265" s="46">
        <v>127390</v>
      </c>
      <c r="H265" s="46">
        <v>71737</v>
      </c>
      <c r="I265" s="46">
        <v>31976</v>
      </c>
      <c r="J265" s="46">
        <v>23677</v>
      </c>
      <c r="K265" s="46">
        <v>36026</v>
      </c>
      <c r="L265" s="46">
        <v>20997</v>
      </c>
      <c r="M265" s="46">
        <v>14574</v>
      </c>
      <c r="N265" s="46">
        <v>140</v>
      </c>
      <c r="P265" s="27"/>
      <c r="Q265" s="27"/>
      <c r="R265" s="27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D265" s="27"/>
      <c r="AE265" s="27"/>
      <c r="AF265" s="27"/>
      <c r="AG265" s="29"/>
      <c r="AH265" s="29"/>
      <c r="AI265" s="29"/>
      <c r="AJ265" s="29"/>
      <c r="AK265" s="29"/>
      <c r="AL265" s="29"/>
      <c r="AM265" s="29"/>
      <c r="AN265" s="29"/>
      <c r="AO265" s="29"/>
      <c r="AP265" s="29"/>
    </row>
    <row r="266" spans="1:42">
      <c r="A266" s="44" t="s">
        <v>3</v>
      </c>
      <c r="B266" s="44" t="s">
        <v>82</v>
      </c>
      <c r="C266" s="44" t="s">
        <v>87</v>
      </c>
      <c r="D266" s="44" t="s">
        <v>120</v>
      </c>
      <c r="E266" s="45">
        <v>209301</v>
      </c>
      <c r="F266" s="45">
        <v>9620</v>
      </c>
      <c r="G266" s="45">
        <v>87649</v>
      </c>
      <c r="H266" s="45">
        <v>37878</v>
      </c>
      <c r="I266" s="45">
        <v>31547</v>
      </c>
      <c r="J266" s="45">
        <v>18224</v>
      </c>
      <c r="K266" s="45">
        <v>18020</v>
      </c>
      <c r="L266" s="45">
        <v>12172</v>
      </c>
      <c r="M266" s="45">
        <v>7622</v>
      </c>
      <c r="N266" s="45">
        <v>64</v>
      </c>
      <c r="P266" s="27"/>
      <c r="Q266" s="27"/>
      <c r="R266" s="27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D266" s="27"/>
      <c r="AE266" s="27"/>
      <c r="AF266" s="27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</row>
    <row r="267" spans="1:42">
      <c r="A267" s="44" t="s">
        <v>3</v>
      </c>
      <c r="B267" s="44" t="s">
        <v>83</v>
      </c>
      <c r="C267" s="44" t="s">
        <v>87</v>
      </c>
      <c r="D267" s="44" t="s">
        <v>120</v>
      </c>
      <c r="E267" s="45">
        <v>209301</v>
      </c>
      <c r="F267" s="45">
        <v>9620</v>
      </c>
      <c r="G267" s="45">
        <v>87649</v>
      </c>
      <c r="H267" s="45">
        <v>37878</v>
      </c>
      <c r="I267" s="45">
        <v>31547</v>
      </c>
      <c r="J267" s="45">
        <v>18224</v>
      </c>
      <c r="K267" s="45">
        <v>18020</v>
      </c>
      <c r="L267" s="45">
        <v>12172</v>
      </c>
      <c r="M267" s="45">
        <v>7622</v>
      </c>
      <c r="N267" s="45">
        <v>64</v>
      </c>
      <c r="P267" s="27"/>
      <c r="Q267" s="27"/>
      <c r="R267" s="27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D267" s="27"/>
      <c r="AE267" s="27"/>
      <c r="AF267" s="27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</row>
    <row r="268" spans="1:42">
      <c r="A268" s="44" t="s">
        <v>3</v>
      </c>
      <c r="B268" s="44" t="s">
        <v>85</v>
      </c>
      <c r="C268" s="44" t="s">
        <v>87</v>
      </c>
      <c r="D268" s="44" t="s">
        <v>120</v>
      </c>
      <c r="E268" s="46">
        <v>209301</v>
      </c>
      <c r="F268" s="46">
        <v>9620</v>
      </c>
      <c r="G268" s="46">
        <v>87649</v>
      </c>
      <c r="H268" s="46">
        <v>37878</v>
      </c>
      <c r="I268" s="46">
        <v>31547</v>
      </c>
      <c r="J268" s="46">
        <v>18224</v>
      </c>
      <c r="K268" s="46">
        <v>18020</v>
      </c>
      <c r="L268" s="46">
        <v>12172</v>
      </c>
      <c r="M268" s="46">
        <v>7622</v>
      </c>
      <c r="N268" s="46">
        <v>64</v>
      </c>
      <c r="P268" s="27"/>
      <c r="Q268" s="27"/>
      <c r="R268" s="27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D268" s="27"/>
      <c r="AE268" s="27"/>
      <c r="AF268" s="27"/>
      <c r="AG268" s="29"/>
      <c r="AH268" s="29"/>
      <c r="AI268" s="29"/>
      <c r="AJ268" s="29"/>
      <c r="AK268" s="29"/>
      <c r="AL268" s="29"/>
      <c r="AM268" s="29"/>
      <c r="AN268" s="29"/>
      <c r="AO268" s="29"/>
      <c r="AP268" s="29"/>
    </row>
    <row r="269" spans="1:42">
      <c r="A269" s="44" t="s">
        <v>3</v>
      </c>
      <c r="B269" s="44" t="s">
        <v>84</v>
      </c>
      <c r="C269" s="44" t="s">
        <v>87</v>
      </c>
      <c r="D269" s="44" t="s">
        <v>120</v>
      </c>
      <c r="E269" s="46">
        <v>75658</v>
      </c>
      <c r="F269" s="46">
        <v>6516</v>
      </c>
      <c r="G269" s="46">
        <v>32467</v>
      </c>
      <c r="H269" s="46">
        <v>12339</v>
      </c>
      <c r="I269" s="46">
        <v>10509</v>
      </c>
      <c r="J269" s="46">
        <v>9619</v>
      </c>
      <c r="K269" s="46">
        <v>5870</v>
      </c>
      <c r="L269" s="46">
        <v>4087</v>
      </c>
      <c r="M269" s="46">
        <v>2352</v>
      </c>
      <c r="N269" s="46">
        <v>30</v>
      </c>
      <c r="P269" s="27"/>
      <c r="Q269" s="27"/>
      <c r="R269" s="27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D269" s="27"/>
      <c r="AE269" s="27"/>
      <c r="AF269" s="27"/>
      <c r="AG269" s="29"/>
      <c r="AH269" s="29"/>
      <c r="AI269" s="29"/>
      <c r="AJ269" s="29"/>
      <c r="AK269" s="29"/>
      <c r="AL269" s="29"/>
      <c r="AM269" s="29"/>
      <c r="AN269" s="29"/>
      <c r="AO269" s="29"/>
      <c r="AP269" s="29"/>
    </row>
    <row r="270" spans="1:42">
      <c r="A270" s="44" t="s">
        <v>50</v>
      </c>
      <c r="B270" s="44" t="s">
        <v>82</v>
      </c>
      <c r="C270" s="44" t="s">
        <v>87</v>
      </c>
      <c r="D270" s="44" t="s">
        <v>120</v>
      </c>
      <c r="E270" s="45">
        <v>291056</v>
      </c>
      <c r="F270" s="45">
        <v>10203</v>
      </c>
      <c r="G270" s="45">
        <v>114419</v>
      </c>
      <c r="H270" s="45">
        <v>56220</v>
      </c>
      <c r="I270" s="45">
        <v>35968</v>
      </c>
      <c r="J270" s="45">
        <v>22231</v>
      </c>
      <c r="K270" s="45">
        <v>26043</v>
      </c>
      <c r="L270" s="45">
        <v>18651</v>
      </c>
      <c r="M270" s="45">
        <v>11462</v>
      </c>
      <c r="N270" s="45">
        <v>64</v>
      </c>
      <c r="P270" s="27"/>
      <c r="Q270" s="27"/>
      <c r="R270" s="27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D270" s="27"/>
      <c r="AE270" s="27"/>
      <c r="AF270" s="27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</row>
    <row r="271" spans="1:42">
      <c r="A271" s="44" t="s">
        <v>50</v>
      </c>
      <c r="B271" s="44" t="s">
        <v>83</v>
      </c>
      <c r="C271" s="44" t="s">
        <v>87</v>
      </c>
      <c r="D271" s="44" t="s">
        <v>120</v>
      </c>
      <c r="E271" s="45">
        <v>291056</v>
      </c>
      <c r="F271" s="45">
        <v>10203</v>
      </c>
      <c r="G271" s="45">
        <v>114419</v>
      </c>
      <c r="H271" s="45">
        <v>56220</v>
      </c>
      <c r="I271" s="45">
        <v>35968</v>
      </c>
      <c r="J271" s="45">
        <v>22231</v>
      </c>
      <c r="K271" s="45">
        <v>26043</v>
      </c>
      <c r="L271" s="45">
        <v>18651</v>
      </c>
      <c r="M271" s="45">
        <v>11462</v>
      </c>
      <c r="N271" s="45">
        <v>64</v>
      </c>
      <c r="P271" s="27"/>
      <c r="Q271" s="27"/>
      <c r="R271" s="27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D271" s="27"/>
      <c r="AE271" s="27"/>
      <c r="AF271" s="27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</row>
    <row r="272" spans="1:42">
      <c r="A272" s="44" t="s">
        <v>50</v>
      </c>
      <c r="B272" s="44" t="s">
        <v>85</v>
      </c>
      <c r="C272" s="44" t="s">
        <v>87</v>
      </c>
      <c r="D272" s="44" t="s">
        <v>120</v>
      </c>
      <c r="E272" s="46">
        <v>248193</v>
      </c>
      <c r="F272" s="46">
        <v>0</v>
      </c>
      <c r="G272" s="46">
        <v>94074</v>
      </c>
      <c r="H272" s="46">
        <v>50420</v>
      </c>
      <c r="I272" s="46">
        <v>29461</v>
      </c>
      <c r="J272" s="46">
        <v>14193</v>
      </c>
      <c r="K272" s="46">
        <v>23101</v>
      </c>
      <c r="L272" s="46">
        <v>17261</v>
      </c>
      <c r="M272" s="46">
        <v>9998</v>
      </c>
      <c r="N272" s="46">
        <v>60</v>
      </c>
      <c r="P272" s="27"/>
      <c r="Q272" s="27"/>
      <c r="R272" s="27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D272" s="27"/>
      <c r="AE272" s="27"/>
      <c r="AF272" s="27"/>
      <c r="AG272" s="29"/>
      <c r="AH272" s="29"/>
      <c r="AI272" s="29"/>
      <c r="AJ272" s="29"/>
      <c r="AK272" s="29"/>
      <c r="AL272" s="29"/>
      <c r="AM272" s="29"/>
      <c r="AN272" s="29"/>
      <c r="AO272" s="29"/>
      <c r="AP272" s="29"/>
    </row>
    <row r="273" spans="1:42">
      <c r="A273" s="44" t="s">
        <v>50</v>
      </c>
      <c r="B273" s="44" t="s">
        <v>84</v>
      </c>
      <c r="C273" s="44" t="s">
        <v>87</v>
      </c>
      <c r="D273" s="44" t="s">
        <v>120</v>
      </c>
      <c r="E273" s="46">
        <v>31341</v>
      </c>
      <c r="F273" s="46">
        <v>0</v>
      </c>
      <c r="G273" s="46">
        <v>9078</v>
      </c>
      <c r="H273" s="46">
        <v>7293</v>
      </c>
      <c r="I273" s="46">
        <v>972</v>
      </c>
      <c r="J273" s="46">
        <v>813</v>
      </c>
      <c r="K273" s="46">
        <v>2246</v>
      </c>
      <c r="L273" s="46">
        <v>3273</v>
      </c>
      <c r="M273" s="46">
        <v>1765</v>
      </c>
      <c r="N273" s="46">
        <v>9</v>
      </c>
      <c r="P273" s="27"/>
      <c r="Q273" s="27"/>
      <c r="R273" s="27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D273" s="27"/>
      <c r="AE273" s="27"/>
      <c r="AF273" s="27"/>
      <c r="AG273" s="29"/>
      <c r="AH273" s="29"/>
      <c r="AI273" s="29"/>
      <c r="AJ273" s="29"/>
      <c r="AK273" s="29"/>
      <c r="AL273" s="29"/>
      <c r="AM273" s="29"/>
      <c r="AN273" s="29"/>
      <c r="AO273" s="29"/>
      <c r="AP273" s="29"/>
    </row>
    <row r="274" spans="1:42">
      <c r="A274" s="44" t="s">
        <v>45</v>
      </c>
      <c r="B274" s="44" t="s">
        <v>82</v>
      </c>
      <c r="C274" s="44" t="s">
        <v>87</v>
      </c>
      <c r="D274" s="44" t="s">
        <v>120</v>
      </c>
      <c r="E274" s="45">
        <v>111260</v>
      </c>
      <c r="F274" s="45">
        <v>4180</v>
      </c>
      <c r="G274" s="45">
        <v>48260</v>
      </c>
      <c r="H274" s="45">
        <v>19555</v>
      </c>
      <c r="I274" s="45">
        <v>18445</v>
      </c>
      <c r="J274" s="45">
        <v>10260</v>
      </c>
      <c r="K274" s="45">
        <v>9743</v>
      </c>
      <c r="L274" s="45">
        <v>6050</v>
      </c>
      <c r="M274" s="45">
        <v>3735</v>
      </c>
      <c r="N274" s="45">
        <v>27</v>
      </c>
      <c r="P274" s="27"/>
      <c r="Q274" s="27"/>
      <c r="R274" s="27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D274" s="27"/>
      <c r="AE274" s="27"/>
      <c r="AF274" s="27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</row>
    <row r="275" spans="1:42">
      <c r="A275" s="44" t="s">
        <v>45</v>
      </c>
      <c r="B275" s="44" t="s">
        <v>83</v>
      </c>
      <c r="C275" s="44" t="s">
        <v>87</v>
      </c>
      <c r="D275" s="44" t="s">
        <v>120</v>
      </c>
      <c r="E275" s="45">
        <v>111260</v>
      </c>
      <c r="F275" s="45">
        <v>4180</v>
      </c>
      <c r="G275" s="45">
        <v>48260</v>
      </c>
      <c r="H275" s="45">
        <v>19555</v>
      </c>
      <c r="I275" s="45">
        <v>18445</v>
      </c>
      <c r="J275" s="45">
        <v>10260</v>
      </c>
      <c r="K275" s="45">
        <v>9743</v>
      </c>
      <c r="L275" s="45">
        <v>6050</v>
      </c>
      <c r="M275" s="45">
        <v>3735</v>
      </c>
      <c r="N275" s="45">
        <v>27</v>
      </c>
      <c r="P275" s="27"/>
      <c r="Q275" s="27"/>
      <c r="R275" s="27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D275" s="27"/>
      <c r="AE275" s="27"/>
      <c r="AF275" s="27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</row>
    <row r="276" spans="1:42">
      <c r="A276" s="44" t="s">
        <v>45</v>
      </c>
      <c r="B276" s="44" t="s">
        <v>85</v>
      </c>
      <c r="C276" s="44" t="s">
        <v>87</v>
      </c>
      <c r="D276" s="44" t="s">
        <v>120</v>
      </c>
      <c r="E276" s="46">
        <v>82524</v>
      </c>
      <c r="F276" s="46">
        <v>0</v>
      </c>
      <c r="G276" s="46">
        <v>35702</v>
      </c>
      <c r="H276" s="46">
        <v>14571</v>
      </c>
      <c r="I276" s="46">
        <v>13539</v>
      </c>
      <c r="J276" s="46">
        <v>7592</v>
      </c>
      <c r="K276" s="46">
        <v>7299</v>
      </c>
      <c r="L276" s="46">
        <v>4495</v>
      </c>
      <c r="M276" s="46">
        <v>2757</v>
      </c>
      <c r="N276" s="46">
        <v>20</v>
      </c>
      <c r="P276" s="27"/>
      <c r="Q276" s="27"/>
      <c r="R276" s="27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D276" s="27"/>
      <c r="AE276" s="27"/>
      <c r="AF276" s="27"/>
      <c r="AG276" s="29"/>
      <c r="AH276" s="29"/>
      <c r="AI276" s="29"/>
      <c r="AJ276" s="29"/>
      <c r="AK276" s="29"/>
      <c r="AL276" s="29"/>
      <c r="AM276" s="29"/>
      <c r="AN276" s="29"/>
      <c r="AO276" s="29"/>
      <c r="AP276" s="29"/>
    </row>
    <row r="277" spans="1:42">
      <c r="A277" s="44" t="s">
        <v>45</v>
      </c>
      <c r="B277" s="44" t="s">
        <v>84</v>
      </c>
      <c r="C277" s="44" t="s">
        <v>87</v>
      </c>
      <c r="D277" s="44" t="s">
        <v>120</v>
      </c>
      <c r="E277" s="46">
        <v>71313</v>
      </c>
      <c r="F277" s="46">
        <v>0</v>
      </c>
      <c r="G277" s="46">
        <v>29958</v>
      </c>
      <c r="H277" s="46">
        <v>13285</v>
      </c>
      <c r="I277" s="46">
        <v>11514</v>
      </c>
      <c r="J277" s="46">
        <v>5159</v>
      </c>
      <c r="K277" s="46">
        <v>6013</v>
      </c>
      <c r="L277" s="46">
        <v>4948</v>
      </c>
      <c r="M277" s="46">
        <v>2307</v>
      </c>
      <c r="N277" s="46">
        <v>17</v>
      </c>
      <c r="P277" s="27"/>
      <c r="Q277" s="27"/>
      <c r="R277" s="27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D277" s="27"/>
      <c r="AE277" s="27"/>
      <c r="AF277" s="27"/>
      <c r="AG277" s="29"/>
      <c r="AH277" s="29"/>
      <c r="AI277" s="29"/>
      <c r="AJ277" s="29"/>
      <c r="AK277" s="29"/>
      <c r="AL277" s="29"/>
      <c r="AM277" s="29"/>
      <c r="AN277" s="29"/>
      <c r="AO277" s="29"/>
      <c r="AP277" s="29"/>
    </row>
    <row r="278" spans="1:42">
      <c r="A278" s="44" t="s">
        <v>53</v>
      </c>
      <c r="B278" s="44" t="s">
        <v>82</v>
      </c>
      <c r="C278" s="44" t="s">
        <v>87</v>
      </c>
      <c r="D278" s="44" t="s">
        <v>120</v>
      </c>
      <c r="E278" s="45">
        <v>161359</v>
      </c>
      <c r="F278" s="45">
        <v>6021</v>
      </c>
      <c r="G278" s="45">
        <v>71948</v>
      </c>
      <c r="H278" s="45">
        <v>27595</v>
      </c>
      <c r="I278" s="45">
        <v>29645</v>
      </c>
      <c r="J278" s="45">
        <v>14708</v>
      </c>
      <c r="K278" s="45">
        <v>13436</v>
      </c>
      <c r="L278" s="45">
        <v>8894</v>
      </c>
      <c r="M278" s="45">
        <v>5236</v>
      </c>
      <c r="N278" s="45">
        <v>29</v>
      </c>
      <c r="P278" s="27"/>
      <c r="Q278" s="27"/>
      <c r="R278" s="27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D278" s="27"/>
      <c r="AE278" s="27"/>
      <c r="AF278" s="27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</row>
    <row r="279" spans="1:42">
      <c r="A279" s="44" t="s">
        <v>53</v>
      </c>
      <c r="B279" s="44" t="s">
        <v>83</v>
      </c>
      <c r="C279" s="44" t="s">
        <v>87</v>
      </c>
      <c r="D279" s="44" t="s">
        <v>120</v>
      </c>
      <c r="E279" s="45">
        <v>161359</v>
      </c>
      <c r="F279" s="45">
        <v>6021</v>
      </c>
      <c r="G279" s="45">
        <v>71948</v>
      </c>
      <c r="H279" s="45">
        <v>27595</v>
      </c>
      <c r="I279" s="45">
        <v>29645</v>
      </c>
      <c r="J279" s="45">
        <v>14708</v>
      </c>
      <c r="K279" s="45">
        <v>13436</v>
      </c>
      <c r="L279" s="45">
        <v>8894</v>
      </c>
      <c r="M279" s="45">
        <v>5236</v>
      </c>
      <c r="N279" s="45">
        <v>29</v>
      </c>
      <c r="P279" s="27"/>
      <c r="Q279" s="27"/>
      <c r="R279" s="27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D279" s="27"/>
      <c r="AE279" s="27"/>
      <c r="AF279" s="27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</row>
    <row r="280" spans="1:42">
      <c r="A280" s="44" t="s">
        <v>53</v>
      </c>
      <c r="B280" s="44" t="s">
        <v>85</v>
      </c>
      <c r="C280" s="44" t="s">
        <v>87</v>
      </c>
      <c r="D280" s="44" t="s">
        <v>120</v>
      </c>
      <c r="E280" s="46">
        <v>161359</v>
      </c>
      <c r="F280" s="46">
        <v>0</v>
      </c>
      <c r="G280" s="46">
        <v>71948</v>
      </c>
      <c r="H280" s="46">
        <v>27595</v>
      </c>
      <c r="I280" s="46">
        <v>29645</v>
      </c>
      <c r="J280" s="46">
        <v>14708</v>
      </c>
      <c r="K280" s="46">
        <v>13436</v>
      </c>
      <c r="L280" s="46">
        <v>8894</v>
      </c>
      <c r="M280" s="46">
        <v>5236</v>
      </c>
      <c r="N280" s="46">
        <v>29</v>
      </c>
      <c r="P280" s="27"/>
      <c r="Q280" s="27"/>
      <c r="R280" s="27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D280" s="27"/>
      <c r="AE280" s="27"/>
      <c r="AF280" s="27"/>
      <c r="AG280" s="29"/>
      <c r="AH280" s="29"/>
      <c r="AI280" s="29"/>
      <c r="AJ280" s="29"/>
      <c r="AK280" s="29"/>
      <c r="AL280" s="29"/>
      <c r="AM280" s="29"/>
      <c r="AN280" s="29"/>
      <c r="AO280" s="29"/>
      <c r="AP280" s="29"/>
    </row>
    <row r="281" spans="1:42">
      <c r="A281" s="44" t="s">
        <v>53</v>
      </c>
      <c r="B281" s="44" t="s">
        <v>84</v>
      </c>
      <c r="C281" s="44" t="s">
        <v>87</v>
      </c>
      <c r="D281" s="44" t="s">
        <v>120</v>
      </c>
      <c r="E281" s="46">
        <v>37953</v>
      </c>
      <c r="F281" s="46">
        <v>0</v>
      </c>
      <c r="G281" s="46">
        <v>11830</v>
      </c>
      <c r="H281" s="46">
        <v>8034</v>
      </c>
      <c r="I281" s="46">
        <v>3525</v>
      </c>
      <c r="J281" s="46">
        <v>271</v>
      </c>
      <c r="K281" s="46">
        <v>2179</v>
      </c>
      <c r="L281" s="46">
        <v>3608</v>
      </c>
      <c r="M281" s="46">
        <v>2230</v>
      </c>
      <c r="N281" s="46">
        <v>17</v>
      </c>
      <c r="P281" s="27"/>
      <c r="Q281" s="27"/>
      <c r="R281" s="27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D281" s="27"/>
      <c r="AE281" s="27"/>
      <c r="AF281" s="27"/>
      <c r="AG281" s="29"/>
      <c r="AH281" s="29"/>
      <c r="AI281" s="29"/>
      <c r="AJ281" s="29"/>
      <c r="AK281" s="29"/>
      <c r="AL281" s="29"/>
      <c r="AM281" s="29"/>
      <c r="AN281" s="29"/>
      <c r="AO281" s="29"/>
      <c r="AP281" s="29"/>
    </row>
    <row r="282" spans="1:42">
      <c r="A282" s="44" t="s">
        <v>0</v>
      </c>
      <c r="B282" s="44" t="s">
        <v>82</v>
      </c>
      <c r="C282" s="44" t="s">
        <v>87</v>
      </c>
      <c r="D282" s="44" t="s">
        <v>120</v>
      </c>
      <c r="E282" s="45">
        <v>208148</v>
      </c>
      <c r="F282" s="45">
        <v>7992</v>
      </c>
      <c r="G282" s="45">
        <v>83792</v>
      </c>
      <c r="H282" s="45">
        <v>38844</v>
      </c>
      <c r="I282" s="45">
        <v>28233</v>
      </c>
      <c r="J282" s="45">
        <v>16715</v>
      </c>
      <c r="K282" s="45">
        <v>17615</v>
      </c>
      <c r="L282" s="45">
        <v>12744</v>
      </c>
      <c r="M282" s="45">
        <v>8414</v>
      </c>
      <c r="N282" s="45">
        <v>71</v>
      </c>
      <c r="P282" s="27"/>
      <c r="Q282" s="27"/>
      <c r="R282" s="27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D282" s="27"/>
      <c r="AE282" s="27"/>
      <c r="AF282" s="27"/>
      <c r="AG282" s="28"/>
      <c r="AH282" s="28"/>
      <c r="AI282" s="28"/>
      <c r="AJ282" s="28"/>
      <c r="AK282" s="28"/>
      <c r="AL282" s="28"/>
      <c r="AM282" s="28"/>
      <c r="AN282" s="28"/>
      <c r="AO282" s="28"/>
      <c r="AP282" s="28"/>
    </row>
    <row r="283" spans="1:42">
      <c r="A283" s="44" t="s">
        <v>0</v>
      </c>
      <c r="B283" s="44" t="s">
        <v>83</v>
      </c>
      <c r="C283" s="44" t="s">
        <v>87</v>
      </c>
      <c r="D283" s="44" t="s">
        <v>120</v>
      </c>
      <c r="E283" s="45">
        <v>208148</v>
      </c>
      <c r="F283" s="45">
        <v>7992</v>
      </c>
      <c r="G283" s="45">
        <v>83792</v>
      </c>
      <c r="H283" s="45">
        <v>38844</v>
      </c>
      <c r="I283" s="45">
        <v>28233</v>
      </c>
      <c r="J283" s="45">
        <v>16715</v>
      </c>
      <c r="K283" s="45">
        <v>17615</v>
      </c>
      <c r="L283" s="45">
        <v>12744</v>
      </c>
      <c r="M283" s="45">
        <v>8414</v>
      </c>
      <c r="N283" s="45">
        <v>71</v>
      </c>
      <c r="P283" s="27"/>
      <c r="Q283" s="27"/>
      <c r="R283" s="27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D283" s="27"/>
      <c r="AE283" s="27"/>
      <c r="AF283" s="27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</row>
    <row r="284" spans="1:42">
      <c r="A284" s="44" t="s">
        <v>0</v>
      </c>
      <c r="B284" s="44" t="s">
        <v>85</v>
      </c>
      <c r="C284" s="44" t="s">
        <v>87</v>
      </c>
      <c r="D284" s="44" t="s">
        <v>120</v>
      </c>
      <c r="E284" s="46">
        <v>146972</v>
      </c>
      <c r="F284" s="46">
        <v>7992</v>
      </c>
      <c r="G284" s="46">
        <v>57495</v>
      </c>
      <c r="H284" s="46">
        <v>27060</v>
      </c>
      <c r="I284" s="46">
        <v>18859</v>
      </c>
      <c r="J284" s="46">
        <v>11576</v>
      </c>
      <c r="K284" s="46">
        <v>10226</v>
      </c>
      <c r="L284" s="46">
        <v>10093</v>
      </c>
      <c r="M284" s="46">
        <v>6678</v>
      </c>
      <c r="N284" s="46">
        <v>63</v>
      </c>
      <c r="P284" s="27"/>
      <c r="Q284" s="27"/>
      <c r="R284" s="27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D284" s="27"/>
      <c r="AE284" s="27"/>
      <c r="AF284" s="27"/>
      <c r="AG284" s="29"/>
      <c r="AH284" s="29"/>
      <c r="AI284" s="29"/>
      <c r="AJ284" s="29"/>
      <c r="AK284" s="29"/>
      <c r="AL284" s="29"/>
      <c r="AM284" s="29"/>
      <c r="AN284" s="29"/>
      <c r="AO284" s="29"/>
      <c r="AP284" s="29"/>
    </row>
    <row r="285" spans="1:42">
      <c r="A285" s="44" t="s">
        <v>0</v>
      </c>
      <c r="B285" s="44" t="s">
        <v>84</v>
      </c>
      <c r="C285" s="44" t="s">
        <v>87</v>
      </c>
      <c r="D285" s="44" t="s">
        <v>120</v>
      </c>
      <c r="E285" s="46">
        <v>122816</v>
      </c>
      <c r="F285" s="46">
        <v>0</v>
      </c>
      <c r="G285" s="46">
        <v>52011</v>
      </c>
      <c r="H285" s="46">
        <v>21575</v>
      </c>
      <c r="I285" s="46">
        <v>18860</v>
      </c>
      <c r="J285" s="46">
        <v>11576</v>
      </c>
      <c r="K285" s="46">
        <v>10226</v>
      </c>
      <c r="L285" s="46">
        <v>6783</v>
      </c>
      <c r="M285" s="46">
        <v>4513</v>
      </c>
      <c r="N285" s="46">
        <v>53</v>
      </c>
      <c r="P285" s="27"/>
      <c r="Q285" s="27"/>
      <c r="R285" s="27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D285" s="27"/>
      <c r="AE285" s="27"/>
      <c r="AF285" s="27"/>
      <c r="AG285" s="29"/>
      <c r="AH285" s="29"/>
      <c r="AI285" s="29"/>
      <c r="AJ285" s="29"/>
      <c r="AK285" s="29"/>
      <c r="AL285" s="29"/>
      <c r="AM285" s="29"/>
      <c r="AN285" s="29"/>
      <c r="AO285" s="29"/>
      <c r="AP285" s="29"/>
    </row>
    <row r="286" spans="1:42">
      <c r="A286" s="44" t="s">
        <v>102</v>
      </c>
      <c r="B286" s="44" t="s">
        <v>82</v>
      </c>
      <c r="C286" s="44" t="s">
        <v>87</v>
      </c>
      <c r="D286" s="44" t="s">
        <v>120</v>
      </c>
      <c r="E286" s="45">
        <v>153015</v>
      </c>
      <c r="F286" s="45">
        <v>7500</v>
      </c>
      <c r="G286" s="45">
        <v>63840</v>
      </c>
      <c r="H286" s="45">
        <v>28176</v>
      </c>
      <c r="I286" s="45">
        <v>22531</v>
      </c>
      <c r="J286" s="45">
        <v>13133</v>
      </c>
      <c r="K286" s="45">
        <v>13670</v>
      </c>
      <c r="L286" s="45">
        <v>9477</v>
      </c>
      <c r="M286" s="45">
        <v>4980</v>
      </c>
      <c r="N286" s="45">
        <v>49</v>
      </c>
      <c r="P286" s="27"/>
      <c r="Q286" s="27"/>
      <c r="R286" s="27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D286" s="27"/>
      <c r="AE286" s="27"/>
      <c r="AF286" s="27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</row>
    <row r="287" spans="1:42">
      <c r="A287" s="44" t="s">
        <v>102</v>
      </c>
      <c r="B287" s="44" t="s">
        <v>83</v>
      </c>
      <c r="C287" s="44" t="s">
        <v>87</v>
      </c>
      <c r="D287" s="44" t="s">
        <v>120</v>
      </c>
      <c r="E287" s="45">
        <v>153015</v>
      </c>
      <c r="F287" s="45">
        <v>7500</v>
      </c>
      <c r="G287" s="45">
        <v>63840</v>
      </c>
      <c r="H287" s="45">
        <v>28176</v>
      </c>
      <c r="I287" s="45">
        <v>22531</v>
      </c>
      <c r="J287" s="45">
        <v>13133</v>
      </c>
      <c r="K287" s="45">
        <v>13670</v>
      </c>
      <c r="L287" s="45">
        <v>9477</v>
      </c>
      <c r="M287" s="45">
        <v>4980</v>
      </c>
      <c r="N287" s="45">
        <v>49</v>
      </c>
      <c r="P287" s="27"/>
      <c r="Q287" s="27"/>
      <c r="R287" s="27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D287" s="27"/>
      <c r="AE287" s="27"/>
      <c r="AF287" s="27"/>
      <c r="AG287" s="28"/>
      <c r="AH287" s="28"/>
      <c r="AI287" s="28"/>
      <c r="AJ287" s="28"/>
      <c r="AK287" s="28"/>
      <c r="AL287" s="28"/>
      <c r="AM287" s="28"/>
      <c r="AN287" s="28"/>
      <c r="AO287" s="28"/>
      <c r="AP287" s="28"/>
    </row>
    <row r="288" spans="1:42">
      <c r="A288" s="44" t="s">
        <v>102</v>
      </c>
      <c r="B288" s="44" t="s">
        <v>85</v>
      </c>
      <c r="C288" s="44" t="s">
        <v>87</v>
      </c>
      <c r="D288" s="44" t="s">
        <v>120</v>
      </c>
      <c r="E288" s="46">
        <v>141571</v>
      </c>
      <c r="F288" s="46">
        <v>0</v>
      </c>
      <c r="G288" s="46">
        <v>54887</v>
      </c>
      <c r="H288" s="46">
        <v>28176</v>
      </c>
      <c r="I288" s="46">
        <v>16069</v>
      </c>
      <c r="J288" s="46">
        <v>10642</v>
      </c>
      <c r="K288" s="46">
        <v>13670</v>
      </c>
      <c r="L288" s="46">
        <v>9477</v>
      </c>
      <c r="M288" s="46">
        <v>4980</v>
      </c>
      <c r="N288" s="46">
        <v>49</v>
      </c>
      <c r="P288" s="27"/>
      <c r="Q288" s="27"/>
      <c r="R288" s="27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D288" s="27"/>
      <c r="AE288" s="27"/>
      <c r="AF288" s="27"/>
      <c r="AG288" s="29"/>
      <c r="AH288" s="29"/>
      <c r="AI288" s="29"/>
      <c r="AJ288" s="29"/>
      <c r="AK288" s="29"/>
      <c r="AL288" s="29"/>
      <c r="AM288" s="29"/>
      <c r="AN288" s="29"/>
      <c r="AO288" s="29"/>
      <c r="AP288" s="29"/>
    </row>
    <row r="289" spans="1:42">
      <c r="A289" s="44" t="s">
        <v>102</v>
      </c>
      <c r="B289" s="44" t="s">
        <v>84</v>
      </c>
      <c r="C289" s="44" t="s">
        <v>87</v>
      </c>
      <c r="D289" s="44" t="s">
        <v>120</v>
      </c>
      <c r="E289" s="46">
        <v>134830</v>
      </c>
      <c r="F289" s="46">
        <v>0</v>
      </c>
      <c r="G289" s="46">
        <v>51836</v>
      </c>
      <c r="H289" s="46">
        <v>27269</v>
      </c>
      <c r="I289" s="46">
        <v>15335</v>
      </c>
      <c r="J289" s="46">
        <v>9232</v>
      </c>
      <c r="K289" s="46">
        <v>13230</v>
      </c>
      <c r="L289" s="46">
        <v>9172</v>
      </c>
      <c r="M289" s="46">
        <v>4819</v>
      </c>
      <c r="N289" s="46">
        <v>48</v>
      </c>
      <c r="P289" s="27"/>
      <c r="Q289" s="27"/>
      <c r="R289" s="27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D289" s="27"/>
      <c r="AE289" s="27"/>
      <c r="AF289" s="27"/>
      <c r="AG289" s="29"/>
      <c r="AH289" s="29"/>
      <c r="AI289" s="29"/>
      <c r="AJ289" s="29"/>
      <c r="AK289" s="29"/>
      <c r="AL289" s="29"/>
      <c r="AM289" s="29"/>
      <c r="AN289" s="29"/>
      <c r="AO289" s="29"/>
      <c r="AP289" s="29"/>
    </row>
    <row r="290" spans="1:42">
      <c r="A290" s="44" t="s">
        <v>57</v>
      </c>
      <c r="B290" s="44" t="s">
        <v>82</v>
      </c>
      <c r="C290" s="44" t="s">
        <v>87</v>
      </c>
      <c r="D290" s="44" t="s">
        <v>120</v>
      </c>
      <c r="E290" s="45">
        <v>320683</v>
      </c>
      <c r="F290" s="45">
        <v>12358</v>
      </c>
      <c r="G290" s="45">
        <v>150177</v>
      </c>
      <c r="H290" s="45">
        <v>51473</v>
      </c>
      <c r="I290" s="45">
        <v>66637</v>
      </c>
      <c r="J290" s="45">
        <v>32067</v>
      </c>
      <c r="K290" s="45">
        <v>26059</v>
      </c>
      <c r="L290" s="45">
        <v>15608</v>
      </c>
      <c r="M290" s="45">
        <v>9739</v>
      </c>
      <c r="N290" s="45">
        <v>67</v>
      </c>
      <c r="P290" s="27"/>
      <c r="Q290" s="27"/>
      <c r="R290" s="27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D290" s="27"/>
      <c r="AE290" s="27"/>
      <c r="AF290" s="27"/>
      <c r="AG290" s="28"/>
      <c r="AH290" s="28"/>
      <c r="AI290" s="28"/>
      <c r="AJ290" s="28"/>
      <c r="AK290" s="28"/>
      <c r="AL290" s="28"/>
      <c r="AM290" s="28"/>
      <c r="AN290" s="28"/>
      <c r="AO290" s="28"/>
      <c r="AP290" s="28"/>
    </row>
    <row r="291" spans="1:42">
      <c r="A291" s="44" t="s">
        <v>57</v>
      </c>
      <c r="B291" s="44" t="s">
        <v>83</v>
      </c>
      <c r="C291" s="44" t="s">
        <v>87</v>
      </c>
      <c r="D291" s="44" t="s">
        <v>120</v>
      </c>
      <c r="E291" s="45">
        <v>320683</v>
      </c>
      <c r="F291" s="45">
        <v>12358</v>
      </c>
      <c r="G291" s="45">
        <v>150177</v>
      </c>
      <c r="H291" s="45">
        <v>51473</v>
      </c>
      <c r="I291" s="45">
        <v>66637</v>
      </c>
      <c r="J291" s="45">
        <v>32067</v>
      </c>
      <c r="K291" s="45">
        <v>26059</v>
      </c>
      <c r="L291" s="45">
        <v>15608</v>
      </c>
      <c r="M291" s="45">
        <v>9739</v>
      </c>
      <c r="N291" s="45">
        <v>67</v>
      </c>
      <c r="P291" s="27"/>
      <c r="Q291" s="27"/>
      <c r="R291" s="27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D291" s="27"/>
      <c r="AE291" s="27"/>
      <c r="AF291" s="27"/>
      <c r="AG291" s="28"/>
      <c r="AH291" s="28"/>
      <c r="AI291" s="28"/>
      <c r="AJ291" s="28"/>
      <c r="AK291" s="28"/>
      <c r="AL291" s="28"/>
      <c r="AM291" s="28"/>
      <c r="AN291" s="28"/>
      <c r="AO291" s="28"/>
      <c r="AP291" s="28"/>
    </row>
    <row r="292" spans="1:42">
      <c r="A292" s="44" t="s">
        <v>57</v>
      </c>
      <c r="B292" s="44" t="s">
        <v>85</v>
      </c>
      <c r="C292" s="44" t="s">
        <v>87</v>
      </c>
      <c r="D292" s="44" t="s">
        <v>120</v>
      </c>
      <c r="E292" s="46">
        <v>273786</v>
      </c>
      <c r="F292" s="46">
        <v>12358</v>
      </c>
      <c r="G292" s="46">
        <v>126983</v>
      </c>
      <c r="H292" s="46">
        <v>47276</v>
      </c>
      <c r="I292" s="46">
        <v>63187</v>
      </c>
      <c r="J292" s="46">
        <v>16520</v>
      </c>
      <c r="K292" s="46">
        <v>22448</v>
      </c>
      <c r="L292" s="46">
        <v>16491</v>
      </c>
      <c r="M292" s="46">
        <v>8275</v>
      </c>
      <c r="N292" s="46">
        <v>62</v>
      </c>
      <c r="P292" s="27"/>
      <c r="Q292" s="27"/>
      <c r="R292" s="27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D292" s="27"/>
      <c r="AE292" s="27"/>
      <c r="AF292" s="27"/>
      <c r="AG292" s="29"/>
      <c r="AH292" s="29"/>
      <c r="AI292" s="29"/>
      <c r="AJ292" s="29"/>
      <c r="AK292" s="29"/>
      <c r="AL292" s="29"/>
      <c r="AM292" s="29"/>
      <c r="AN292" s="29"/>
      <c r="AO292" s="29"/>
      <c r="AP292" s="29"/>
    </row>
    <row r="293" spans="1:42">
      <c r="A293" s="44" t="s">
        <v>57</v>
      </c>
      <c r="B293" s="44" t="s">
        <v>84</v>
      </c>
      <c r="C293" s="44" t="s">
        <v>87</v>
      </c>
      <c r="D293" s="44" t="s">
        <v>120</v>
      </c>
      <c r="E293" s="46">
        <v>39084</v>
      </c>
      <c r="F293" s="46">
        <v>12358</v>
      </c>
      <c r="G293" s="46">
        <v>24488</v>
      </c>
      <c r="H293" s="46">
        <v>4381</v>
      </c>
      <c r="I293" s="46">
        <v>16189</v>
      </c>
      <c r="J293" s="46">
        <v>3918</v>
      </c>
      <c r="K293" s="46">
        <v>2465</v>
      </c>
      <c r="L293" s="46">
        <v>1916</v>
      </c>
      <c r="M293" s="46">
        <v>0</v>
      </c>
      <c r="N293" s="46">
        <v>0</v>
      </c>
      <c r="P293" s="27"/>
      <c r="Q293" s="27"/>
      <c r="R293" s="27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D293" s="27"/>
      <c r="AE293" s="27"/>
      <c r="AF293" s="27"/>
      <c r="AG293" s="29"/>
      <c r="AH293" s="29"/>
      <c r="AI293" s="29"/>
      <c r="AJ293" s="29"/>
      <c r="AK293" s="29"/>
      <c r="AL293" s="29"/>
      <c r="AM293" s="29"/>
      <c r="AN293" s="29"/>
      <c r="AO293" s="29"/>
      <c r="AP293" s="29"/>
    </row>
    <row r="294" spans="1:42">
      <c r="A294" s="44" t="s">
        <v>46</v>
      </c>
      <c r="B294" s="44" t="s">
        <v>82</v>
      </c>
      <c r="C294" s="44" t="s">
        <v>87</v>
      </c>
      <c r="D294" s="44" t="s">
        <v>120</v>
      </c>
      <c r="E294" s="45">
        <v>193559</v>
      </c>
      <c r="F294" s="45">
        <v>7668</v>
      </c>
      <c r="G294" s="45">
        <v>87496</v>
      </c>
      <c r="H294" s="45">
        <v>32501</v>
      </c>
      <c r="I294" s="45">
        <v>36534</v>
      </c>
      <c r="J294" s="45">
        <v>18461</v>
      </c>
      <c r="K294" s="45">
        <v>16462</v>
      </c>
      <c r="L294" s="45">
        <v>9604</v>
      </c>
      <c r="M294" s="45">
        <v>6396</v>
      </c>
      <c r="N294" s="45">
        <v>39</v>
      </c>
      <c r="P294" s="27"/>
      <c r="Q294" s="27"/>
      <c r="R294" s="27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D294" s="27"/>
      <c r="AE294" s="27"/>
      <c r="AF294" s="27"/>
      <c r="AG294" s="28"/>
      <c r="AH294" s="28"/>
      <c r="AI294" s="28"/>
      <c r="AJ294" s="28"/>
      <c r="AK294" s="28"/>
      <c r="AL294" s="28"/>
      <c r="AM294" s="28"/>
      <c r="AN294" s="28"/>
      <c r="AO294" s="28"/>
      <c r="AP294" s="28"/>
    </row>
    <row r="295" spans="1:42">
      <c r="A295" s="44" t="s">
        <v>46</v>
      </c>
      <c r="B295" s="44" t="s">
        <v>83</v>
      </c>
      <c r="C295" s="44" t="s">
        <v>87</v>
      </c>
      <c r="D295" s="44" t="s">
        <v>120</v>
      </c>
      <c r="E295" s="45">
        <v>193559</v>
      </c>
      <c r="F295" s="45">
        <v>7668</v>
      </c>
      <c r="G295" s="45">
        <v>87496</v>
      </c>
      <c r="H295" s="45">
        <v>32501</v>
      </c>
      <c r="I295" s="45">
        <v>36534</v>
      </c>
      <c r="J295" s="45">
        <v>18461</v>
      </c>
      <c r="K295" s="45">
        <v>16462</v>
      </c>
      <c r="L295" s="45">
        <v>9604</v>
      </c>
      <c r="M295" s="45">
        <v>6396</v>
      </c>
      <c r="N295" s="45">
        <v>39</v>
      </c>
      <c r="P295" s="27"/>
      <c r="Q295" s="27"/>
      <c r="R295" s="27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D295" s="27"/>
      <c r="AE295" s="27"/>
      <c r="AF295" s="27"/>
      <c r="AG295" s="28"/>
      <c r="AH295" s="28"/>
      <c r="AI295" s="28"/>
      <c r="AJ295" s="28"/>
      <c r="AK295" s="28"/>
      <c r="AL295" s="28"/>
      <c r="AM295" s="28"/>
      <c r="AN295" s="28"/>
      <c r="AO295" s="28"/>
      <c r="AP295" s="28"/>
    </row>
    <row r="296" spans="1:42">
      <c r="A296" s="44" t="s">
        <v>46</v>
      </c>
      <c r="B296" s="44" t="s">
        <v>85</v>
      </c>
      <c r="C296" s="44" t="s">
        <v>87</v>
      </c>
      <c r="D296" s="44" t="s">
        <v>120</v>
      </c>
      <c r="E296" s="46">
        <v>193559</v>
      </c>
      <c r="F296" s="46">
        <v>7667</v>
      </c>
      <c r="G296" s="46">
        <v>87496</v>
      </c>
      <c r="H296" s="46">
        <v>32501</v>
      </c>
      <c r="I296" s="46">
        <v>36534</v>
      </c>
      <c r="J296" s="46">
        <v>18461</v>
      </c>
      <c r="K296" s="46">
        <v>16462</v>
      </c>
      <c r="L296" s="46">
        <v>9604</v>
      </c>
      <c r="M296" s="46">
        <v>6396</v>
      </c>
      <c r="N296" s="46">
        <v>39</v>
      </c>
      <c r="P296" s="27"/>
      <c r="Q296" s="27"/>
      <c r="R296" s="27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D296" s="27"/>
      <c r="AE296" s="27"/>
      <c r="AF296" s="27"/>
      <c r="AG296" s="29"/>
      <c r="AH296" s="29"/>
      <c r="AI296" s="29"/>
      <c r="AJ296" s="29"/>
      <c r="AK296" s="29"/>
      <c r="AL296" s="29"/>
      <c r="AM296" s="29"/>
      <c r="AN296" s="29"/>
      <c r="AO296" s="29"/>
      <c r="AP296" s="29"/>
    </row>
    <row r="297" spans="1:42">
      <c r="A297" s="44" t="s">
        <v>46</v>
      </c>
      <c r="B297" s="44" t="s">
        <v>84</v>
      </c>
      <c r="C297" s="44" t="s">
        <v>87</v>
      </c>
      <c r="D297" s="44" t="s">
        <v>120</v>
      </c>
      <c r="E297" s="46">
        <v>91092</v>
      </c>
      <c r="F297" s="46">
        <v>7667</v>
      </c>
      <c r="G297" s="46">
        <v>37669</v>
      </c>
      <c r="H297" s="46">
        <v>15193</v>
      </c>
      <c r="I297" s="46">
        <v>10094</v>
      </c>
      <c r="J297" s="46">
        <v>12382</v>
      </c>
      <c r="K297" s="46">
        <v>7696</v>
      </c>
      <c r="L297" s="46">
        <v>4489</v>
      </c>
      <c r="M297" s="46">
        <v>2992</v>
      </c>
      <c r="N297" s="46">
        <v>16</v>
      </c>
      <c r="P297" s="27"/>
      <c r="Q297" s="27"/>
      <c r="R297" s="27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D297" s="27"/>
      <c r="AE297" s="27"/>
      <c r="AF297" s="27"/>
      <c r="AG297" s="29"/>
      <c r="AH297" s="29"/>
      <c r="AI297" s="29"/>
      <c r="AJ297" s="29"/>
      <c r="AK297" s="29"/>
      <c r="AL297" s="29"/>
      <c r="AM297" s="29"/>
      <c r="AN297" s="29"/>
      <c r="AO297" s="29"/>
      <c r="AP297" s="29"/>
    </row>
    <row r="298" spans="1:42">
      <c r="A298" s="44" t="s">
        <v>49</v>
      </c>
      <c r="B298" s="44" t="s">
        <v>82</v>
      </c>
      <c r="C298" s="44" t="s">
        <v>87</v>
      </c>
      <c r="D298" s="44" t="s">
        <v>120</v>
      </c>
      <c r="E298" s="45">
        <v>128230</v>
      </c>
      <c r="F298" s="45">
        <v>4283</v>
      </c>
      <c r="G298" s="45">
        <v>56047</v>
      </c>
      <c r="H298" s="45">
        <v>22550</v>
      </c>
      <c r="I298" s="45">
        <v>21984</v>
      </c>
      <c r="J298" s="45">
        <v>11513</v>
      </c>
      <c r="K298" s="45">
        <v>11213</v>
      </c>
      <c r="L298" s="45">
        <v>7170</v>
      </c>
      <c r="M298" s="45">
        <v>4138</v>
      </c>
      <c r="N298" s="45">
        <v>29</v>
      </c>
      <c r="P298" s="27"/>
      <c r="Q298" s="27"/>
      <c r="R298" s="27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D298" s="27"/>
      <c r="AE298" s="27"/>
      <c r="AF298" s="27"/>
      <c r="AG298" s="28"/>
      <c r="AH298" s="28"/>
      <c r="AI298" s="28"/>
      <c r="AJ298" s="28"/>
      <c r="AK298" s="28"/>
      <c r="AL298" s="28"/>
      <c r="AM298" s="28"/>
      <c r="AN298" s="28"/>
      <c r="AO298" s="28"/>
      <c r="AP298" s="28"/>
    </row>
    <row r="299" spans="1:42">
      <c r="A299" s="44" t="s">
        <v>49</v>
      </c>
      <c r="B299" s="44" t="s">
        <v>83</v>
      </c>
      <c r="C299" s="44" t="s">
        <v>87</v>
      </c>
      <c r="D299" s="44" t="s">
        <v>120</v>
      </c>
      <c r="E299" s="45">
        <v>128230</v>
      </c>
      <c r="F299" s="45">
        <v>4283</v>
      </c>
      <c r="G299" s="45">
        <v>56047</v>
      </c>
      <c r="H299" s="45">
        <v>22550</v>
      </c>
      <c r="I299" s="45">
        <v>21984</v>
      </c>
      <c r="J299" s="45">
        <v>11513</v>
      </c>
      <c r="K299" s="45">
        <v>11213</v>
      </c>
      <c r="L299" s="45">
        <v>7170</v>
      </c>
      <c r="M299" s="45">
        <v>4138</v>
      </c>
      <c r="N299" s="45">
        <v>29</v>
      </c>
      <c r="P299" s="27"/>
      <c r="Q299" s="27"/>
      <c r="R299" s="27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D299" s="27"/>
      <c r="AE299" s="27"/>
      <c r="AF299" s="27"/>
      <c r="AG299" s="28"/>
      <c r="AH299" s="28"/>
      <c r="AI299" s="28"/>
      <c r="AJ299" s="28"/>
      <c r="AK299" s="28"/>
      <c r="AL299" s="28"/>
      <c r="AM299" s="28"/>
      <c r="AN299" s="28"/>
      <c r="AO299" s="28"/>
      <c r="AP299" s="28"/>
    </row>
    <row r="300" spans="1:42">
      <c r="A300" s="44" t="s">
        <v>49</v>
      </c>
      <c r="B300" s="44" t="s">
        <v>85</v>
      </c>
      <c r="C300" s="44" t="s">
        <v>87</v>
      </c>
      <c r="D300" s="44" t="s">
        <v>120</v>
      </c>
      <c r="E300" s="46">
        <v>94048</v>
      </c>
      <c r="F300" s="46">
        <v>0</v>
      </c>
      <c r="G300" s="46">
        <v>36148</v>
      </c>
      <c r="H300" s="46">
        <v>18178</v>
      </c>
      <c r="I300" s="46">
        <v>8971</v>
      </c>
      <c r="J300" s="46">
        <v>8999</v>
      </c>
      <c r="K300" s="46">
        <v>9039</v>
      </c>
      <c r="L300" s="46">
        <v>5780</v>
      </c>
      <c r="M300" s="46">
        <v>3336</v>
      </c>
      <c r="N300" s="46">
        <v>23</v>
      </c>
      <c r="P300" s="27"/>
      <c r="Q300" s="27"/>
      <c r="R300" s="27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D300" s="27"/>
      <c r="AE300" s="27"/>
      <c r="AF300" s="27"/>
      <c r="AG300" s="29"/>
      <c r="AH300" s="29"/>
      <c r="AI300" s="29"/>
      <c r="AJ300" s="29"/>
      <c r="AK300" s="29"/>
      <c r="AL300" s="29"/>
      <c r="AM300" s="29"/>
      <c r="AN300" s="29"/>
      <c r="AO300" s="29"/>
      <c r="AP300" s="29"/>
    </row>
    <row r="301" spans="1:42">
      <c r="A301" s="44" t="s">
        <v>49</v>
      </c>
      <c r="B301" s="44" t="s">
        <v>84</v>
      </c>
      <c r="C301" s="44" t="s">
        <v>87</v>
      </c>
      <c r="D301" s="44" t="s">
        <v>120</v>
      </c>
      <c r="E301" s="46">
        <v>13114</v>
      </c>
      <c r="F301" s="46">
        <v>0</v>
      </c>
      <c r="G301" s="46">
        <v>4729</v>
      </c>
      <c r="H301" s="46">
        <v>3015</v>
      </c>
      <c r="I301" s="46">
        <v>1436</v>
      </c>
      <c r="J301" s="46">
        <v>278</v>
      </c>
      <c r="K301" s="46">
        <v>1499</v>
      </c>
      <c r="L301" s="46">
        <v>959</v>
      </c>
      <c r="M301" s="46">
        <v>554</v>
      </c>
      <c r="N301" s="46">
        <v>3</v>
      </c>
      <c r="P301" s="27"/>
      <c r="Q301" s="27"/>
      <c r="R301" s="27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D301" s="27"/>
      <c r="AE301" s="27"/>
      <c r="AF301" s="27"/>
      <c r="AG301" s="29"/>
      <c r="AH301" s="29"/>
      <c r="AI301" s="29"/>
      <c r="AJ301" s="29"/>
      <c r="AK301" s="29"/>
      <c r="AL301" s="29"/>
      <c r="AM301" s="29"/>
      <c r="AN301" s="29"/>
      <c r="AO301" s="29"/>
      <c r="AP301" s="29"/>
    </row>
    <row r="302" spans="1:42">
      <c r="A302" s="44" t="s">
        <v>104</v>
      </c>
      <c r="B302" s="44" t="s">
        <v>82</v>
      </c>
      <c r="C302" s="44" t="s">
        <v>87</v>
      </c>
      <c r="D302" s="44" t="s">
        <v>120</v>
      </c>
      <c r="E302" s="45">
        <v>268551</v>
      </c>
      <c r="F302" s="45">
        <v>11131</v>
      </c>
      <c r="G302" s="45">
        <v>114237</v>
      </c>
      <c r="H302" s="45">
        <v>48139</v>
      </c>
      <c r="I302" s="45">
        <v>42785</v>
      </c>
      <c r="J302" s="45">
        <v>23313</v>
      </c>
      <c r="K302" s="45">
        <v>23081</v>
      </c>
      <c r="L302" s="45">
        <v>15734</v>
      </c>
      <c r="M302" s="45">
        <v>9253</v>
      </c>
      <c r="N302" s="45">
        <v>71</v>
      </c>
      <c r="P302" s="27"/>
      <c r="Q302" s="27"/>
      <c r="R302" s="27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D302" s="27"/>
      <c r="AE302" s="27"/>
      <c r="AF302" s="27"/>
      <c r="AG302" s="28"/>
      <c r="AH302" s="28"/>
      <c r="AI302" s="28"/>
      <c r="AJ302" s="28"/>
      <c r="AK302" s="28"/>
      <c r="AL302" s="28"/>
      <c r="AM302" s="28"/>
      <c r="AN302" s="28"/>
      <c r="AO302" s="28"/>
      <c r="AP302" s="28"/>
    </row>
    <row r="303" spans="1:42">
      <c r="A303" s="44" t="s">
        <v>104</v>
      </c>
      <c r="B303" s="44" t="s">
        <v>83</v>
      </c>
      <c r="C303" s="44" t="s">
        <v>87</v>
      </c>
      <c r="D303" s="44" t="s">
        <v>120</v>
      </c>
      <c r="E303" s="45">
        <v>268551</v>
      </c>
      <c r="F303" s="45">
        <v>11131</v>
      </c>
      <c r="G303" s="45">
        <v>114237</v>
      </c>
      <c r="H303" s="45">
        <v>48139</v>
      </c>
      <c r="I303" s="45">
        <v>42785</v>
      </c>
      <c r="J303" s="45">
        <v>23313</v>
      </c>
      <c r="K303" s="45">
        <v>23081</v>
      </c>
      <c r="L303" s="45">
        <v>15734</v>
      </c>
      <c r="M303" s="45">
        <v>9253</v>
      </c>
      <c r="N303" s="45">
        <v>71</v>
      </c>
      <c r="P303" s="27"/>
      <c r="Q303" s="27"/>
      <c r="R303" s="27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D303" s="27"/>
      <c r="AE303" s="27"/>
      <c r="AF303" s="27"/>
      <c r="AG303" s="28"/>
      <c r="AH303" s="28"/>
      <c r="AI303" s="28"/>
      <c r="AJ303" s="28"/>
      <c r="AK303" s="28"/>
      <c r="AL303" s="28"/>
      <c r="AM303" s="28"/>
      <c r="AN303" s="28"/>
      <c r="AO303" s="28"/>
      <c r="AP303" s="28"/>
    </row>
    <row r="304" spans="1:42">
      <c r="A304" s="44" t="s">
        <v>104</v>
      </c>
      <c r="B304" s="44" t="s">
        <v>85</v>
      </c>
      <c r="C304" s="44" t="s">
        <v>87</v>
      </c>
      <c r="D304" s="44" t="s">
        <v>120</v>
      </c>
      <c r="E304" s="46">
        <v>250446</v>
      </c>
      <c r="F304" s="46">
        <v>0</v>
      </c>
      <c r="G304" s="46">
        <v>105459</v>
      </c>
      <c r="H304" s="46">
        <v>44651</v>
      </c>
      <c r="I304" s="46">
        <v>37495</v>
      </c>
      <c r="J304" s="46">
        <v>23313</v>
      </c>
      <c r="K304" s="46">
        <v>21319</v>
      </c>
      <c r="L304" s="46">
        <v>14612</v>
      </c>
      <c r="M304" s="46">
        <v>8652</v>
      </c>
      <c r="N304" s="46">
        <v>68</v>
      </c>
      <c r="P304" s="27"/>
      <c r="Q304" s="27"/>
      <c r="R304" s="27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D304" s="27"/>
      <c r="AE304" s="27"/>
      <c r="AF304" s="27"/>
      <c r="AG304" s="29"/>
      <c r="AH304" s="29"/>
      <c r="AI304" s="29"/>
      <c r="AJ304" s="29"/>
      <c r="AK304" s="29"/>
      <c r="AL304" s="29"/>
      <c r="AM304" s="29"/>
      <c r="AN304" s="29"/>
      <c r="AO304" s="29"/>
      <c r="AP304" s="29"/>
    </row>
    <row r="305" spans="1:42">
      <c r="A305" s="44" t="s">
        <v>104</v>
      </c>
      <c r="B305" s="44" t="s">
        <v>84</v>
      </c>
      <c r="C305" s="44" t="s">
        <v>87</v>
      </c>
      <c r="D305" s="44" t="s">
        <v>120</v>
      </c>
      <c r="E305" s="46">
        <v>244456</v>
      </c>
      <c r="F305" s="46">
        <v>0</v>
      </c>
      <c r="G305" s="46">
        <v>99469</v>
      </c>
      <c r="H305" s="46">
        <v>43226</v>
      </c>
      <c r="I305" s="46">
        <v>33438</v>
      </c>
      <c r="J305" s="46">
        <v>22805</v>
      </c>
      <c r="K305" s="46">
        <v>20724</v>
      </c>
      <c r="L305" s="46">
        <v>14101</v>
      </c>
      <c r="M305" s="46">
        <v>8335</v>
      </c>
      <c r="N305" s="46">
        <v>66</v>
      </c>
      <c r="P305" s="27"/>
      <c r="Q305" s="27"/>
      <c r="R305" s="27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D305" s="27"/>
      <c r="AE305" s="27"/>
      <c r="AF305" s="27"/>
      <c r="AG305" s="29"/>
      <c r="AH305" s="29"/>
      <c r="AI305" s="29"/>
      <c r="AJ305" s="29"/>
      <c r="AK305" s="29"/>
      <c r="AL305" s="29"/>
      <c r="AM305" s="29"/>
      <c r="AN305" s="29"/>
      <c r="AO305" s="29"/>
      <c r="AP305" s="29"/>
    </row>
    <row r="306" spans="1:42">
      <c r="A306" s="44" t="s">
        <v>105</v>
      </c>
      <c r="B306" s="44" t="s">
        <v>82</v>
      </c>
      <c r="C306" s="44" t="s">
        <v>87</v>
      </c>
      <c r="D306" s="44" t="s">
        <v>120</v>
      </c>
      <c r="E306" s="45">
        <v>167894</v>
      </c>
      <c r="F306" s="45">
        <v>7265</v>
      </c>
      <c r="G306" s="45">
        <v>72419</v>
      </c>
      <c r="H306" s="45">
        <v>30447</v>
      </c>
      <c r="I306" s="45">
        <v>26550</v>
      </c>
      <c r="J306" s="45">
        <v>15422</v>
      </c>
      <c r="K306" s="45">
        <v>16040</v>
      </c>
      <c r="L306" s="45">
        <v>9783</v>
      </c>
      <c r="M306" s="45">
        <v>4587</v>
      </c>
      <c r="N306" s="45">
        <v>37</v>
      </c>
      <c r="P306" s="27"/>
      <c r="Q306" s="27"/>
      <c r="R306" s="27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D306" s="27"/>
      <c r="AE306" s="27"/>
      <c r="AF306" s="27"/>
      <c r="AG306" s="28"/>
      <c r="AH306" s="28"/>
      <c r="AI306" s="28"/>
      <c r="AJ306" s="28"/>
      <c r="AK306" s="28"/>
      <c r="AL306" s="28"/>
      <c r="AM306" s="28"/>
      <c r="AN306" s="28"/>
      <c r="AO306" s="28"/>
      <c r="AP306" s="28"/>
    </row>
    <row r="307" spans="1:42">
      <c r="A307" s="44" t="s">
        <v>105</v>
      </c>
      <c r="B307" s="44" t="s">
        <v>83</v>
      </c>
      <c r="C307" s="44" t="s">
        <v>87</v>
      </c>
      <c r="D307" s="44" t="s">
        <v>120</v>
      </c>
      <c r="E307" s="45">
        <v>167894</v>
      </c>
      <c r="F307" s="45">
        <v>7265</v>
      </c>
      <c r="G307" s="45">
        <v>72419</v>
      </c>
      <c r="H307" s="45">
        <v>30447</v>
      </c>
      <c r="I307" s="45">
        <v>26550</v>
      </c>
      <c r="J307" s="45">
        <v>15422</v>
      </c>
      <c r="K307" s="45">
        <v>16040</v>
      </c>
      <c r="L307" s="45">
        <v>9783</v>
      </c>
      <c r="M307" s="45">
        <v>4587</v>
      </c>
      <c r="N307" s="45">
        <v>37</v>
      </c>
      <c r="P307" s="27"/>
      <c r="Q307" s="27"/>
      <c r="R307" s="27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D307" s="27"/>
      <c r="AE307" s="27"/>
      <c r="AF307" s="27"/>
      <c r="AG307" s="28"/>
      <c r="AH307" s="28"/>
      <c r="AI307" s="28"/>
      <c r="AJ307" s="28"/>
      <c r="AK307" s="28"/>
      <c r="AL307" s="28"/>
      <c r="AM307" s="28"/>
      <c r="AN307" s="28"/>
      <c r="AO307" s="28"/>
      <c r="AP307" s="28"/>
    </row>
    <row r="308" spans="1:42">
      <c r="A308" s="44" t="s">
        <v>105</v>
      </c>
      <c r="B308" s="44" t="s">
        <v>85</v>
      </c>
      <c r="C308" s="44" t="s">
        <v>87</v>
      </c>
      <c r="D308" s="44" t="s">
        <v>120</v>
      </c>
      <c r="E308" s="46">
        <v>167894</v>
      </c>
      <c r="F308" s="46">
        <v>0</v>
      </c>
      <c r="G308" s="46">
        <v>72419</v>
      </c>
      <c r="H308" s="46">
        <v>30447</v>
      </c>
      <c r="I308" s="46">
        <v>26550</v>
      </c>
      <c r="J308" s="46">
        <v>15422</v>
      </c>
      <c r="K308" s="46">
        <v>16040</v>
      </c>
      <c r="L308" s="46">
        <v>9783</v>
      </c>
      <c r="M308" s="46">
        <v>4587</v>
      </c>
      <c r="N308" s="46">
        <v>37</v>
      </c>
      <c r="P308" s="27"/>
      <c r="Q308" s="27"/>
      <c r="R308" s="27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D308" s="27"/>
      <c r="AE308" s="27"/>
      <c r="AF308" s="27"/>
      <c r="AG308" s="29"/>
      <c r="AH308" s="29"/>
      <c r="AI308" s="29"/>
      <c r="AJ308" s="29"/>
      <c r="AK308" s="29"/>
      <c r="AL308" s="29"/>
      <c r="AM308" s="29"/>
      <c r="AN308" s="29"/>
      <c r="AO308" s="29"/>
      <c r="AP308" s="29"/>
    </row>
    <row r="309" spans="1:42">
      <c r="A309" s="44" t="s">
        <v>105</v>
      </c>
      <c r="B309" s="44" t="s">
        <v>84</v>
      </c>
      <c r="C309" s="44" t="s">
        <v>87</v>
      </c>
      <c r="D309" s="44" t="s">
        <v>120</v>
      </c>
      <c r="E309" s="46">
        <v>119072</v>
      </c>
      <c r="F309" s="46">
        <v>0</v>
      </c>
      <c r="G309" s="46">
        <v>52460</v>
      </c>
      <c r="H309" s="46">
        <v>21288</v>
      </c>
      <c r="I309" s="46">
        <v>20250</v>
      </c>
      <c r="J309" s="46">
        <v>10922</v>
      </c>
      <c r="K309" s="46">
        <v>11293</v>
      </c>
      <c r="L309" s="46">
        <v>6933</v>
      </c>
      <c r="M309" s="46">
        <v>3043</v>
      </c>
      <c r="N309" s="46">
        <v>19</v>
      </c>
      <c r="P309" s="27"/>
      <c r="Q309" s="27"/>
      <c r="R309" s="27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D309" s="27"/>
      <c r="AE309" s="27"/>
      <c r="AF309" s="27"/>
      <c r="AG309" s="29"/>
      <c r="AH309" s="29"/>
      <c r="AI309" s="29"/>
      <c r="AJ309" s="29"/>
      <c r="AK309" s="29"/>
      <c r="AL309" s="29"/>
      <c r="AM309" s="29"/>
      <c r="AN309" s="29"/>
      <c r="AO309" s="29"/>
      <c r="AP309" s="29"/>
    </row>
    <row r="310" spans="1:42">
      <c r="A310" s="44" t="s">
        <v>52</v>
      </c>
      <c r="B310" s="44" t="s">
        <v>82</v>
      </c>
      <c r="C310" s="44" t="s">
        <v>87</v>
      </c>
      <c r="D310" s="44" t="s">
        <v>120</v>
      </c>
      <c r="E310" s="45">
        <v>192146</v>
      </c>
      <c r="F310" s="45">
        <v>7192</v>
      </c>
      <c r="G310" s="45">
        <v>80019</v>
      </c>
      <c r="H310" s="45">
        <v>35652</v>
      </c>
      <c r="I310" s="45">
        <v>28295</v>
      </c>
      <c r="J310" s="45">
        <v>16072</v>
      </c>
      <c r="K310" s="45">
        <v>17494</v>
      </c>
      <c r="L310" s="45">
        <v>11760</v>
      </c>
      <c r="M310" s="45">
        <v>6359</v>
      </c>
      <c r="N310" s="45">
        <v>39</v>
      </c>
      <c r="P310" s="27"/>
      <c r="Q310" s="27"/>
      <c r="R310" s="27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D310" s="27"/>
      <c r="AE310" s="27"/>
      <c r="AF310" s="27"/>
      <c r="AG310" s="28"/>
      <c r="AH310" s="28"/>
      <c r="AI310" s="28"/>
      <c r="AJ310" s="28"/>
      <c r="AK310" s="28"/>
      <c r="AL310" s="28"/>
      <c r="AM310" s="28"/>
      <c r="AN310" s="28"/>
      <c r="AO310" s="28"/>
      <c r="AP310" s="28"/>
    </row>
    <row r="311" spans="1:42">
      <c r="A311" s="44" t="s">
        <v>52</v>
      </c>
      <c r="B311" s="44" t="s">
        <v>83</v>
      </c>
      <c r="C311" s="44" t="s">
        <v>87</v>
      </c>
      <c r="D311" s="44" t="s">
        <v>120</v>
      </c>
      <c r="E311" s="45">
        <v>192146</v>
      </c>
      <c r="F311" s="45">
        <v>7192</v>
      </c>
      <c r="G311" s="45">
        <v>80019</v>
      </c>
      <c r="H311" s="45">
        <v>35652</v>
      </c>
      <c r="I311" s="45">
        <v>28295</v>
      </c>
      <c r="J311" s="45">
        <v>16072</v>
      </c>
      <c r="K311" s="45">
        <v>17494</v>
      </c>
      <c r="L311" s="45">
        <v>11760</v>
      </c>
      <c r="M311" s="45">
        <v>6359</v>
      </c>
      <c r="N311" s="45">
        <v>39</v>
      </c>
      <c r="P311" s="27"/>
      <c r="Q311" s="27"/>
      <c r="R311" s="27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D311" s="27"/>
      <c r="AE311" s="27"/>
      <c r="AF311" s="27"/>
      <c r="AG311" s="28"/>
      <c r="AH311" s="28"/>
      <c r="AI311" s="28"/>
      <c r="AJ311" s="28"/>
      <c r="AK311" s="28"/>
      <c r="AL311" s="28"/>
      <c r="AM311" s="28"/>
      <c r="AN311" s="28"/>
      <c r="AO311" s="28"/>
      <c r="AP311" s="28"/>
    </row>
    <row r="312" spans="1:42">
      <c r="A312" s="44" t="s">
        <v>52</v>
      </c>
      <c r="B312" s="44" t="s">
        <v>85</v>
      </c>
      <c r="C312" s="44" t="s">
        <v>87</v>
      </c>
      <c r="D312" s="44" t="s">
        <v>120</v>
      </c>
      <c r="E312" s="46">
        <v>78680</v>
      </c>
      <c r="F312" s="46">
        <v>0</v>
      </c>
      <c r="G312" s="46">
        <v>28811</v>
      </c>
      <c r="H312" s="46">
        <v>16039</v>
      </c>
      <c r="I312" s="46">
        <v>12772</v>
      </c>
      <c r="J312" s="46">
        <v>0</v>
      </c>
      <c r="K312" s="46">
        <v>2988</v>
      </c>
      <c r="L312" s="46">
        <v>8453</v>
      </c>
      <c r="M312" s="46">
        <v>4570</v>
      </c>
      <c r="N312" s="46">
        <v>28</v>
      </c>
      <c r="P312" s="27"/>
      <c r="Q312" s="27"/>
      <c r="R312" s="27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D312" s="27"/>
      <c r="AE312" s="27"/>
      <c r="AF312" s="27"/>
      <c r="AG312" s="29"/>
      <c r="AH312" s="29"/>
      <c r="AI312" s="29"/>
      <c r="AJ312" s="29"/>
      <c r="AK312" s="29"/>
      <c r="AL312" s="29"/>
      <c r="AM312" s="29"/>
      <c r="AN312" s="29"/>
      <c r="AO312" s="29"/>
      <c r="AP312" s="29"/>
    </row>
    <row r="313" spans="1:42">
      <c r="A313" s="44" t="s">
        <v>52</v>
      </c>
      <c r="B313" s="44" t="s">
        <v>84</v>
      </c>
      <c r="C313" s="44" t="s">
        <v>87</v>
      </c>
      <c r="D313" s="44" t="s">
        <v>120</v>
      </c>
      <c r="E313" s="46">
        <v>59553</v>
      </c>
      <c r="F313" s="46">
        <v>0</v>
      </c>
      <c r="G313" s="46">
        <v>23090</v>
      </c>
      <c r="H313" s="46">
        <v>12052</v>
      </c>
      <c r="I313" s="46">
        <v>11038</v>
      </c>
      <c r="J313" s="46">
        <v>0</v>
      </c>
      <c r="K313" s="46">
        <v>2987</v>
      </c>
      <c r="L313" s="46">
        <v>5871</v>
      </c>
      <c r="M313" s="46">
        <v>3175</v>
      </c>
      <c r="N313" s="46">
        <v>19</v>
      </c>
      <c r="P313" s="27"/>
      <c r="Q313" s="27"/>
      <c r="R313" s="27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D313" s="27"/>
      <c r="AE313" s="27"/>
      <c r="AF313" s="27"/>
      <c r="AG313" s="29"/>
      <c r="AH313" s="29"/>
      <c r="AI313" s="29"/>
      <c r="AJ313" s="29"/>
      <c r="AK313" s="29"/>
      <c r="AL313" s="29"/>
      <c r="AM313" s="29"/>
      <c r="AN313" s="29"/>
      <c r="AO313" s="29"/>
      <c r="AP313" s="29"/>
    </row>
    <row r="314" spans="1:42">
      <c r="A314" s="44" t="s">
        <v>54</v>
      </c>
      <c r="B314" s="44" t="s">
        <v>82</v>
      </c>
      <c r="C314" s="44" t="s">
        <v>87</v>
      </c>
      <c r="D314" s="44" t="s">
        <v>120</v>
      </c>
      <c r="E314" s="45">
        <v>80679</v>
      </c>
      <c r="F314" s="45">
        <v>2645</v>
      </c>
      <c r="G314" s="45">
        <v>33151</v>
      </c>
      <c r="H314" s="45">
        <v>14817</v>
      </c>
      <c r="I314" s="45">
        <v>11402</v>
      </c>
      <c r="J314" s="45">
        <v>6932</v>
      </c>
      <c r="K314" s="45">
        <v>6931</v>
      </c>
      <c r="L314" s="45">
        <v>4867</v>
      </c>
      <c r="M314" s="45">
        <v>2998</v>
      </c>
      <c r="N314" s="45">
        <v>21</v>
      </c>
      <c r="P314" s="27"/>
      <c r="Q314" s="27"/>
      <c r="R314" s="27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D314" s="27"/>
      <c r="AE314" s="27"/>
      <c r="AF314" s="27"/>
      <c r="AG314" s="28"/>
      <c r="AH314" s="28"/>
      <c r="AI314" s="28"/>
      <c r="AJ314" s="28"/>
      <c r="AK314" s="28"/>
      <c r="AL314" s="28"/>
      <c r="AM314" s="28"/>
      <c r="AN314" s="28"/>
      <c r="AO314" s="28"/>
      <c r="AP314" s="28"/>
    </row>
    <row r="315" spans="1:42">
      <c r="A315" s="44" t="s">
        <v>54</v>
      </c>
      <c r="B315" s="44" t="s">
        <v>83</v>
      </c>
      <c r="C315" s="44" t="s">
        <v>87</v>
      </c>
      <c r="D315" s="44" t="s">
        <v>120</v>
      </c>
      <c r="E315" s="45">
        <v>80679</v>
      </c>
      <c r="F315" s="45">
        <v>2645</v>
      </c>
      <c r="G315" s="45">
        <v>33151</v>
      </c>
      <c r="H315" s="45">
        <v>14817</v>
      </c>
      <c r="I315" s="45">
        <v>11402</v>
      </c>
      <c r="J315" s="45">
        <v>6932</v>
      </c>
      <c r="K315" s="45">
        <v>6931</v>
      </c>
      <c r="L315" s="45">
        <v>4867</v>
      </c>
      <c r="M315" s="45">
        <v>2998</v>
      </c>
      <c r="N315" s="45">
        <v>21</v>
      </c>
      <c r="P315" s="27"/>
      <c r="Q315" s="27"/>
      <c r="R315" s="27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D315" s="27"/>
      <c r="AE315" s="27"/>
      <c r="AF315" s="27"/>
      <c r="AG315" s="28"/>
      <c r="AH315" s="28"/>
      <c r="AI315" s="28"/>
      <c r="AJ315" s="28"/>
      <c r="AK315" s="28"/>
      <c r="AL315" s="28"/>
      <c r="AM315" s="28"/>
      <c r="AN315" s="28"/>
      <c r="AO315" s="28"/>
      <c r="AP315" s="28"/>
    </row>
    <row r="316" spans="1:42">
      <c r="A316" s="44" t="s">
        <v>54</v>
      </c>
      <c r="B316" s="44" t="s">
        <v>85</v>
      </c>
      <c r="C316" s="44" t="s">
        <v>87</v>
      </c>
      <c r="D316" s="44" t="s">
        <v>120</v>
      </c>
      <c r="E316" s="46">
        <v>62564</v>
      </c>
      <c r="F316" s="46">
        <v>2645</v>
      </c>
      <c r="G316" s="46">
        <v>23661</v>
      </c>
      <c r="H316" s="46">
        <v>12592</v>
      </c>
      <c r="I316" s="46">
        <v>7420</v>
      </c>
      <c r="J316" s="46">
        <v>3649</v>
      </c>
      <c r="K316" s="46">
        <v>5499</v>
      </c>
      <c r="L316" s="46">
        <v>4299</v>
      </c>
      <c r="M316" s="46">
        <v>2775</v>
      </c>
      <c r="N316" s="46">
        <v>19</v>
      </c>
      <c r="P316" s="27"/>
      <c r="Q316" s="27"/>
      <c r="R316" s="27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D316" s="27"/>
      <c r="AE316" s="27"/>
      <c r="AF316" s="27"/>
      <c r="AG316" s="29"/>
      <c r="AH316" s="29"/>
      <c r="AI316" s="29"/>
      <c r="AJ316" s="29"/>
      <c r="AK316" s="29"/>
      <c r="AL316" s="29"/>
      <c r="AM316" s="29"/>
      <c r="AN316" s="29"/>
      <c r="AO316" s="29"/>
      <c r="AP316" s="29"/>
    </row>
    <row r="317" spans="1:42">
      <c r="A317" s="44" t="s">
        <v>54</v>
      </c>
      <c r="B317" s="44" t="s">
        <v>84</v>
      </c>
      <c r="C317" s="44" t="s">
        <v>87</v>
      </c>
      <c r="D317" s="44" t="s">
        <v>120</v>
      </c>
      <c r="E317" s="46">
        <v>32057</v>
      </c>
      <c r="F317" s="46">
        <v>2645</v>
      </c>
      <c r="G317" s="46">
        <v>15354</v>
      </c>
      <c r="H317" s="46">
        <v>5245</v>
      </c>
      <c r="I317" s="46">
        <v>7548</v>
      </c>
      <c r="J317" s="46">
        <v>2561</v>
      </c>
      <c r="K317" s="46">
        <v>2412</v>
      </c>
      <c r="L317" s="46">
        <v>2030</v>
      </c>
      <c r="M317" s="46">
        <v>798</v>
      </c>
      <c r="N317" s="46">
        <v>5</v>
      </c>
      <c r="P317" s="27"/>
      <c r="Q317" s="27"/>
      <c r="R317" s="27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D317" s="27"/>
      <c r="AE317" s="27"/>
      <c r="AF317" s="27"/>
      <c r="AG317" s="29"/>
      <c r="AH317" s="29"/>
      <c r="AI317" s="29"/>
      <c r="AJ317" s="29"/>
      <c r="AK317" s="29"/>
      <c r="AL317" s="29"/>
      <c r="AM317" s="29"/>
      <c r="AN317" s="29"/>
      <c r="AO317" s="29"/>
      <c r="AP317" s="29"/>
    </row>
    <row r="318" spans="1:42">
      <c r="A318" s="44" t="s">
        <v>44</v>
      </c>
      <c r="B318" s="44" t="s">
        <v>82</v>
      </c>
      <c r="C318" s="44" t="s">
        <v>87</v>
      </c>
      <c r="D318" s="44" t="s">
        <v>120</v>
      </c>
      <c r="E318" s="45">
        <v>121735</v>
      </c>
      <c r="F318" s="45">
        <v>4612</v>
      </c>
      <c r="G318" s="45">
        <v>49144</v>
      </c>
      <c r="H318" s="45">
        <v>23882</v>
      </c>
      <c r="I318" s="45">
        <v>15297</v>
      </c>
      <c r="J318" s="45">
        <v>9965</v>
      </c>
      <c r="K318" s="45">
        <v>12429</v>
      </c>
      <c r="L318" s="45">
        <v>8078</v>
      </c>
      <c r="M318" s="45">
        <v>3356</v>
      </c>
      <c r="N318" s="45">
        <v>19</v>
      </c>
      <c r="P318" s="27"/>
      <c r="Q318" s="27"/>
      <c r="R318" s="27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D318" s="27"/>
      <c r="AE318" s="27"/>
      <c r="AF318" s="27"/>
      <c r="AG318" s="28"/>
      <c r="AH318" s="28"/>
      <c r="AI318" s="28"/>
      <c r="AJ318" s="28"/>
      <c r="AK318" s="28"/>
      <c r="AL318" s="28"/>
      <c r="AM318" s="28"/>
      <c r="AN318" s="28"/>
      <c r="AO318" s="28"/>
      <c r="AP318" s="28"/>
    </row>
    <row r="319" spans="1:42">
      <c r="A319" s="44" t="s">
        <v>44</v>
      </c>
      <c r="B319" s="44" t="s">
        <v>83</v>
      </c>
      <c r="C319" s="44" t="s">
        <v>87</v>
      </c>
      <c r="D319" s="44" t="s">
        <v>120</v>
      </c>
      <c r="E319" s="45">
        <v>121735</v>
      </c>
      <c r="F319" s="45">
        <v>4612</v>
      </c>
      <c r="G319" s="45">
        <v>49144</v>
      </c>
      <c r="H319" s="45">
        <v>23882</v>
      </c>
      <c r="I319" s="45">
        <v>15297</v>
      </c>
      <c r="J319" s="45">
        <v>9965</v>
      </c>
      <c r="K319" s="45">
        <v>12429</v>
      </c>
      <c r="L319" s="45">
        <v>8078</v>
      </c>
      <c r="M319" s="45">
        <v>3356</v>
      </c>
      <c r="N319" s="45">
        <v>19</v>
      </c>
      <c r="P319" s="27"/>
      <c r="Q319" s="27"/>
      <c r="R319" s="27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D319" s="27"/>
      <c r="AE319" s="27"/>
      <c r="AF319" s="27"/>
      <c r="AG319" s="28"/>
      <c r="AH319" s="28"/>
      <c r="AI319" s="28"/>
      <c r="AJ319" s="28"/>
      <c r="AK319" s="28"/>
      <c r="AL319" s="28"/>
      <c r="AM319" s="28"/>
      <c r="AN319" s="28"/>
      <c r="AO319" s="28"/>
      <c r="AP319" s="28"/>
    </row>
    <row r="320" spans="1:42">
      <c r="A320" s="44" t="s">
        <v>44</v>
      </c>
      <c r="B320" s="44" t="s">
        <v>85</v>
      </c>
      <c r="C320" s="44" t="s">
        <v>87</v>
      </c>
      <c r="D320" s="44" t="s">
        <v>120</v>
      </c>
      <c r="E320" s="46">
        <v>121735</v>
      </c>
      <c r="F320" s="46">
        <v>0</v>
      </c>
      <c r="G320" s="46">
        <v>49144</v>
      </c>
      <c r="H320" s="46">
        <v>23882</v>
      </c>
      <c r="I320" s="46">
        <v>15297</v>
      </c>
      <c r="J320" s="46">
        <v>9965</v>
      </c>
      <c r="K320" s="46">
        <v>12429</v>
      </c>
      <c r="L320" s="46">
        <v>8078</v>
      </c>
      <c r="M320" s="46">
        <v>3356</v>
      </c>
      <c r="N320" s="46">
        <v>19</v>
      </c>
      <c r="P320" s="27"/>
      <c r="Q320" s="27"/>
      <c r="R320" s="27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D320" s="27"/>
      <c r="AE320" s="27"/>
      <c r="AF320" s="27"/>
      <c r="AG320" s="29"/>
      <c r="AH320" s="29"/>
      <c r="AI320" s="29"/>
      <c r="AJ320" s="29"/>
      <c r="AK320" s="29"/>
      <c r="AL320" s="29"/>
      <c r="AM320" s="29"/>
      <c r="AN320" s="29"/>
      <c r="AO320" s="29"/>
      <c r="AP320" s="29"/>
    </row>
    <row r="321" spans="1:42">
      <c r="A321" s="44" t="s">
        <v>44</v>
      </c>
      <c r="B321" s="44" t="s">
        <v>84</v>
      </c>
      <c r="C321" s="44" t="s">
        <v>87</v>
      </c>
      <c r="D321" s="44" t="s">
        <v>120</v>
      </c>
      <c r="E321" s="46">
        <v>22175</v>
      </c>
      <c r="F321" s="46">
        <v>0</v>
      </c>
      <c r="G321" s="46">
        <v>9757</v>
      </c>
      <c r="H321" s="46">
        <v>4398</v>
      </c>
      <c r="I321" s="46">
        <v>2947</v>
      </c>
      <c r="J321" s="46">
        <v>2412</v>
      </c>
      <c r="K321" s="46">
        <v>3457</v>
      </c>
      <c r="L321" s="46">
        <v>675</v>
      </c>
      <c r="M321" s="46">
        <v>263</v>
      </c>
      <c r="N321" s="46">
        <v>3</v>
      </c>
      <c r="P321" s="27"/>
      <c r="Q321" s="27"/>
      <c r="R321" s="27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D321" s="27"/>
      <c r="AE321" s="27"/>
      <c r="AF321" s="27"/>
      <c r="AG321" s="29"/>
      <c r="AH321" s="29"/>
      <c r="AI321" s="29"/>
      <c r="AJ321" s="29"/>
      <c r="AK321" s="29"/>
      <c r="AL321" s="29"/>
      <c r="AM321" s="29"/>
      <c r="AN321" s="29"/>
      <c r="AO321" s="29"/>
      <c r="AP321" s="29"/>
    </row>
    <row r="322" spans="1:42">
      <c r="A322" s="44" t="s">
        <v>56</v>
      </c>
      <c r="B322" s="44" t="s">
        <v>82</v>
      </c>
      <c r="C322" s="44" t="s">
        <v>87</v>
      </c>
      <c r="D322" s="44" t="s">
        <v>120</v>
      </c>
      <c r="E322" s="45">
        <v>71973</v>
      </c>
      <c r="F322" s="45">
        <v>2293</v>
      </c>
      <c r="G322" s="45">
        <v>29768</v>
      </c>
      <c r="H322" s="45">
        <v>13089</v>
      </c>
      <c r="I322" s="45">
        <v>10657</v>
      </c>
      <c r="J322" s="45">
        <v>6022</v>
      </c>
      <c r="K322" s="45">
        <v>6024</v>
      </c>
      <c r="L322" s="45">
        <v>4160</v>
      </c>
      <c r="M322" s="45">
        <v>2891</v>
      </c>
      <c r="N322" s="45">
        <v>14</v>
      </c>
      <c r="P322" s="27"/>
      <c r="Q322" s="27"/>
      <c r="R322" s="27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D322" s="27"/>
      <c r="AE322" s="27"/>
      <c r="AF322" s="27"/>
      <c r="AG322" s="28"/>
      <c r="AH322" s="28"/>
      <c r="AI322" s="28"/>
      <c r="AJ322" s="28"/>
      <c r="AK322" s="28"/>
      <c r="AL322" s="28"/>
      <c r="AM322" s="28"/>
      <c r="AN322" s="28"/>
      <c r="AO322" s="28"/>
      <c r="AP322" s="28"/>
    </row>
    <row r="323" spans="1:42">
      <c r="A323" s="44" t="s">
        <v>56</v>
      </c>
      <c r="B323" s="44" t="s">
        <v>83</v>
      </c>
      <c r="C323" s="44" t="s">
        <v>87</v>
      </c>
      <c r="D323" s="44" t="s">
        <v>120</v>
      </c>
      <c r="E323" s="45">
        <v>71973</v>
      </c>
      <c r="F323" s="45">
        <v>2293</v>
      </c>
      <c r="G323" s="45">
        <v>29768</v>
      </c>
      <c r="H323" s="45">
        <v>13089</v>
      </c>
      <c r="I323" s="45">
        <v>10657</v>
      </c>
      <c r="J323" s="45">
        <v>6022</v>
      </c>
      <c r="K323" s="45">
        <v>6024</v>
      </c>
      <c r="L323" s="45">
        <v>4160</v>
      </c>
      <c r="M323" s="45">
        <v>2891</v>
      </c>
      <c r="N323" s="45">
        <v>14</v>
      </c>
      <c r="P323" s="27"/>
      <c r="Q323" s="27"/>
      <c r="R323" s="27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D323" s="27"/>
      <c r="AE323" s="27"/>
      <c r="AF323" s="27"/>
      <c r="AG323" s="28"/>
      <c r="AH323" s="28"/>
      <c r="AI323" s="28"/>
      <c r="AJ323" s="28"/>
      <c r="AK323" s="28"/>
      <c r="AL323" s="28"/>
      <c r="AM323" s="28"/>
      <c r="AN323" s="28"/>
      <c r="AO323" s="28"/>
      <c r="AP323" s="28"/>
    </row>
    <row r="324" spans="1:42">
      <c r="A324" s="44" t="s">
        <v>56</v>
      </c>
      <c r="B324" s="44" t="s">
        <v>85</v>
      </c>
      <c r="C324" s="44" t="s">
        <v>87</v>
      </c>
      <c r="D324" s="44" t="s">
        <v>120</v>
      </c>
      <c r="E324" s="46">
        <v>45019</v>
      </c>
      <c r="F324" s="46">
        <v>0</v>
      </c>
      <c r="G324" s="46">
        <v>18341</v>
      </c>
      <c r="H324" s="46">
        <v>8312</v>
      </c>
      <c r="I324" s="46">
        <v>6344</v>
      </c>
      <c r="J324" s="46">
        <v>3685</v>
      </c>
      <c r="K324" s="46">
        <v>3812</v>
      </c>
      <c r="L324" s="46">
        <v>2649</v>
      </c>
      <c r="M324" s="46">
        <v>1841</v>
      </c>
      <c r="N324" s="46">
        <v>10</v>
      </c>
      <c r="P324" s="27"/>
      <c r="Q324" s="27"/>
      <c r="R324" s="27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D324" s="27"/>
      <c r="AE324" s="27"/>
      <c r="AF324" s="27"/>
      <c r="AG324" s="29"/>
      <c r="AH324" s="29"/>
      <c r="AI324" s="29"/>
      <c r="AJ324" s="29"/>
      <c r="AK324" s="29"/>
      <c r="AL324" s="29"/>
      <c r="AM324" s="29"/>
      <c r="AN324" s="29"/>
      <c r="AO324" s="29"/>
      <c r="AP324" s="29"/>
    </row>
    <row r="325" spans="1:42">
      <c r="A325" s="44" t="s">
        <v>56</v>
      </c>
      <c r="B325" s="44" t="s">
        <v>84</v>
      </c>
      <c r="C325" s="44" t="s">
        <v>87</v>
      </c>
      <c r="D325" s="44" t="s">
        <v>120</v>
      </c>
      <c r="E325" s="46">
        <v>33257</v>
      </c>
      <c r="F325" s="46">
        <v>0</v>
      </c>
      <c r="G325" s="46">
        <v>12163</v>
      </c>
      <c r="H325" s="46">
        <v>6539</v>
      </c>
      <c r="I325" s="46">
        <v>2647</v>
      </c>
      <c r="J325" s="46">
        <v>2977</v>
      </c>
      <c r="K325" s="46">
        <v>2999</v>
      </c>
      <c r="L325" s="46">
        <v>2052</v>
      </c>
      <c r="M325" s="46">
        <v>1483</v>
      </c>
      <c r="N325" s="46">
        <v>5</v>
      </c>
      <c r="P325" s="27"/>
      <c r="Q325" s="27"/>
      <c r="R325" s="27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D325" s="27"/>
      <c r="AE325" s="27"/>
      <c r="AF325" s="27"/>
      <c r="AG325" s="29"/>
      <c r="AH325" s="29"/>
      <c r="AI325" s="29"/>
      <c r="AJ325" s="29"/>
      <c r="AK325" s="29"/>
      <c r="AL325" s="29"/>
      <c r="AM325" s="29"/>
      <c r="AN325" s="29"/>
      <c r="AO325" s="29"/>
      <c r="AP325" s="29"/>
    </row>
    <row r="326" spans="1:42">
      <c r="A326" s="44" t="s">
        <v>103</v>
      </c>
      <c r="B326" s="44" t="s">
        <v>82</v>
      </c>
      <c r="C326" s="44" t="s">
        <v>87</v>
      </c>
      <c r="D326" s="44" t="s">
        <v>120</v>
      </c>
      <c r="E326" s="45">
        <v>194897</v>
      </c>
      <c r="F326" s="45">
        <v>8421</v>
      </c>
      <c r="G326" s="45">
        <v>82855</v>
      </c>
      <c r="H326" s="45">
        <v>35528</v>
      </c>
      <c r="I326" s="45">
        <v>30274</v>
      </c>
      <c r="J326" s="45">
        <v>17053</v>
      </c>
      <c r="K326" s="45">
        <v>17730</v>
      </c>
      <c r="L326" s="45">
        <v>11803</v>
      </c>
      <c r="M326" s="45">
        <v>5947</v>
      </c>
      <c r="N326" s="45">
        <v>48</v>
      </c>
      <c r="P326" s="27"/>
      <c r="Q326" s="27"/>
      <c r="R326" s="27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D326" s="27"/>
      <c r="AE326" s="27"/>
      <c r="AF326" s="27"/>
      <c r="AG326" s="28"/>
      <c r="AH326" s="28"/>
      <c r="AI326" s="28"/>
      <c r="AJ326" s="28"/>
      <c r="AK326" s="28"/>
      <c r="AL326" s="28"/>
      <c r="AM326" s="28"/>
      <c r="AN326" s="28"/>
      <c r="AO326" s="28"/>
      <c r="AP326" s="28"/>
    </row>
    <row r="327" spans="1:42">
      <c r="A327" s="44" t="s">
        <v>103</v>
      </c>
      <c r="B327" s="44" t="s">
        <v>83</v>
      </c>
      <c r="C327" s="44" t="s">
        <v>87</v>
      </c>
      <c r="D327" s="44" t="s">
        <v>120</v>
      </c>
      <c r="E327" s="45">
        <v>194897</v>
      </c>
      <c r="F327" s="45">
        <v>8421</v>
      </c>
      <c r="G327" s="45">
        <v>82855</v>
      </c>
      <c r="H327" s="45">
        <v>35528</v>
      </c>
      <c r="I327" s="45">
        <v>30274</v>
      </c>
      <c r="J327" s="45">
        <v>17053</v>
      </c>
      <c r="K327" s="45">
        <v>17730</v>
      </c>
      <c r="L327" s="45">
        <v>11803</v>
      </c>
      <c r="M327" s="45">
        <v>5947</v>
      </c>
      <c r="N327" s="45">
        <v>48</v>
      </c>
      <c r="P327" s="27"/>
      <c r="Q327" s="27"/>
      <c r="R327" s="27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D327" s="27"/>
      <c r="AE327" s="27"/>
      <c r="AF327" s="27"/>
      <c r="AG327" s="28"/>
      <c r="AH327" s="28"/>
      <c r="AI327" s="28"/>
      <c r="AJ327" s="28"/>
      <c r="AK327" s="28"/>
      <c r="AL327" s="28"/>
      <c r="AM327" s="28"/>
      <c r="AN327" s="28"/>
      <c r="AO327" s="28"/>
      <c r="AP327" s="28"/>
    </row>
    <row r="328" spans="1:42">
      <c r="A328" s="44" t="s">
        <v>103</v>
      </c>
      <c r="B328" s="44" t="s">
        <v>85</v>
      </c>
      <c r="C328" s="44" t="s">
        <v>87</v>
      </c>
      <c r="D328" s="44" t="s">
        <v>120</v>
      </c>
      <c r="E328" s="46">
        <v>92344</v>
      </c>
      <c r="F328" s="46">
        <v>8421</v>
      </c>
      <c r="G328" s="46">
        <v>39112</v>
      </c>
      <c r="H328" s="46">
        <v>13352</v>
      </c>
      <c r="I328" s="46">
        <v>8707</v>
      </c>
      <c r="J328" s="46">
        <v>17053</v>
      </c>
      <c r="K328" s="46">
        <v>6307</v>
      </c>
      <c r="L328" s="46">
        <v>4672</v>
      </c>
      <c r="M328" s="46">
        <v>2354</v>
      </c>
      <c r="N328" s="46">
        <v>19</v>
      </c>
      <c r="P328" s="27"/>
      <c r="Q328" s="27"/>
      <c r="R328" s="27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D328" s="27"/>
      <c r="AE328" s="27"/>
      <c r="AF328" s="27"/>
      <c r="AG328" s="29"/>
      <c r="AH328" s="29"/>
      <c r="AI328" s="29"/>
      <c r="AJ328" s="29"/>
      <c r="AK328" s="29"/>
      <c r="AL328" s="29"/>
      <c r="AM328" s="29"/>
      <c r="AN328" s="29"/>
      <c r="AO328" s="29"/>
      <c r="AP328" s="29"/>
    </row>
    <row r="329" spans="1:42">
      <c r="A329" s="44" t="s">
        <v>103</v>
      </c>
      <c r="B329" s="44" t="s">
        <v>84</v>
      </c>
      <c r="C329" s="44" t="s">
        <v>87</v>
      </c>
      <c r="D329" s="44" t="s">
        <v>120</v>
      </c>
      <c r="E329" s="46">
        <v>27194</v>
      </c>
      <c r="F329" s="46">
        <v>1354</v>
      </c>
      <c r="G329" s="46">
        <v>13504</v>
      </c>
      <c r="H329" s="46">
        <v>3272</v>
      </c>
      <c r="I329" s="46">
        <v>5221</v>
      </c>
      <c r="J329" s="46">
        <v>5011</v>
      </c>
      <c r="K329" s="46">
        <v>1686</v>
      </c>
      <c r="L329" s="46">
        <v>1052</v>
      </c>
      <c r="M329" s="46">
        <v>530</v>
      </c>
      <c r="N329" s="46">
        <v>4</v>
      </c>
      <c r="P329" s="27"/>
      <c r="Q329" s="27"/>
      <c r="R329" s="27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D329" s="27"/>
      <c r="AE329" s="27"/>
      <c r="AF329" s="27"/>
      <c r="AG329" s="29"/>
      <c r="AH329" s="29"/>
      <c r="AI329" s="29"/>
      <c r="AJ329" s="29"/>
      <c r="AK329" s="29"/>
      <c r="AL329" s="29"/>
      <c r="AM329" s="29"/>
      <c r="AN329" s="29"/>
      <c r="AO329" s="29"/>
      <c r="AP329" s="29"/>
    </row>
    <row r="330" spans="1:42">
      <c r="A330" s="44" t="s">
        <v>55</v>
      </c>
      <c r="B330" s="44" t="s">
        <v>82</v>
      </c>
      <c r="C330" s="44" t="s">
        <v>87</v>
      </c>
      <c r="D330" s="44" t="s">
        <v>120</v>
      </c>
      <c r="E330" s="45">
        <v>121033</v>
      </c>
      <c r="F330" s="45">
        <v>5987</v>
      </c>
      <c r="G330" s="45">
        <v>51772</v>
      </c>
      <c r="H330" s="45">
        <v>21488</v>
      </c>
      <c r="I330" s="45">
        <v>19519</v>
      </c>
      <c r="J330" s="45">
        <v>10765</v>
      </c>
      <c r="K330" s="45">
        <v>10318</v>
      </c>
      <c r="L330" s="45">
        <v>6909</v>
      </c>
      <c r="M330" s="45">
        <v>4229</v>
      </c>
      <c r="N330" s="45">
        <v>32</v>
      </c>
      <c r="P330" s="27"/>
      <c r="Q330" s="27"/>
      <c r="R330" s="27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D330" s="27"/>
      <c r="AE330" s="27"/>
      <c r="AF330" s="27"/>
      <c r="AG330" s="28"/>
      <c r="AH330" s="28"/>
      <c r="AI330" s="28"/>
      <c r="AJ330" s="28"/>
      <c r="AK330" s="28"/>
      <c r="AL330" s="28"/>
      <c r="AM330" s="28"/>
      <c r="AN330" s="28"/>
      <c r="AO330" s="28"/>
      <c r="AP330" s="28"/>
    </row>
    <row r="331" spans="1:42">
      <c r="A331" s="44" t="s">
        <v>55</v>
      </c>
      <c r="B331" s="44" t="s">
        <v>83</v>
      </c>
      <c r="C331" s="44" t="s">
        <v>87</v>
      </c>
      <c r="D331" s="44" t="s">
        <v>120</v>
      </c>
      <c r="E331" s="45">
        <v>121033</v>
      </c>
      <c r="F331" s="45">
        <v>5987</v>
      </c>
      <c r="G331" s="45">
        <v>51772</v>
      </c>
      <c r="H331" s="45">
        <v>21488</v>
      </c>
      <c r="I331" s="45">
        <v>19519</v>
      </c>
      <c r="J331" s="45">
        <v>10765</v>
      </c>
      <c r="K331" s="45">
        <v>10318</v>
      </c>
      <c r="L331" s="45">
        <v>6909</v>
      </c>
      <c r="M331" s="45">
        <v>4229</v>
      </c>
      <c r="N331" s="45">
        <v>32</v>
      </c>
      <c r="P331" s="27"/>
      <c r="Q331" s="27"/>
      <c r="R331" s="27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D331" s="27"/>
      <c r="AE331" s="27"/>
      <c r="AF331" s="27"/>
      <c r="AG331" s="28"/>
      <c r="AH331" s="28"/>
      <c r="AI331" s="28"/>
      <c r="AJ331" s="28"/>
      <c r="AK331" s="28"/>
      <c r="AL331" s="28"/>
      <c r="AM331" s="28"/>
      <c r="AN331" s="28"/>
      <c r="AO331" s="28"/>
      <c r="AP331" s="28"/>
    </row>
    <row r="332" spans="1:42">
      <c r="A332" s="44" t="s">
        <v>55</v>
      </c>
      <c r="B332" s="44" t="s">
        <v>85</v>
      </c>
      <c r="C332" s="44" t="s">
        <v>87</v>
      </c>
      <c r="D332" s="44" t="s">
        <v>120</v>
      </c>
      <c r="E332" s="46">
        <v>121032</v>
      </c>
      <c r="F332" s="46">
        <v>5986</v>
      </c>
      <c r="G332" s="46">
        <v>51771</v>
      </c>
      <c r="H332" s="46">
        <v>21488</v>
      </c>
      <c r="I332" s="46">
        <v>19518</v>
      </c>
      <c r="J332" s="46">
        <v>10765</v>
      </c>
      <c r="K332" s="46">
        <v>10318</v>
      </c>
      <c r="L332" s="46">
        <v>6909</v>
      </c>
      <c r="M332" s="46">
        <v>4229</v>
      </c>
      <c r="N332" s="46">
        <v>32</v>
      </c>
      <c r="P332" s="27"/>
      <c r="Q332" s="27"/>
      <c r="R332" s="27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D332" s="27"/>
      <c r="AE332" s="27"/>
      <c r="AF332" s="27"/>
      <c r="AG332" s="29"/>
      <c r="AH332" s="29"/>
      <c r="AI332" s="29"/>
      <c r="AJ332" s="29"/>
      <c r="AK332" s="29"/>
      <c r="AL332" s="29"/>
      <c r="AM332" s="29"/>
      <c r="AN332" s="29"/>
      <c r="AO332" s="29"/>
      <c r="AP332" s="29"/>
    </row>
    <row r="333" spans="1:42">
      <c r="A333" s="44" t="s">
        <v>55</v>
      </c>
      <c r="B333" s="44" t="s">
        <v>84</v>
      </c>
      <c r="C333" s="44" t="s">
        <v>87</v>
      </c>
      <c r="D333" s="44" t="s">
        <v>120</v>
      </c>
      <c r="E333" s="46">
        <v>29597</v>
      </c>
      <c r="F333" s="46">
        <v>3444</v>
      </c>
      <c r="G333" s="46">
        <v>7645</v>
      </c>
      <c r="H333" s="46">
        <v>7337</v>
      </c>
      <c r="I333" s="46">
        <v>104</v>
      </c>
      <c r="J333" s="46">
        <v>204</v>
      </c>
      <c r="K333" s="46">
        <v>2190</v>
      </c>
      <c r="L333" s="46">
        <v>3239</v>
      </c>
      <c r="M333" s="46">
        <v>1899</v>
      </c>
      <c r="N333" s="46">
        <v>9</v>
      </c>
      <c r="P333" s="27"/>
      <c r="Q333" s="27"/>
      <c r="R333" s="27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D333" s="27"/>
      <c r="AE333" s="27"/>
      <c r="AF333" s="27"/>
      <c r="AG333" s="29"/>
      <c r="AH333" s="29"/>
      <c r="AI333" s="29"/>
      <c r="AJ333" s="29"/>
      <c r="AK333" s="29"/>
      <c r="AL333" s="29"/>
      <c r="AM333" s="29"/>
      <c r="AN333" s="29"/>
      <c r="AO333" s="29"/>
      <c r="AP333" s="29"/>
    </row>
    <row r="334" spans="1:42">
      <c r="A334" s="44" t="s">
        <v>101</v>
      </c>
      <c r="B334" s="44" t="s">
        <v>82</v>
      </c>
      <c r="C334" s="44" t="s">
        <v>87</v>
      </c>
      <c r="D334" s="44" t="s">
        <v>120</v>
      </c>
      <c r="E334" s="45">
        <v>64534</v>
      </c>
      <c r="F334" s="45">
        <v>2042</v>
      </c>
      <c r="G334" s="45">
        <v>29091</v>
      </c>
      <c r="H334" s="45">
        <v>10861</v>
      </c>
      <c r="I334" s="45">
        <v>11984</v>
      </c>
      <c r="J334" s="45">
        <v>6246</v>
      </c>
      <c r="K334" s="45">
        <v>5492</v>
      </c>
      <c r="L334" s="45">
        <v>3301</v>
      </c>
      <c r="M334" s="45">
        <v>2053</v>
      </c>
      <c r="N334" s="45">
        <v>15</v>
      </c>
      <c r="P334" s="27"/>
      <c r="Q334" s="27"/>
      <c r="R334" s="27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D334" s="27"/>
      <c r="AE334" s="27"/>
      <c r="AF334" s="27"/>
      <c r="AG334" s="28"/>
      <c r="AH334" s="28"/>
      <c r="AI334" s="28"/>
      <c r="AJ334" s="28"/>
      <c r="AK334" s="28"/>
      <c r="AL334" s="28"/>
      <c r="AM334" s="28"/>
      <c r="AN334" s="28"/>
      <c r="AO334" s="28"/>
      <c r="AP334" s="28"/>
    </row>
    <row r="335" spans="1:42">
      <c r="A335" s="44" t="s">
        <v>101</v>
      </c>
      <c r="B335" s="44" t="s">
        <v>83</v>
      </c>
      <c r="C335" s="44" t="s">
        <v>87</v>
      </c>
      <c r="D335" s="44" t="s">
        <v>120</v>
      </c>
      <c r="E335" s="45">
        <v>64534</v>
      </c>
      <c r="F335" s="45">
        <v>2042</v>
      </c>
      <c r="G335" s="45">
        <v>29091</v>
      </c>
      <c r="H335" s="45">
        <v>10861</v>
      </c>
      <c r="I335" s="45">
        <v>11984</v>
      </c>
      <c r="J335" s="45">
        <v>6246</v>
      </c>
      <c r="K335" s="45">
        <v>5492</v>
      </c>
      <c r="L335" s="45">
        <v>3301</v>
      </c>
      <c r="M335" s="45">
        <v>2053</v>
      </c>
      <c r="N335" s="45">
        <v>15</v>
      </c>
      <c r="P335" s="27"/>
      <c r="Q335" s="27"/>
      <c r="R335" s="27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D335" s="27"/>
      <c r="AE335" s="27"/>
      <c r="AF335" s="27"/>
      <c r="AG335" s="28"/>
      <c r="AH335" s="28"/>
      <c r="AI335" s="28"/>
      <c r="AJ335" s="28"/>
      <c r="AK335" s="28"/>
      <c r="AL335" s="28"/>
      <c r="AM335" s="28"/>
      <c r="AN335" s="28"/>
      <c r="AO335" s="28"/>
      <c r="AP335" s="28"/>
    </row>
    <row r="336" spans="1:42">
      <c r="A336" s="44" t="s">
        <v>101</v>
      </c>
      <c r="B336" s="44" t="s">
        <v>85</v>
      </c>
      <c r="C336" s="44" t="s">
        <v>87</v>
      </c>
      <c r="D336" s="44" t="s">
        <v>120</v>
      </c>
      <c r="E336" s="46">
        <v>64534</v>
      </c>
      <c r="F336" s="46">
        <v>0</v>
      </c>
      <c r="G336" s="46">
        <v>29091</v>
      </c>
      <c r="H336" s="46">
        <v>10861</v>
      </c>
      <c r="I336" s="46">
        <v>11984</v>
      </c>
      <c r="J336" s="46">
        <v>6246</v>
      </c>
      <c r="K336" s="46">
        <v>5492</v>
      </c>
      <c r="L336" s="46">
        <v>3301</v>
      </c>
      <c r="M336" s="46">
        <v>2053</v>
      </c>
      <c r="N336" s="46">
        <v>15</v>
      </c>
      <c r="P336" s="27"/>
      <c r="Q336" s="27"/>
      <c r="R336" s="27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D336" s="27"/>
      <c r="AE336" s="27"/>
      <c r="AF336" s="27"/>
      <c r="AG336" s="29"/>
      <c r="AH336" s="29"/>
      <c r="AI336" s="29"/>
      <c r="AJ336" s="29"/>
      <c r="AK336" s="29"/>
      <c r="AL336" s="29"/>
      <c r="AM336" s="29"/>
      <c r="AN336" s="29"/>
      <c r="AO336" s="29"/>
      <c r="AP336" s="29"/>
    </row>
    <row r="337" spans="1:42">
      <c r="A337" s="44" t="s">
        <v>101</v>
      </c>
      <c r="B337" s="44" t="s">
        <v>84</v>
      </c>
      <c r="C337" s="44" t="s">
        <v>87</v>
      </c>
      <c r="D337" s="44" t="s">
        <v>120</v>
      </c>
      <c r="E337" s="46">
        <v>48716</v>
      </c>
      <c r="F337" s="46">
        <v>0</v>
      </c>
      <c r="G337" s="46">
        <v>22410</v>
      </c>
      <c r="H337" s="46">
        <v>7955</v>
      </c>
      <c r="I337" s="46">
        <v>9674</v>
      </c>
      <c r="J337" s="46">
        <v>4781</v>
      </c>
      <c r="K337" s="46">
        <v>4006</v>
      </c>
      <c r="L337" s="46">
        <v>2309</v>
      </c>
      <c r="M337" s="46">
        <v>1628</v>
      </c>
      <c r="N337" s="46">
        <v>12</v>
      </c>
      <c r="P337" s="27"/>
      <c r="Q337" s="27"/>
      <c r="R337" s="27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D337" s="27"/>
      <c r="AE337" s="27"/>
      <c r="AF337" s="27"/>
      <c r="AG337" s="29"/>
      <c r="AH337" s="29"/>
      <c r="AI337" s="29"/>
      <c r="AJ337" s="29"/>
      <c r="AK337" s="29"/>
      <c r="AL337" s="29"/>
      <c r="AM337" s="29"/>
      <c r="AN337" s="29"/>
      <c r="AO337" s="29"/>
      <c r="AP337" s="29"/>
    </row>
    <row r="338" spans="1:42">
      <c r="A338" s="44" t="s">
        <v>51</v>
      </c>
      <c r="B338" s="44" t="s">
        <v>82</v>
      </c>
      <c r="C338" s="44" t="s">
        <v>87</v>
      </c>
      <c r="D338" s="44" t="s">
        <v>120</v>
      </c>
      <c r="E338" s="45">
        <v>121284</v>
      </c>
      <c r="F338" s="45">
        <v>4597</v>
      </c>
      <c r="G338" s="45">
        <v>50091</v>
      </c>
      <c r="H338" s="45">
        <v>22372</v>
      </c>
      <c r="I338" s="45">
        <v>17755</v>
      </c>
      <c r="J338" s="45">
        <v>9964</v>
      </c>
      <c r="K338" s="45">
        <v>10476</v>
      </c>
      <c r="L338" s="45">
        <v>7413</v>
      </c>
      <c r="M338" s="45">
        <v>4452</v>
      </c>
      <c r="N338" s="45">
        <v>31</v>
      </c>
      <c r="P338" s="27"/>
      <c r="Q338" s="27"/>
      <c r="R338" s="27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D338" s="27"/>
      <c r="AE338" s="27"/>
      <c r="AF338" s="27"/>
      <c r="AG338" s="28"/>
      <c r="AH338" s="28"/>
      <c r="AI338" s="28"/>
      <c r="AJ338" s="28"/>
      <c r="AK338" s="28"/>
      <c r="AL338" s="28"/>
      <c r="AM338" s="28"/>
      <c r="AN338" s="28"/>
      <c r="AO338" s="28"/>
      <c r="AP338" s="28"/>
    </row>
    <row r="339" spans="1:42">
      <c r="A339" s="44" t="s">
        <v>51</v>
      </c>
      <c r="B339" s="44" t="s">
        <v>83</v>
      </c>
      <c r="C339" s="44" t="s">
        <v>87</v>
      </c>
      <c r="D339" s="44" t="s">
        <v>120</v>
      </c>
      <c r="E339" s="45">
        <v>121284</v>
      </c>
      <c r="F339" s="45">
        <v>4597</v>
      </c>
      <c r="G339" s="45">
        <v>50091</v>
      </c>
      <c r="H339" s="45">
        <v>22372</v>
      </c>
      <c r="I339" s="45">
        <v>17755</v>
      </c>
      <c r="J339" s="45">
        <v>9964</v>
      </c>
      <c r="K339" s="45">
        <v>10476</v>
      </c>
      <c r="L339" s="45">
        <v>7413</v>
      </c>
      <c r="M339" s="45">
        <v>4452</v>
      </c>
      <c r="N339" s="45">
        <v>31</v>
      </c>
      <c r="P339" s="27"/>
      <c r="Q339" s="27"/>
      <c r="R339" s="27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D339" s="27"/>
      <c r="AE339" s="27"/>
      <c r="AF339" s="27"/>
      <c r="AG339" s="28"/>
      <c r="AH339" s="28"/>
      <c r="AI339" s="28"/>
      <c r="AJ339" s="28"/>
      <c r="AK339" s="28"/>
      <c r="AL339" s="28"/>
      <c r="AM339" s="28"/>
      <c r="AN339" s="28"/>
      <c r="AO339" s="28"/>
      <c r="AP339" s="28"/>
    </row>
    <row r="340" spans="1:42">
      <c r="A340" s="44" t="s">
        <v>51</v>
      </c>
      <c r="B340" s="44" t="s">
        <v>85</v>
      </c>
      <c r="C340" s="44" t="s">
        <v>87</v>
      </c>
      <c r="D340" s="44" t="s">
        <v>120</v>
      </c>
      <c r="E340" s="46">
        <v>121284</v>
      </c>
      <c r="F340" s="46">
        <v>0</v>
      </c>
      <c r="G340" s="46">
        <v>50091</v>
      </c>
      <c r="H340" s="46">
        <v>22372</v>
      </c>
      <c r="I340" s="46">
        <v>17755</v>
      </c>
      <c r="J340" s="46">
        <v>9964</v>
      </c>
      <c r="K340" s="46">
        <v>10476</v>
      </c>
      <c r="L340" s="46">
        <v>7413</v>
      </c>
      <c r="M340" s="46">
        <v>4452</v>
      </c>
      <c r="N340" s="46">
        <v>31</v>
      </c>
      <c r="P340" s="27"/>
      <c r="Q340" s="27"/>
      <c r="R340" s="27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D340" s="27"/>
      <c r="AE340" s="27"/>
      <c r="AF340" s="27"/>
      <c r="AG340" s="29"/>
      <c r="AH340" s="29"/>
      <c r="AI340" s="29"/>
      <c r="AJ340" s="29"/>
      <c r="AK340" s="29"/>
      <c r="AL340" s="29"/>
      <c r="AM340" s="29"/>
      <c r="AN340" s="29"/>
      <c r="AO340" s="29"/>
      <c r="AP340" s="29"/>
    </row>
    <row r="341" spans="1:42">
      <c r="A341" s="44" t="s">
        <v>51</v>
      </c>
      <c r="B341" s="44" t="s">
        <v>84</v>
      </c>
      <c r="C341" s="44" t="s">
        <v>87</v>
      </c>
      <c r="D341" s="44" t="s">
        <v>120</v>
      </c>
      <c r="E341" s="46">
        <v>33386</v>
      </c>
      <c r="F341" s="46">
        <v>0</v>
      </c>
      <c r="G341" s="46">
        <v>13113</v>
      </c>
      <c r="H341" s="46">
        <v>5987</v>
      </c>
      <c r="I341" s="46">
        <v>6476</v>
      </c>
      <c r="J341" s="46">
        <v>650</v>
      </c>
      <c r="K341" s="46">
        <v>0</v>
      </c>
      <c r="L341" s="46">
        <v>4341</v>
      </c>
      <c r="M341" s="46">
        <v>1639</v>
      </c>
      <c r="N341" s="46">
        <v>7</v>
      </c>
      <c r="P341" s="27"/>
      <c r="Q341" s="27"/>
      <c r="R341" s="27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D341" s="27"/>
      <c r="AE341" s="27"/>
      <c r="AF341" s="27"/>
      <c r="AG341" s="29"/>
      <c r="AH341" s="29"/>
      <c r="AI341" s="29"/>
      <c r="AJ341" s="29"/>
      <c r="AK341" s="29"/>
      <c r="AL341" s="29"/>
      <c r="AM341" s="29"/>
      <c r="AN341" s="29"/>
      <c r="AO341" s="29"/>
      <c r="AP341" s="29"/>
    </row>
    <row r="342" spans="1:42">
      <c r="A342" s="44" t="s">
        <v>99</v>
      </c>
      <c r="B342" s="44" t="s">
        <v>82</v>
      </c>
      <c r="C342" s="44" t="s">
        <v>87</v>
      </c>
      <c r="D342" s="44" t="s">
        <v>120</v>
      </c>
      <c r="E342" s="45">
        <v>80654</v>
      </c>
      <c r="F342" s="45">
        <v>2344</v>
      </c>
      <c r="G342" s="45">
        <v>34912</v>
      </c>
      <c r="H342" s="45">
        <v>14173</v>
      </c>
      <c r="I342" s="45">
        <v>13307</v>
      </c>
      <c r="J342" s="45">
        <v>7432</v>
      </c>
      <c r="K342" s="45">
        <v>6931</v>
      </c>
      <c r="L342" s="45">
        <v>4551</v>
      </c>
      <c r="M342" s="45">
        <v>2677</v>
      </c>
      <c r="N342" s="45">
        <v>14</v>
      </c>
      <c r="P342" s="27"/>
      <c r="Q342" s="27"/>
      <c r="R342" s="27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D342" s="27"/>
      <c r="AE342" s="27"/>
      <c r="AF342" s="27"/>
      <c r="AG342" s="28"/>
      <c r="AH342" s="28"/>
      <c r="AI342" s="28"/>
      <c r="AJ342" s="28"/>
      <c r="AK342" s="28"/>
      <c r="AL342" s="28"/>
      <c r="AM342" s="28"/>
      <c r="AN342" s="28"/>
      <c r="AO342" s="28"/>
      <c r="AP342" s="28"/>
    </row>
    <row r="343" spans="1:42">
      <c r="A343" s="44" t="s">
        <v>99</v>
      </c>
      <c r="B343" s="44" t="s">
        <v>83</v>
      </c>
      <c r="C343" s="44" t="s">
        <v>87</v>
      </c>
      <c r="D343" s="44" t="s">
        <v>120</v>
      </c>
      <c r="E343" s="45">
        <v>80654</v>
      </c>
      <c r="F343" s="45">
        <v>2344</v>
      </c>
      <c r="G343" s="45">
        <v>34912</v>
      </c>
      <c r="H343" s="45">
        <v>14173</v>
      </c>
      <c r="I343" s="45">
        <v>13307</v>
      </c>
      <c r="J343" s="45">
        <v>7432</v>
      </c>
      <c r="K343" s="45">
        <v>6931</v>
      </c>
      <c r="L343" s="45">
        <v>4551</v>
      </c>
      <c r="M343" s="45">
        <v>2677</v>
      </c>
      <c r="N343" s="45">
        <v>14</v>
      </c>
      <c r="P343" s="27"/>
      <c r="Q343" s="27"/>
      <c r="R343" s="27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D343" s="27"/>
      <c r="AE343" s="27"/>
      <c r="AF343" s="27"/>
      <c r="AG343" s="28"/>
      <c r="AH343" s="28"/>
      <c r="AI343" s="28"/>
      <c r="AJ343" s="28"/>
      <c r="AK343" s="28"/>
      <c r="AL343" s="28"/>
      <c r="AM343" s="28"/>
      <c r="AN343" s="28"/>
      <c r="AO343" s="28"/>
      <c r="AP343" s="28"/>
    </row>
    <row r="344" spans="1:42">
      <c r="A344" s="44" t="s">
        <v>99</v>
      </c>
      <c r="B344" s="44" t="s">
        <v>85</v>
      </c>
      <c r="C344" s="44" t="s">
        <v>87</v>
      </c>
      <c r="D344" s="44" t="s">
        <v>120</v>
      </c>
      <c r="E344" s="46">
        <v>80654</v>
      </c>
      <c r="F344" s="46">
        <v>2343</v>
      </c>
      <c r="G344" s="46">
        <v>34912</v>
      </c>
      <c r="H344" s="46">
        <v>14173</v>
      </c>
      <c r="I344" s="46">
        <v>13307</v>
      </c>
      <c r="J344" s="46">
        <v>7432</v>
      </c>
      <c r="K344" s="46">
        <v>6931</v>
      </c>
      <c r="L344" s="46">
        <v>4551</v>
      </c>
      <c r="M344" s="46">
        <v>2677</v>
      </c>
      <c r="N344" s="46">
        <v>14</v>
      </c>
      <c r="P344" s="27"/>
      <c r="Q344" s="27"/>
      <c r="R344" s="27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D344" s="27"/>
      <c r="AE344" s="27"/>
      <c r="AF344" s="27"/>
      <c r="AG344" s="29"/>
      <c r="AH344" s="29"/>
      <c r="AI344" s="29"/>
      <c r="AJ344" s="29"/>
      <c r="AK344" s="29"/>
      <c r="AL344" s="29"/>
      <c r="AM344" s="29"/>
      <c r="AN344" s="29"/>
      <c r="AO344" s="29"/>
      <c r="AP344" s="29"/>
    </row>
    <row r="345" spans="1:42">
      <c r="A345" s="44" t="s">
        <v>99</v>
      </c>
      <c r="B345" s="44" t="s">
        <v>84</v>
      </c>
      <c r="C345" s="44" t="s">
        <v>87</v>
      </c>
      <c r="D345" s="44" t="s">
        <v>120</v>
      </c>
      <c r="E345" s="46">
        <v>1855</v>
      </c>
      <c r="F345" s="46">
        <v>0</v>
      </c>
      <c r="G345" s="46">
        <v>1146</v>
      </c>
      <c r="H345" s="46">
        <v>0</v>
      </c>
      <c r="I345" s="46">
        <v>437</v>
      </c>
      <c r="J345" s="46">
        <v>709</v>
      </c>
      <c r="K345" s="46">
        <v>0</v>
      </c>
      <c r="L345" s="46">
        <v>0</v>
      </c>
      <c r="M345" s="46">
        <v>0</v>
      </c>
      <c r="N345" s="46">
        <v>0</v>
      </c>
      <c r="P345" s="27"/>
      <c r="Q345" s="27"/>
      <c r="R345" s="27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D345" s="27"/>
      <c r="AE345" s="27"/>
      <c r="AF345" s="27"/>
      <c r="AG345" s="29"/>
      <c r="AH345" s="29"/>
      <c r="AI345" s="29"/>
      <c r="AJ345" s="29"/>
      <c r="AK345" s="29"/>
      <c r="AL345" s="29"/>
      <c r="AM345" s="29"/>
      <c r="AN345" s="29"/>
      <c r="AO345" s="29"/>
      <c r="AP345" s="29"/>
    </row>
    <row r="346" spans="1:42">
      <c r="A346" s="44" t="s">
        <v>100</v>
      </c>
      <c r="B346" s="44" t="s">
        <v>82</v>
      </c>
      <c r="C346" s="44" t="s">
        <v>87</v>
      </c>
      <c r="D346" s="44" t="s">
        <v>120</v>
      </c>
      <c r="E346" s="45">
        <v>152396</v>
      </c>
      <c r="F346" s="45">
        <v>4290</v>
      </c>
      <c r="G346" s="45">
        <v>65187</v>
      </c>
      <c r="H346" s="45">
        <v>28157</v>
      </c>
      <c r="I346" s="45">
        <v>23471</v>
      </c>
      <c r="J346" s="45">
        <v>13559</v>
      </c>
      <c r="K346" s="45">
        <v>14877</v>
      </c>
      <c r="L346" s="45">
        <v>9267</v>
      </c>
      <c r="M346" s="45">
        <v>3993</v>
      </c>
      <c r="N346" s="45">
        <v>20</v>
      </c>
      <c r="P346" s="27"/>
      <c r="Q346" s="27"/>
      <c r="R346" s="27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D346" s="27"/>
      <c r="AE346" s="27"/>
      <c r="AF346" s="27"/>
      <c r="AG346" s="28"/>
      <c r="AH346" s="28"/>
      <c r="AI346" s="28"/>
      <c r="AJ346" s="28"/>
      <c r="AK346" s="28"/>
      <c r="AL346" s="28"/>
      <c r="AM346" s="28"/>
      <c r="AN346" s="28"/>
      <c r="AO346" s="28"/>
      <c r="AP346" s="28"/>
    </row>
    <row r="347" spans="1:42">
      <c r="A347" s="44" t="s">
        <v>100</v>
      </c>
      <c r="B347" s="44" t="s">
        <v>83</v>
      </c>
      <c r="C347" s="44" t="s">
        <v>87</v>
      </c>
      <c r="D347" s="44" t="s">
        <v>120</v>
      </c>
      <c r="E347" s="45">
        <v>152396</v>
      </c>
      <c r="F347" s="45">
        <v>4290</v>
      </c>
      <c r="G347" s="45">
        <v>65187</v>
      </c>
      <c r="H347" s="45">
        <v>28157</v>
      </c>
      <c r="I347" s="45">
        <v>23471</v>
      </c>
      <c r="J347" s="45">
        <v>13559</v>
      </c>
      <c r="K347" s="45">
        <v>14877</v>
      </c>
      <c r="L347" s="45">
        <v>9267</v>
      </c>
      <c r="M347" s="45">
        <v>3993</v>
      </c>
      <c r="N347" s="45">
        <v>20</v>
      </c>
      <c r="P347" s="27"/>
      <c r="Q347" s="27"/>
      <c r="R347" s="27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D347" s="27"/>
      <c r="AE347" s="27"/>
      <c r="AF347" s="27"/>
      <c r="AG347" s="28"/>
      <c r="AH347" s="28"/>
      <c r="AI347" s="28"/>
      <c r="AJ347" s="28"/>
      <c r="AK347" s="28"/>
      <c r="AL347" s="28"/>
      <c r="AM347" s="28"/>
      <c r="AN347" s="28"/>
      <c r="AO347" s="28"/>
      <c r="AP347" s="28"/>
    </row>
    <row r="348" spans="1:42">
      <c r="A348" s="44" t="s">
        <v>100</v>
      </c>
      <c r="B348" s="44" t="s">
        <v>85</v>
      </c>
      <c r="C348" s="44" t="s">
        <v>87</v>
      </c>
      <c r="D348" s="44" t="s">
        <v>120</v>
      </c>
      <c r="E348" s="46">
        <v>152395</v>
      </c>
      <c r="F348" s="46">
        <v>0</v>
      </c>
      <c r="G348" s="46">
        <v>65186</v>
      </c>
      <c r="H348" s="46">
        <v>28157</v>
      </c>
      <c r="I348" s="46">
        <v>23470</v>
      </c>
      <c r="J348" s="46">
        <v>13559</v>
      </c>
      <c r="K348" s="46">
        <v>14877</v>
      </c>
      <c r="L348" s="46">
        <v>9267</v>
      </c>
      <c r="M348" s="46">
        <v>3993</v>
      </c>
      <c r="N348" s="46">
        <v>20</v>
      </c>
      <c r="P348" s="27"/>
      <c r="Q348" s="27"/>
      <c r="R348" s="27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D348" s="27"/>
      <c r="AE348" s="27"/>
      <c r="AF348" s="27"/>
      <c r="AG348" s="29"/>
      <c r="AH348" s="29"/>
      <c r="AI348" s="29"/>
      <c r="AJ348" s="29"/>
      <c r="AK348" s="29"/>
      <c r="AL348" s="29"/>
      <c r="AM348" s="29"/>
      <c r="AN348" s="29"/>
      <c r="AO348" s="29"/>
      <c r="AP348" s="29"/>
    </row>
    <row r="349" spans="1:42">
      <c r="A349" s="44" t="s">
        <v>100</v>
      </c>
      <c r="B349" s="44" t="s">
        <v>84</v>
      </c>
      <c r="C349" s="44" t="s">
        <v>87</v>
      </c>
      <c r="D349" s="44" t="s">
        <v>120</v>
      </c>
      <c r="E349" s="46">
        <v>16103</v>
      </c>
      <c r="F349" s="46">
        <v>0</v>
      </c>
      <c r="G349" s="46">
        <v>9531</v>
      </c>
      <c r="H349" s="46">
        <v>1496</v>
      </c>
      <c r="I349" s="46">
        <v>4876</v>
      </c>
      <c r="J349" s="46">
        <v>3159</v>
      </c>
      <c r="K349" s="46">
        <v>1182</v>
      </c>
      <c r="L349" s="46">
        <v>207</v>
      </c>
      <c r="M349" s="46">
        <v>107</v>
      </c>
      <c r="N349" s="46">
        <v>0</v>
      </c>
      <c r="P349" s="27"/>
      <c r="Q349" s="27"/>
      <c r="R349" s="27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D349" s="27"/>
      <c r="AE349" s="27"/>
      <c r="AF349" s="27"/>
      <c r="AG349" s="29"/>
      <c r="AH349" s="29"/>
      <c r="AI349" s="29"/>
      <c r="AJ349" s="29"/>
      <c r="AK349" s="29"/>
      <c r="AL349" s="29"/>
      <c r="AM349" s="29"/>
      <c r="AN349" s="29"/>
      <c r="AO349" s="29"/>
      <c r="AP349" s="29"/>
    </row>
    <row r="350" spans="1:42">
      <c r="A350" s="44" t="s">
        <v>98</v>
      </c>
      <c r="B350" s="44" t="s">
        <v>82</v>
      </c>
      <c r="C350" s="44" t="s">
        <v>87</v>
      </c>
      <c r="D350" s="44" t="s">
        <v>120</v>
      </c>
      <c r="E350" s="45">
        <v>72435</v>
      </c>
      <c r="F350" s="45">
        <v>2477</v>
      </c>
      <c r="G350" s="45">
        <v>29924</v>
      </c>
      <c r="H350" s="45">
        <v>13965</v>
      </c>
      <c r="I350" s="45">
        <v>9840</v>
      </c>
      <c r="J350" s="45">
        <v>6119</v>
      </c>
      <c r="K350" s="45">
        <v>7518</v>
      </c>
      <c r="L350" s="45">
        <v>4495</v>
      </c>
      <c r="M350" s="45">
        <v>1938</v>
      </c>
      <c r="N350" s="45">
        <v>14</v>
      </c>
      <c r="P350" s="27"/>
      <c r="Q350" s="27"/>
      <c r="R350" s="27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D350" s="27"/>
      <c r="AE350" s="27"/>
      <c r="AF350" s="27"/>
      <c r="AG350" s="28"/>
      <c r="AH350" s="28"/>
      <c r="AI350" s="28"/>
      <c r="AJ350" s="28"/>
      <c r="AK350" s="28"/>
      <c r="AL350" s="28"/>
      <c r="AM350" s="28"/>
      <c r="AN350" s="28"/>
      <c r="AO350" s="28"/>
      <c r="AP350" s="28"/>
    </row>
    <row r="351" spans="1:42">
      <c r="A351" s="44" t="s">
        <v>98</v>
      </c>
      <c r="B351" s="44" t="s">
        <v>83</v>
      </c>
      <c r="C351" s="44" t="s">
        <v>87</v>
      </c>
      <c r="D351" s="44" t="s">
        <v>120</v>
      </c>
      <c r="E351" s="45">
        <v>72435</v>
      </c>
      <c r="F351" s="45">
        <v>2477</v>
      </c>
      <c r="G351" s="45">
        <v>29924</v>
      </c>
      <c r="H351" s="45">
        <v>13965</v>
      </c>
      <c r="I351" s="45">
        <v>9840</v>
      </c>
      <c r="J351" s="45">
        <v>6119</v>
      </c>
      <c r="K351" s="45">
        <v>7518</v>
      </c>
      <c r="L351" s="45">
        <v>4495</v>
      </c>
      <c r="M351" s="45">
        <v>1938</v>
      </c>
      <c r="N351" s="45">
        <v>14</v>
      </c>
      <c r="P351" s="27"/>
      <c r="Q351" s="27"/>
      <c r="R351" s="27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D351" s="27"/>
      <c r="AE351" s="27"/>
      <c r="AF351" s="27"/>
      <c r="AG351" s="28"/>
      <c r="AH351" s="28"/>
      <c r="AI351" s="28"/>
      <c r="AJ351" s="28"/>
      <c r="AK351" s="28"/>
      <c r="AL351" s="28"/>
      <c r="AM351" s="28"/>
      <c r="AN351" s="28"/>
      <c r="AO351" s="28"/>
      <c r="AP351" s="28"/>
    </row>
    <row r="352" spans="1:42">
      <c r="A352" s="44" t="s">
        <v>98</v>
      </c>
      <c r="B352" s="44" t="s">
        <v>85</v>
      </c>
      <c r="C352" s="44" t="s">
        <v>87</v>
      </c>
      <c r="D352" s="44" t="s">
        <v>120</v>
      </c>
      <c r="E352" s="46">
        <v>72435</v>
      </c>
      <c r="F352" s="46">
        <v>2477</v>
      </c>
      <c r="G352" s="46">
        <v>29924</v>
      </c>
      <c r="H352" s="46">
        <v>13965</v>
      </c>
      <c r="I352" s="46">
        <v>9840</v>
      </c>
      <c r="J352" s="46">
        <v>6119</v>
      </c>
      <c r="K352" s="46">
        <v>7518</v>
      </c>
      <c r="L352" s="46">
        <v>4495</v>
      </c>
      <c r="M352" s="46">
        <v>1938</v>
      </c>
      <c r="N352" s="46">
        <v>14</v>
      </c>
      <c r="P352" s="27"/>
      <c r="Q352" s="27"/>
      <c r="R352" s="27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D352" s="27"/>
      <c r="AE352" s="27"/>
      <c r="AF352" s="27"/>
      <c r="AG352" s="29"/>
      <c r="AH352" s="29"/>
      <c r="AI352" s="29"/>
      <c r="AJ352" s="29"/>
      <c r="AK352" s="29"/>
      <c r="AL352" s="29"/>
      <c r="AM352" s="29"/>
      <c r="AN352" s="29"/>
      <c r="AO352" s="29"/>
      <c r="AP352" s="29"/>
    </row>
    <row r="353" spans="1:42">
      <c r="A353" s="44" t="s">
        <v>98</v>
      </c>
      <c r="B353" s="44" t="s">
        <v>84</v>
      </c>
      <c r="C353" s="44" t="s">
        <v>87</v>
      </c>
      <c r="D353" s="44" t="s">
        <v>120</v>
      </c>
      <c r="E353" s="46">
        <v>0</v>
      </c>
      <c r="F353" s="46">
        <v>0</v>
      </c>
      <c r="G353" s="46">
        <v>0</v>
      </c>
      <c r="H353" s="46">
        <v>0</v>
      </c>
      <c r="I353" s="46">
        <v>0</v>
      </c>
      <c r="J353" s="46">
        <v>0</v>
      </c>
      <c r="K353" s="46">
        <v>0</v>
      </c>
      <c r="L353" s="46">
        <v>0</v>
      </c>
      <c r="M353" s="46">
        <v>0</v>
      </c>
      <c r="N353" s="46">
        <v>0</v>
      </c>
      <c r="P353" s="27"/>
      <c r="Q353" s="27"/>
      <c r="R353" s="27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D353" s="27"/>
      <c r="AE353" s="27"/>
      <c r="AF353" s="27"/>
      <c r="AG353" s="29"/>
      <c r="AH353" s="29"/>
      <c r="AI353" s="29"/>
      <c r="AJ353" s="29"/>
      <c r="AK353" s="29"/>
      <c r="AL353" s="29"/>
      <c r="AM353" s="29"/>
      <c r="AN353" s="29"/>
      <c r="AO353" s="29"/>
      <c r="AP353" s="29"/>
    </row>
    <row r="354" spans="1:42">
      <c r="A354" s="44" t="s">
        <v>42</v>
      </c>
      <c r="B354" s="44" t="s">
        <v>82</v>
      </c>
      <c r="C354" s="44" t="s">
        <v>106</v>
      </c>
      <c r="D354" s="44" t="s">
        <v>120</v>
      </c>
      <c r="E354" s="45">
        <v>492216</v>
      </c>
      <c r="F354" s="45">
        <v>3067</v>
      </c>
      <c r="G354" s="45">
        <v>248645</v>
      </c>
      <c r="H354" s="45">
        <v>64984</v>
      </c>
      <c r="I354" s="45">
        <v>130265</v>
      </c>
      <c r="J354" s="45">
        <v>53396</v>
      </c>
      <c r="K354" s="45">
        <v>29872</v>
      </c>
      <c r="L354" s="45">
        <v>13538</v>
      </c>
      <c r="M354" s="45">
        <v>19793</v>
      </c>
      <c r="N354" s="45">
        <v>1781</v>
      </c>
      <c r="P354" s="27"/>
      <c r="Q354" s="27"/>
      <c r="R354" s="27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D354" s="27"/>
      <c r="AE354" s="27"/>
      <c r="AF354" s="27"/>
      <c r="AG354" s="28"/>
      <c r="AH354" s="28"/>
      <c r="AI354" s="28"/>
      <c r="AJ354" s="28"/>
      <c r="AK354" s="28"/>
      <c r="AL354" s="28"/>
      <c r="AM354" s="28"/>
      <c r="AN354" s="28"/>
      <c r="AO354" s="28"/>
      <c r="AP354" s="28"/>
    </row>
    <row r="355" spans="1:42">
      <c r="A355" s="44" t="s">
        <v>42</v>
      </c>
      <c r="B355" s="44" t="s">
        <v>83</v>
      </c>
      <c r="C355" s="44" t="s">
        <v>106</v>
      </c>
      <c r="D355" s="44" t="s">
        <v>120</v>
      </c>
      <c r="E355" s="45">
        <v>492216</v>
      </c>
      <c r="F355" s="45">
        <v>3067</v>
      </c>
      <c r="G355" s="45">
        <v>248645</v>
      </c>
      <c r="H355" s="45">
        <v>64984</v>
      </c>
      <c r="I355" s="45">
        <v>130265</v>
      </c>
      <c r="J355" s="45">
        <v>53396</v>
      </c>
      <c r="K355" s="45">
        <v>29872</v>
      </c>
      <c r="L355" s="45">
        <v>13538</v>
      </c>
      <c r="M355" s="45">
        <v>19793</v>
      </c>
      <c r="N355" s="45">
        <v>1781</v>
      </c>
      <c r="P355" s="27"/>
      <c r="Q355" s="27"/>
      <c r="R355" s="27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D355" s="27"/>
      <c r="AE355" s="27"/>
      <c r="AF355" s="27"/>
      <c r="AG355" s="28"/>
      <c r="AH355" s="28"/>
      <c r="AI355" s="28"/>
      <c r="AJ355" s="28"/>
      <c r="AK355" s="28"/>
      <c r="AL355" s="28"/>
      <c r="AM355" s="28"/>
      <c r="AN355" s="28"/>
      <c r="AO355" s="28"/>
      <c r="AP355" s="28"/>
    </row>
    <row r="356" spans="1:42">
      <c r="A356" s="44" t="s">
        <v>42</v>
      </c>
      <c r="B356" s="44" t="s">
        <v>85</v>
      </c>
      <c r="C356" s="44" t="s">
        <v>106</v>
      </c>
      <c r="D356" s="44" t="s">
        <v>120</v>
      </c>
      <c r="E356" s="46">
        <v>492216</v>
      </c>
      <c r="F356" s="46">
        <v>0</v>
      </c>
      <c r="G356" s="46">
        <v>248644</v>
      </c>
      <c r="H356" s="46">
        <v>64984</v>
      </c>
      <c r="I356" s="46">
        <v>130264</v>
      </c>
      <c r="J356" s="46">
        <v>53396</v>
      </c>
      <c r="K356" s="46">
        <v>29872</v>
      </c>
      <c r="L356" s="46">
        <v>13538</v>
      </c>
      <c r="M356" s="46">
        <v>19793</v>
      </c>
      <c r="N356" s="46">
        <v>1781</v>
      </c>
      <c r="P356" s="27"/>
      <c r="Q356" s="27"/>
      <c r="R356" s="27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D356" s="27"/>
      <c r="AE356" s="27"/>
      <c r="AF356" s="27"/>
      <c r="AG356" s="29"/>
      <c r="AH356" s="29"/>
      <c r="AI356" s="29"/>
      <c r="AJ356" s="29"/>
      <c r="AK356" s="29"/>
      <c r="AL356" s="29"/>
      <c r="AM356" s="29"/>
      <c r="AN356" s="29"/>
      <c r="AO356" s="29"/>
      <c r="AP356" s="29"/>
    </row>
    <row r="357" spans="1:42">
      <c r="A357" s="44" t="s">
        <v>42</v>
      </c>
      <c r="B357" s="44" t="s">
        <v>84</v>
      </c>
      <c r="C357" s="44" t="s">
        <v>106</v>
      </c>
      <c r="D357" s="44" t="s">
        <v>120</v>
      </c>
      <c r="E357" s="46">
        <v>309052</v>
      </c>
      <c r="F357" s="46">
        <v>0</v>
      </c>
      <c r="G357" s="46">
        <v>163659</v>
      </c>
      <c r="H357" s="46">
        <v>34157</v>
      </c>
      <c r="I357" s="46">
        <v>83862</v>
      </c>
      <c r="J357" s="46">
        <v>45640</v>
      </c>
      <c r="K357" s="46">
        <v>21920</v>
      </c>
      <c r="L357" s="46">
        <v>6789</v>
      </c>
      <c r="M357" s="46">
        <v>4999</v>
      </c>
      <c r="N357" s="46">
        <v>449</v>
      </c>
      <c r="P357" s="27"/>
      <c r="Q357" s="27"/>
      <c r="R357" s="27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D357" s="27"/>
      <c r="AE357" s="27"/>
      <c r="AF357" s="27"/>
      <c r="AG357" s="29"/>
      <c r="AH357" s="29"/>
      <c r="AI357" s="29"/>
      <c r="AJ357" s="29"/>
      <c r="AK357" s="29"/>
      <c r="AL357" s="29"/>
      <c r="AM357" s="29"/>
      <c r="AN357" s="29"/>
      <c r="AO357" s="29"/>
      <c r="AP357" s="29"/>
    </row>
    <row r="358" spans="1:42">
      <c r="A358" s="44" t="s">
        <v>43</v>
      </c>
      <c r="B358" s="44" t="s">
        <v>82</v>
      </c>
      <c r="C358" s="44" t="s">
        <v>106</v>
      </c>
      <c r="D358" s="44" t="s">
        <v>120</v>
      </c>
      <c r="E358" s="45">
        <v>191140</v>
      </c>
      <c r="F358" s="45">
        <v>1434</v>
      </c>
      <c r="G358" s="45">
        <v>132961</v>
      </c>
      <c r="H358" s="45">
        <v>15484</v>
      </c>
      <c r="I358" s="45">
        <v>93799</v>
      </c>
      <c r="J358" s="45">
        <v>23678</v>
      </c>
      <c r="K358" s="45">
        <v>12808</v>
      </c>
      <c r="L358" s="45">
        <v>1849</v>
      </c>
      <c r="M358" s="45">
        <v>814</v>
      </c>
      <c r="N358" s="45">
        <v>13</v>
      </c>
      <c r="P358" s="27"/>
      <c r="Q358" s="27"/>
      <c r="R358" s="27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D358" s="27"/>
      <c r="AE358" s="27"/>
      <c r="AF358" s="27"/>
      <c r="AG358" s="28"/>
      <c r="AH358" s="28"/>
      <c r="AI358" s="28"/>
      <c r="AJ358" s="28"/>
      <c r="AK358" s="28"/>
      <c r="AL358" s="28"/>
      <c r="AM358" s="28"/>
      <c r="AN358" s="28"/>
      <c r="AO358" s="28"/>
      <c r="AP358" s="28"/>
    </row>
    <row r="359" spans="1:42">
      <c r="A359" s="44" t="s">
        <v>43</v>
      </c>
      <c r="B359" s="44" t="s">
        <v>83</v>
      </c>
      <c r="C359" s="44" t="s">
        <v>106</v>
      </c>
      <c r="D359" s="44" t="s">
        <v>120</v>
      </c>
      <c r="E359" s="45">
        <v>191140</v>
      </c>
      <c r="F359" s="45">
        <v>1434</v>
      </c>
      <c r="G359" s="45">
        <v>132961</v>
      </c>
      <c r="H359" s="45">
        <v>15484</v>
      </c>
      <c r="I359" s="45">
        <v>93799</v>
      </c>
      <c r="J359" s="45">
        <v>23678</v>
      </c>
      <c r="K359" s="45">
        <v>12808</v>
      </c>
      <c r="L359" s="45">
        <v>1849</v>
      </c>
      <c r="M359" s="45">
        <v>814</v>
      </c>
      <c r="N359" s="45">
        <v>13</v>
      </c>
      <c r="P359" s="27"/>
      <c r="Q359" s="27"/>
      <c r="R359" s="27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D359" s="27"/>
      <c r="AE359" s="27"/>
      <c r="AF359" s="27"/>
      <c r="AG359" s="28"/>
      <c r="AH359" s="28"/>
      <c r="AI359" s="28"/>
      <c r="AJ359" s="28"/>
      <c r="AK359" s="28"/>
      <c r="AL359" s="28"/>
      <c r="AM359" s="28"/>
      <c r="AN359" s="28"/>
      <c r="AO359" s="28"/>
      <c r="AP359" s="28"/>
    </row>
    <row r="360" spans="1:42">
      <c r="A360" s="44" t="s">
        <v>43</v>
      </c>
      <c r="B360" s="44" t="s">
        <v>85</v>
      </c>
      <c r="C360" s="44" t="s">
        <v>106</v>
      </c>
      <c r="D360" s="44" t="s">
        <v>120</v>
      </c>
      <c r="E360" s="46">
        <v>191140</v>
      </c>
      <c r="F360" s="46">
        <v>0</v>
      </c>
      <c r="G360" s="46">
        <v>132961</v>
      </c>
      <c r="H360" s="46">
        <v>15484</v>
      </c>
      <c r="I360" s="46">
        <v>93799</v>
      </c>
      <c r="J360" s="46">
        <v>23678</v>
      </c>
      <c r="K360" s="46">
        <v>12808</v>
      </c>
      <c r="L360" s="46">
        <v>1849</v>
      </c>
      <c r="M360" s="46">
        <v>814</v>
      </c>
      <c r="N360" s="46">
        <v>13</v>
      </c>
      <c r="P360" s="27"/>
      <c r="Q360" s="27"/>
      <c r="R360" s="27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D360" s="27"/>
      <c r="AE360" s="27"/>
      <c r="AF360" s="27"/>
      <c r="AG360" s="29"/>
      <c r="AH360" s="29"/>
      <c r="AI360" s="29"/>
      <c r="AJ360" s="29"/>
      <c r="AK360" s="29"/>
      <c r="AL360" s="29"/>
      <c r="AM360" s="29"/>
      <c r="AN360" s="29"/>
      <c r="AO360" s="29"/>
      <c r="AP360" s="29"/>
    </row>
    <row r="361" spans="1:42">
      <c r="A361" s="44" t="s">
        <v>43</v>
      </c>
      <c r="B361" s="44" t="s">
        <v>84</v>
      </c>
      <c r="C361" s="44" t="s">
        <v>106</v>
      </c>
      <c r="D361" s="44" t="s">
        <v>120</v>
      </c>
      <c r="E361" s="46">
        <v>191140</v>
      </c>
      <c r="F361" s="46">
        <v>0</v>
      </c>
      <c r="G361" s="46">
        <v>132961</v>
      </c>
      <c r="H361" s="46">
        <v>15484</v>
      </c>
      <c r="I361" s="46">
        <v>93799</v>
      </c>
      <c r="J361" s="46">
        <v>23678</v>
      </c>
      <c r="K361" s="46">
        <v>12808</v>
      </c>
      <c r="L361" s="46">
        <v>1849</v>
      </c>
      <c r="M361" s="46">
        <v>814</v>
      </c>
      <c r="N361" s="46">
        <v>13</v>
      </c>
      <c r="P361" s="27"/>
      <c r="Q361" s="27"/>
      <c r="R361" s="27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D361" s="27"/>
      <c r="AE361" s="27"/>
      <c r="AF361" s="27"/>
      <c r="AG361" s="29"/>
      <c r="AH361" s="29"/>
      <c r="AI361" s="29"/>
      <c r="AJ361" s="29"/>
      <c r="AK361" s="29"/>
      <c r="AL361" s="29"/>
      <c r="AM361" s="29"/>
      <c r="AN361" s="29"/>
      <c r="AO361" s="29"/>
      <c r="AP361" s="29"/>
    </row>
    <row r="362" spans="1:42">
      <c r="A362" s="44" t="s">
        <v>1</v>
      </c>
      <c r="B362" s="44" t="s">
        <v>82</v>
      </c>
      <c r="C362" s="44" t="s">
        <v>106</v>
      </c>
      <c r="D362" s="44" t="s">
        <v>120</v>
      </c>
      <c r="E362" s="45">
        <v>434707</v>
      </c>
      <c r="F362" s="45">
        <v>3640</v>
      </c>
      <c r="G362" s="45">
        <v>283254</v>
      </c>
      <c r="H362" s="45">
        <v>38500</v>
      </c>
      <c r="I362" s="45">
        <v>192889</v>
      </c>
      <c r="J362" s="45">
        <v>51865</v>
      </c>
      <c r="K362" s="45">
        <v>23761</v>
      </c>
      <c r="L362" s="45">
        <v>7107</v>
      </c>
      <c r="M362" s="45">
        <v>7474</v>
      </c>
      <c r="N362" s="45">
        <v>158</v>
      </c>
      <c r="P362" s="27"/>
      <c r="Q362" s="27"/>
      <c r="R362" s="27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D362" s="27"/>
      <c r="AE362" s="27"/>
      <c r="AF362" s="27"/>
      <c r="AG362" s="28"/>
      <c r="AH362" s="28"/>
      <c r="AI362" s="28"/>
      <c r="AJ362" s="28"/>
      <c r="AK362" s="28"/>
      <c r="AL362" s="28"/>
      <c r="AM362" s="28"/>
      <c r="AN362" s="28"/>
      <c r="AO362" s="28"/>
      <c r="AP362" s="28"/>
    </row>
    <row r="363" spans="1:42">
      <c r="A363" s="44" t="s">
        <v>1</v>
      </c>
      <c r="B363" s="44" t="s">
        <v>83</v>
      </c>
      <c r="C363" s="44" t="s">
        <v>106</v>
      </c>
      <c r="D363" s="44" t="s">
        <v>120</v>
      </c>
      <c r="E363" s="45">
        <v>434707</v>
      </c>
      <c r="F363" s="45">
        <v>3640</v>
      </c>
      <c r="G363" s="45">
        <v>283254</v>
      </c>
      <c r="H363" s="45">
        <v>38500</v>
      </c>
      <c r="I363" s="45">
        <v>192889</v>
      </c>
      <c r="J363" s="45">
        <v>51865</v>
      </c>
      <c r="K363" s="45">
        <v>23761</v>
      </c>
      <c r="L363" s="45">
        <v>7107</v>
      </c>
      <c r="M363" s="45">
        <v>7474</v>
      </c>
      <c r="N363" s="45">
        <v>158</v>
      </c>
      <c r="P363" s="27"/>
      <c r="Q363" s="27"/>
      <c r="R363" s="27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D363" s="27"/>
      <c r="AE363" s="27"/>
      <c r="AF363" s="27"/>
      <c r="AG363" s="28"/>
      <c r="AH363" s="28"/>
      <c r="AI363" s="28"/>
      <c r="AJ363" s="28"/>
      <c r="AK363" s="28"/>
      <c r="AL363" s="28"/>
      <c r="AM363" s="28"/>
      <c r="AN363" s="28"/>
      <c r="AO363" s="28"/>
      <c r="AP363" s="28"/>
    </row>
    <row r="364" spans="1:42">
      <c r="A364" s="44" t="s">
        <v>1</v>
      </c>
      <c r="B364" s="44" t="s">
        <v>85</v>
      </c>
      <c r="C364" s="44" t="s">
        <v>106</v>
      </c>
      <c r="D364" s="44" t="s">
        <v>120</v>
      </c>
      <c r="E364" s="46">
        <v>434706</v>
      </c>
      <c r="F364" s="46">
        <v>3640</v>
      </c>
      <c r="G364" s="46">
        <v>283253</v>
      </c>
      <c r="H364" s="46">
        <v>38500</v>
      </c>
      <c r="I364" s="46">
        <v>192888</v>
      </c>
      <c r="J364" s="46">
        <v>51865</v>
      </c>
      <c r="K364" s="46">
        <v>23761</v>
      </c>
      <c r="L364" s="46">
        <v>7107</v>
      </c>
      <c r="M364" s="46">
        <v>7474</v>
      </c>
      <c r="N364" s="46">
        <v>158</v>
      </c>
      <c r="P364" s="27"/>
      <c r="Q364" s="27"/>
      <c r="R364" s="27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D364" s="27"/>
      <c r="AE364" s="27"/>
      <c r="AF364" s="27"/>
      <c r="AG364" s="29"/>
      <c r="AH364" s="29"/>
      <c r="AI364" s="29"/>
      <c r="AJ364" s="29"/>
      <c r="AK364" s="29"/>
      <c r="AL364" s="29"/>
      <c r="AM364" s="29"/>
      <c r="AN364" s="29"/>
      <c r="AO364" s="29"/>
      <c r="AP364" s="29"/>
    </row>
    <row r="365" spans="1:42">
      <c r="A365" s="44" t="s">
        <v>1</v>
      </c>
      <c r="B365" s="44" t="s">
        <v>84</v>
      </c>
      <c r="C365" s="44" t="s">
        <v>106</v>
      </c>
      <c r="D365" s="44" t="s">
        <v>120</v>
      </c>
      <c r="E365" s="46">
        <v>139046</v>
      </c>
      <c r="F365" s="46">
        <v>0</v>
      </c>
      <c r="G365" s="46">
        <v>134818</v>
      </c>
      <c r="H365" s="46">
        <v>0</v>
      </c>
      <c r="I365" s="46">
        <v>130590</v>
      </c>
      <c r="J365" s="46">
        <v>4228</v>
      </c>
      <c r="K365" s="46">
        <v>0</v>
      </c>
      <c r="L365" s="46">
        <v>0</v>
      </c>
      <c r="M365" s="46">
        <v>0</v>
      </c>
      <c r="N365" s="46">
        <v>0</v>
      </c>
      <c r="P365" s="27"/>
      <c r="Q365" s="27"/>
      <c r="R365" s="27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D365" s="27"/>
      <c r="AE365" s="27"/>
      <c r="AF365" s="27"/>
      <c r="AG365" s="29"/>
      <c r="AH365" s="29"/>
      <c r="AI365" s="29"/>
      <c r="AJ365" s="29"/>
      <c r="AK365" s="29"/>
      <c r="AL365" s="29"/>
      <c r="AM365" s="29"/>
      <c r="AN365" s="29"/>
      <c r="AO365" s="29"/>
      <c r="AP365" s="29"/>
    </row>
    <row r="366" spans="1:42">
      <c r="A366" s="44" t="s">
        <v>4</v>
      </c>
      <c r="B366" s="44" t="s">
        <v>82</v>
      </c>
      <c r="C366" s="44" t="s">
        <v>106</v>
      </c>
      <c r="D366" s="44" t="s">
        <v>120</v>
      </c>
      <c r="E366" s="45">
        <v>455612</v>
      </c>
      <c r="F366" s="45">
        <v>3224</v>
      </c>
      <c r="G366" s="45">
        <v>249285</v>
      </c>
      <c r="H366" s="45">
        <v>55770</v>
      </c>
      <c r="I366" s="45">
        <v>137537</v>
      </c>
      <c r="J366" s="45">
        <v>55978</v>
      </c>
      <c r="K366" s="45">
        <v>30563</v>
      </c>
      <c r="L366" s="45">
        <v>12311</v>
      </c>
      <c r="M366" s="45">
        <v>12468</v>
      </c>
      <c r="N366" s="45">
        <v>428</v>
      </c>
      <c r="P366" s="27"/>
      <c r="Q366" s="27"/>
      <c r="R366" s="27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D366" s="27"/>
      <c r="AE366" s="27"/>
      <c r="AF366" s="27"/>
      <c r="AG366" s="28"/>
      <c r="AH366" s="28"/>
      <c r="AI366" s="28"/>
      <c r="AJ366" s="28"/>
      <c r="AK366" s="28"/>
      <c r="AL366" s="28"/>
      <c r="AM366" s="28"/>
      <c r="AN366" s="28"/>
      <c r="AO366" s="28"/>
      <c r="AP366" s="28"/>
    </row>
    <row r="367" spans="1:42">
      <c r="A367" s="44" t="s">
        <v>4</v>
      </c>
      <c r="B367" s="44" t="s">
        <v>83</v>
      </c>
      <c r="C367" s="44" t="s">
        <v>106</v>
      </c>
      <c r="D367" s="44" t="s">
        <v>120</v>
      </c>
      <c r="E367" s="45">
        <v>455612</v>
      </c>
      <c r="F367" s="45">
        <v>3224</v>
      </c>
      <c r="G367" s="45">
        <v>249285</v>
      </c>
      <c r="H367" s="45">
        <v>55770</v>
      </c>
      <c r="I367" s="45">
        <v>137537</v>
      </c>
      <c r="J367" s="45">
        <v>55978</v>
      </c>
      <c r="K367" s="45">
        <v>30563</v>
      </c>
      <c r="L367" s="45">
        <v>12311</v>
      </c>
      <c r="M367" s="45">
        <v>12468</v>
      </c>
      <c r="N367" s="45">
        <v>428</v>
      </c>
      <c r="P367" s="27"/>
      <c r="Q367" s="27"/>
      <c r="R367" s="27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D367" s="27"/>
      <c r="AE367" s="27"/>
      <c r="AF367" s="27"/>
      <c r="AG367" s="28"/>
      <c r="AH367" s="28"/>
      <c r="AI367" s="28"/>
      <c r="AJ367" s="28"/>
      <c r="AK367" s="28"/>
      <c r="AL367" s="28"/>
      <c r="AM367" s="28"/>
      <c r="AN367" s="28"/>
      <c r="AO367" s="28"/>
      <c r="AP367" s="28"/>
    </row>
    <row r="368" spans="1:42">
      <c r="A368" s="44" t="s">
        <v>4</v>
      </c>
      <c r="B368" s="44" t="s">
        <v>85</v>
      </c>
      <c r="C368" s="44" t="s">
        <v>106</v>
      </c>
      <c r="D368" s="44" t="s">
        <v>120</v>
      </c>
      <c r="E368" s="46">
        <v>415083</v>
      </c>
      <c r="F368" s="46">
        <v>3224</v>
      </c>
      <c r="G368" s="46">
        <v>208756</v>
      </c>
      <c r="H368" s="46">
        <v>55770</v>
      </c>
      <c r="I368" s="46">
        <v>97008</v>
      </c>
      <c r="J368" s="46">
        <v>55978</v>
      </c>
      <c r="K368" s="46">
        <v>30563</v>
      </c>
      <c r="L368" s="46">
        <v>12311</v>
      </c>
      <c r="M368" s="46">
        <v>12468</v>
      </c>
      <c r="N368" s="46">
        <v>428</v>
      </c>
      <c r="P368" s="27"/>
      <c r="Q368" s="27"/>
      <c r="R368" s="27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D368" s="27"/>
      <c r="AE368" s="27"/>
      <c r="AF368" s="27"/>
      <c r="AG368" s="29"/>
      <c r="AH368" s="29"/>
      <c r="AI368" s="29"/>
      <c r="AJ368" s="29"/>
      <c r="AK368" s="29"/>
      <c r="AL368" s="29"/>
      <c r="AM368" s="29"/>
      <c r="AN368" s="29"/>
      <c r="AO368" s="29"/>
      <c r="AP368" s="29"/>
    </row>
    <row r="369" spans="1:42">
      <c r="A369" s="44" t="s">
        <v>4</v>
      </c>
      <c r="B369" s="44" t="s">
        <v>84</v>
      </c>
      <c r="C369" s="44" t="s">
        <v>106</v>
      </c>
      <c r="D369" s="44" t="s">
        <v>120</v>
      </c>
      <c r="E369" s="46">
        <v>181043</v>
      </c>
      <c r="F369" s="46">
        <v>0</v>
      </c>
      <c r="G369" s="46">
        <v>83705</v>
      </c>
      <c r="H369" s="46">
        <v>32513</v>
      </c>
      <c r="I369" s="46">
        <v>42146</v>
      </c>
      <c r="J369" s="46">
        <v>9046</v>
      </c>
      <c r="K369" s="46">
        <v>17560</v>
      </c>
      <c r="L369" s="46">
        <v>7073</v>
      </c>
      <c r="M369" s="46">
        <v>7619</v>
      </c>
      <c r="N369" s="46">
        <v>261</v>
      </c>
      <c r="P369" s="27"/>
      <c r="Q369" s="27"/>
      <c r="R369" s="27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D369" s="27"/>
      <c r="AE369" s="27"/>
      <c r="AF369" s="27"/>
      <c r="AG369" s="29"/>
      <c r="AH369" s="29"/>
      <c r="AI369" s="29"/>
      <c r="AJ369" s="29"/>
      <c r="AK369" s="29"/>
      <c r="AL369" s="29"/>
      <c r="AM369" s="29"/>
      <c r="AN369" s="29"/>
      <c r="AO369" s="29"/>
      <c r="AP369" s="29"/>
    </row>
    <row r="370" spans="1:42">
      <c r="A370" s="44" t="s">
        <v>5</v>
      </c>
      <c r="B370" s="44" t="s">
        <v>82</v>
      </c>
      <c r="C370" s="44" t="s">
        <v>106</v>
      </c>
      <c r="D370" s="44" t="s">
        <v>120</v>
      </c>
      <c r="E370" s="45">
        <v>513710</v>
      </c>
      <c r="F370" s="45">
        <v>2536</v>
      </c>
      <c r="G370" s="45">
        <v>282895</v>
      </c>
      <c r="H370" s="45">
        <v>70454</v>
      </c>
      <c r="I370" s="45">
        <v>141243</v>
      </c>
      <c r="J370" s="45">
        <v>71198</v>
      </c>
      <c r="K370" s="45">
        <v>56684</v>
      </c>
      <c r="L370" s="45">
        <v>9129</v>
      </c>
      <c r="M370" s="45">
        <v>4491</v>
      </c>
      <c r="N370" s="45">
        <v>150</v>
      </c>
      <c r="P370" s="27"/>
      <c r="Q370" s="27"/>
      <c r="R370" s="27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D370" s="27"/>
      <c r="AE370" s="27"/>
      <c r="AF370" s="27"/>
      <c r="AG370" s="28"/>
      <c r="AH370" s="28"/>
      <c r="AI370" s="28"/>
      <c r="AJ370" s="28"/>
      <c r="AK370" s="28"/>
      <c r="AL370" s="28"/>
      <c r="AM370" s="28"/>
      <c r="AN370" s="28"/>
      <c r="AO370" s="28"/>
      <c r="AP370" s="28"/>
    </row>
    <row r="371" spans="1:42">
      <c r="A371" s="44" t="s">
        <v>5</v>
      </c>
      <c r="B371" s="44" t="s">
        <v>83</v>
      </c>
      <c r="C371" s="44" t="s">
        <v>106</v>
      </c>
      <c r="D371" s="44" t="s">
        <v>120</v>
      </c>
      <c r="E371" s="45">
        <v>513710</v>
      </c>
      <c r="F371" s="45">
        <v>2536</v>
      </c>
      <c r="G371" s="45">
        <v>282895</v>
      </c>
      <c r="H371" s="45">
        <v>70454</v>
      </c>
      <c r="I371" s="45">
        <v>141243</v>
      </c>
      <c r="J371" s="45">
        <v>71198</v>
      </c>
      <c r="K371" s="45">
        <v>56684</v>
      </c>
      <c r="L371" s="45">
        <v>9129</v>
      </c>
      <c r="M371" s="45">
        <v>4491</v>
      </c>
      <c r="N371" s="45">
        <v>150</v>
      </c>
      <c r="P371" s="27"/>
      <c r="Q371" s="27"/>
      <c r="R371" s="27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D371" s="27"/>
      <c r="AE371" s="27"/>
      <c r="AF371" s="27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</row>
    <row r="372" spans="1:42">
      <c r="A372" s="44" t="s">
        <v>5</v>
      </c>
      <c r="B372" s="44" t="s">
        <v>85</v>
      </c>
      <c r="C372" s="44" t="s">
        <v>106</v>
      </c>
      <c r="D372" s="44" t="s">
        <v>120</v>
      </c>
      <c r="E372" s="46">
        <v>513710</v>
      </c>
      <c r="F372" s="46">
        <v>2536</v>
      </c>
      <c r="G372" s="46">
        <v>282894</v>
      </c>
      <c r="H372" s="46">
        <v>70454</v>
      </c>
      <c r="I372" s="46">
        <v>141242</v>
      </c>
      <c r="J372" s="46">
        <v>71198</v>
      </c>
      <c r="K372" s="46">
        <v>56684</v>
      </c>
      <c r="L372" s="46">
        <v>9129</v>
      </c>
      <c r="M372" s="46">
        <v>4491</v>
      </c>
      <c r="N372" s="46">
        <v>150</v>
      </c>
      <c r="P372" s="27"/>
      <c r="Q372" s="27"/>
      <c r="R372" s="27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D372" s="27"/>
      <c r="AE372" s="27"/>
      <c r="AF372" s="27"/>
      <c r="AG372" s="29"/>
      <c r="AH372" s="29"/>
      <c r="AI372" s="29"/>
      <c r="AJ372" s="29"/>
      <c r="AK372" s="29"/>
      <c r="AL372" s="29"/>
      <c r="AM372" s="29"/>
      <c r="AN372" s="29"/>
      <c r="AO372" s="29"/>
      <c r="AP372" s="29"/>
    </row>
    <row r="373" spans="1:42">
      <c r="A373" s="44" t="s">
        <v>5</v>
      </c>
      <c r="B373" s="44" t="s">
        <v>84</v>
      </c>
      <c r="C373" s="44" t="s">
        <v>106</v>
      </c>
      <c r="D373" s="44" t="s">
        <v>120</v>
      </c>
      <c r="E373" s="46">
        <v>485262</v>
      </c>
      <c r="F373" s="46">
        <v>2536</v>
      </c>
      <c r="G373" s="46">
        <v>260994</v>
      </c>
      <c r="H373" s="46">
        <v>67796</v>
      </c>
      <c r="I373" s="46">
        <v>123184</v>
      </c>
      <c r="J373" s="46">
        <v>70014</v>
      </c>
      <c r="K373" s="46">
        <v>54566</v>
      </c>
      <c r="L373" s="46">
        <v>8589</v>
      </c>
      <c r="M373" s="46">
        <v>4491</v>
      </c>
      <c r="N373" s="46">
        <v>150</v>
      </c>
      <c r="P373" s="27"/>
      <c r="Q373" s="27"/>
      <c r="R373" s="27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D373" s="27"/>
      <c r="AE373" s="27"/>
      <c r="AF373" s="27"/>
      <c r="AG373" s="29"/>
      <c r="AH373" s="29"/>
      <c r="AI373" s="29"/>
      <c r="AJ373" s="29"/>
      <c r="AK373" s="29"/>
      <c r="AL373" s="29"/>
      <c r="AM373" s="29"/>
      <c r="AN373" s="29"/>
      <c r="AO373" s="29"/>
      <c r="AP373" s="29"/>
    </row>
    <row r="374" spans="1:42">
      <c r="A374" s="44" t="s">
        <v>47</v>
      </c>
      <c r="B374" s="44" t="s">
        <v>82</v>
      </c>
      <c r="C374" s="44" t="s">
        <v>106</v>
      </c>
      <c r="D374" s="44" t="s">
        <v>120</v>
      </c>
      <c r="E374" s="45">
        <v>302220</v>
      </c>
      <c r="F374" s="45">
        <v>3373</v>
      </c>
      <c r="G374" s="45">
        <v>182529</v>
      </c>
      <c r="H374" s="45">
        <v>31210</v>
      </c>
      <c r="I374" s="45">
        <v>117275</v>
      </c>
      <c r="J374" s="45">
        <v>34044</v>
      </c>
      <c r="K374" s="45">
        <v>16659</v>
      </c>
      <c r="L374" s="45">
        <v>6179</v>
      </c>
      <c r="M374" s="45">
        <v>8182</v>
      </c>
      <c r="N374" s="45">
        <v>190</v>
      </c>
      <c r="P374" s="27"/>
      <c r="Q374" s="27"/>
      <c r="R374" s="27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D374" s="27"/>
      <c r="AE374" s="27"/>
      <c r="AF374" s="27"/>
      <c r="AG374" s="28"/>
      <c r="AH374" s="28"/>
      <c r="AI374" s="28"/>
      <c r="AJ374" s="28"/>
      <c r="AK374" s="28"/>
      <c r="AL374" s="28"/>
      <c r="AM374" s="28"/>
      <c r="AN374" s="28"/>
      <c r="AO374" s="28"/>
      <c r="AP374" s="28"/>
    </row>
    <row r="375" spans="1:42">
      <c r="A375" s="44" t="s">
        <v>47</v>
      </c>
      <c r="B375" s="44" t="s">
        <v>83</v>
      </c>
      <c r="C375" s="44" t="s">
        <v>106</v>
      </c>
      <c r="D375" s="44" t="s">
        <v>120</v>
      </c>
      <c r="E375" s="45">
        <v>302220</v>
      </c>
      <c r="F375" s="45">
        <v>3373</v>
      </c>
      <c r="G375" s="45">
        <v>182529</v>
      </c>
      <c r="H375" s="45">
        <v>31210</v>
      </c>
      <c r="I375" s="45">
        <v>117275</v>
      </c>
      <c r="J375" s="45">
        <v>34044</v>
      </c>
      <c r="K375" s="45">
        <v>16659</v>
      </c>
      <c r="L375" s="45">
        <v>6179</v>
      </c>
      <c r="M375" s="45">
        <v>8182</v>
      </c>
      <c r="N375" s="45">
        <v>190</v>
      </c>
      <c r="P375" s="27"/>
      <c r="Q375" s="27"/>
      <c r="R375" s="27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D375" s="27"/>
      <c r="AE375" s="27"/>
      <c r="AF375" s="27"/>
      <c r="AG375" s="28"/>
      <c r="AH375" s="28"/>
      <c r="AI375" s="28"/>
      <c r="AJ375" s="28"/>
      <c r="AK375" s="28"/>
      <c r="AL375" s="28"/>
      <c r="AM375" s="28"/>
      <c r="AN375" s="28"/>
      <c r="AO375" s="28"/>
      <c r="AP375" s="28"/>
    </row>
    <row r="376" spans="1:42">
      <c r="A376" s="44" t="s">
        <v>47</v>
      </c>
      <c r="B376" s="44" t="s">
        <v>85</v>
      </c>
      <c r="C376" s="44" t="s">
        <v>106</v>
      </c>
      <c r="D376" s="44" t="s">
        <v>120</v>
      </c>
      <c r="E376" s="46">
        <v>267397</v>
      </c>
      <c r="F376" s="46">
        <v>0</v>
      </c>
      <c r="G376" s="46">
        <v>151578</v>
      </c>
      <c r="H376" s="46">
        <v>30057</v>
      </c>
      <c r="I376" s="46">
        <v>88146</v>
      </c>
      <c r="J376" s="46">
        <v>33375</v>
      </c>
      <c r="K376" s="46">
        <v>16067</v>
      </c>
      <c r="L376" s="46">
        <v>5934</v>
      </c>
      <c r="M376" s="46">
        <v>7873</v>
      </c>
      <c r="N376" s="46">
        <v>183</v>
      </c>
      <c r="P376" s="27"/>
      <c r="Q376" s="27"/>
      <c r="R376" s="27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D376" s="27"/>
      <c r="AE376" s="27"/>
      <c r="AF376" s="27"/>
      <c r="AG376" s="29"/>
      <c r="AH376" s="29"/>
      <c r="AI376" s="29"/>
      <c r="AJ376" s="29"/>
      <c r="AK376" s="29"/>
      <c r="AL376" s="29"/>
      <c r="AM376" s="29"/>
      <c r="AN376" s="29"/>
      <c r="AO376" s="29"/>
      <c r="AP376" s="29"/>
    </row>
    <row r="377" spans="1:42">
      <c r="A377" s="44" t="s">
        <v>47</v>
      </c>
      <c r="B377" s="44" t="s">
        <v>84</v>
      </c>
      <c r="C377" s="44" t="s">
        <v>106</v>
      </c>
      <c r="D377" s="44" t="s">
        <v>120</v>
      </c>
      <c r="E377" s="46">
        <v>267397</v>
      </c>
      <c r="F377" s="46">
        <v>0</v>
      </c>
      <c r="G377" s="46">
        <v>151578</v>
      </c>
      <c r="H377" s="46">
        <v>30057</v>
      </c>
      <c r="I377" s="46">
        <v>88146</v>
      </c>
      <c r="J377" s="46">
        <v>33375</v>
      </c>
      <c r="K377" s="46">
        <v>16067</v>
      </c>
      <c r="L377" s="46">
        <v>5934</v>
      </c>
      <c r="M377" s="46">
        <v>7873</v>
      </c>
      <c r="N377" s="46">
        <v>183</v>
      </c>
      <c r="P377" s="27"/>
      <c r="Q377" s="27"/>
      <c r="R377" s="27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D377" s="27"/>
      <c r="AE377" s="27"/>
      <c r="AF377" s="27"/>
      <c r="AG377" s="29"/>
      <c r="AH377" s="29"/>
      <c r="AI377" s="29"/>
      <c r="AJ377" s="29"/>
      <c r="AK377" s="29"/>
      <c r="AL377" s="29"/>
      <c r="AM377" s="29"/>
      <c r="AN377" s="29"/>
      <c r="AO377" s="29"/>
      <c r="AP377" s="29"/>
    </row>
    <row r="378" spans="1:42">
      <c r="A378" s="44" t="s">
        <v>48</v>
      </c>
      <c r="B378" s="44" t="s">
        <v>82</v>
      </c>
      <c r="C378" s="44" t="s">
        <v>106</v>
      </c>
      <c r="D378" s="44" t="s">
        <v>120</v>
      </c>
      <c r="E378" s="45">
        <v>203651</v>
      </c>
      <c r="F378" s="45">
        <v>1588</v>
      </c>
      <c r="G378" s="45">
        <v>128437</v>
      </c>
      <c r="H378" s="45">
        <v>19508</v>
      </c>
      <c r="I378" s="45">
        <v>85719</v>
      </c>
      <c r="J378" s="45">
        <v>23210</v>
      </c>
      <c r="K378" s="45">
        <v>11188</v>
      </c>
      <c r="L378" s="45">
        <v>3794</v>
      </c>
      <c r="M378" s="45">
        <v>4435</v>
      </c>
      <c r="N378" s="45">
        <v>91</v>
      </c>
      <c r="P378" s="27"/>
      <c r="Q378" s="27"/>
      <c r="R378" s="27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D378" s="27"/>
      <c r="AE378" s="27"/>
      <c r="AF378" s="27"/>
      <c r="AG378" s="28"/>
      <c r="AH378" s="28"/>
      <c r="AI378" s="28"/>
      <c r="AJ378" s="28"/>
      <c r="AK378" s="28"/>
      <c r="AL378" s="28"/>
      <c r="AM378" s="28"/>
      <c r="AN378" s="28"/>
      <c r="AO378" s="28"/>
      <c r="AP378" s="28"/>
    </row>
    <row r="379" spans="1:42">
      <c r="A379" s="44" t="s">
        <v>48</v>
      </c>
      <c r="B379" s="44" t="s">
        <v>83</v>
      </c>
      <c r="C379" s="44" t="s">
        <v>106</v>
      </c>
      <c r="D379" s="44" t="s">
        <v>120</v>
      </c>
      <c r="E379" s="45">
        <v>203651</v>
      </c>
      <c r="F379" s="45">
        <v>1588</v>
      </c>
      <c r="G379" s="45">
        <v>128437</v>
      </c>
      <c r="H379" s="45">
        <v>19508</v>
      </c>
      <c r="I379" s="45">
        <v>85719</v>
      </c>
      <c r="J379" s="45">
        <v>23210</v>
      </c>
      <c r="K379" s="45">
        <v>11188</v>
      </c>
      <c r="L379" s="45">
        <v>3794</v>
      </c>
      <c r="M379" s="45">
        <v>4435</v>
      </c>
      <c r="N379" s="45">
        <v>91</v>
      </c>
      <c r="P379" s="27"/>
      <c r="Q379" s="27"/>
      <c r="R379" s="27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D379" s="27"/>
      <c r="AE379" s="27"/>
      <c r="AF379" s="27"/>
      <c r="AG379" s="28"/>
      <c r="AH379" s="28"/>
      <c r="AI379" s="28"/>
      <c r="AJ379" s="28"/>
      <c r="AK379" s="28"/>
      <c r="AL379" s="28"/>
      <c r="AM379" s="28"/>
      <c r="AN379" s="28"/>
      <c r="AO379" s="28"/>
      <c r="AP379" s="28"/>
    </row>
    <row r="380" spans="1:42">
      <c r="A380" s="44" t="s">
        <v>48</v>
      </c>
      <c r="B380" s="44" t="s">
        <v>85</v>
      </c>
      <c r="C380" s="44" t="s">
        <v>106</v>
      </c>
      <c r="D380" s="44" t="s">
        <v>120</v>
      </c>
      <c r="E380" s="46">
        <v>203650</v>
      </c>
      <c r="F380" s="46">
        <v>0</v>
      </c>
      <c r="G380" s="46">
        <v>128436</v>
      </c>
      <c r="H380" s="46">
        <v>19508</v>
      </c>
      <c r="I380" s="46">
        <v>85718</v>
      </c>
      <c r="J380" s="46">
        <v>23210</v>
      </c>
      <c r="K380" s="46">
        <v>11188</v>
      </c>
      <c r="L380" s="46">
        <v>3794</v>
      </c>
      <c r="M380" s="46">
        <v>4435</v>
      </c>
      <c r="N380" s="46">
        <v>91</v>
      </c>
      <c r="P380" s="27"/>
      <c r="Q380" s="27"/>
      <c r="R380" s="27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D380" s="27"/>
      <c r="AE380" s="27"/>
      <c r="AF380" s="27"/>
      <c r="AG380" s="29"/>
      <c r="AH380" s="29"/>
      <c r="AI380" s="29"/>
      <c r="AJ380" s="29"/>
      <c r="AK380" s="29"/>
      <c r="AL380" s="29"/>
      <c r="AM380" s="29"/>
      <c r="AN380" s="29"/>
      <c r="AO380" s="29"/>
      <c r="AP380" s="29"/>
    </row>
    <row r="381" spans="1:42">
      <c r="A381" s="44" t="s">
        <v>48</v>
      </c>
      <c r="B381" s="44" t="s">
        <v>84</v>
      </c>
      <c r="C381" s="44" t="s">
        <v>106</v>
      </c>
      <c r="D381" s="44" t="s">
        <v>120</v>
      </c>
      <c r="E381" s="46">
        <v>102674</v>
      </c>
      <c r="F381" s="46">
        <v>0</v>
      </c>
      <c r="G381" s="46">
        <v>60963</v>
      </c>
      <c r="H381" s="46">
        <v>12647</v>
      </c>
      <c r="I381" s="46">
        <v>38626</v>
      </c>
      <c r="J381" s="46">
        <v>9690</v>
      </c>
      <c r="K381" s="46">
        <v>7962</v>
      </c>
      <c r="L381" s="46">
        <v>2700</v>
      </c>
      <c r="M381" s="46">
        <v>1946</v>
      </c>
      <c r="N381" s="46">
        <v>39</v>
      </c>
      <c r="P381" s="27"/>
      <c r="Q381" s="27"/>
      <c r="R381" s="27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D381" s="27"/>
      <c r="AE381" s="27"/>
      <c r="AF381" s="27"/>
      <c r="AG381" s="29"/>
      <c r="AH381" s="29"/>
      <c r="AI381" s="29"/>
      <c r="AJ381" s="29"/>
      <c r="AK381" s="29"/>
      <c r="AL381" s="29"/>
      <c r="AM381" s="29"/>
      <c r="AN381" s="29"/>
      <c r="AO381" s="29"/>
      <c r="AP381" s="29"/>
    </row>
    <row r="382" spans="1:42">
      <c r="A382" s="44" t="s">
        <v>3</v>
      </c>
      <c r="B382" s="44" t="s">
        <v>82</v>
      </c>
      <c r="C382" s="44" t="s">
        <v>106</v>
      </c>
      <c r="D382" s="44" t="s">
        <v>120</v>
      </c>
      <c r="E382" s="45">
        <v>221194</v>
      </c>
      <c r="F382" s="45">
        <v>1883</v>
      </c>
      <c r="G382" s="45">
        <v>153026</v>
      </c>
      <c r="H382" s="45">
        <v>16012</v>
      </c>
      <c r="I382" s="45">
        <v>112001</v>
      </c>
      <c r="J382" s="45">
        <v>25013</v>
      </c>
      <c r="K382" s="45">
        <v>9083</v>
      </c>
      <c r="L382" s="45">
        <v>2878</v>
      </c>
      <c r="M382" s="45">
        <v>3965</v>
      </c>
      <c r="N382" s="45">
        <v>86</v>
      </c>
      <c r="P382" s="27"/>
      <c r="Q382" s="27"/>
      <c r="R382" s="27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D382" s="27"/>
      <c r="AE382" s="27"/>
      <c r="AF382" s="27"/>
      <c r="AG382" s="28"/>
      <c r="AH382" s="28"/>
      <c r="AI382" s="28"/>
      <c r="AJ382" s="28"/>
      <c r="AK382" s="28"/>
      <c r="AL382" s="28"/>
      <c r="AM382" s="28"/>
      <c r="AN382" s="28"/>
      <c r="AO382" s="28"/>
      <c r="AP382" s="28"/>
    </row>
    <row r="383" spans="1:42">
      <c r="A383" s="44" t="s">
        <v>3</v>
      </c>
      <c r="B383" s="44" t="s">
        <v>83</v>
      </c>
      <c r="C383" s="44" t="s">
        <v>106</v>
      </c>
      <c r="D383" s="44" t="s">
        <v>120</v>
      </c>
      <c r="E383" s="45">
        <v>221194</v>
      </c>
      <c r="F383" s="45">
        <v>1883</v>
      </c>
      <c r="G383" s="45">
        <v>153026</v>
      </c>
      <c r="H383" s="45">
        <v>16012</v>
      </c>
      <c r="I383" s="45">
        <v>112001</v>
      </c>
      <c r="J383" s="45">
        <v>25013</v>
      </c>
      <c r="K383" s="45">
        <v>9083</v>
      </c>
      <c r="L383" s="45">
        <v>2878</v>
      </c>
      <c r="M383" s="45">
        <v>3965</v>
      </c>
      <c r="N383" s="45">
        <v>86</v>
      </c>
      <c r="P383" s="27"/>
      <c r="Q383" s="27"/>
      <c r="R383" s="27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D383" s="27"/>
      <c r="AE383" s="27"/>
      <c r="AF383" s="27"/>
      <c r="AG383" s="28"/>
      <c r="AH383" s="28"/>
      <c r="AI383" s="28"/>
      <c r="AJ383" s="28"/>
      <c r="AK383" s="28"/>
      <c r="AL383" s="28"/>
      <c r="AM383" s="28"/>
      <c r="AN383" s="28"/>
      <c r="AO383" s="28"/>
      <c r="AP383" s="28"/>
    </row>
    <row r="384" spans="1:42">
      <c r="A384" s="44" t="s">
        <v>3</v>
      </c>
      <c r="B384" s="44" t="s">
        <v>85</v>
      </c>
      <c r="C384" s="44" t="s">
        <v>106</v>
      </c>
      <c r="D384" s="44" t="s">
        <v>120</v>
      </c>
      <c r="E384" s="46">
        <v>221194</v>
      </c>
      <c r="F384" s="46">
        <v>0</v>
      </c>
      <c r="G384" s="46">
        <v>153026</v>
      </c>
      <c r="H384" s="46">
        <v>16012</v>
      </c>
      <c r="I384" s="46">
        <v>112001</v>
      </c>
      <c r="J384" s="46">
        <v>25013</v>
      </c>
      <c r="K384" s="46">
        <v>9083</v>
      </c>
      <c r="L384" s="46">
        <v>2878</v>
      </c>
      <c r="M384" s="46">
        <v>3965</v>
      </c>
      <c r="N384" s="46">
        <v>86</v>
      </c>
      <c r="P384" s="27"/>
      <c r="Q384" s="27"/>
      <c r="R384" s="27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D384" s="27"/>
      <c r="AE384" s="27"/>
      <c r="AF384" s="27"/>
      <c r="AG384" s="29"/>
      <c r="AH384" s="29"/>
      <c r="AI384" s="29"/>
      <c r="AJ384" s="29"/>
      <c r="AK384" s="29"/>
      <c r="AL384" s="29"/>
      <c r="AM384" s="29"/>
      <c r="AN384" s="29"/>
      <c r="AO384" s="29"/>
      <c r="AP384" s="29"/>
    </row>
    <row r="385" spans="1:42">
      <c r="A385" s="44" t="s">
        <v>3</v>
      </c>
      <c r="B385" s="44" t="s">
        <v>84</v>
      </c>
      <c r="C385" s="44" t="s">
        <v>106</v>
      </c>
      <c r="D385" s="44" t="s">
        <v>120</v>
      </c>
      <c r="E385" s="46">
        <v>34043</v>
      </c>
      <c r="F385" s="46">
        <v>0</v>
      </c>
      <c r="G385" s="46">
        <v>12561</v>
      </c>
      <c r="H385" s="46">
        <v>5131</v>
      </c>
      <c r="I385" s="46">
        <v>2073</v>
      </c>
      <c r="J385" s="46">
        <v>5357</v>
      </c>
      <c r="K385" s="46">
        <v>2034</v>
      </c>
      <c r="L385" s="46">
        <v>542</v>
      </c>
      <c r="M385" s="46">
        <v>2501</v>
      </c>
      <c r="N385" s="46">
        <v>54</v>
      </c>
      <c r="P385" s="27"/>
      <c r="Q385" s="27"/>
      <c r="R385" s="27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D385" s="27"/>
      <c r="AE385" s="27"/>
      <c r="AF385" s="27"/>
      <c r="AG385" s="29"/>
      <c r="AH385" s="29"/>
      <c r="AI385" s="29"/>
      <c r="AJ385" s="29"/>
      <c r="AK385" s="29"/>
      <c r="AL385" s="29"/>
      <c r="AM385" s="29"/>
      <c r="AN385" s="29"/>
      <c r="AO385" s="29"/>
      <c r="AP385" s="29"/>
    </row>
    <row r="386" spans="1:42">
      <c r="A386" s="44" t="s">
        <v>50</v>
      </c>
      <c r="B386" s="44" t="s">
        <v>82</v>
      </c>
      <c r="C386" s="44" t="s">
        <v>106</v>
      </c>
      <c r="D386" s="44" t="s">
        <v>120</v>
      </c>
      <c r="E386" s="45">
        <v>260264</v>
      </c>
      <c r="F386" s="45">
        <v>1935</v>
      </c>
      <c r="G386" s="45">
        <v>172964</v>
      </c>
      <c r="H386" s="45">
        <v>23232</v>
      </c>
      <c r="I386" s="45">
        <v>115419</v>
      </c>
      <c r="J386" s="45">
        <v>34313</v>
      </c>
      <c r="K386" s="45">
        <v>19033</v>
      </c>
      <c r="L386" s="45">
        <v>2021</v>
      </c>
      <c r="M386" s="45">
        <v>2123</v>
      </c>
      <c r="N386" s="45">
        <v>55</v>
      </c>
      <c r="P386" s="27"/>
      <c r="Q386" s="27"/>
      <c r="R386" s="27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D386" s="27"/>
      <c r="AE386" s="27"/>
      <c r="AF386" s="27"/>
      <c r="AG386" s="28"/>
      <c r="AH386" s="28"/>
      <c r="AI386" s="28"/>
      <c r="AJ386" s="28"/>
      <c r="AK386" s="28"/>
      <c r="AL386" s="28"/>
      <c r="AM386" s="28"/>
      <c r="AN386" s="28"/>
      <c r="AO386" s="28"/>
      <c r="AP386" s="28"/>
    </row>
    <row r="387" spans="1:42">
      <c r="A387" s="44" t="s">
        <v>50</v>
      </c>
      <c r="B387" s="44" t="s">
        <v>83</v>
      </c>
      <c r="C387" s="44" t="s">
        <v>106</v>
      </c>
      <c r="D387" s="44" t="s">
        <v>120</v>
      </c>
      <c r="E387" s="45">
        <v>260264</v>
      </c>
      <c r="F387" s="45">
        <v>1935</v>
      </c>
      <c r="G387" s="45">
        <v>172964</v>
      </c>
      <c r="H387" s="45">
        <v>23232</v>
      </c>
      <c r="I387" s="45">
        <v>115419</v>
      </c>
      <c r="J387" s="45">
        <v>34313</v>
      </c>
      <c r="K387" s="45">
        <v>19033</v>
      </c>
      <c r="L387" s="45">
        <v>2021</v>
      </c>
      <c r="M387" s="45">
        <v>2123</v>
      </c>
      <c r="N387" s="45">
        <v>55</v>
      </c>
      <c r="P387" s="27"/>
      <c r="Q387" s="27"/>
      <c r="R387" s="27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D387" s="27"/>
      <c r="AE387" s="27"/>
      <c r="AF387" s="27"/>
      <c r="AG387" s="28"/>
      <c r="AH387" s="28"/>
      <c r="AI387" s="28"/>
      <c r="AJ387" s="28"/>
      <c r="AK387" s="28"/>
      <c r="AL387" s="28"/>
      <c r="AM387" s="28"/>
      <c r="AN387" s="28"/>
      <c r="AO387" s="28"/>
      <c r="AP387" s="28"/>
    </row>
    <row r="388" spans="1:42">
      <c r="A388" s="44" t="s">
        <v>50</v>
      </c>
      <c r="B388" s="44" t="s">
        <v>85</v>
      </c>
      <c r="C388" s="44" t="s">
        <v>106</v>
      </c>
      <c r="D388" s="44" t="s">
        <v>120</v>
      </c>
      <c r="E388" s="46">
        <v>260264</v>
      </c>
      <c r="F388" s="46">
        <v>0</v>
      </c>
      <c r="G388" s="46">
        <v>172964</v>
      </c>
      <c r="H388" s="46">
        <v>23232</v>
      </c>
      <c r="I388" s="46">
        <v>115419</v>
      </c>
      <c r="J388" s="46">
        <v>34313</v>
      </c>
      <c r="K388" s="46">
        <v>19033</v>
      </c>
      <c r="L388" s="46">
        <v>2021</v>
      </c>
      <c r="M388" s="46">
        <v>2123</v>
      </c>
      <c r="N388" s="46">
        <v>55</v>
      </c>
      <c r="P388" s="27"/>
      <c r="Q388" s="27"/>
      <c r="R388" s="27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D388" s="27"/>
      <c r="AE388" s="27"/>
      <c r="AF388" s="27"/>
      <c r="AG388" s="29"/>
      <c r="AH388" s="29"/>
      <c r="AI388" s="29"/>
      <c r="AJ388" s="29"/>
      <c r="AK388" s="29"/>
      <c r="AL388" s="29"/>
      <c r="AM388" s="29"/>
      <c r="AN388" s="29"/>
      <c r="AO388" s="29"/>
      <c r="AP388" s="29"/>
    </row>
    <row r="389" spans="1:42">
      <c r="A389" s="44" t="s">
        <v>50</v>
      </c>
      <c r="B389" s="44" t="s">
        <v>84</v>
      </c>
      <c r="C389" s="44" t="s">
        <v>106</v>
      </c>
      <c r="D389" s="44" t="s">
        <v>120</v>
      </c>
      <c r="E389" s="46">
        <v>143325</v>
      </c>
      <c r="F389" s="46">
        <v>0</v>
      </c>
      <c r="G389" s="46">
        <v>117489</v>
      </c>
      <c r="H389" s="46">
        <v>5554</v>
      </c>
      <c r="I389" s="46">
        <v>103731</v>
      </c>
      <c r="J389" s="46">
        <v>8204</v>
      </c>
      <c r="K389" s="46">
        <v>3052</v>
      </c>
      <c r="L389" s="46">
        <v>986</v>
      </c>
      <c r="M389" s="46">
        <v>1476</v>
      </c>
      <c r="N389" s="46">
        <v>40</v>
      </c>
      <c r="P389" s="27"/>
      <c r="Q389" s="27"/>
      <c r="R389" s="27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D389" s="27"/>
      <c r="AE389" s="27"/>
      <c r="AF389" s="27"/>
      <c r="AG389" s="29"/>
      <c r="AH389" s="29"/>
      <c r="AI389" s="29"/>
      <c r="AJ389" s="29"/>
      <c r="AK389" s="29"/>
      <c r="AL389" s="29"/>
      <c r="AM389" s="29"/>
      <c r="AN389" s="29"/>
      <c r="AO389" s="29"/>
      <c r="AP389" s="29"/>
    </row>
    <row r="390" spans="1:42">
      <c r="A390" s="44" t="s">
        <v>45</v>
      </c>
      <c r="B390" s="44" t="s">
        <v>82</v>
      </c>
      <c r="C390" s="44" t="s">
        <v>106</v>
      </c>
      <c r="D390" s="44" t="s">
        <v>120</v>
      </c>
      <c r="E390" s="45">
        <v>186291</v>
      </c>
      <c r="F390" s="45">
        <v>1396</v>
      </c>
      <c r="G390" s="45">
        <v>109430</v>
      </c>
      <c r="H390" s="45">
        <v>20504</v>
      </c>
      <c r="I390" s="45">
        <v>66198</v>
      </c>
      <c r="J390" s="45">
        <v>22728</v>
      </c>
      <c r="K390" s="45">
        <v>12230</v>
      </c>
      <c r="L390" s="45">
        <v>3685</v>
      </c>
      <c r="M390" s="45">
        <v>4396</v>
      </c>
      <c r="N390" s="45">
        <v>193</v>
      </c>
      <c r="P390" s="27"/>
      <c r="Q390" s="27"/>
      <c r="R390" s="27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D390" s="27"/>
      <c r="AE390" s="27"/>
      <c r="AF390" s="27"/>
      <c r="AG390" s="28"/>
      <c r="AH390" s="28"/>
      <c r="AI390" s="28"/>
      <c r="AJ390" s="28"/>
      <c r="AK390" s="28"/>
      <c r="AL390" s="28"/>
      <c r="AM390" s="28"/>
      <c r="AN390" s="28"/>
      <c r="AO390" s="28"/>
      <c r="AP390" s="28"/>
    </row>
    <row r="391" spans="1:42">
      <c r="A391" s="44" t="s">
        <v>45</v>
      </c>
      <c r="B391" s="44" t="s">
        <v>83</v>
      </c>
      <c r="C391" s="44" t="s">
        <v>106</v>
      </c>
      <c r="D391" s="44" t="s">
        <v>120</v>
      </c>
      <c r="E391" s="45">
        <v>186291</v>
      </c>
      <c r="F391" s="45">
        <v>1396</v>
      </c>
      <c r="G391" s="45">
        <v>109430</v>
      </c>
      <c r="H391" s="45">
        <v>20504</v>
      </c>
      <c r="I391" s="45">
        <v>66198</v>
      </c>
      <c r="J391" s="45">
        <v>22728</v>
      </c>
      <c r="K391" s="45">
        <v>12230</v>
      </c>
      <c r="L391" s="45">
        <v>3685</v>
      </c>
      <c r="M391" s="45">
        <v>4396</v>
      </c>
      <c r="N391" s="45">
        <v>193</v>
      </c>
      <c r="P391" s="27"/>
      <c r="Q391" s="27"/>
      <c r="R391" s="27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D391" s="27"/>
      <c r="AE391" s="27"/>
      <c r="AF391" s="27"/>
      <c r="AG391" s="28"/>
      <c r="AH391" s="28"/>
      <c r="AI391" s="28"/>
      <c r="AJ391" s="28"/>
      <c r="AK391" s="28"/>
      <c r="AL391" s="28"/>
      <c r="AM391" s="28"/>
      <c r="AN391" s="28"/>
      <c r="AO391" s="28"/>
      <c r="AP391" s="28"/>
    </row>
    <row r="392" spans="1:42">
      <c r="A392" s="44" t="s">
        <v>45</v>
      </c>
      <c r="B392" s="44" t="s">
        <v>85</v>
      </c>
      <c r="C392" s="44" t="s">
        <v>106</v>
      </c>
      <c r="D392" s="44" t="s">
        <v>120</v>
      </c>
      <c r="E392" s="46">
        <v>166571</v>
      </c>
      <c r="F392" s="46">
        <v>0</v>
      </c>
      <c r="G392" s="46">
        <v>95625</v>
      </c>
      <c r="H392" s="46">
        <v>18951</v>
      </c>
      <c r="I392" s="46">
        <v>55763</v>
      </c>
      <c r="J392" s="46">
        <v>20911</v>
      </c>
      <c r="K392" s="46">
        <v>11304</v>
      </c>
      <c r="L392" s="46">
        <v>3406</v>
      </c>
      <c r="M392" s="46">
        <v>4063</v>
      </c>
      <c r="N392" s="46">
        <v>178</v>
      </c>
      <c r="P392" s="27"/>
      <c r="Q392" s="27"/>
      <c r="R392" s="27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D392" s="27"/>
      <c r="AE392" s="27"/>
      <c r="AF392" s="27"/>
      <c r="AG392" s="29"/>
      <c r="AH392" s="29"/>
      <c r="AI392" s="29"/>
      <c r="AJ392" s="29"/>
      <c r="AK392" s="29"/>
      <c r="AL392" s="29"/>
      <c r="AM392" s="29"/>
      <c r="AN392" s="29"/>
      <c r="AO392" s="29"/>
      <c r="AP392" s="29"/>
    </row>
    <row r="393" spans="1:42">
      <c r="A393" s="44" t="s">
        <v>45</v>
      </c>
      <c r="B393" s="44" t="s">
        <v>84</v>
      </c>
      <c r="C393" s="44" t="s">
        <v>106</v>
      </c>
      <c r="D393" s="44" t="s">
        <v>120</v>
      </c>
      <c r="E393" s="46">
        <v>88064</v>
      </c>
      <c r="F393" s="46">
        <v>0</v>
      </c>
      <c r="G393" s="46">
        <v>46255</v>
      </c>
      <c r="H393" s="46">
        <v>10972</v>
      </c>
      <c r="I393" s="46">
        <v>22442</v>
      </c>
      <c r="J393" s="46">
        <v>12841</v>
      </c>
      <c r="K393" s="46">
        <v>6545</v>
      </c>
      <c r="L393" s="46">
        <v>1972</v>
      </c>
      <c r="M393" s="46">
        <v>2352</v>
      </c>
      <c r="N393" s="46">
        <v>103</v>
      </c>
      <c r="P393" s="27"/>
      <c r="Q393" s="27"/>
      <c r="R393" s="27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D393" s="27"/>
      <c r="AE393" s="27"/>
      <c r="AF393" s="27"/>
      <c r="AG393" s="29"/>
      <c r="AH393" s="29"/>
      <c r="AI393" s="29"/>
      <c r="AJ393" s="29"/>
      <c r="AK393" s="29"/>
      <c r="AL393" s="29"/>
      <c r="AM393" s="29"/>
      <c r="AN393" s="29"/>
      <c r="AO393" s="29"/>
      <c r="AP393" s="29"/>
    </row>
    <row r="394" spans="1:42">
      <c r="A394" s="44" t="s">
        <v>53</v>
      </c>
      <c r="B394" s="44" t="s">
        <v>82</v>
      </c>
      <c r="C394" s="44" t="s">
        <v>106</v>
      </c>
      <c r="D394" s="44" t="s">
        <v>120</v>
      </c>
      <c r="E394" s="45">
        <v>340268</v>
      </c>
      <c r="F394" s="45">
        <v>2888</v>
      </c>
      <c r="G394" s="45">
        <v>196667</v>
      </c>
      <c r="H394" s="45">
        <v>38224</v>
      </c>
      <c r="I394" s="45">
        <v>120578</v>
      </c>
      <c r="J394" s="45">
        <v>37865</v>
      </c>
      <c r="K394" s="45">
        <v>20543</v>
      </c>
      <c r="L394" s="45">
        <v>6523</v>
      </c>
      <c r="M394" s="45">
        <v>10968</v>
      </c>
      <c r="N394" s="45">
        <v>190</v>
      </c>
      <c r="P394" s="27"/>
      <c r="Q394" s="27"/>
      <c r="R394" s="27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D394" s="27"/>
      <c r="AE394" s="27"/>
      <c r="AF394" s="27"/>
      <c r="AG394" s="28"/>
      <c r="AH394" s="28"/>
      <c r="AI394" s="28"/>
      <c r="AJ394" s="28"/>
      <c r="AK394" s="28"/>
      <c r="AL394" s="28"/>
      <c r="AM394" s="28"/>
      <c r="AN394" s="28"/>
      <c r="AO394" s="28"/>
      <c r="AP394" s="28"/>
    </row>
    <row r="395" spans="1:42">
      <c r="A395" s="44" t="s">
        <v>53</v>
      </c>
      <c r="B395" s="44" t="s">
        <v>83</v>
      </c>
      <c r="C395" s="44" t="s">
        <v>106</v>
      </c>
      <c r="D395" s="44" t="s">
        <v>120</v>
      </c>
      <c r="E395" s="45">
        <v>340268</v>
      </c>
      <c r="F395" s="45">
        <v>2888</v>
      </c>
      <c r="G395" s="45">
        <v>196667</v>
      </c>
      <c r="H395" s="45">
        <v>38224</v>
      </c>
      <c r="I395" s="45">
        <v>120578</v>
      </c>
      <c r="J395" s="45">
        <v>37865</v>
      </c>
      <c r="K395" s="45">
        <v>20543</v>
      </c>
      <c r="L395" s="45">
        <v>6523</v>
      </c>
      <c r="M395" s="45">
        <v>10968</v>
      </c>
      <c r="N395" s="45">
        <v>190</v>
      </c>
      <c r="P395" s="27"/>
      <c r="Q395" s="27"/>
      <c r="R395" s="27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D395" s="27"/>
      <c r="AE395" s="27"/>
      <c r="AF395" s="27"/>
      <c r="AG395" s="28"/>
      <c r="AH395" s="28"/>
      <c r="AI395" s="28"/>
      <c r="AJ395" s="28"/>
      <c r="AK395" s="28"/>
      <c r="AL395" s="28"/>
      <c r="AM395" s="28"/>
      <c r="AN395" s="28"/>
      <c r="AO395" s="28"/>
      <c r="AP395" s="28"/>
    </row>
    <row r="396" spans="1:42">
      <c r="A396" s="44" t="s">
        <v>53</v>
      </c>
      <c r="B396" s="44" t="s">
        <v>85</v>
      </c>
      <c r="C396" s="44" t="s">
        <v>106</v>
      </c>
      <c r="D396" s="44" t="s">
        <v>120</v>
      </c>
      <c r="E396" s="46">
        <v>340268</v>
      </c>
      <c r="F396" s="46">
        <v>0</v>
      </c>
      <c r="G396" s="46">
        <v>196667</v>
      </c>
      <c r="H396" s="46">
        <v>38224</v>
      </c>
      <c r="I396" s="46">
        <v>120578</v>
      </c>
      <c r="J396" s="46">
        <v>37865</v>
      </c>
      <c r="K396" s="46">
        <v>20543</v>
      </c>
      <c r="L396" s="46">
        <v>6523</v>
      </c>
      <c r="M396" s="46">
        <v>10968</v>
      </c>
      <c r="N396" s="46">
        <v>190</v>
      </c>
      <c r="P396" s="27"/>
      <c r="Q396" s="27"/>
      <c r="R396" s="27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D396" s="27"/>
      <c r="AE396" s="27"/>
      <c r="AF396" s="27"/>
      <c r="AG396" s="29"/>
      <c r="AH396" s="29"/>
      <c r="AI396" s="29"/>
      <c r="AJ396" s="29"/>
      <c r="AK396" s="29"/>
      <c r="AL396" s="29"/>
      <c r="AM396" s="29"/>
      <c r="AN396" s="29"/>
      <c r="AO396" s="29"/>
      <c r="AP396" s="29"/>
    </row>
    <row r="397" spans="1:42">
      <c r="A397" s="44" t="s">
        <v>53</v>
      </c>
      <c r="B397" s="44" t="s">
        <v>84</v>
      </c>
      <c r="C397" s="44" t="s">
        <v>106</v>
      </c>
      <c r="D397" s="44" t="s">
        <v>120</v>
      </c>
      <c r="E397" s="46">
        <v>159436</v>
      </c>
      <c r="F397" s="46">
        <v>0</v>
      </c>
      <c r="G397" s="46">
        <v>119130</v>
      </c>
      <c r="H397" s="46">
        <v>1435</v>
      </c>
      <c r="I397" s="46">
        <v>83033</v>
      </c>
      <c r="J397" s="46">
        <v>34662</v>
      </c>
      <c r="K397" s="46">
        <v>0</v>
      </c>
      <c r="L397" s="46">
        <v>134</v>
      </c>
      <c r="M397" s="46">
        <v>1280</v>
      </c>
      <c r="N397" s="46">
        <v>21</v>
      </c>
      <c r="P397" s="27"/>
      <c r="Q397" s="27"/>
      <c r="R397" s="27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D397" s="27"/>
      <c r="AE397" s="27"/>
      <c r="AF397" s="27"/>
      <c r="AG397" s="29"/>
      <c r="AH397" s="29"/>
      <c r="AI397" s="29"/>
      <c r="AJ397" s="29"/>
      <c r="AK397" s="29"/>
      <c r="AL397" s="29"/>
      <c r="AM397" s="29"/>
      <c r="AN397" s="29"/>
      <c r="AO397" s="29"/>
      <c r="AP397" s="29"/>
    </row>
    <row r="398" spans="1:42">
      <c r="A398" s="44" t="s">
        <v>0</v>
      </c>
      <c r="B398" s="44" t="s">
        <v>82</v>
      </c>
      <c r="C398" s="44" t="s">
        <v>106</v>
      </c>
      <c r="D398" s="44" t="s">
        <v>120</v>
      </c>
      <c r="E398" s="45">
        <v>340542</v>
      </c>
      <c r="F398" s="45">
        <v>2016</v>
      </c>
      <c r="G398" s="45">
        <v>209280</v>
      </c>
      <c r="H398" s="45">
        <v>37212</v>
      </c>
      <c r="I398" s="45">
        <v>124841</v>
      </c>
      <c r="J398" s="45">
        <v>47227</v>
      </c>
      <c r="K398" s="45">
        <v>30362</v>
      </c>
      <c r="L398" s="45">
        <v>4168</v>
      </c>
      <c r="M398" s="45">
        <v>2628</v>
      </c>
      <c r="N398" s="45">
        <v>54</v>
      </c>
      <c r="P398" s="27"/>
      <c r="Q398" s="27"/>
      <c r="R398" s="27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D398" s="27"/>
      <c r="AE398" s="27"/>
      <c r="AF398" s="27"/>
      <c r="AG398" s="28"/>
      <c r="AH398" s="28"/>
      <c r="AI398" s="28"/>
      <c r="AJ398" s="28"/>
      <c r="AK398" s="28"/>
      <c r="AL398" s="28"/>
      <c r="AM398" s="28"/>
      <c r="AN398" s="28"/>
      <c r="AO398" s="28"/>
      <c r="AP398" s="28"/>
    </row>
    <row r="399" spans="1:42">
      <c r="A399" s="44" t="s">
        <v>0</v>
      </c>
      <c r="B399" s="44" t="s">
        <v>83</v>
      </c>
      <c r="C399" s="44" t="s">
        <v>106</v>
      </c>
      <c r="D399" s="44" t="s">
        <v>120</v>
      </c>
      <c r="E399" s="45">
        <v>340542</v>
      </c>
      <c r="F399" s="45">
        <v>2016</v>
      </c>
      <c r="G399" s="45">
        <v>209280</v>
      </c>
      <c r="H399" s="45">
        <v>37212</v>
      </c>
      <c r="I399" s="45">
        <v>124841</v>
      </c>
      <c r="J399" s="45">
        <v>47227</v>
      </c>
      <c r="K399" s="45">
        <v>30362</v>
      </c>
      <c r="L399" s="45">
        <v>4168</v>
      </c>
      <c r="M399" s="45">
        <v>2628</v>
      </c>
      <c r="N399" s="45">
        <v>54</v>
      </c>
      <c r="P399" s="27"/>
      <c r="Q399" s="27"/>
      <c r="R399" s="27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D399" s="27"/>
      <c r="AE399" s="27"/>
      <c r="AF399" s="27"/>
      <c r="AG399" s="28"/>
      <c r="AH399" s="28"/>
      <c r="AI399" s="28"/>
      <c r="AJ399" s="28"/>
      <c r="AK399" s="28"/>
      <c r="AL399" s="28"/>
      <c r="AM399" s="28"/>
      <c r="AN399" s="28"/>
      <c r="AO399" s="28"/>
      <c r="AP399" s="28"/>
    </row>
    <row r="400" spans="1:42">
      <c r="A400" s="44" t="s">
        <v>0</v>
      </c>
      <c r="B400" s="44" t="s">
        <v>85</v>
      </c>
      <c r="C400" s="44" t="s">
        <v>106</v>
      </c>
      <c r="D400" s="44" t="s">
        <v>120</v>
      </c>
      <c r="E400" s="46">
        <v>340541</v>
      </c>
      <c r="F400" s="46">
        <v>2016</v>
      </c>
      <c r="G400" s="46">
        <v>209279</v>
      </c>
      <c r="H400" s="46">
        <v>37212</v>
      </c>
      <c r="I400" s="46">
        <v>124840</v>
      </c>
      <c r="J400" s="46">
        <v>47227</v>
      </c>
      <c r="K400" s="46">
        <v>30362</v>
      </c>
      <c r="L400" s="46">
        <v>4168</v>
      </c>
      <c r="M400" s="46">
        <v>2628</v>
      </c>
      <c r="N400" s="46">
        <v>54</v>
      </c>
      <c r="P400" s="27"/>
      <c r="Q400" s="27"/>
      <c r="R400" s="27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D400" s="27"/>
      <c r="AE400" s="27"/>
      <c r="AF400" s="27"/>
      <c r="AG400" s="29"/>
      <c r="AH400" s="29"/>
      <c r="AI400" s="29"/>
      <c r="AJ400" s="29"/>
      <c r="AK400" s="29"/>
      <c r="AL400" s="29"/>
      <c r="AM400" s="29"/>
      <c r="AN400" s="29"/>
      <c r="AO400" s="29"/>
      <c r="AP400" s="29"/>
    </row>
    <row r="401" spans="1:42">
      <c r="A401" s="44" t="s">
        <v>0</v>
      </c>
      <c r="B401" s="44" t="s">
        <v>84</v>
      </c>
      <c r="C401" s="44" t="s">
        <v>106</v>
      </c>
      <c r="D401" s="44" t="s">
        <v>120</v>
      </c>
      <c r="E401" s="46">
        <v>330247</v>
      </c>
      <c r="F401" s="46">
        <v>2016</v>
      </c>
      <c r="G401" s="46">
        <v>198985</v>
      </c>
      <c r="H401" s="46">
        <v>37212</v>
      </c>
      <c r="I401" s="46">
        <v>114546</v>
      </c>
      <c r="J401" s="46">
        <v>47227</v>
      </c>
      <c r="K401" s="46">
        <v>30362</v>
      </c>
      <c r="L401" s="46">
        <v>4168</v>
      </c>
      <c r="M401" s="46">
        <v>2628</v>
      </c>
      <c r="N401" s="46">
        <v>54</v>
      </c>
      <c r="P401" s="27"/>
      <c r="Q401" s="27"/>
      <c r="R401" s="27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D401" s="27"/>
      <c r="AE401" s="27"/>
      <c r="AF401" s="27"/>
      <c r="AG401" s="29"/>
      <c r="AH401" s="29"/>
      <c r="AI401" s="29"/>
      <c r="AJ401" s="29"/>
      <c r="AK401" s="29"/>
      <c r="AL401" s="29"/>
      <c r="AM401" s="29"/>
      <c r="AN401" s="29"/>
      <c r="AO401" s="29"/>
      <c r="AP401" s="29"/>
    </row>
    <row r="402" spans="1:42">
      <c r="A402" s="44" t="s">
        <v>102</v>
      </c>
      <c r="B402" s="44" t="s">
        <v>82</v>
      </c>
      <c r="C402" s="44" t="s">
        <v>106</v>
      </c>
      <c r="D402" s="44" t="s">
        <v>120</v>
      </c>
      <c r="E402" s="45">
        <v>149987</v>
      </c>
      <c r="F402" s="45">
        <v>1822</v>
      </c>
      <c r="G402" s="45">
        <v>94932</v>
      </c>
      <c r="H402" s="45">
        <v>14272</v>
      </c>
      <c r="I402" s="45">
        <v>66604</v>
      </c>
      <c r="J402" s="45">
        <v>14056</v>
      </c>
      <c r="K402" s="45">
        <v>6882</v>
      </c>
      <c r="L402" s="45">
        <v>2491</v>
      </c>
      <c r="M402" s="45">
        <v>4786</v>
      </c>
      <c r="N402" s="45">
        <v>113</v>
      </c>
      <c r="P402" s="27"/>
      <c r="Q402" s="27"/>
      <c r="R402" s="27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D402" s="27"/>
      <c r="AE402" s="27"/>
      <c r="AF402" s="27"/>
      <c r="AG402" s="28"/>
      <c r="AH402" s="28"/>
      <c r="AI402" s="28"/>
      <c r="AJ402" s="28"/>
      <c r="AK402" s="28"/>
      <c r="AL402" s="28"/>
      <c r="AM402" s="28"/>
      <c r="AN402" s="28"/>
      <c r="AO402" s="28"/>
      <c r="AP402" s="28"/>
    </row>
    <row r="403" spans="1:42">
      <c r="A403" s="44" t="s">
        <v>102</v>
      </c>
      <c r="B403" s="44" t="s">
        <v>83</v>
      </c>
      <c r="C403" s="44" t="s">
        <v>106</v>
      </c>
      <c r="D403" s="44" t="s">
        <v>120</v>
      </c>
      <c r="E403" s="45">
        <v>149987</v>
      </c>
      <c r="F403" s="45">
        <v>1822</v>
      </c>
      <c r="G403" s="45">
        <v>94932</v>
      </c>
      <c r="H403" s="45">
        <v>14272</v>
      </c>
      <c r="I403" s="45">
        <v>66604</v>
      </c>
      <c r="J403" s="45">
        <v>14056</v>
      </c>
      <c r="K403" s="45">
        <v>6882</v>
      </c>
      <c r="L403" s="45">
        <v>2491</v>
      </c>
      <c r="M403" s="45">
        <v>4786</v>
      </c>
      <c r="N403" s="45">
        <v>113</v>
      </c>
      <c r="P403" s="27"/>
      <c r="Q403" s="27"/>
      <c r="R403" s="27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D403" s="27"/>
      <c r="AE403" s="27"/>
      <c r="AF403" s="27"/>
      <c r="AG403" s="28"/>
      <c r="AH403" s="28"/>
      <c r="AI403" s="28"/>
      <c r="AJ403" s="28"/>
      <c r="AK403" s="28"/>
      <c r="AL403" s="28"/>
      <c r="AM403" s="28"/>
      <c r="AN403" s="28"/>
      <c r="AO403" s="28"/>
      <c r="AP403" s="28"/>
    </row>
    <row r="404" spans="1:42">
      <c r="A404" s="44" t="s">
        <v>102</v>
      </c>
      <c r="B404" s="44" t="s">
        <v>85</v>
      </c>
      <c r="C404" s="44" t="s">
        <v>106</v>
      </c>
      <c r="D404" s="44" t="s">
        <v>120</v>
      </c>
      <c r="E404" s="46">
        <v>149987</v>
      </c>
      <c r="F404" s="46">
        <v>0</v>
      </c>
      <c r="G404" s="46">
        <v>94932</v>
      </c>
      <c r="H404" s="46">
        <v>14272</v>
      </c>
      <c r="I404" s="46">
        <v>66604</v>
      </c>
      <c r="J404" s="46">
        <v>14056</v>
      </c>
      <c r="K404" s="46">
        <v>6882</v>
      </c>
      <c r="L404" s="46">
        <v>2491</v>
      </c>
      <c r="M404" s="46">
        <v>4786</v>
      </c>
      <c r="N404" s="46">
        <v>113</v>
      </c>
      <c r="P404" s="27"/>
      <c r="Q404" s="27"/>
      <c r="R404" s="27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D404" s="27"/>
      <c r="AE404" s="27"/>
      <c r="AF404" s="27"/>
      <c r="AG404" s="29"/>
      <c r="AH404" s="29"/>
      <c r="AI404" s="29"/>
      <c r="AJ404" s="29"/>
      <c r="AK404" s="29"/>
      <c r="AL404" s="29"/>
      <c r="AM404" s="29"/>
      <c r="AN404" s="29"/>
      <c r="AO404" s="29"/>
      <c r="AP404" s="29"/>
    </row>
    <row r="405" spans="1:42">
      <c r="A405" s="44" t="s">
        <v>102</v>
      </c>
      <c r="B405" s="44" t="s">
        <v>84</v>
      </c>
      <c r="C405" s="44" t="s">
        <v>106</v>
      </c>
      <c r="D405" s="44" t="s">
        <v>120</v>
      </c>
      <c r="E405" s="46">
        <v>96436</v>
      </c>
      <c r="F405" s="46">
        <v>0</v>
      </c>
      <c r="G405" s="46">
        <v>69770</v>
      </c>
      <c r="H405" s="46">
        <v>5928</v>
      </c>
      <c r="I405" s="46">
        <v>49410</v>
      </c>
      <c r="J405" s="46">
        <v>14432</v>
      </c>
      <c r="K405" s="46">
        <v>5696</v>
      </c>
      <c r="L405" s="46">
        <v>88</v>
      </c>
      <c r="M405" s="46">
        <v>142</v>
      </c>
      <c r="N405" s="46">
        <v>2</v>
      </c>
      <c r="P405" s="27"/>
      <c r="Q405" s="27"/>
      <c r="R405" s="27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D405" s="27"/>
      <c r="AE405" s="27"/>
      <c r="AF405" s="27"/>
      <c r="AG405" s="29"/>
      <c r="AH405" s="29"/>
      <c r="AI405" s="29"/>
      <c r="AJ405" s="29"/>
      <c r="AK405" s="29"/>
      <c r="AL405" s="29"/>
      <c r="AM405" s="29"/>
      <c r="AN405" s="29"/>
      <c r="AO405" s="29"/>
      <c r="AP405" s="29"/>
    </row>
    <row r="406" spans="1:42">
      <c r="A406" s="44" t="s">
        <v>57</v>
      </c>
      <c r="B406" s="44" t="s">
        <v>82</v>
      </c>
      <c r="C406" s="44" t="s">
        <v>106</v>
      </c>
      <c r="D406" s="44" t="s">
        <v>120</v>
      </c>
      <c r="E406" s="45">
        <v>392374</v>
      </c>
      <c r="F406" s="45">
        <v>3480</v>
      </c>
      <c r="G406" s="45">
        <v>224390</v>
      </c>
      <c r="H406" s="45">
        <v>44158</v>
      </c>
      <c r="I406" s="45">
        <v>129393</v>
      </c>
      <c r="J406" s="45">
        <v>50839</v>
      </c>
      <c r="K406" s="45">
        <v>25724</v>
      </c>
      <c r="L406" s="45">
        <v>8388</v>
      </c>
      <c r="M406" s="45">
        <v>9823</v>
      </c>
      <c r="N406" s="45">
        <v>223</v>
      </c>
      <c r="P406" s="27"/>
      <c r="Q406" s="27"/>
      <c r="R406" s="27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D406" s="27"/>
      <c r="AE406" s="27"/>
      <c r="AF406" s="27"/>
      <c r="AG406" s="28"/>
      <c r="AH406" s="28"/>
      <c r="AI406" s="28"/>
      <c r="AJ406" s="28"/>
      <c r="AK406" s="28"/>
      <c r="AL406" s="28"/>
      <c r="AM406" s="28"/>
      <c r="AN406" s="28"/>
      <c r="AO406" s="28"/>
      <c r="AP406" s="28"/>
    </row>
    <row r="407" spans="1:42">
      <c r="A407" s="44" t="s">
        <v>57</v>
      </c>
      <c r="B407" s="44" t="s">
        <v>83</v>
      </c>
      <c r="C407" s="44" t="s">
        <v>106</v>
      </c>
      <c r="D407" s="44" t="s">
        <v>120</v>
      </c>
      <c r="E407" s="45">
        <v>392374</v>
      </c>
      <c r="F407" s="45">
        <v>3480</v>
      </c>
      <c r="G407" s="45">
        <v>224390</v>
      </c>
      <c r="H407" s="45">
        <v>44158</v>
      </c>
      <c r="I407" s="45">
        <v>129393</v>
      </c>
      <c r="J407" s="45">
        <v>50839</v>
      </c>
      <c r="K407" s="45">
        <v>25724</v>
      </c>
      <c r="L407" s="45">
        <v>8388</v>
      </c>
      <c r="M407" s="45">
        <v>9823</v>
      </c>
      <c r="N407" s="45">
        <v>223</v>
      </c>
      <c r="P407" s="27"/>
      <c r="Q407" s="27"/>
      <c r="R407" s="27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D407" s="27"/>
      <c r="AE407" s="27"/>
      <c r="AF407" s="27"/>
      <c r="AG407" s="28"/>
      <c r="AH407" s="28"/>
      <c r="AI407" s="28"/>
      <c r="AJ407" s="28"/>
      <c r="AK407" s="28"/>
      <c r="AL407" s="28"/>
      <c r="AM407" s="28"/>
      <c r="AN407" s="28"/>
      <c r="AO407" s="28"/>
      <c r="AP407" s="28"/>
    </row>
    <row r="408" spans="1:42">
      <c r="A408" s="44" t="s">
        <v>57</v>
      </c>
      <c r="B408" s="44" t="s">
        <v>85</v>
      </c>
      <c r="C408" s="44" t="s">
        <v>106</v>
      </c>
      <c r="D408" s="44" t="s">
        <v>120</v>
      </c>
      <c r="E408" s="46">
        <v>392374</v>
      </c>
      <c r="F408" s="46">
        <v>0</v>
      </c>
      <c r="G408" s="46">
        <v>224390</v>
      </c>
      <c r="H408" s="46">
        <v>44158</v>
      </c>
      <c r="I408" s="46">
        <v>129393</v>
      </c>
      <c r="J408" s="46">
        <v>50839</v>
      </c>
      <c r="K408" s="46">
        <v>25724</v>
      </c>
      <c r="L408" s="46">
        <v>8388</v>
      </c>
      <c r="M408" s="46">
        <v>9823</v>
      </c>
      <c r="N408" s="46">
        <v>223</v>
      </c>
      <c r="P408" s="27"/>
      <c r="Q408" s="27"/>
      <c r="R408" s="27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D408" s="27"/>
      <c r="AE408" s="27"/>
      <c r="AF408" s="27"/>
      <c r="AG408" s="29"/>
      <c r="AH408" s="29"/>
      <c r="AI408" s="29"/>
      <c r="AJ408" s="29"/>
      <c r="AK408" s="29"/>
      <c r="AL408" s="29"/>
      <c r="AM408" s="29"/>
      <c r="AN408" s="29"/>
      <c r="AO408" s="29"/>
      <c r="AP408" s="29"/>
    </row>
    <row r="409" spans="1:42">
      <c r="A409" s="44" t="s">
        <v>57</v>
      </c>
      <c r="B409" s="44" t="s">
        <v>84</v>
      </c>
      <c r="C409" s="44" t="s">
        <v>106</v>
      </c>
      <c r="D409" s="44" t="s">
        <v>120</v>
      </c>
      <c r="E409" s="46">
        <v>392374</v>
      </c>
      <c r="F409" s="46">
        <v>0</v>
      </c>
      <c r="G409" s="46">
        <v>224390</v>
      </c>
      <c r="H409" s="46">
        <v>44158</v>
      </c>
      <c r="I409" s="46">
        <v>129393</v>
      </c>
      <c r="J409" s="46">
        <v>50839</v>
      </c>
      <c r="K409" s="46">
        <v>25724</v>
      </c>
      <c r="L409" s="46">
        <v>8388</v>
      </c>
      <c r="M409" s="46">
        <v>9823</v>
      </c>
      <c r="N409" s="46">
        <v>223</v>
      </c>
      <c r="P409" s="27"/>
      <c r="Q409" s="27"/>
      <c r="R409" s="27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D409" s="27"/>
      <c r="AE409" s="27"/>
      <c r="AF409" s="27"/>
      <c r="AG409" s="29"/>
      <c r="AH409" s="29"/>
      <c r="AI409" s="29"/>
      <c r="AJ409" s="29"/>
      <c r="AK409" s="29"/>
      <c r="AL409" s="29"/>
      <c r="AM409" s="29"/>
      <c r="AN409" s="29"/>
      <c r="AO409" s="29"/>
      <c r="AP409" s="29"/>
    </row>
    <row r="410" spans="1:42">
      <c r="A410" s="44" t="s">
        <v>46</v>
      </c>
      <c r="B410" s="44" t="s">
        <v>82</v>
      </c>
      <c r="C410" s="44" t="s">
        <v>106</v>
      </c>
      <c r="D410" s="44" t="s">
        <v>120</v>
      </c>
      <c r="E410" s="45">
        <v>336552</v>
      </c>
      <c r="F410" s="45">
        <v>2189</v>
      </c>
      <c r="G410" s="45">
        <v>197170</v>
      </c>
      <c r="H410" s="45">
        <v>38824</v>
      </c>
      <c r="I410" s="45">
        <v>112102</v>
      </c>
      <c r="J410" s="45">
        <v>46244</v>
      </c>
      <c r="K410" s="45">
        <v>28073</v>
      </c>
      <c r="L410" s="45">
        <v>6194</v>
      </c>
      <c r="M410" s="45">
        <v>4453</v>
      </c>
      <c r="N410" s="45">
        <v>104</v>
      </c>
      <c r="P410" s="27"/>
      <c r="Q410" s="27"/>
      <c r="R410" s="27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D410" s="27"/>
      <c r="AE410" s="27"/>
      <c r="AF410" s="27"/>
      <c r="AG410" s="28"/>
      <c r="AH410" s="28"/>
      <c r="AI410" s="28"/>
      <c r="AJ410" s="28"/>
      <c r="AK410" s="28"/>
      <c r="AL410" s="28"/>
      <c r="AM410" s="28"/>
      <c r="AN410" s="28"/>
      <c r="AO410" s="28"/>
      <c r="AP410" s="28"/>
    </row>
    <row r="411" spans="1:42">
      <c r="A411" s="44" t="s">
        <v>46</v>
      </c>
      <c r="B411" s="44" t="s">
        <v>83</v>
      </c>
      <c r="C411" s="44" t="s">
        <v>106</v>
      </c>
      <c r="D411" s="44" t="s">
        <v>120</v>
      </c>
      <c r="E411" s="45">
        <v>336552</v>
      </c>
      <c r="F411" s="45">
        <v>2189</v>
      </c>
      <c r="G411" s="45">
        <v>197170</v>
      </c>
      <c r="H411" s="45">
        <v>38824</v>
      </c>
      <c r="I411" s="45">
        <v>112102</v>
      </c>
      <c r="J411" s="45">
        <v>46244</v>
      </c>
      <c r="K411" s="45">
        <v>28073</v>
      </c>
      <c r="L411" s="45">
        <v>6194</v>
      </c>
      <c r="M411" s="45">
        <v>4453</v>
      </c>
      <c r="N411" s="45">
        <v>104</v>
      </c>
      <c r="P411" s="27"/>
      <c r="Q411" s="27"/>
      <c r="R411" s="27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D411" s="27"/>
      <c r="AE411" s="27"/>
      <c r="AF411" s="27"/>
      <c r="AG411" s="28"/>
      <c r="AH411" s="28"/>
      <c r="AI411" s="28"/>
      <c r="AJ411" s="28"/>
      <c r="AK411" s="28"/>
      <c r="AL411" s="28"/>
      <c r="AM411" s="28"/>
      <c r="AN411" s="28"/>
      <c r="AO411" s="28"/>
      <c r="AP411" s="28"/>
    </row>
    <row r="412" spans="1:42">
      <c r="A412" s="44" t="s">
        <v>46</v>
      </c>
      <c r="B412" s="44" t="s">
        <v>85</v>
      </c>
      <c r="C412" s="44" t="s">
        <v>106</v>
      </c>
      <c r="D412" s="44" t="s">
        <v>120</v>
      </c>
      <c r="E412" s="46">
        <v>336552</v>
      </c>
      <c r="F412" s="46">
        <v>0</v>
      </c>
      <c r="G412" s="46">
        <v>197170</v>
      </c>
      <c r="H412" s="46">
        <v>38824</v>
      </c>
      <c r="I412" s="46">
        <v>112102</v>
      </c>
      <c r="J412" s="46">
        <v>46244</v>
      </c>
      <c r="K412" s="46">
        <v>28073</v>
      </c>
      <c r="L412" s="46">
        <v>6194</v>
      </c>
      <c r="M412" s="46">
        <v>4453</v>
      </c>
      <c r="N412" s="46">
        <v>104</v>
      </c>
      <c r="P412" s="27"/>
      <c r="Q412" s="27"/>
      <c r="R412" s="27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D412" s="27"/>
      <c r="AE412" s="27"/>
      <c r="AF412" s="27"/>
      <c r="AG412" s="29"/>
      <c r="AH412" s="29"/>
      <c r="AI412" s="29"/>
      <c r="AJ412" s="29"/>
      <c r="AK412" s="29"/>
      <c r="AL412" s="29"/>
      <c r="AM412" s="29"/>
      <c r="AN412" s="29"/>
      <c r="AO412" s="29"/>
      <c r="AP412" s="29"/>
    </row>
    <row r="413" spans="1:42">
      <c r="A413" s="44" t="s">
        <v>46</v>
      </c>
      <c r="B413" s="44" t="s">
        <v>84</v>
      </c>
      <c r="C413" s="44" t="s">
        <v>106</v>
      </c>
      <c r="D413" s="44" t="s">
        <v>120</v>
      </c>
      <c r="E413" s="46">
        <v>0</v>
      </c>
      <c r="F413" s="46">
        <v>0</v>
      </c>
      <c r="G413" s="46">
        <v>0</v>
      </c>
      <c r="H413" s="46">
        <v>0</v>
      </c>
      <c r="I413" s="46">
        <v>0</v>
      </c>
      <c r="J413" s="46">
        <v>0</v>
      </c>
      <c r="K413" s="46">
        <v>0</v>
      </c>
      <c r="L413" s="46">
        <v>0</v>
      </c>
      <c r="M413" s="46">
        <v>0</v>
      </c>
      <c r="N413" s="46">
        <v>0</v>
      </c>
      <c r="P413" s="27"/>
      <c r="Q413" s="27"/>
      <c r="R413" s="27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D413" s="27"/>
      <c r="AE413" s="27"/>
      <c r="AF413" s="27"/>
      <c r="AG413" s="29"/>
      <c r="AH413" s="29"/>
      <c r="AI413" s="29"/>
      <c r="AJ413" s="29"/>
      <c r="AK413" s="29"/>
      <c r="AL413" s="29"/>
      <c r="AM413" s="29"/>
      <c r="AN413" s="29"/>
      <c r="AO413" s="29"/>
      <c r="AP413" s="29"/>
    </row>
    <row r="414" spans="1:42">
      <c r="A414" s="44" t="s">
        <v>49</v>
      </c>
      <c r="B414" s="44" t="s">
        <v>82</v>
      </c>
      <c r="C414" s="44" t="s">
        <v>106</v>
      </c>
      <c r="D414" s="44" t="s">
        <v>120</v>
      </c>
      <c r="E414" s="45">
        <v>131722</v>
      </c>
      <c r="F414" s="45">
        <v>1360</v>
      </c>
      <c r="G414" s="45">
        <v>88216</v>
      </c>
      <c r="H414" s="45">
        <v>10974</v>
      </c>
      <c r="I414" s="45">
        <v>63215</v>
      </c>
      <c r="J414" s="45">
        <v>14027</v>
      </c>
      <c r="K414" s="45">
        <v>6307</v>
      </c>
      <c r="L414" s="45">
        <v>1901</v>
      </c>
      <c r="M414" s="45">
        <v>2719</v>
      </c>
      <c r="N414" s="45">
        <v>47</v>
      </c>
      <c r="P414" s="27"/>
      <c r="Q414" s="27"/>
      <c r="R414" s="27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D414" s="27"/>
      <c r="AE414" s="27"/>
      <c r="AF414" s="27"/>
      <c r="AG414" s="28"/>
      <c r="AH414" s="28"/>
      <c r="AI414" s="28"/>
      <c r="AJ414" s="28"/>
      <c r="AK414" s="28"/>
      <c r="AL414" s="28"/>
      <c r="AM414" s="28"/>
      <c r="AN414" s="28"/>
      <c r="AO414" s="28"/>
      <c r="AP414" s="28"/>
    </row>
    <row r="415" spans="1:42">
      <c r="A415" s="44" t="s">
        <v>49</v>
      </c>
      <c r="B415" s="44" t="s">
        <v>83</v>
      </c>
      <c r="C415" s="44" t="s">
        <v>106</v>
      </c>
      <c r="D415" s="44" t="s">
        <v>120</v>
      </c>
      <c r="E415" s="45">
        <v>131722</v>
      </c>
      <c r="F415" s="45">
        <v>1360</v>
      </c>
      <c r="G415" s="45">
        <v>88216</v>
      </c>
      <c r="H415" s="45">
        <v>10974</v>
      </c>
      <c r="I415" s="45">
        <v>63215</v>
      </c>
      <c r="J415" s="45">
        <v>14027</v>
      </c>
      <c r="K415" s="45">
        <v>6307</v>
      </c>
      <c r="L415" s="45">
        <v>1901</v>
      </c>
      <c r="M415" s="45">
        <v>2719</v>
      </c>
      <c r="N415" s="45">
        <v>47</v>
      </c>
      <c r="P415" s="27"/>
      <c r="Q415" s="27"/>
      <c r="R415" s="27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D415" s="27"/>
      <c r="AE415" s="27"/>
      <c r="AF415" s="27"/>
      <c r="AG415" s="28"/>
      <c r="AH415" s="28"/>
      <c r="AI415" s="28"/>
      <c r="AJ415" s="28"/>
      <c r="AK415" s="28"/>
      <c r="AL415" s="28"/>
      <c r="AM415" s="28"/>
      <c r="AN415" s="28"/>
      <c r="AO415" s="28"/>
      <c r="AP415" s="28"/>
    </row>
    <row r="416" spans="1:42">
      <c r="A416" s="44" t="s">
        <v>49</v>
      </c>
      <c r="B416" s="44" t="s">
        <v>85</v>
      </c>
      <c r="C416" s="44" t="s">
        <v>106</v>
      </c>
      <c r="D416" s="44" t="s">
        <v>120</v>
      </c>
      <c r="E416" s="46">
        <v>131722</v>
      </c>
      <c r="F416" s="46">
        <v>0</v>
      </c>
      <c r="G416" s="46">
        <v>88215</v>
      </c>
      <c r="H416" s="46">
        <v>10974</v>
      </c>
      <c r="I416" s="46">
        <v>63214</v>
      </c>
      <c r="J416" s="46">
        <v>14027</v>
      </c>
      <c r="K416" s="46">
        <v>6307</v>
      </c>
      <c r="L416" s="46">
        <v>1901</v>
      </c>
      <c r="M416" s="46">
        <v>2719</v>
      </c>
      <c r="N416" s="46">
        <v>47</v>
      </c>
      <c r="P416" s="27"/>
      <c r="Q416" s="27"/>
      <c r="R416" s="27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D416" s="27"/>
      <c r="AE416" s="27"/>
      <c r="AF416" s="27"/>
      <c r="AG416" s="29"/>
      <c r="AH416" s="29"/>
      <c r="AI416" s="29"/>
      <c r="AJ416" s="29"/>
      <c r="AK416" s="29"/>
      <c r="AL416" s="29"/>
      <c r="AM416" s="29"/>
      <c r="AN416" s="29"/>
      <c r="AO416" s="29"/>
      <c r="AP416" s="29"/>
    </row>
    <row r="417" spans="1:42">
      <c r="A417" s="44" t="s">
        <v>49</v>
      </c>
      <c r="B417" s="44" t="s">
        <v>84</v>
      </c>
      <c r="C417" s="44" t="s">
        <v>106</v>
      </c>
      <c r="D417" s="44" t="s">
        <v>120</v>
      </c>
      <c r="E417" s="46">
        <v>82212</v>
      </c>
      <c r="F417" s="46">
        <v>0</v>
      </c>
      <c r="G417" s="46">
        <v>54594</v>
      </c>
      <c r="H417" s="46">
        <v>6939</v>
      </c>
      <c r="I417" s="46">
        <v>38537</v>
      </c>
      <c r="J417" s="46">
        <v>9118</v>
      </c>
      <c r="K417" s="46">
        <v>4061</v>
      </c>
      <c r="L417" s="46">
        <v>1193</v>
      </c>
      <c r="M417" s="46">
        <v>1655</v>
      </c>
      <c r="N417" s="46">
        <v>30</v>
      </c>
      <c r="P417" s="27"/>
      <c r="Q417" s="27"/>
      <c r="R417" s="27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D417" s="27"/>
      <c r="AE417" s="27"/>
      <c r="AF417" s="27"/>
      <c r="AG417" s="29"/>
      <c r="AH417" s="29"/>
      <c r="AI417" s="29"/>
      <c r="AJ417" s="29"/>
      <c r="AK417" s="29"/>
      <c r="AL417" s="29"/>
      <c r="AM417" s="29"/>
      <c r="AN417" s="29"/>
      <c r="AO417" s="29"/>
      <c r="AP417" s="29"/>
    </row>
    <row r="418" spans="1:42">
      <c r="A418" s="44" t="s">
        <v>104</v>
      </c>
      <c r="B418" s="44" t="s">
        <v>82</v>
      </c>
      <c r="C418" s="44" t="s">
        <v>106</v>
      </c>
      <c r="D418" s="44" t="s">
        <v>120</v>
      </c>
      <c r="E418" s="45">
        <v>223884</v>
      </c>
      <c r="F418" s="45">
        <v>2485</v>
      </c>
      <c r="G418" s="45">
        <v>153645</v>
      </c>
      <c r="H418" s="45">
        <v>16823</v>
      </c>
      <c r="I418" s="45">
        <v>109148</v>
      </c>
      <c r="J418" s="45">
        <v>27674</v>
      </c>
      <c r="K418" s="45">
        <v>10899</v>
      </c>
      <c r="L418" s="45">
        <v>3054</v>
      </c>
      <c r="M418" s="45">
        <v>2804</v>
      </c>
      <c r="N418" s="45">
        <v>66</v>
      </c>
      <c r="P418" s="27"/>
      <c r="Q418" s="27"/>
      <c r="R418" s="27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D418" s="27"/>
      <c r="AE418" s="27"/>
      <c r="AF418" s="27"/>
      <c r="AG418" s="28"/>
      <c r="AH418" s="28"/>
      <c r="AI418" s="28"/>
      <c r="AJ418" s="28"/>
      <c r="AK418" s="28"/>
      <c r="AL418" s="28"/>
      <c r="AM418" s="28"/>
      <c r="AN418" s="28"/>
      <c r="AO418" s="28"/>
      <c r="AP418" s="28"/>
    </row>
    <row r="419" spans="1:42">
      <c r="A419" s="44" t="s">
        <v>104</v>
      </c>
      <c r="B419" s="44" t="s">
        <v>83</v>
      </c>
      <c r="C419" s="44" t="s">
        <v>106</v>
      </c>
      <c r="D419" s="44" t="s">
        <v>120</v>
      </c>
      <c r="E419" s="45">
        <v>223884</v>
      </c>
      <c r="F419" s="45">
        <v>2485</v>
      </c>
      <c r="G419" s="45">
        <v>153645</v>
      </c>
      <c r="H419" s="45">
        <v>16823</v>
      </c>
      <c r="I419" s="45">
        <v>109148</v>
      </c>
      <c r="J419" s="45">
        <v>27674</v>
      </c>
      <c r="K419" s="45">
        <v>10899</v>
      </c>
      <c r="L419" s="45">
        <v>3054</v>
      </c>
      <c r="M419" s="45">
        <v>2804</v>
      </c>
      <c r="N419" s="45">
        <v>66</v>
      </c>
      <c r="P419" s="27"/>
      <c r="Q419" s="27"/>
      <c r="R419" s="27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D419" s="27"/>
      <c r="AE419" s="27"/>
      <c r="AF419" s="27"/>
      <c r="AG419" s="28"/>
      <c r="AH419" s="28"/>
      <c r="AI419" s="28"/>
      <c r="AJ419" s="28"/>
      <c r="AK419" s="28"/>
      <c r="AL419" s="28"/>
      <c r="AM419" s="28"/>
      <c r="AN419" s="28"/>
      <c r="AO419" s="28"/>
      <c r="AP419" s="28"/>
    </row>
    <row r="420" spans="1:42">
      <c r="A420" s="44" t="s">
        <v>104</v>
      </c>
      <c r="B420" s="44" t="s">
        <v>85</v>
      </c>
      <c r="C420" s="44" t="s">
        <v>106</v>
      </c>
      <c r="D420" s="44" t="s">
        <v>120</v>
      </c>
      <c r="E420" s="46">
        <v>223884</v>
      </c>
      <c r="F420" s="46">
        <v>0</v>
      </c>
      <c r="G420" s="46">
        <v>153645</v>
      </c>
      <c r="H420" s="46">
        <v>16823</v>
      </c>
      <c r="I420" s="46">
        <v>109148</v>
      </c>
      <c r="J420" s="46">
        <v>27674</v>
      </c>
      <c r="K420" s="46">
        <v>10899</v>
      </c>
      <c r="L420" s="46">
        <v>3054</v>
      </c>
      <c r="M420" s="46">
        <v>2804</v>
      </c>
      <c r="N420" s="46">
        <v>66</v>
      </c>
      <c r="P420" s="27"/>
      <c r="Q420" s="27"/>
      <c r="R420" s="27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D420" s="27"/>
      <c r="AE420" s="27"/>
      <c r="AF420" s="27"/>
      <c r="AG420" s="29"/>
      <c r="AH420" s="29"/>
      <c r="AI420" s="29"/>
      <c r="AJ420" s="29"/>
      <c r="AK420" s="29"/>
      <c r="AL420" s="29"/>
      <c r="AM420" s="29"/>
      <c r="AN420" s="29"/>
      <c r="AO420" s="29"/>
      <c r="AP420" s="29"/>
    </row>
    <row r="421" spans="1:42">
      <c r="A421" s="44" t="s">
        <v>104</v>
      </c>
      <c r="B421" s="44" t="s">
        <v>84</v>
      </c>
      <c r="C421" s="44" t="s">
        <v>106</v>
      </c>
      <c r="D421" s="44" t="s">
        <v>120</v>
      </c>
      <c r="E421" s="46">
        <v>87740</v>
      </c>
      <c r="F421" s="46">
        <v>0</v>
      </c>
      <c r="G421" s="46">
        <v>73313</v>
      </c>
      <c r="H421" s="46">
        <v>4673</v>
      </c>
      <c r="I421" s="46">
        <v>65809</v>
      </c>
      <c r="J421" s="46">
        <v>2831</v>
      </c>
      <c r="K421" s="46">
        <v>3101</v>
      </c>
      <c r="L421" s="46">
        <v>911</v>
      </c>
      <c r="M421" s="46">
        <v>650</v>
      </c>
      <c r="N421" s="46">
        <v>11</v>
      </c>
      <c r="P421" s="27"/>
      <c r="Q421" s="27"/>
      <c r="R421" s="27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D421" s="27"/>
      <c r="AE421" s="27"/>
      <c r="AF421" s="27"/>
      <c r="AG421" s="29"/>
      <c r="AH421" s="29"/>
      <c r="AI421" s="29"/>
      <c r="AJ421" s="29"/>
      <c r="AK421" s="29"/>
      <c r="AL421" s="29"/>
      <c r="AM421" s="29"/>
      <c r="AN421" s="29"/>
      <c r="AO421" s="29"/>
      <c r="AP421" s="29"/>
    </row>
    <row r="422" spans="1:42">
      <c r="A422" s="44" t="s">
        <v>105</v>
      </c>
      <c r="B422" s="44" t="s">
        <v>82</v>
      </c>
      <c r="C422" s="44" t="s">
        <v>106</v>
      </c>
      <c r="D422" s="44" t="s">
        <v>120</v>
      </c>
      <c r="E422" s="45">
        <v>164025</v>
      </c>
      <c r="F422" s="45">
        <v>2676</v>
      </c>
      <c r="G422" s="45">
        <v>105268</v>
      </c>
      <c r="H422" s="45">
        <v>14442</v>
      </c>
      <c r="I422" s="45">
        <v>73367</v>
      </c>
      <c r="J422" s="45">
        <v>17459</v>
      </c>
      <c r="K422" s="45">
        <v>7062</v>
      </c>
      <c r="L422" s="45">
        <v>2488</v>
      </c>
      <c r="M422" s="45">
        <v>4788</v>
      </c>
      <c r="N422" s="45">
        <v>104</v>
      </c>
      <c r="P422" s="27"/>
      <c r="Q422" s="27"/>
      <c r="R422" s="27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D422" s="27"/>
      <c r="AE422" s="27"/>
      <c r="AF422" s="27"/>
      <c r="AG422" s="28"/>
      <c r="AH422" s="28"/>
      <c r="AI422" s="28"/>
      <c r="AJ422" s="28"/>
      <c r="AK422" s="28"/>
      <c r="AL422" s="28"/>
      <c r="AM422" s="28"/>
      <c r="AN422" s="28"/>
      <c r="AO422" s="28"/>
      <c r="AP422" s="28"/>
    </row>
    <row r="423" spans="1:42">
      <c r="A423" s="44" t="s">
        <v>105</v>
      </c>
      <c r="B423" s="44" t="s">
        <v>83</v>
      </c>
      <c r="C423" s="44" t="s">
        <v>106</v>
      </c>
      <c r="D423" s="44" t="s">
        <v>120</v>
      </c>
      <c r="E423" s="45">
        <v>164025</v>
      </c>
      <c r="F423" s="45">
        <v>2676</v>
      </c>
      <c r="G423" s="45">
        <v>105268</v>
      </c>
      <c r="H423" s="45">
        <v>14442</v>
      </c>
      <c r="I423" s="45">
        <v>73367</v>
      </c>
      <c r="J423" s="45">
        <v>17459</v>
      </c>
      <c r="K423" s="45">
        <v>7062</v>
      </c>
      <c r="L423" s="45">
        <v>2488</v>
      </c>
      <c r="M423" s="45">
        <v>4788</v>
      </c>
      <c r="N423" s="45">
        <v>104</v>
      </c>
      <c r="P423" s="27"/>
      <c r="Q423" s="27"/>
      <c r="R423" s="27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D423" s="27"/>
      <c r="AE423" s="27"/>
      <c r="AF423" s="27"/>
      <c r="AG423" s="28"/>
      <c r="AH423" s="28"/>
      <c r="AI423" s="28"/>
      <c r="AJ423" s="28"/>
      <c r="AK423" s="28"/>
      <c r="AL423" s="28"/>
      <c r="AM423" s="28"/>
      <c r="AN423" s="28"/>
      <c r="AO423" s="28"/>
      <c r="AP423" s="28"/>
    </row>
    <row r="424" spans="1:42">
      <c r="A424" s="44" t="s">
        <v>105</v>
      </c>
      <c r="B424" s="44" t="s">
        <v>85</v>
      </c>
      <c r="C424" s="44" t="s">
        <v>106</v>
      </c>
      <c r="D424" s="44" t="s">
        <v>120</v>
      </c>
      <c r="E424" s="46">
        <v>164025</v>
      </c>
      <c r="F424" s="46">
        <v>2676</v>
      </c>
      <c r="G424" s="46">
        <v>105268</v>
      </c>
      <c r="H424" s="46">
        <v>14442</v>
      </c>
      <c r="I424" s="46">
        <v>73367</v>
      </c>
      <c r="J424" s="46">
        <v>17459</v>
      </c>
      <c r="K424" s="46">
        <v>7062</v>
      </c>
      <c r="L424" s="46">
        <v>2488</v>
      </c>
      <c r="M424" s="46">
        <v>4788</v>
      </c>
      <c r="N424" s="46">
        <v>104</v>
      </c>
      <c r="P424" s="27"/>
      <c r="Q424" s="27"/>
      <c r="R424" s="27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D424" s="27"/>
      <c r="AE424" s="27"/>
      <c r="AF424" s="27"/>
      <c r="AG424" s="29"/>
      <c r="AH424" s="29"/>
      <c r="AI424" s="29"/>
      <c r="AJ424" s="29"/>
      <c r="AK424" s="29"/>
      <c r="AL424" s="29"/>
      <c r="AM424" s="29"/>
      <c r="AN424" s="29"/>
      <c r="AO424" s="29"/>
      <c r="AP424" s="29"/>
    </row>
    <row r="425" spans="1:42">
      <c r="A425" s="44" t="s">
        <v>105</v>
      </c>
      <c r="B425" s="44" t="s">
        <v>84</v>
      </c>
      <c r="C425" s="44" t="s">
        <v>106</v>
      </c>
      <c r="D425" s="44" t="s">
        <v>120</v>
      </c>
      <c r="E425" s="46">
        <v>121779</v>
      </c>
      <c r="F425" s="46">
        <v>0</v>
      </c>
      <c r="G425" s="46">
        <v>75853</v>
      </c>
      <c r="H425" s="46">
        <v>11755</v>
      </c>
      <c r="I425" s="46">
        <v>51777</v>
      </c>
      <c r="J425" s="46">
        <v>12321</v>
      </c>
      <c r="K425" s="46">
        <v>5749</v>
      </c>
      <c r="L425" s="46">
        <v>2025</v>
      </c>
      <c r="M425" s="46">
        <v>3897</v>
      </c>
      <c r="N425" s="46">
        <v>84</v>
      </c>
      <c r="P425" s="27"/>
      <c r="Q425" s="27"/>
      <c r="R425" s="27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D425" s="27"/>
      <c r="AE425" s="27"/>
      <c r="AF425" s="27"/>
      <c r="AG425" s="29"/>
      <c r="AH425" s="29"/>
      <c r="AI425" s="29"/>
      <c r="AJ425" s="29"/>
      <c r="AK425" s="29"/>
      <c r="AL425" s="29"/>
      <c r="AM425" s="29"/>
      <c r="AN425" s="29"/>
      <c r="AO425" s="29"/>
      <c r="AP425" s="29"/>
    </row>
    <row r="426" spans="1:42">
      <c r="A426" s="44" t="s">
        <v>52</v>
      </c>
      <c r="B426" s="44" t="s">
        <v>82</v>
      </c>
      <c r="C426" s="44" t="s">
        <v>106</v>
      </c>
      <c r="D426" s="44" t="s">
        <v>120</v>
      </c>
      <c r="E426" s="45">
        <v>419939</v>
      </c>
      <c r="F426" s="45">
        <v>3367</v>
      </c>
      <c r="G426" s="45">
        <v>245394</v>
      </c>
      <c r="H426" s="45">
        <v>45345</v>
      </c>
      <c r="I426" s="45">
        <v>147184</v>
      </c>
      <c r="J426" s="45">
        <v>52865</v>
      </c>
      <c r="K426" s="45">
        <v>25697</v>
      </c>
      <c r="L426" s="45">
        <v>8869</v>
      </c>
      <c r="M426" s="45">
        <v>10533</v>
      </c>
      <c r="N426" s="45">
        <v>246</v>
      </c>
      <c r="AD426" s="27"/>
      <c r="AE426" s="27"/>
      <c r="AF426" s="27"/>
      <c r="AG426" s="28"/>
      <c r="AH426" s="28"/>
      <c r="AI426" s="28"/>
      <c r="AJ426" s="28"/>
      <c r="AK426" s="28"/>
      <c r="AL426" s="28"/>
      <c r="AM426" s="28"/>
      <c r="AN426" s="28"/>
      <c r="AO426" s="28"/>
      <c r="AP426" s="28"/>
    </row>
    <row r="427" spans="1:42">
      <c r="A427" s="44" t="s">
        <v>52</v>
      </c>
      <c r="B427" s="44" t="s">
        <v>83</v>
      </c>
      <c r="C427" s="44" t="s">
        <v>106</v>
      </c>
      <c r="D427" s="44" t="s">
        <v>120</v>
      </c>
      <c r="E427" s="45">
        <v>419939</v>
      </c>
      <c r="F427" s="45">
        <v>3367</v>
      </c>
      <c r="G427" s="45">
        <v>245394</v>
      </c>
      <c r="H427" s="45">
        <v>45345</v>
      </c>
      <c r="I427" s="45">
        <v>147184</v>
      </c>
      <c r="J427" s="45">
        <v>52865</v>
      </c>
      <c r="K427" s="45">
        <v>25697</v>
      </c>
      <c r="L427" s="45">
        <v>8869</v>
      </c>
      <c r="M427" s="45">
        <v>10533</v>
      </c>
      <c r="N427" s="45">
        <v>246</v>
      </c>
      <c r="AD427" s="27"/>
      <c r="AE427" s="27"/>
      <c r="AF427" s="27"/>
      <c r="AG427" s="28"/>
      <c r="AH427" s="28"/>
      <c r="AI427" s="28"/>
      <c r="AJ427" s="28"/>
      <c r="AK427" s="28"/>
      <c r="AL427" s="28"/>
      <c r="AM427" s="28"/>
      <c r="AN427" s="28"/>
      <c r="AO427" s="28"/>
      <c r="AP427" s="28"/>
    </row>
    <row r="428" spans="1:42">
      <c r="A428" s="44" t="s">
        <v>52</v>
      </c>
      <c r="B428" s="44" t="s">
        <v>85</v>
      </c>
      <c r="C428" s="44" t="s">
        <v>106</v>
      </c>
      <c r="D428" s="44" t="s">
        <v>120</v>
      </c>
      <c r="E428" s="46">
        <v>406414</v>
      </c>
      <c r="F428" s="46">
        <v>0</v>
      </c>
      <c r="G428" s="46">
        <v>232035</v>
      </c>
      <c r="H428" s="46">
        <v>45188</v>
      </c>
      <c r="I428" s="46">
        <v>134628</v>
      </c>
      <c r="J428" s="46">
        <v>52219</v>
      </c>
      <c r="K428" s="46">
        <v>25561</v>
      </c>
      <c r="L428" s="46">
        <v>8849</v>
      </c>
      <c r="M428" s="46">
        <v>10533</v>
      </c>
      <c r="N428" s="46">
        <v>245</v>
      </c>
      <c r="AD428" s="27"/>
      <c r="AE428" s="27"/>
      <c r="AF428" s="27"/>
      <c r="AG428" s="29"/>
      <c r="AH428" s="29"/>
      <c r="AI428" s="29"/>
      <c r="AJ428" s="29"/>
      <c r="AK428" s="29"/>
      <c r="AL428" s="29"/>
      <c r="AM428" s="29"/>
      <c r="AN428" s="29"/>
      <c r="AO428" s="29"/>
      <c r="AP428" s="29"/>
    </row>
    <row r="429" spans="1:42">
      <c r="A429" s="44" t="s">
        <v>52</v>
      </c>
      <c r="B429" s="44" t="s">
        <v>84</v>
      </c>
      <c r="C429" s="44" t="s">
        <v>106</v>
      </c>
      <c r="D429" s="44" t="s">
        <v>120</v>
      </c>
      <c r="E429" s="46">
        <v>303462</v>
      </c>
      <c r="F429" s="46">
        <v>0</v>
      </c>
      <c r="G429" s="46">
        <v>172925</v>
      </c>
      <c r="H429" s="46">
        <v>34036</v>
      </c>
      <c r="I429" s="46">
        <v>94462</v>
      </c>
      <c r="J429" s="46">
        <v>44427</v>
      </c>
      <c r="K429" s="46">
        <v>22623</v>
      </c>
      <c r="L429" s="46">
        <v>6946</v>
      </c>
      <c r="M429" s="46">
        <v>4368</v>
      </c>
      <c r="N429" s="46">
        <v>99</v>
      </c>
      <c r="AD429" s="27"/>
      <c r="AE429" s="27"/>
      <c r="AF429" s="27"/>
      <c r="AG429" s="29"/>
      <c r="AH429" s="29"/>
      <c r="AI429" s="29"/>
      <c r="AJ429" s="29"/>
      <c r="AK429" s="29"/>
      <c r="AL429" s="29"/>
      <c r="AM429" s="29"/>
      <c r="AN429" s="29"/>
      <c r="AO429" s="29"/>
      <c r="AP429" s="29"/>
    </row>
    <row r="430" spans="1:42">
      <c r="A430" s="44" t="s">
        <v>54</v>
      </c>
      <c r="B430" s="44" t="s">
        <v>82</v>
      </c>
      <c r="C430" s="44" t="s">
        <v>106</v>
      </c>
      <c r="D430" s="44" t="s">
        <v>120</v>
      </c>
      <c r="E430" s="45">
        <v>307362</v>
      </c>
      <c r="F430" s="45">
        <v>1643</v>
      </c>
      <c r="G430" s="45">
        <v>165501</v>
      </c>
      <c r="H430" s="45">
        <v>42560</v>
      </c>
      <c r="I430" s="45">
        <v>85872</v>
      </c>
      <c r="J430" s="45">
        <v>37069</v>
      </c>
      <c r="K430" s="45">
        <v>29000</v>
      </c>
      <c r="L430" s="45">
        <v>7856</v>
      </c>
      <c r="M430" s="45">
        <v>5410</v>
      </c>
      <c r="N430" s="45">
        <v>294</v>
      </c>
      <c r="AD430" s="27"/>
      <c r="AE430" s="27"/>
      <c r="AF430" s="27"/>
      <c r="AG430" s="28"/>
      <c r="AH430" s="28"/>
      <c r="AI430" s="28"/>
      <c r="AJ430" s="28"/>
      <c r="AK430" s="28"/>
      <c r="AL430" s="28"/>
      <c r="AM430" s="28"/>
      <c r="AN430" s="28"/>
      <c r="AO430" s="28"/>
      <c r="AP430" s="28"/>
    </row>
    <row r="431" spans="1:42">
      <c r="A431" s="44" t="s">
        <v>54</v>
      </c>
      <c r="B431" s="44" t="s">
        <v>83</v>
      </c>
      <c r="C431" s="44" t="s">
        <v>106</v>
      </c>
      <c r="D431" s="44" t="s">
        <v>120</v>
      </c>
      <c r="E431" s="45">
        <v>307362</v>
      </c>
      <c r="F431" s="45">
        <v>1643</v>
      </c>
      <c r="G431" s="45">
        <v>165501</v>
      </c>
      <c r="H431" s="45">
        <v>42560</v>
      </c>
      <c r="I431" s="45">
        <v>85872</v>
      </c>
      <c r="J431" s="45">
        <v>37069</v>
      </c>
      <c r="K431" s="45">
        <v>29000</v>
      </c>
      <c r="L431" s="45">
        <v>7856</v>
      </c>
      <c r="M431" s="45">
        <v>5410</v>
      </c>
      <c r="N431" s="45">
        <v>294</v>
      </c>
      <c r="AD431" s="27"/>
      <c r="AE431" s="27"/>
      <c r="AF431" s="27"/>
      <c r="AG431" s="28"/>
      <c r="AH431" s="28"/>
      <c r="AI431" s="28"/>
      <c r="AJ431" s="28"/>
      <c r="AK431" s="28"/>
      <c r="AL431" s="28"/>
      <c r="AM431" s="28"/>
      <c r="AN431" s="28"/>
      <c r="AO431" s="28"/>
      <c r="AP431" s="28"/>
    </row>
    <row r="432" spans="1:42">
      <c r="A432" s="44" t="s">
        <v>54</v>
      </c>
      <c r="B432" s="44" t="s">
        <v>85</v>
      </c>
      <c r="C432" s="44" t="s">
        <v>106</v>
      </c>
      <c r="D432" s="44" t="s">
        <v>120</v>
      </c>
      <c r="E432" s="46">
        <v>307362</v>
      </c>
      <c r="F432" s="46">
        <v>0</v>
      </c>
      <c r="G432" s="46">
        <v>165501</v>
      </c>
      <c r="H432" s="46">
        <v>42560</v>
      </c>
      <c r="I432" s="46">
        <v>85872</v>
      </c>
      <c r="J432" s="46">
        <v>37069</v>
      </c>
      <c r="K432" s="46">
        <v>29001</v>
      </c>
      <c r="L432" s="46">
        <v>7856</v>
      </c>
      <c r="M432" s="46">
        <v>5410</v>
      </c>
      <c r="N432" s="46">
        <v>293</v>
      </c>
      <c r="AD432" s="27"/>
      <c r="AE432" s="27"/>
      <c r="AF432" s="27"/>
      <c r="AG432" s="29"/>
      <c r="AH432" s="29"/>
      <c r="AI432" s="29"/>
      <c r="AJ432" s="29"/>
      <c r="AK432" s="29"/>
      <c r="AL432" s="29"/>
      <c r="AM432" s="29"/>
      <c r="AN432" s="29"/>
      <c r="AO432" s="29"/>
      <c r="AP432" s="29"/>
    </row>
    <row r="433" spans="1:42">
      <c r="A433" s="44" t="s">
        <v>54</v>
      </c>
      <c r="B433" s="44" t="s">
        <v>84</v>
      </c>
      <c r="C433" s="44" t="s">
        <v>106</v>
      </c>
      <c r="D433" s="44" t="s">
        <v>120</v>
      </c>
      <c r="E433" s="46">
        <v>263297</v>
      </c>
      <c r="F433" s="46">
        <v>0</v>
      </c>
      <c r="G433" s="46">
        <v>146725</v>
      </c>
      <c r="H433" s="46">
        <v>34170</v>
      </c>
      <c r="I433" s="46">
        <v>80687</v>
      </c>
      <c r="J433" s="46">
        <v>31868</v>
      </c>
      <c r="K433" s="46">
        <v>23034</v>
      </c>
      <c r="L433" s="46">
        <v>6281</v>
      </c>
      <c r="M433" s="46">
        <v>4590</v>
      </c>
      <c r="N433" s="46">
        <v>265</v>
      </c>
      <c r="AD433" s="27"/>
      <c r="AE433" s="27"/>
      <c r="AF433" s="27"/>
      <c r="AG433" s="29"/>
      <c r="AH433" s="29"/>
      <c r="AI433" s="29"/>
      <c r="AJ433" s="29"/>
      <c r="AK433" s="29"/>
      <c r="AL433" s="29"/>
      <c r="AM433" s="29"/>
      <c r="AN433" s="29"/>
      <c r="AO433" s="29"/>
      <c r="AP433" s="29"/>
    </row>
    <row r="434" spans="1:42">
      <c r="A434" s="44" t="s">
        <v>44</v>
      </c>
      <c r="B434" s="44" t="s">
        <v>82</v>
      </c>
      <c r="C434" s="44" t="s">
        <v>106</v>
      </c>
      <c r="D434" s="44" t="s">
        <v>120</v>
      </c>
      <c r="E434" s="45">
        <v>167571</v>
      </c>
      <c r="F434" s="45">
        <v>1495</v>
      </c>
      <c r="G434" s="45">
        <v>107519</v>
      </c>
      <c r="H434" s="45">
        <v>14981</v>
      </c>
      <c r="I434" s="45">
        <v>72287</v>
      </c>
      <c r="J434" s="45">
        <v>20251</v>
      </c>
      <c r="K434" s="45">
        <v>8762</v>
      </c>
      <c r="L434" s="45">
        <v>2812</v>
      </c>
      <c r="M434" s="45">
        <v>3326</v>
      </c>
      <c r="N434" s="45">
        <v>81</v>
      </c>
      <c r="AD434" s="27"/>
      <c r="AE434" s="27"/>
      <c r="AF434" s="27"/>
      <c r="AG434" s="28"/>
      <c r="AH434" s="28"/>
      <c r="AI434" s="28"/>
      <c r="AJ434" s="28"/>
      <c r="AK434" s="28"/>
      <c r="AL434" s="28"/>
      <c r="AM434" s="28"/>
      <c r="AN434" s="28"/>
      <c r="AO434" s="28"/>
      <c r="AP434" s="28"/>
    </row>
    <row r="435" spans="1:42">
      <c r="A435" s="44" t="s">
        <v>44</v>
      </c>
      <c r="B435" s="44" t="s">
        <v>83</v>
      </c>
      <c r="C435" s="44" t="s">
        <v>106</v>
      </c>
      <c r="D435" s="44" t="s">
        <v>120</v>
      </c>
      <c r="E435" s="45">
        <v>167571</v>
      </c>
      <c r="F435" s="45">
        <v>1495</v>
      </c>
      <c r="G435" s="45">
        <v>107519</v>
      </c>
      <c r="H435" s="45">
        <v>14981</v>
      </c>
      <c r="I435" s="45">
        <v>72287</v>
      </c>
      <c r="J435" s="45">
        <v>20251</v>
      </c>
      <c r="K435" s="45">
        <v>8762</v>
      </c>
      <c r="L435" s="45">
        <v>2812</v>
      </c>
      <c r="M435" s="45">
        <v>3326</v>
      </c>
      <c r="N435" s="45">
        <v>81</v>
      </c>
      <c r="AD435" s="27"/>
      <c r="AE435" s="27"/>
      <c r="AF435" s="27"/>
      <c r="AG435" s="28"/>
      <c r="AH435" s="28"/>
      <c r="AI435" s="28"/>
      <c r="AJ435" s="28"/>
      <c r="AK435" s="28"/>
      <c r="AL435" s="28"/>
      <c r="AM435" s="28"/>
      <c r="AN435" s="28"/>
      <c r="AO435" s="28"/>
      <c r="AP435" s="28"/>
    </row>
    <row r="436" spans="1:42">
      <c r="A436" s="44" t="s">
        <v>44</v>
      </c>
      <c r="B436" s="44" t="s">
        <v>85</v>
      </c>
      <c r="C436" s="44" t="s">
        <v>106</v>
      </c>
      <c r="D436" s="44" t="s">
        <v>120</v>
      </c>
      <c r="E436" s="46">
        <v>167571</v>
      </c>
      <c r="F436" s="46">
        <v>0</v>
      </c>
      <c r="G436" s="46">
        <v>107518</v>
      </c>
      <c r="H436" s="46">
        <v>14981</v>
      </c>
      <c r="I436" s="46">
        <v>72286</v>
      </c>
      <c r="J436" s="46">
        <v>20251</v>
      </c>
      <c r="K436" s="46">
        <v>8762</v>
      </c>
      <c r="L436" s="46">
        <v>2812</v>
      </c>
      <c r="M436" s="46">
        <v>3326</v>
      </c>
      <c r="N436" s="46">
        <v>81</v>
      </c>
      <c r="AD436" s="27"/>
      <c r="AE436" s="27"/>
      <c r="AF436" s="27"/>
      <c r="AG436" s="29"/>
      <c r="AH436" s="29"/>
      <c r="AI436" s="29"/>
      <c r="AJ436" s="29"/>
      <c r="AK436" s="29"/>
      <c r="AL436" s="29"/>
      <c r="AM436" s="29"/>
      <c r="AN436" s="29"/>
      <c r="AO436" s="29"/>
      <c r="AP436" s="29"/>
    </row>
    <row r="437" spans="1:42">
      <c r="A437" s="44" t="s">
        <v>44</v>
      </c>
      <c r="B437" s="44" t="s">
        <v>84</v>
      </c>
      <c r="C437" s="44" t="s">
        <v>106</v>
      </c>
      <c r="D437" s="44" t="s">
        <v>120</v>
      </c>
      <c r="E437" s="46">
        <v>98758</v>
      </c>
      <c r="F437" s="46">
        <v>0</v>
      </c>
      <c r="G437" s="46">
        <v>56132</v>
      </c>
      <c r="H437" s="46">
        <v>6602</v>
      </c>
      <c r="I437" s="46">
        <v>34148</v>
      </c>
      <c r="J437" s="46">
        <v>15382</v>
      </c>
      <c r="K437" s="46">
        <v>1905</v>
      </c>
      <c r="L437" s="46">
        <v>1290</v>
      </c>
      <c r="M437" s="46">
        <v>3326</v>
      </c>
      <c r="N437" s="46">
        <v>81</v>
      </c>
      <c r="AD437" s="27"/>
      <c r="AE437" s="27"/>
      <c r="AF437" s="27"/>
      <c r="AG437" s="29"/>
      <c r="AH437" s="29"/>
      <c r="AI437" s="29"/>
      <c r="AJ437" s="29"/>
      <c r="AK437" s="29"/>
      <c r="AL437" s="29"/>
      <c r="AM437" s="29"/>
      <c r="AN437" s="29"/>
      <c r="AO437" s="29"/>
      <c r="AP437" s="29"/>
    </row>
    <row r="438" spans="1:42">
      <c r="A438" s="44" t="s">
        <v>56</v>
      </c>
      <c r="B438" s="44" t="s">
        <v>82</v>
      </c>
      <c r="C438" s="44" t="s">
        <v>106</v>
      </c>
      <c r="D438" s="44" t="s">
        <v>120</v>
      </c>
      <c r="E438" s="45">
        <v>156650</v>
      </c>
      <c r="F438" s="45">
        <v>1141</v>
      </c>
      <c r="G438" s="45">
        <v>103780</v>
      </c>
      <c r="H438" s="45">
        <v>12896</v>
      </c>
      <c r="I438" s="45">
        <v>69496</v>
      </c>
      <c r="J438" s="45">
        <v>21388</v>
      </c>
      <c r="K438" s="45">
        <v>9211</v>
      </c>
      <c r="L438" s="45">
        <v>1779</v>
      </c>
      <c r="M438" s="45">
        <v>1858</v>
      </c>
      <c r="N438" s="45">
        <v>48</v>
      </c>
      <c r="AD438" s="27"/>
      <c r="AE438" s="27"/>
      <c r="AF438" s="27"/>
      <c r="AG438" s="28"/>
      <c r="AH438" s="28"/>
      <c r="AI438" s="28"/>
      <c r="AJ438" s="28"/>
      <c r="AK438" s="28"/>
      <c r="AL438" s="28"/>
      <c r="AM438" s="28"/>
      <c r="AN438" s="28"/>
      <c r="AO438" s="28"/>
      <c r="AP438" s="28"/>
    </row>
    <row r="439" spans="1:42">
      <c r="A439" s="44" t="s">
        <v>56</v>
      </c>
      <c r="B439" s="44" t="s">
        <v>83</v>
      </c>
      <c r="C439" s="44" t="s">
        <v>106</v>
      </c>
      <c r="D439" s="44" t="s">
        <v>120</v>
      </c>
      <c r="E439" s="45">
        <v>156650</v>
      </c>
      <c r="F439" s="45">
        <v>1141</v>
      </c>
      <c r="G439" s="45">
        <v>103780</v>
      </c>
      <c r="H439" s="45">
        <v>12896</v>
      </c>
      <c r="I439" s="45">
        <v>69496</v>
      </c>
      <c r="J439" s="45">
        <v>21388</v>
      </c>
      <c r="K439" s="45">
        <v>9211</v>
      </c>
      <c r="L439" s="45">
        <v>1779</v>
      </c>
      <c r="M439" s="45">
        <v>1858</v>
      </c>
      <c r="N439" s="45">
        <v>48</v>
      </c>
      <c r="AD439" s="27"/>
      <c r="AE439" s="27"/>
      <c r="AF439" s="27"/>
      <c r="AG439" s="28"/>
      <c r="AH439" s="28"/>
      <c r="AI439" s="28"/>
      <c r="AJ439" s="28"/>
      <c r="AK439" s="28"/>
      <c r="AL439" s="28"/>
      <c r="AM439" s="28"/>
      <c r="AN439" s="28"/>
      <c r="AO439" s="28"/>
      <c r="AP439" s="28"/>
    </row>
    <row r="440" spans="1:42">
      <c r="A440" s="44" t="s">
        <v>56</v>
      </c>
      <c r="B440" s="44" t="s">
        <v>85</v>
      </c>
      <c r="C440" s="44" t="s">
        <v>106</v>
      </c>
      <c r="D440" s="44" t="s">
        <v>120</v>
      </c>
      <c r="E440" s="46">
        <v>156650</v>
      </c>
      <c r="F440" s="46">
        <v>0</v>
      </c>
      <c r="G440" s="46">
        <v>103780</v>
      </c>
      <c r="H440" s="46">
        <v>12896</v>
      </c>
      <c r="I440" s="46">
        <v>69496</v>
      </c>
      <c r="J440" s="46">
        <v>21388</v>
      </c>
      <c r="K440" s="46">
        <v>9211</v>
      </c>
      <c r="L440" s="46">
        <v>1779</v>
      </c>
      <c r="M440" s="46">
        <v>1858</v>
      </c>
      <c r="N440" s="46">
        <v>48</v>
      </c>
      <c r="AD440" s="27"/>
      <c r="AE440" s="27"/>
      <c r="AF440" s="27"/>
      <c r="AG440" s="29"/>
      <c r="AH440" s="29"/>
      <c r="AI440" s="29"/>
      <c r="AJ440" s="29"/>
      <c r="AK440" s="29"/>
      <c r="AL440" s="29"/>
      <c r="AM440" s="29"/>
      <c r="AN440" s="29"/>
      <c r="AO440" s="29"/>
      <c r="AP440" s="29"/>
    </row>
    <row r="441" spans="1:42">
      <c r="A441" s="44" t="s">
        <v>56</v>
      </c>
      <c r="B441" s="44" t="s">
        <v>84</v>
      </c>
      <c r="C441" s="44" t="s">
        <v>106</v>
      </c>
      <c r="D441" s="44" t="s">
        <v>120</v>
      </c>
      <c r="E441" s="46">
        <v>63530</v>
      </c>
      <c r="F441" s="46">
        <v>0</v>
      </c>
      <c r="G441" s="46">
        <v>43353</v>
      </c>
      <c r="H441" s="46">
        <v>4459</v>
      </c>
      <c r="I441" s="46">
        <v>31341</v>
      </c>
      <c r="J441" s="46">
        <v>7553</v>
      </c>
      <c r="K441" s="46">
        <v>2305</v>
      </c>
      <c r="L441" s="46">
        <v>673</v>
      </c>
      <c r="M441" s="46">
        <v>1442</v>
      </c>
      <c r="N441" s="46">
        <v>39</v>
      </c>
      <c r="AD441" s="27"/>
      <c r="AE441" s="27"/>
      <c r="AF441" s="27"/>
      <c r="AG441" s="29"/>
      <c r="AH441" s="29"/>
      <c r="AI441" s="29"/>
      <c r="AJ441" s="29"/>
      <c r="AK441" s="29"/>
      <c r="AL441" s="29"/>
      <c r="AM441" s="29"/>
      <c r="AN441" s="29"/>
      <c r="AO441" s="29"/>
      <c r="AP441" s="29"/>
    </row>
    <row r="442" spans="1:42">
      <c r="A442" s="44" t="s">
        <v>103</v>
      </c>
      <c r="B442" s="44" t="s">
        <v>82</v>
      </c>
      <c r="C442" s="44" t="s">
        <v>106</v>
      </c>
      <c r="D442" s="44" t="s">
        <v>120</v>
      </c>
      <c r="E442" s="45">
        <v>186925</v>
      </c>
      <c r="F442" s="45">
        <v>1527</v>
      </c>
      <c r="G442" s="45">
        <v>119446</v>
      </c>
      <c r="H442" s="45">
        <v>17088</v>
      </c>
      <c r="I442" s="45">
        <v>79353</v>
      </c>
      <c r="J442" s="45">
        <v>23005</v>
      </c>
      <c r="K442" s="45">
        <v>10536</v>
      </c>
      <c r="L442" s="45">
        <v>2984</v>
      </c>
      <c r="M442" s="45">
        <v>3479</v>
      </c>
      <c r="N442" s="45">
        <v>89</v>
      </c>
      <c r="AD442" s="27"/>
      <c r="AE442" s="27"/>
      <c r="AF442" s="27"/>
      <c r="AG442" s="28"/>
      <c r="AH442" s="28"/>
      <c r="AI442" s="28"/>
      <c r="AJ442" s="28"/>
      <c r="AK442" s="28"/>
      <c r="AL442" s="28"/>
      <c r="AM442" s="28"/>
      <c r="AN442" s="28"/>
      <c r="AO442" s="28"/>
      <c r="AP442" s="28"/>
    </row>
    <row r="443" spans="1:42">
      <c r="A443" s="44" t="s">
        <v>103</v>
      </c>
      <c r="B443" s="44" t="s">
        <v>83</v>
      </c>
      <c r="C443" s="44" t="s">
        <v>106</v>
      </c>
      <c r="D443" s="44" t="s">
        <v>120</v>
      </c>
      <c r="E443" s="45">
        <v>186925</v>
      </c>
      <c r="F443" s="45">
        <v>1527</v>
      </c>
      <c r="G443" s="45">
        <v>119446</v>
      </c>
      <c r="H443" s="45">
        <v>17088</v>
      </c>
      <c r="I443" s="45">
        <v>79353</v>
      </c>
      <c r="J443" s="45">
        <v>23005</v>
      </c>
      <c r="K443" s="45">
        <v>10536</v>
      </c>
      <c r="L443" s="45">
        <v>2984</v>
      </c>
      <c r="M443" s="45">
        <v>3479</v>
      </c>
      <c r="N443" s="45">
        <v>89</v>
      </c>
      <c r="AD443" s="27"/>
      <c r="AE443" s="27"/>
      <c r="AF443" s="27"/>
      <c r="AG443" s="28"/>
      <c r="AH443" s="28"/>
      <c r="AI443" s="28"/>
      <c r="AJ443" s="28"/>
      <c r="AK443" s="28"/>
      <c r="AL443" s="28"/>
      <c r="AM443" s="28"/>
      <c r="AN443" s="28"/>
      <c r="AO443" s="28"/>
      <c r="AP443" s="28"/>
    </row>
    <row r="444" spans="1:42">
      <c r="A444" s="44" t="s">
        <v>103</v>
      </c>
      <c r="B444" s="44" t="s">
        <v>85</v>
      </c>
      <c r="C444" s="44" t="s">
        <v>106</v>
      </c>
      <c r="D444" s="44" t="s">
        <v>120</v>
      </c>
      <c r="E444" s="46">
        <v>186925</v>
      </c>
      <c r="F444" s="46">
        <v>0</v>
      </c>
      <c r="G444" s="46">
        <v>119446</v>
      </c>
      <c r="H444" s="46">
        <v>17088</v>
      </c>
      <c r="I444" s="46">
        <v>79353</v>
      </c>
      <c r="J444" s="46">
        <v>23005</v>
      </c>
      <c r="K444" s="46">
        <v>10536</v>
      </c>
      <c r="L444" s="46">
        <v>2984</v>
      </c>
      <c r="M444" s="46">
        <v>3479</v>
      </c>
      <c r="N444" s="46">
        <v>89</v>
      </c>
      <c r="AD444" s="27"/>
      <c r="AE444" s="27"/>
      <c r="AF444" s="27"/>
      <c r="AG444" s="29"/>
      <c r="AH444" s="29"/>
      <c r="AI444" s="29"/>
      <c r="AJ444" s="29"/>
      <c r="AK444" s="29"/>
      <c r="AL444" s="29"/>
      <c r="AM444" s="29"/>
      <c r="AN444" s="29"/>
      <c r="AO444" s="29"/>
      <c r="AP444" s="29"/>
    </row>
    <row r="445" spans="1:42">
      <c r="A445" s="44" t="s">
        <v>103</v>
      </c>
      <c r="B445" s="44" t="s">
        <v>84</v>
      </c>
      <c r="C445" s="44" t="s">
        <v>106</v>
      </c>
      <c r="D445" s="44" t="s">
        <v>120</v>
      </c>
      <c r="E445" s="46">
        <v>85743</v>
      </c>
      <c r="F445" s="46">
        <v>0</v>
      </c>
      <c r="G445" s="46">
        <v>54790</v>
      </c>
      <c r="H445" s="46">
        <v>7838</v>
      </c>
      <c r="I445" s="46">
        <v>36400</v>
      </c>
      <c r="J445" s="46">
        <v>10552</v>
      </c>
      <c r="K445" s="46">
        <v>4833</v>
      </c>
      <c r="L445" s="46">
        <v>1369</v>
      </c>
      <c r="M445" s="46">
        <v>1596</v>
      </c>
      <c r="N445" s="46">
        <v>40</v>
      </c>
      <c r="AD445" s="27"/>
      <c r="AE445" s="27"/>
      <c r="AF445" s="27"/>
      <c r="AG445" s="29"/>
      <c r="AH445" s="29"/>
      <c r="AI445" s="29"/>
      <c r="AJ445" s="29"/>
      <c r="AK445" s="29"/>
      <c r="AL445" s="29"/>
      <c r="AM445" s="29"/>
      <c r="AN445" s="29"/>
      <c r="AO445" s="29"/>
      <c r="AP445" s="29"/>
    </row>
    <row r="446" spans="1:42">
      <c r="A446" s="44" t="s">
        <v>55</v>
      </c>
      <c r="B446" s="44" t="s">
        <v>82</v>
      </c>
      <c r="C446" s="44" t="s">
        <v>106</v>
      </c>
      <c r="D446" s="44" t="s">
        <v>120</v>
      </c>
      <c r="E446" s="45">
        <v>113698</v>
      </c>
      <c r="F446" s="45">
        <v>1357</v>
      </c>
      <c r="G446" s="45">
        <v>73151</v>
      </c>
      <c r="H446" s="45">
        <v>10569</v>
      </c>
      <c r="I446" s="45">
        <v>50270</v>
      </c>
      <c r="J446" s="45">
        <v>12312</v>
      </c>
      <c r="K446" s="45">
        <v>6366</v>
      </c>
      <c r="L446" s="45">
        <v>1450</v>
      </c>
      <c r="M446" s="45">
        <v>2681</v>
      </c>
      <c r="N446" s="45">
        <v>72</v>
      </c>
      <c r="AD446" s="27"/>
      <c r="AE446" s="27"/>
      <c r="AF446" s="27"/>
      <c r="AG446" s="28"/>
      <c r="AH446" s="28"/>
      <c r="AI446" s="28"/>
      <c r="AJ446" s="28"/>
      <c r="AK446" s="28"/>
      <c r="AL446" s="28"/>
      <c r="AM446" s="28"/>
      <c r="AN446" s="28"/>
      <c r="AO446" s="28"/>
      <c r="AP446" s="28"/>
    </row>
    <row r="447" spans="1:42">
      <c r="A447" s="44" t="s">
        <v>55</v>
      </c>
      <c r="B447" s="44" t="s">
        <v>83</v>
      </c>
      <c r="C447" s="44" t="s">
        <v>106</v>
      </c>
      <c r="D447" s="44" t="s">
        <v>120</v>
      </c>
      <c r="E447" s="45">
        <v>113698</v>
      </c>
      <c r="F447" s="45">
        <v>1357</v>
      </c>
      <c r="G447" s="45">
        <v>73151</v>
      </c>
      <c r="H447" s="45">
        <v>10569</v>
      </c>
      <c r="I447" s="45">
        <v>50270</v>
      </c>
      <c r="J447" s="45">
        <v>12312</v>
      </c>
      <c r="K447" s="45">
        <v>6366</v>
      </c>
      <c r="L447" s="45">
        <v>1450</v>
      </c>
      <c r="M447" s="45">
        <v>2681</v>
      </c>
      <c r="N447" s="45">
        <v>72</v>
      </c>
      <c r="AD447" s="27"/>
      <c r="AE447" s="27"/>
      <c r="AF447" s="27"/>
      <c r="AG447" s="28"/>
      <c r="AH447" s="28"/>
      <c r="AI447" s="28"/>
      <c r="AJ447" s="28"/>
      <c r="AK447" s="28"/>
      <c r="AL447" s="28"/>
      <c r="AM447" s="28"/>
      <c r="AN447" s="28"/>
      <c r="AO447" s="28"/>
      <c r="AP447" s="28"/>
    </row>
    <row r="448" spans="1:42">
      <c r="A448" s="44" t="s">
        <v>55</v>
      </c>
      <c r="B448" s="44" t="s">
        <v>85</v>
      </c>
      <c r="C448" s="44" t="s">
        <v>106</v>
      </c>
      <c r="D448" s="44" t="s">
        <v>120</v>
      </c>
      <c r="E448" s="46">
        <v>113698</v>
      </c>
      <c r="F448" s="46">
        <v>0</v>
      </c>
      <c r="G448" s="46">
        <v>73151</v>
      </c>
      <c r="H448" s="46">
        <v>10569</v>
      </c>
      <c r="I448" s="46">
        <v>50270</v>
      </c>
      <c r="J448" s="46">
        <v>12312</v>
      </c>
      <c r="K448" s="46">
        <v>6366</v>
      </c>
      <c r="L448" s="46">
        <v>1450</v>
      </c>
      <c r="M448" s="46">
        <v>2681</v>
      </c>
      <c r="N448" s="46">
        <v>72</v>
      </c>
      <c r="AD448" s="27"/>
      <c r="AE448" s="27"/>
      <c r="AF448" s="27"/>
      <c r="AG448" s="29"/>
      <c r="AH448" s="29"/>
      <c r="AI448" s="29"/>
      <c r="AJ448" s="29"/>
      <c r="AK448" s="29"/>
      <c r="AL448" s="29"/>
      <c r="AM448" s="29"/>
      <c r="AN448" s="29"/>
      <c r="AO448" s="29"/>
      <c r="AP448" s="29"/>
    </row>
    <row r="449" spans="1:42">
      <c r="A449" s="44" t="s">
        <v>55</v>
      </c>
      <c r="B449" s="44" t="s">
        <v>84</v>
      </c>
      <c r="C449" s="44" t="s">
        <v>106</v>
      </c>
      <c r="D449" s="44" t="s">
        <v>120</v>
      </c>
      <c r="E449" s="46">
        <v>30134</v>
      </c>
      <c r="F449" s="46">
        <v>0</v>
      </c>
      <c r="G449" s="46">
        <v>23306</v>
      </c>
      <c r="H449" s="46">
        <v>1745</v>
      </c>
      <c r="I449" s="46">
        <v>19479</v>
      </c>
      <c r="J449" s="46">
        <v>2082</v>
      </c>
      <c r="K449" s="46">
        <v>1004</v>
      </c>
      <c r="L449" s="46">
        <v>242</v>
      </c>
      <c r="M449" s="46">
        <v>487</v>
      </c>
      <c r="N449" s="46">
        <v>12</v>
      </c>
      <c r="AD449" s="27"/>
      <c r="AE449" s="27"/>
      <c r="AF449" s="27"/>
      <c r="AG449" s="29"/>
      <c r="AH449" s="29"/>
      <c r="AI449" s="29"/>
      <c r="AJ449" s="29"/>
      <c r="AK449" s="29"/>
      <c r="AL449" s="29"/>
      <c r="AM449" s="29"/>
      <c r="AN449" s="29"/>
      <c r="AO449" s="29"/>
      <c r="AP449" s="29"/>
    </row>
    <row r="450" spans="1:42">
      <c r="A450" s="44" t="s">
        <v>101</v>
      </c>
      <c r="B450" s="44" t="s">
        <v>82</v>
      </c>
      <c r="C450" s="44" t="s">
        <v>106</v>
      </c>
      <c r="D450" s="44" t="s">
        <v>120</v>
      </c>
      <c r="E450" s="45">
        <v>195612</v>
      </c>
      <c r="F450" s="45">
        <v>1450</v>
      </c>
      <c r="G450" s="45">
        <v>108577</v>
      </c>
      <c r="H450" s="45">
        <v>23724</v>
      </c>
      <c r="I450" s="45">
        <v>64316</v>
      </c>
      <c r="J450" s="45">
        <v>20537</v>
      </c>
      <c r="K450" s="45">
        <v>12338</v>
      </c>
      <c r="L450" s="45">
        <v>4081</v>
      </c>
      <c r="M450" s="45">
        <v>7102</v>
      </c>
      <c r="N450" s="45">
        <v>203</v>
      </c>
      <c r="AD450" s="27"/>
      <c r="AE450" s="27"/>
      <c r="AF450" s="27"/>
      <c r="AG450" s="28"/>
      <c r="AH450" s="28"/>
      <c r="AI450" s="28"/>
      <c r="AJ450" s="28"/>
      <c r="AK450" s="28"/>
      <c r="AL450" s="28"/>
      <c r="AM450" s="28"/>
      <c r="AN450" s="28"/>
      <c r="AO450" s="28"/>
      <c r="AP450" s="28"/>
    </row>
    <row r="451" spans="1:42">
      <c r="A451" s="44" t="s">
        <v>101</v>
      </c>
      <c r="B451" s="44" t="s">
        <v>83</v>
      </c>
      <c r="C451" s="44" t="s">
        <v>106</v>
      </c>
      <c r="D451" s="44" t="s">
        <v>120</v>
      </c>
      <c r="E451" s="45">
        <v>195612</v>
      </c>
      <c r="F451" s="45">
        <v>1450</v>
      </c>
      <c r="G451" s="45">
        <v>108577</v>
      </c>
      <c r="H451" s="45">
        <v>23724</v>
      </c>
      <c r="I451" s="45">
        <v>64316</v>
      </c>
      <c r="J451" s="45">
        <v>20537</v>
      </c>
      <c r="K451" s="45">
        <v>12338</v>
      </c>
      <c r="L451" s="45">
        <v>4081</v>
      </c>
      <c r="M451" s="45">
        <v>7102</v>
      </c>
      <c r="N451" s="45">
        <v>203</v>
      </c>
      <c r="AD451" s="27"/>
      <c r="AE451" s="27"/>
      <c r="AF451" s="27"/>
      <c r="AG451" s="28"/>
      <c r="AH451" s="28"/>
      <c r="AI451" s="28"/>
      <c r="AJ451" s="28"/>
      <c r="AK451" s="28"/>
      <c r="AL451" s="28"/>
      <c r="AM451" s="28"/>
      <c r="AN451" s="28"/>
      <c r="AO451" s="28"/>
      <c r="AP451" s="28"/>
    </row>
    <row r="452" spans="1:42">
      <c r="A452" s="44" t="s">
        <v>101</v>
      </c>
      <c r="B452" s="44" t="s">
        <v>85</v>
      </c>
      <c r="C452" s="44" t="s">
        <v>106</v>
      </c>
      <c r="D452" s="44" t="s">
        <v>120</v>
      </c>
      <c r="E452" s="46">
        <v>166698</v>
      </c>
      <c r="F452" s="46">
        <v>0</v>
      </c>
      <c r="G452" s="46">
        <v>84499</v>
      </c>
      <c r="H452" s="46">
        <v>22675</v>
      </c>
      <c r="I452" s="46">
        <v>44026</v>
      </c>
      <c r="J452" s="46">
        <v>17798</v>
      </c>
      <c r="K452" s="46">
        <v>11289</v>
      </c>
      <c r="L452" s="46">
        <v>4081</v>
      </c>
      <c r="M452" s="46">
        <v>7102</v>
      </c>
      <c r="N452" s="46">
        <v>203</v>
      </c>
      <c r="AD452" s="27"/>
      <c r="AE452" s="27"/>
      <c r="AF452" s="27"/>
      <c r="AG452" s="29"/>
      <c r="AH452" s="29"/>
      <c r="AI452" s="29"/>
      <c r="AJ452" s="29"/>
      <c r="AK452" s="29"/>
      <c r="AL452" s="29"/>
      <c r="AM452" s="29"/>
      <c r="AN452" s="29"/>
      <c r="AO452" s="29"/>
      <c r="AP452" s="29"/>
    </row>
    <row r="453" spans="1:42">
      <c r="A453" s="44" t="s">
        <v>101</v>
      </c>
      <c r="B453" s="44" t="s">
        <v>84</v>
      </c>
      <c r="C453" s="44" t="s">
        <v>106</v>
      </c>
      <c r="D453" s="44" t="s">
        <v>120</v>
      </c>
      <c r="E453" s="46">
        <v>163965</v>
      </c>
      <c r="F453" s="46">
        <v>0</v>
      </c>
      <c r="G453" s="46">
        <v>82637</v>
      </c>
      <c r="H453" s="46">
        <v>22486</v>
      </c>
      <c r="I453" s="46">
        <v>42845</v>
      </c>
      <c r="J453" s="46">
        <v>17306</v>
      </c>
      <c r="K453" s="46">
        <v>11190</v>
      </c>
      <c r="L453" s="46">
        <v>4049</v>
      </c>
      <c r="M453" s="46">
        <v>7046</v>
      </c>
      <c r="N453" s="46">
        <v>201</v>
      </c>
      <c r="AD453" s="27"/>
      <c r="AE453" s="27"/>
      <c r="AF453" s="27"/>
      <c r="AG453" s="29"/>
      <c r="AH453" s="29"/>
      <c r="AI453" s="29"/>
      <c r="AJ453" s="29"/>
      <c r="AK453" s="29"/>
      <c r="AL453" s="29"/>
      <c r="AM453" s="29"/>
      <c r="AN453" s="29"/>
      <c r="AO453" s="29"/>
      <c r="AP453" s="29"/>
    </row>
    <row r="454" spans="1:42">
      <c r="A454" s="44" t="s">
        <v>51</v>
      </c>
      <c r="B454" s="44" t="s">
        <v>82</v>
      </c>
      <c r="C454" s="44" t="s">
        <v>106</v>
      </c>
      <c r="D454" s="44" t="s">
        <v>120</v>
      </c>
      <c r="E454" s="45">
        <v>135216</v>
      </c>
      <c r="F454" s="45">
        <v>937</v>
      </c>
      <c r="G454" s="45">
        <v>92629</v>
      </c>
      <c r="H454" s="45">
        <v>10392</v>
      </c>
      <c r="I454" s="45">
        <v>65846</v>
      </c>
      <c r="J454" s="45">
        <v>16391</v>
      </c>
      <c r="K454" s="45">
        <v>6839</v>
      </c>
      <c r="L454" s="45">
        <v>1810</v>
      </c>
      <c r="M454" s="45">
        <v>1698</v>
      </c>
      <c r="N454" s="45">
        <v>45</v>
      </c>
      <c r="AD454" s="27"/>
      <c r="AE454" s="27"/>
      <c r="AF454" s="27"/>
      <c r="AG454" s="28"/>
      <c r="AH454" s="28"/>
      <c r="AI454" s="28"/>
      <c r="AJ454" s="28"/>
      <c r="AK454" s="28"/>
      <c r="AL454" s="28"/>
      <c r="AM454" s="28"/>
      <c r="AN454" s="28"/>
      <c r="AO454" s="28"/>
      <c r="AP454" s="28"/>
    </row>
    <row r="455" spans="1:42">
      <c r="A455" s="44" t="s">
        <v>51</v>
      </c>
      <c r="B455" s="44" t="s">
        <v>83</v>
      </c>
      <c r="C455" s="44" t="s">
        <v>106</v>
      </c>
      <c r="D455" s="44" t="s">
        <v>120</v>
      </c>
      <c r="E455" s="45">
        <v>135216</v>
      </c>
      <c r="F455" s="45">
        <v>937</v>
      </c>
      <c r="G455" s="45">
        <v>92629</v>
      </c>
      <c r="H455" s="45">
        <v>10392</v>
      </c>
      <c r="I455" s="45">
        <v>65846</v>
      </c>
      <c r="J455" s="45">
        <v>16391</v>
      </c>
      <c r="K455" s="45">
        <v>6839</v>
      </c>
      <c r="L455" s="45">
        <v>1810</v>
      </c>
      <c r="M455" s="45">
        <v>1698</v>
      </c>
      <c r="N455" s="45">
        <v>45</v>
      </c>
      <c r="AD455" s="27"/>
      <c r="AE455" s="27"/>
      <c r="AF455" s="27"/>
      <c r="AG455" s="28"/>
      <c r="AH455" s="28"/>
      <c r="AI455" s="28"/>
      <c r="AJ455" s="28"/>
      <c r="AK455" s="28"/>
      <c r="AL455" s="28"/>
      <c r="AM455" s="28"/>
      <c r="AN455" s="28"/>
      <c r="AO455" s="28"/>
      <c r="AP455" s="28"/>
    </row>
    <row r="456" spans="1:42">
      <c r="A456" s="44" t="s">
        <v>51</v>
      </c>
      <c r="B456" s="44" t="s">
        <v>85</v>
      </c>
      <c r="C456" s="44" t="s">
        <v>106</v>
      </c>
      <c r="D456" s="44" t="s">
        <v>120</v>
      </c>
      <c r="E456" s="46">
        <v>135216</v>
      </c>
      <c r="F456" s="46">
        <v>936</v>
      </c>
      <c r="G456" s="46">
        <v>92629</v>
      </c>
      <c r="H456" s="46">
        <v>10392</v>
      </c>
      <c r="I456" s="46">
        <v>65846</v>
      </c>
      <c r="J456" s="46">
        <v>16391</v>
      </c>
      <c r="K456" s="46">
        <v>6839</v>
      </c>
      <c r="L456" s="46">
        <v>1810</v>
      </c>
      <c r="M456" s="46">
        <v>1698</v>
      </c>
      <c r="N456" s="46">
        <v>45</v>
      </c>
      <c r="AD456" s="27"/>
      <c r="AE456" s="27"/>
      <c r="AF456" s="27"/>
      <c r="AG456" s="29"/>
      <c r="AH456" s="29"/>
      <c r="AI456" s="29"/>
      <c r="AJ456" s="29"/>
      <c r="AK456" s="29"/>
      <c r="AL456" s="29"/>
      <c r="AM456" s="29"/>
      <c r="AN456" s="29"/>
      <c r="AO456" s="29"/>
      <c r="AP456" s="29"/>
    </row>
    <row r="457" spans="1:42">
      <c r="A457" s="44" t="s">
        <v>51</v>
      </c>
      <c r="B457" s="44" t="s">
        <v>84</v>
      </c>
      <c r="C457" s="44" t="s">
        <v>106</v>
      </c>
      <c r="D457" s="44" t="s">
        <v>120</v>
      </c>
      <c r="E457" s="46">
        <v>15736</v>
      </c>
      <c r="F457" s="46">
        <v>0</v>
      </c>
      <c r="G457" s="46">
        <v>12327</v>
      </c>
      <c r="H457" s="46">
        <v>1233</v>
      </c>
      <c r="I457" s="46">
        <v>10493</v>
      </c>
      <c r="J457" s="46">
        <v>601</v>
      </c>
      <c r="K457" s="46">
        <v>1009</v>
      </c>
      <c r="L457" s="46">
        <v>115</v>
      </c>
      <c r="M457" s="46">
        <v>107</v>
      </c>
      <c r="N457" s="46">
        <v>2</v>
      </c>
      <c r="AD457" s="27"/>
      <c r="AE457" s="27"/>
      <c r="AF457" s="27"/>
      <c r="AG457" s="29"/>
      <c r="AH457" s="29"/>
      <c r="AI457" s="29"/>
      <c r="AJ457" s="29"/>
      <c r="AK457" s="29"/>
      <c r="AL457" s="29"/>
      <c r="AM457" s="29"/>
      <c r="AN457" s="29"/>
      <c r="AO457" s="29"/>
      <c r="AP457" s="29"/>
    </row>
    <row r="458" spans="1:42">
      <c r="A458" s="44" t="s">
        <v>99</v>
      </c>
      <c r="B458" s="44" t="s">
        <v>82</v>
      </c>
      <c r="C458" s="44" t="s">
        <v>106</v>
      </c>
      <c r="D458" s="44" t="s">
        <v>120</v>
      </c>
      <c r="E458" s="45">
        <v>80408</v>
      </c>
      <c r="F458" s="45">
        <v>1069</v>
      </c>
      <c r="G458" s="45">
        <v>55306</v>
      </c>
      <c r="H458" s="45">
        <v>6267</v>
      </c>
      <c r="I458" s="45">
        <v>41375</v>
      </c>
      <c r="J458" s="45">
        <v>7664</v>
      </c>
      <c r="K458" s="45">
        <v>3286</v>
      </c>
      <c r="L458" s="45">
        <v>1160</v>
      </c>
      <c r="M458" s="45">
        <v>1766</v>
      </c>
      <c r="N458" s="45">
        <v>55</v>
      </c>
      <c r="AD458" s="27"/>
      <c r="AE458" s="27"/>
      <c r="AF458" s="27"/>
      <c r="AG458" s="28"/>
      <c r="AH458" s="28"/>
      <c r="AI458" s="28"/>
      <c r="AJ458" s="28"/>
      <c r="AK458" s="28"/>
      <c r="AL458" s="28"/>
      <c r="AM458" s="28"/>
      <c r="AN458" s="28"/>
      <c r="AO458" s="28"/>
      <c r="AP458" s="28"/>
    </row>
    <row r="459" spans="1:42">
      <c r="A459" s="44" t="s">
        <v>99</v>
      </c>
      <c r="B459" s="44" t="s">
        <v>83</v>
      </c>
      <c r="C459" s="44" t="s">
        <v>106</v>
      </c>
      <c r="D459" s="44" t="s">
        <v>120</v>
      </c>
      <c r="E459" s="45">
        <v>80408</v>
      </c>
      <c r="F459" s="45">
        <v>1069</v>
      </c>
      <c r="G459" s="45">
        <v>55306</v>
      </c>
      <c r="H459" s="45">
        <v>6267</v>
      </c>
      <c r="I459" s="45">
        <v>41375</v>
      </c>
      <c r="J459" s="45">
        <v>7664</v>
      </c>
      <c r="K459" s="45">
        <v>3286</v>
      </c>
      <c r="L459" s="45">
        <v>1160</v>
      </c>
      <c r="M459" s="45">
        <v>1766</v>
      </c>
      <c r="N459" s="45">
        <v>55</v>
      </c>
      <c r="AD459" s="27"/>
      <c r="AE459" s="27"/>
      <c r="AF459" s="27"/>
      <c r="AG459" s="28"/>
      <c r="AH459" s="28"/>
      <c r="AI459" s="28"/>
      <c r="AJ459" s="28"/>
      <c r="AK459" s="28"/>
      <c r="AL459" s="28"/>
      <c r="AM459" s="28"/>
      <c r="AN459" s="28"/>
      <c r="AO459" s="28"/>
      <c r="AP459" s="28"/>
    </row>
    <row r="460" spans="1:42">
      <c r="A460" s="44" t="s">
        <v>99</v>
      </c>
      <c r="B460" s="44" t="s">
        <v>85</v>
      </c>
      <c r="C460" s="44" t="s">
        <v>106</v>
      </c>
      <c r="D460" s="44" t="s">
        <v>120</v>
      </c>
      <c r="E460" s="46">
        <v>77011</v>
      </c>
      <c r="F460" s="46">
        <v>1069</v>
      </c>
      <c r="G460" s="46">
        <v>51909</v>
      </c>
      <c r="H460" s="46">
        <v>6267</v>
      </c>
      <c r="I460" s="46">
        <v>37978</v>
      </c>
      <c r="J460" s="46">
        <v>7664</v>
      </c>
      <c r="K460" s="46">
        <v>3286</v>
      </c>
      <c r="L460" s="46">
        <v>1160</v>
      </c>
      <c r="M460" s="46">
        <v>1766</v>
      </c>
      <c r="N460" s="46">
        <v>55</v>
      </c>
      <c r="AD460" s="27"/>
      <c r="AE460" s="27"/>
      <c r="AF460" s="27"/>
      <c r="AG460" s="29"/>
      <c r="AH460" s="29"/>
      <c r="AI460" s="29"/>
      <c r="AJ460" s="29"/>
      <c r="AK460" s="29"/>
      <c r="AL460" s="29"/>
      <c r="AM460" s="29"/>
      <c r="AN460" s="29"/>
      <c r="AO460" s="29"/>
      <c r="AP460" s="29"/>
    </row>
    <row r="461" spans="1:42">
      <c r="A461" s="44" t="s">
        <v>99</v>
      </c>
      <c r="B461" s="44" t="s">
        <v>84</v>
      </c>
      <c r="C461" s="44" t="s">
        <v>106</v>
      </c>
      <c r="D461" s="44" t="s">
        <v>120</v>
      </c>
      <c r="E461" s="46">
        <v>38343</v>
      </c>
      <c r="F461" s="46">
        <v>0</v>
      </c>
      <c r="G461" s="46">
        <v>33398</v>
      </c>
      <c r="H461" s="46">
        <v>1358</v>
      </c>
      <c r="I461" s="46">
        <v>30712</v>
      </c>
      <c r="J461" s="46">
        <v>1328</v>
      </c>
      <c r="K461" s="46">
        <v>777</v>
      </c>
      <c r="L461" s="46">
        <v>283</v>
      </c>
      <c r="M461" s="46">
        <v>289</v>
      </c>
      <c r="N461" s="46">
        <v>9</v>
      </c>
      <c r="AD461" s="27"/>
      <c r="AE461" s="27"/>
      <c r="AF461" s="27"/>
      <c r="AG461" s="29"/>
      <c r="AH461" s="29"/>
      <c r="AI461" s="29"/>
      <c r="AJ461" s="29"/>
      <c r="AK461" s="29"/>
      <c r="AL461" s="29"/>
      <c r="AM461" s="29"/>
      <c r="AN461" s="29"/>
      <c r="AO461" s="29"/>
      <c r="AP461" s="29"/>
    </row>
    <row r="462" spans="1:42">
      <c r="A462" s="44" t="s">
        <v>100</v>
      </c>
      <c r="B462" s="44" t="s">
        <v>82</v>
      </c>
      <c r="C462" s="44" t="s">
        <v>106</v>
      </c>
      <c r="D462" s="44" t="s">
        <v>120</v>
      </c>
      <c r="E462" s="45">
        <v>152961</v>
      </c>
      <c r="F462" s="45">
        <v>1944</v>
      </c>
      <c r="G462" s="45">
        <v>100453</v>
      </c>
      <c r="H462" s="45">
        <v>13351</v>
      </c>
      <c r="I462" s="45">
        <v>71606</v>
      </c>
      <c r="J462" s="45">
        <v>15496</v>
      </c>
      <c r="K462" s="45">
        <v>7104</v>
      </c>
      <c r="L462" s="45">
        <v>2372</v>
      </c>
      <c r="M462" s="45">
        <v>3791</v>
      </c>
      <c r="N462" s="45">
        <v>84</v>
      </c>
      <c r="AD462" s="27"/>
      <c r="AE462" s="27"/>
      <c r="AF462" s="27"/>
      <c r="AG462" s="28"/>
      <c r="AH462" s="28"/>
      <c r="AI462" s="28"/>
      <c r="AJ462" s="28"/>
      <c r="AK462" s="28"/>
      <c r="AL462" s="28"/>
      <c r="AM462" s="28"/>
      <c r="AN462" s="28"/>
      <c r="AO462" s="28"/>
      <c r="AP462" s="28"/>
    </row>
    <row r="463" spans="1:42">
      <c r="A463" s="44" t="s">
        <v>100</v>
      </c>
      <c r="B463" s="44" t="s">
        <v>83</v>
      </c>
      <c r="C463" s="44" t="s">
        <v>106</v>
      </c>
      <c r="D463" s="44" t="s">
        <v>120</v>
      </c>
      <c r="E463" s="45">
        <v>152961</v>
      </c>
      <c r="F463" s="45">
        <v>1944</v>
      </c>
      <c r="G463" s="45">
        <v>100453</v>
      </c>
      <c r="H463" s="45">
        <v>13351</v>
      </c>
      <c r="I463" s="45">
        <v>71606</v>
      </c>
      <c r="J463" s="45">
        <v>15496</v>
      </c>
      <c r="K463" s="45">
        <v>7104</v>
      </c>
      <c r="L463" s="45">
        <v>2372</v>
      </c>
      <c r="M463" s="45">
        <v>3791</v>
      </c>
      <c r="N463" s="45">
        <v>84</v>
      </c>
      <c r="AD463" s="27"/>
      <c r="AE463" s="27"/>
      <c r="AF463" s="27"/>
      <c r="AG463" s="28"/>
      <c r="AH463" s="28"/>
      <c r="AI463" s="28"/>
      <c r="AJ463" s="28"/>
      <c r="AK463" s="28"/>
      <c r="AL463" s="28"/>
      <c r="AM463" s="28"/>
      <c r="AN463" s="28"/>
      <c r="AO463" s="28"/>
      <c r="AP463" s="28"/>
    </row>
    <row r="464" spans="1:42">
      <c r="A464" s="44" t="s">
        <v>100</v>
      </c>
      <c r="B464" s="44" t="s">
        <v>85</v>
      </c>
      <c r="C464" s="44" t="s">
        <v>106</v>
      </c>
      <c r="D464" s="44" t="s">
        <v>120</v>
      </c>
      <c r="E464" s="46">
        <v>152961</v>
      </c>
      <c r="F464" s="46">
        <v>0</v>
      </c>
      <c r="G464" s="46">
        <v>100453</v>
      </c>
      <c r="H464" s="46">
        <v>13351</v>
      </c>
      <c r="I464" s="46">
        <v>71606</v>
      </c>
      <c r="J464" s="46">
        <v>15496</v>
      </c>
      <c r="K464" s="46">
        <v>7104</v>
      </c>
      <c r="L464" s="46">
        <v>2372</v>
      </c>
      <c r="M464" s="46">
        <v>3791</v>
      </c>
      <c r="N464" s="46">
        <v>84</v>
      </c>
      <c r="AD464" s="27"/>
      <c r="AE464" s="27"/>
      <c r="AF464" s="27"/>
      <c r="AG464" s="29"/>
      <c r="AH464" s="29"/>
      <c r="AI464" s="29"/>
      <c r="AJ464" s="29"/>
      <c r="AK464" s="29"/>
      <c r="AL464" s="29"/>
      <c r="AM464" s="29"/>
      <c r="AN464" s="29"/>
      <c r="AO464" s="29"/>
      <c r="AP464" s="29"/>
    </row>
    <row r="465" spans="1:42">
      <c r="A465" s="44" t="s">
        <v>100</v>
      </c>
      <c r="B465" s="44" t="s">
        <v>84</v>
      </c>
      <c r="C465" s="44" t="s">
        <v>106</v>
      </c>
      <c r="D465" s="44" t="s">
        <v>120</v>
      </c>
      <c r="E465" s="46">
        <v>35206</v>
      </c>
      <c r="F465" s="46">
        <v>0</v>
      </c>
      <c r="G465" s="46">
        <v>28991</v>
      </c>
      <c r="H465" s="46">
        <v>1653</v>
      </c>
      <c r="I465" s="46">
        <v>25748</v>
      </c>
      <c r="J465" s="46">
        <v>1590</v>
      </c>
      <c r="K465" s="46">
        <v>837</v>
      </c>
      <c r="L465" s="46">
        <v>331</v>
      </c>
      <c r="M465" s="46">
        <v>475</v>
      </c>
      <c r="N465" s="46">
        <v>10</v>
      </c>
      <c r="AD465" s="27"/>
      <c r="AE465" s="27"/>
      <c r="AF465" s="27"/>
      <c r="AG465" s="29"/>
      <c r="AH465" s="29"/>
      <c r="AI465" s="29"/>
      <c r="AJ465" s="29"/>
      <c r="AK465" s="29"/>
      <c r="AL465" s="29"/>
      <c r="AM465" s="29"/>
      <c r="AN465" s="29"/>
      <c r="AO465" s="29"/>
      <c r="AP465" s="29"/>
    </row>
    <row r="466" spans="1:42">
      <c r="A466" s="44" t="s">
        <v>98</v>
      </c>
      <c r="B466" s="44" t="s">
        <v>82</v>
      </c>
      <c r="C466" s="44" t="s">
        <v>106</v>
      </c>
      <c r="D466" s="44" t="s">
        <v>120</v>
      </c>
      <c r="E466" s="45">
        <v>212330</v>
      </c>
      <c r="F466" s="45">
        <v>1576</v>
      </c>
      <c r="G466" s="45">
        <v>123249</v>
      </c>
      <c r="H466" s="45">
        <v>23628</v>
      </c>
      <c r="I466" s="45">
        <v>76687</v>
      </c>
      <c r="J466" s="45">
        <v>22934</v>
      </c>
      <c r="K466" s="45">
        <v>11978</v>
      </c>
      <c r="L466" s="45">
        <v>4664</v>
      </c>
      <c r="M466" s="45">
        <v>6850</v>
      </c>
      <c r="N466" s="45">
        <v>136</v>
      </c>
      <c r="AD466" s="27"/>
      <c r="AE466" s="27"/>
      <c r="AF466" s="27"/>
      <c r="AG466" s="28"/>
      <c r="AH466" s="28"/>
      <c r="AI466" s="28"/>
      <c r="AJ466" s="28"/>
      <c r="AK466" s="28"/>
      <c r="AL466" s="28"/>
      <c r="AM466" s="28"/>
      <c r="AN466" s="28"/>
      <c r="AO466" s="28"/>
      <c r="AP466" s="28"/>
    </row>
    <row r="467" spans="1:42">
      <c r="A467" s="44" t="s">
        <v>98</v>
      </c>
      <c r="B467" s="44" t="s">
        <v>83</v>
      </c>
      <c r="C467" s="44" t="s">
        <v>106</v>
      </c>
      <c r="D467" s="44" t="s">
        <v>120</v>
      </c>
      <c r="E467" s="45">
        <v>212330</v>
      </c>
      <c r="F467" s="45">
        <v>1576</v>
      </c>
      <c r="G467" s="45">
        <v>123249</v>
      </c>
      <c r="H467" s="45">
        <v>23628</v>
      </c>
      <c r="I467" s="45">
        <v>76687</v>
      </c>
      <c r="J467" s="45">
        <v>22934</v>
      </c>
      <c r="K467" s="45">
        <v>11978</v>
      </c>
      <c r="L467" s="45">
        <v>4664</v>
      </c>
      <c r="M467" s="45">
        <v>6850</v>
      </c>
      <c r="N467" s="45">
        <v>136</v>
      </c>
      <c r="AD467" s="27"/>
      <c r="AE467" s="27"/>
      <c r="AF467" s="27"/>
      <c r="AG467" s="28"/>
      <c r="AH467" s="28"/>
      <c r="AI467" s="28"/>
      <c r="AJ467" s="28"/>
      <c r="AK467" s="28"/>
      <c r="AL467" s="28"/>
      <c r="AM467" s="28"/>
      <c r="AN467" s="28"/>
      <c r="AO467" s="28"/>
      <c r="AP467" s="28"/>
    </row>
    <row r="468" spans="1:42">
      <c r="A468" s="44" t="s">
        <v>98</v>
      </c>
      <c r="B468" s="44" t="s">
        <v>85</v>
      </c>
      <c r="C468" s="44" t="s">
        <v>106</v>
      </c>
      <c r="D468" s="44" t="s">
        <v>120</v>
      </c>
      <c r="E468" s="46">
        <v>212330</v>
      </c>
      <c r="F468" s="46">
        <v>0</v>
      </c>
      <c r="G468" s="46">
        <v>123248</v>
      </c>
      <c r="H468" s="46">
        <v>23628</v>
      </c>
      <c r="I468" s="46">
        <v>76686</v>
      </c>
      <c r="J468" s="46">
        <v>22934</v>
      </c>
      <c r="K468" s="46">
        <v>11978</v>
      </c>
      <c r="L468" s="46">
        <v>4664</v>
      </c>
      <c r="M468" s="46">
        <v>6850</v>
      </c>
      <c r="N468" s="46">
        <v>136</v>
      </c>
      <c r="AD468" s="27"/>
      <c r="AE468" s="27"/>
      <c r="AF468" s="27"/>
      <c r="AG468" s="29"/>
      <c r="AH468" s="29"/>
      <c r="AI468" s="29"/>
      <c r="AJ468" s="29"/>
      <c r="AK468" s="29"/>
      <c r="AL468" s="29"/>
      <c r="AM468" s="29"/>
      <c r="AN468" s="29"/>
      <c r="AO468" s="29"/>
      <c r="AP468" s="29"/>
    </row>
    <row r="469" spans="1:42">
      <c r="A469" s="44" t="s">
        <v>98</v>
      </c>
      <c r="B469" s="44" t="s">
        <v>84</v>
      </c>
      <c r="C469" s="44" t="s">
        <v>106</v>
      </c>
      <c r="D469" s="44" t="s">
        <v>120</v>
      </c>
      <c r="E469" s="46">
        <v>126491</v>
      </c>
      <c r="F469" s="46">
        <v>0</v>
      </c>
      <c r="G469" s="46">
        <v>77575</v>
      </c>
      <c r="H469" s="46">
        <v>12435</v>
      </c>
      <c r="I469" s="46">
        <v>46485</v>
      </c>
      <c r="J469" s="46">
        <v>18655</v>
      </c>
      <c r="K469" s="46">
        <v>8802</v>
      </c>
      <c r="L469" s="46">
        <v>1935</v>
      </c>
      <c r="M469" s="46">
        <v>1662</v>
      </c>
      <c r="N469" s="46">
        <v>36</v>
      </c>
      <c r="AD469" s="27"/>
      <c r="AE469" s="27"/>
      <c r="AF469" s="27"/>
      <c r="AG469" s="29"/>
      <c r="AH469" s="29"/>
      <c r="AI469" s="29"/>
      <c r="AJ469" s="29"/>
      <c r="AK469" s="29"/>
      <c r="AL469" s="29"/>
      <c r="AM469" s="29"/>
      <c r="AN469" s="29"/>
      <c r="AO469" s="29"/>
      <c r="AP469" s="29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1"/>
  <sheetViews>
    <sheetView showGridLines="0" topLeftCell="A4" workbookViewId="0">
      <selection activeCell="A6" sqref="A6:L21"/>
    </sheetView>
  </sheetViews>
  <sheetFormatPr defaultColWidth="16" defaultRowHeight="13.2"/>
  <cols>
    <col min="1" max="1" width="15.6328125" style="3" customWidth="1"/>
    <col min="2" max="3" width="9.7265625" style="3" bestFit="1" customWidth="1"/>
    <col min="4" max="14" width="8.6328125" style="3" customWidth="1"/>
    <col min="15" max="15" width="15.6328125" style="3" customWidth="1"/>
    <col min="16" max="28" width="8.6328125" style="3" customWidth="1"/>
    <col min="29" max="29" width="15.6328125" style="3" customWidth="1"/>
    <col min="30" max="30" width="8.453125" style="3" customWidth="1"/>
    <col min="31" max="41" width="8.6328125" style="3" customWidth="1"/>
    <col min="42" max="16384" width="16" style="3"/>
  </cols>
  <sheetData>
    <row r="1" spans="1:40">
      <c r="A1" s="2" t="s">
        <v>17</v>
      </c>
      <c r="B1" s="8">
        <f>'OTV-活动'!B1</f>
        <v>43240</v>
      </c>
      <c r="C1" s="8">
        <f>'OTV-活动'!C1</f>
        <v>43271</v>
      </c>
    </row>
    <row r="2" spans="1:40">
      <c r="A2" s="2" t="s">
        <v>18</v>
      </c>
      <c r="B2" s="8">
        <f>'OTV-活动'!B2</f>
        <v>43240</v>
      </c>
      <c r="C2" s="8">
        <f>'OTV-活动'!C2</f>
        <v>43247</v>
      </c>
    </row>
    <row r="3" spans="1:40">
      <c r="A3" s="9"/>
      <c r="B3" s="9"/>
      <c r="C3" s="9"/>
    </row>
    <row r="4" spans="1:40">
      <c r="A4" s="2" t="s">
        <v>74</v>
      </c>
      <c r="O4" s="2" t="s">
        <v>75</v>
      </c>
      <c r="AC4" s="2" t="s">
        <v>76</v>
      </c>
    </row>
    <row r="5" spans="1:40">
      <c r="A5" s="41" t="s">
        <v>118</v>
      </c>
      <c r="B5" s="41" t="s">
        <v>9</v>
      </c>
      <c r="C5" s="41" t="s">
        <v>11</v>
      </c>
      <c r="D5" s="41" t="s">
        <v>12</v>
      </c>
      <c r="E5" s="41" t="s">
        <v>13</v>
      </c>
      <c r="F5" s="41" t="s">
        <v>16</v>
      </c>
      <c r="G5" s="42">
        <v>1</v>
      </c>
      <c r="H5" s="42">
        <v>2</v>
      </c>
      <c r="I5" s="42">
        <v>3</v>
      </c>
      <c r="J5" s="42">
        <v>4</v>
      </c>
      <c r="K5" s="42">
        <v>5</v>
      </c>
      <c r="L5" s="41" t="s">
        <v>26</v>
      </c>
      <c r="N5" s="2" t="s">
        <v>8</v>
      </c>
      <c r="O5" s="2" t="s">
        <v>9</v>
      </c>
      <c r="P5" s="2" t="s">
        <v>27</v>
      </c>
      <c r="Q5" s="2" t="s">
        <v>11</v>
      </c>
      <c r="R5" s="2" t="s">
        <v>36</v>
      </c>
      <c r="S5" s="2" t="s">
        <v>13</v>
      </c>
      <c r="T5" s="18" t="s">
        <v>38</v>
      </c>
      <c r="U5" s="18">
        <v>1</v>
      </c>
      <c r="V5" s="18">
        <v>2</v>
      </c>
      <c r="W5" s="18">
        <v>3</v>
      </c>
      <c r="X5" s="18">
        <v>4</v>
      </c>
      <c r="Y5" s="18">
        <v>5</v>
      </c>
      <c r="Z5" s="2" t="s">
        <v>26</v>
      </c>
      <c r="AB5" s="2" t="s">
        <v>8</v>
      </c>
      <c r="AC5" s="2" t="s">
        <v>9</v>
      </c>
      <c r="AD5" s="2" t="s">
        <v>27</v>
      </c>
      <c r="AE5" s="2" t="s">
        <v>11</v>
      </c>
      <c r="AF5" s="2" t="s">
        <v>36</v>
      </c>
      <c r="AG5" s="2" t="s">
        <v>13</v>
      </c>
      <c r="AH5" s="18" t="s">
        <v>38</v>
      </c>
      <c r="AI5" s="18">
        <v>1</v>
      </c>
      <c r="AJ5" s="18">
        <v>2</v>
      </c>
      <c r="AK5" s="18">
        <v>3</v>
      </c>
      <c r="AL5" s="18">
        <v>4</v>
      </c>
      <c r="AM5" s="18">
        <v>5</v>
      </c>
      <c r="AN5" s="2" t="s">
        <v>26</v>
      </c>
    </row>
    <row r="6" spans="1:40">
      <c r="A6" s="44" t="s">
        <v>40</v>
      </c>
      <c r="B6" s="44" t="s">
        <v>82</v>
      </c>
      <c r="C6" s="45">
        <v>39838188</v>
      </c>
      <c r="D6" s="45">
        <v>1120970</v>
      </c>
      <c r="E6" s="45">
        <v>16383065</v>
      </c>
      <c r="F6" s="45">
        <v>6934030</v>
      </c>
      <c r="G6" s="45">
        <v>6588394</v>
      </c>
      <c r="H6" s="45">
        <v>2860641</v>
      </c>
      <c r="I6" s="45">
        <v>2886042</v>
      </c>
      <c r="J6" s="45">
        <v>1891590</v>
      </c>
      <c r="K6" s="45">
        <v>1948357</v>
      </c>
      <c r="L6" s="45">
        <v>208041</v>
      </c>
      <c r="N6" s="27"/>
      <c r="O6" s="27"/>
      <c r="P6" s="27"/>
      <c r="Q6" s="28"/>
      <c r="R6" s="28"/>
      <c r="S6" s="28"/>
      <c r="T6" s="28"/>
      <c r="U6" s="28"/>
      <c r="V6" s="28"/>
      <c r="W6" s="28"/>
      <c r="X6" s="28"/>
      <c r="Y6" s="28"/>
      <c r="Z6" s="28"/>
      <c r="AB6" s="27"/>
      <c r="AC6" s="27"/>
      <c r="AD6" s="27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0">
      <c r="A7" s="44" t="s">
        <v>40</v>
      </c>
      <c r="B7" s="44" t="s">
        <v>83</v>
      </c>
      <c r="C7" s="45">
        <v>39838188</v>
      </c>
      <c r="D7" s="45">
        <v>1120970</v>
      </c>
      <c r="E7" s="45">
        <v>16383065</v>
      </c>
      <c r="F7" s="45">
        <v>6934030</v>
      </c>
      <c r="G7" s="45">
        <v>6588394</v>
      </c>
      <c r="H7" s="45">
        <v>2860641</v>
      </c>
      <c r="I7" s="45">
        <v>2886042</v>
      </c>
      <c r="J7" s="45">
        <v>1891590</v>
      </c>
      <c r="K7" s="45">
        <v>1948357</v>
      </c>
      <c r="L7" s="45">
        <v>208041</v>
      </c>
      <c r="N7" s="27"/>
      <c r="O7" s="27"/>
      <c r="P7" s="27"/>
      <c r="Q7" s="28"/>
      <c r="R7" s="28"/>
      <c r="S7" s="28"/>
      <c r="T7" s="28"/>
      <c r="U7" s="28"/>
      <c r="V7" s="28"/>
      <c r="W7" s="28"/>
      <c r="X7" s="28"/>
      <c r="Y7" s="28"/>
      <c r="Z7" s="28"/>
      <c r="AB7" s="27"/>
      <c r="AC7" s="27"/>
      <c r="AD7" s="27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1:40">
      <c r="A8" s="44" t="s">
        <v>40</v>
      </c>
      <c r="B8" s="44" t="s">
        <v>85</v>
      </c>
      <c r="C8" s="45">
        <v>36557378</v>
      </c>
      <c r="D8" s="46">
        <v>1034768</v>
      </c>
      <c r="E8" s="45">
        <v>14295377</v>
      </c>
      <c r="F8" s="45">
        <v>6587687</v>
      </c>
      <c r="G8" s="45">
        <v>5293340</v>
      </c>
      <c r="H8" s="45">
        <v>2414350</v>
      </c>
      <c r="I8" s="45">
        <v>2583079</v>
      </c>
      <c r="J8" s="45">
        <v>1873737</v>
      </c>
      <c r="K8" s="45">
        <v>1922830</v>
      </c>
      <c r="L8" s="46">
        <v>208041</v>
      </c>
      <c r="N8" s="27"/>
      <c r="O8" s="27"/>
      <c r="P8" s="27"/>
      <c r="Q8" s="29"/>
      <c r="R8" s="29"/>
      <c r="S8" s="29"/>
      <c r="T8" s="29"/>
      <c r="U8" s="29"/>
      <c r="V8" s="29"/>
      <c r="W8" s="29"/>
      <c r="X8" s="29"/>
      <c r="Y8" s="29"/>
      <c r="Z8" s="29"/>
      <c r="AB8" s="27"/>
      <c r="AC8" s="27"/>
      <c r="AD8" s="27"/>
      <c r="AE8" s="28"/>
      <c r="AF8" s="29"/>
      <c r="AG8" s="28"/>
      <c r="AH8" s="29"/>
      <c r="AI8" s="29"/>
      <c r="AJ8" s="29"/>
      <c r="AK8" s="29"/>
      <c r="AL8" s="29"/>
      <c r="AM8" s="29"/>
      <c r="AN8" s="29"/>
    </row>
    <row r="9" spans="1:40">
      <c r="A9" s="44" t="s">
        <v>40</v>
      </c>
      <c r="B9" s="44" t="s">
        <v>84</v>
      </c>
      <c r="C9" s="45">
        <v>14247818</v>
      </c>
      <c r="D9" s="46">
        <v>423822</v>
      </c>
      <c r="E9" s="45">
        <v>5546115</v>
      </c>
      <c r="F9" s="45">
        <v>2505598</v>
      </c>
      <c r="G9" s="45">
        <v>2001558</v>
      </c>
      <c r="H9" s="45">
        <v>1038959</v>
      </c>
      <c r="I9" s="45">
        <v>1016488</v>
      </c>
      <c r="J9" s="45">
        <v>628286</v>
      </c>
      <c r="K9" s="45">
        <v>762591</v>
      </c>
      <c r="L9" s="46">
        <v>98233</v>
      </c>
      <c r="N9" s="27"/>
      <c r="O9" s="27"/>
      <c r="P9" s="27"/>
      <c r="Q9" s="29"/>
      <c r="R9" s="29"/>
      <c r="S9" s="29"/>
      <c r="T9" s="29"/>
      <c r="U9" s="29"/>
      <c r="V9" s="29"/>
      <c r="W9" s="29"/>
      <c r="X9" s="29"/>
      <c r="Y9" s="29"/>
      <c r="Z9" s="29"/>
      <c r="AB9" s="27"/>
      <c r="AC9" s="27"/>
      <c r="AD9" s="27"/>
      <c r="AE9" s="28"/>
      <c r="AF9" s="29"/>
      <c r="AG9" s="28"/>
      <c r="AH9" s="29"/>
      <c r="AI9" s="29"/>
      <c r="AJ9" s="29"/>
      <c r="AK9" s="29"/>
      <c r="AL9" s="29"/>
      <c r="AM9" s="29"/>
      <c r="AN9" s="29"/>
    </row>
    <row r="10" spans="1:40">
      <c r="A10" s="44" t="s">
        <v>2</v>
      </c>
      <c r="B10" s="44" t="s">
        <v>82</v>
      </c>
      <c r="C10" s="45">
        <v>24117505</v>
      </c>
      <c r="D10" s="45">
        <v>894073</v>
      </c>
      <c r="E10" s="45">
        <v>7106929</v>
      </c>
      <c r="F10" s="45">
        <v>4243765</v>
      </c>
      <c r="G10" s="45">
        <v>2083824</v>
      </c>
      <c r="H10" s="45">
        <v>779340</v>
      </c>
      <c r="I10" s="45">
        <v>979028</v>
      </c>
      <c r="J10" s="45">
        <v>1199484</v>
      </c>
      <c r="K10" s="45">
        <v>1049129</v>
      </c>
      <c r="L10" s="45">
        <v>1016124</v>
      </c>
      <c r="N10" s="27"/>
      <c r="O10" s="27"/>
      <c r="P10" s="27"/>
      <c r="Q10" s="28"/>
      <c r="R10" s="28"/>
      <c r="S10" s="28"/>
      <c r="T10" s="28"/>
      <c r="U10" s="28"/>
      <c r="V10" s="28"/>
      <c r="W10" s="28"/>
      <c r="X10" s="28"/>
      <c r="Y10" s="28"/>
      <c r="Z10" s="28"/>
      <c r="AB10" s="27"/>
      <c r="AC10" s="27"/>
      <c r="AD10" s="27"/>
      <c r="AE10" s="28"/>
      <c r="AF10" s="28"/>
      <c r="AG10" s="28"/>
      <c r="AH10" s="28"/>
      <c r="AI10" s="28"/>
      <c r="AJ10" s="28"/>
      <c r="AK10" s="28"/>
      <c r="AL10" s="28"/>
      <c r="AM10" s="28"/>
      <c r="AN10" s="28"/>
    </row>
    <row r="11" spans="1:40">
      <c r="A11" s="44" t="s">
        <v>2</v>
      </c>
      <c r="B11" s="44" t="s">
        <v>83</v>
      </c>
      <c r="C11" s="45">
        <v>24117505</v>
      </c>
      <c r="D11" s="45">
        <v>894073</v>
      </c>
      <c r="E11" s="45">
        <v>7106929</v>
      </c>
      <c r="F11" s="45">
        <v>4243765</v>
      </c>
      <c r="G11" s="45">
        <v>2083824</v>
      </c>
      <c r="H11" s="45">
        <v>779340</v>
      </c>
      <c r="I11" s="45">
        <v>979028</v>
      </c>
      <c r="J11" s="45">
        <v>1199484</v>
      </c>
      <c r="K11" s="45">
        <v>1049129</v>
      </c>
      <c r="L11" s="45">
        <v>1016124</v>
      </c>
      <c r="N11" s="27"/>
      <c r="O11" s="27"/>
      <c r="P11" s="27"/>
      <c r="Q11" s="28"/>
      <c r="R11" s="28"/>
      <c r="S11" s="28"/>
      <c r="T11" s="28"/>
      <c r="U11" s="28"/>
      <c r="V11" s="28"/>
      <c r="W11" s="28"/>
      <c r="X11" s="28"/>
      <c r="Y11" s="28"/>
      <c r="Z11" s="28"/>
      <c r="AB11" s="27"/>
      <c r="AC11" s="27"/>
      <c r="AD11" s="27"/>
      <c r="AE11" s="28"/>
      <c r="AF11" s="28"/>
      <c r="AG11" s="28"/>
      <c r="AH11" s="28"/>
      <c r="AI11" s="28"/>
      <c r="AJ11" s="28"/>
      <c r="AK11" s="28"/>
      <c r="AL11" s="28"/>
      <c r="AM11" s="28"/>
      <c r="AN11" s="28"/>
    </row>
    <row r="12" spans="1:40">
      <c r="A12" s="44" t="s">
        <v>2</v>
      </c>
      <c r="B12" s="44" t="s">
        <v>85</v>
      </c>
      <c r="C12" s="45">
        <v>20570252</v>
      </c>
      <c r="D12" s="46">
        <v>783650</v>
      </c>
      <c r="E12" s="45">
        <v>5567758</v>
      </c>
      <c r="F12" s="45">
        <v>3628634</v>
      </c>
      <c r="G12" s="45">
        <v>1477526</v>
      </c>
      <c r="H12" s="46">
        <v>461598</v>
      </c>
      <c r="I12" s="46">
        <v>591959</v>
      </c>
      <c r="J12" s="46">
        <v>1072272</v>
      </c>
      <c r="K12" s="46">
        <v>1008970</v>
      </c>
      <c r="L12" s="46">
        <v>955433</v>
      </c>
      <c r="N12" s="27"/>
      <c r="O12" s="27"/>
      <c r="P12" s="27"/>
      <c r="Q12" s="29"/>
      <c r="R12" s="29"/>
      <c r="S12" s="29"/>
      <c r="T12" s="29"/>
      <c r="U12" s="29"/>
      <c r="V12" s="29"/>
      <c r="W12" s="29"/>
      <c r="X12" s="29"/>
      <c r="Y12" s="29"/>
      <c r="Z12" s="29"/>
      <c r="AB12" s="27"/>
      <c r="AC12" s="27"/>
      <c r="AD12" s="27"/>
      <c r="AE12" s="28"/>
      <c r="AF12" s="29"/>
      <c r="AG12" s="28"/>
      <c r="AH12" s="29"/>
      <c r="AI12" s="29"/>
      <c r="AJ12" s="29"/>
      <c r="AK12" s="29"/>
      <c r="AL12" s="29"/>
      <c r="AM12" s="29"/>
      <c r="AN12" s="29"/>
    </row>
    <row r="13" spans="1:40">
      <c r="A13" s="44" t="s">
        <v>2</v>
      </c>
      <c r="B13" s="44" t="s">
        <v>84</v>
      </c>
      <c r="C13" s="45">
        <v>7817157</v>
      </c>
      <c r="D13" s="46">
        <v>335003</v>
      </c>
      <c r="E13" s="45">
        <v>2164601</v>
      </c>
      <c r="F13" s="45">
        <v>1381951</v>
      </c>
      <c r="G13" s="45">
        <v>623933</v>
      </c>
      <c r="H13" s="46">
        <v>158717</v>
      </c>
      <c r="I13" s="46">
        <v>220395</v>
      </c>
      <c r="J13" s="46">
        <v>422627</v>
      </c>
      <c r="K13" s="46">
        <v>431814</v>
      </c>
      <c r="L13" s="46">
        <v>307115</v>
      </c>
      <c r="N13" s="27"/>
      <c r="O13" s="27"/>
      <c r="P13" s="27"/>
      <c r="Q13" s="29"/>
      <c r="R13" s="29"/>
      <c r="S13" s="29"/>
      <c r="T13" s="29"/>
      <c r="U13" s="29"/>
      <c r="V13" s="29"/>
      <c r="W13" s="29"/>
      <c r="X13" s="29"/>
      <c r="Y13" s="29"/>
      <c r="Z13" s="29"/>
      <c r="AB13" s="27"/>
      <c r="AC13" s="27"/>
      <c r="AD13" s="27"/>
      <c r="AE13" s="28"/>
      <c r="AF13" s="29"/>
      <c r="AG13" s="28"/>
      <c r="AH13" s="29"/>
      <c r="AI13" s="29"/>
      <c r="AJ13" s="29"/>
      <c r="AK13" s="29"/>
      <c r="AL13" s="29"/>
      <c r="AM13" s="29"/>
      <c r="AN13" s="29"/>
    </row>
    <row r="14" spans="1:40">
      <c r="A14" s="44" t="s">
        <v>87</v>
      </c>
      <c r="B14" s="44" t="s">
        <v>82</v>
      </c>
      <c r="C14" s="45">
        <v>6428353</v>
      </c>
      <c r="D14" s="45">
        <v>249439</v>
      </c>
      <c r="E14" s="45">
        <v>2695579</v>
      </c>
      <c r="F14" s="45">
        <v>1161533</v>
      </c>
      <c r="G14" s="45">
        <v>988693</v>
      </c>
      <c r="H14" s="45">
        <v>545353</v>
      </c>
      <c r="I14" s="45">
        <v>562047</v>
      </c>
      <c r="J14" s="45">
        <v>371109</v>
      </c>
      <c r="K14" s="45">
        <v>213663</v>
      </c>
      <c r="L14" s="45">
        <v>14714</v>
      </c>
      <c r="N14" s="27"/>
      <c r="O14" s="27"/>
      <c r="P14" s="27"/>
      <c r="Q14" s="28"/>
      <c r="R14" s="28"/>
      <c r="S14" s="28"/>
      <c r="T14" s="28"/>
      <c r="U14" s="28"/>
      <c r="V14" s="28"/>
      <c r="W14" s="28"/>
      <c r="X14" s="28"/>
      <c r="Y14" s="28"/>
      <c r="Z14" s="28"/>
      <c r="AB14" s="27"/>
      <c r="AC14" s="27"/>
      <c r="AD14" s="27"/>
      <c r="AE14" s="28"/>
      <c r="AF14" s="28"/>
      <c r="AG14" s="28"/>
      <c r="AH14" s="28"/>
      <c r="AI14" s="28"/>
      <c r="AJ14" s="28"/>
      <c r="AK14" s="28"/>
      <c r="AL14" s="28"/>
      <c r="AM14" s="28"/>
      <c r="AN14" s="28"/>
    </row>
    <row r="15" spans="1:40">
      <c r="A15" s="44" t="s">
        <v>87</v>
      </c>
      <c r="B15" s="44" t="s">
        <v>83</v>
      </c>
      <c r="C15" s="45">
        <v>6428353</v>
      </c>
      <c r="D15" s="45">
        <v>249439</v>
      </c>
      <c r="E15" s="45">
        <v>2695579</v>
      </c>
      <c r="F15" s="45">
        <v>1161533</v>
      </c>
      <c r="G15" s="45">
        <v>988693</v>
      </c>
      <c r="H15" s="45">
        <v>545353</v>
      </c>
      <c r="I15" s="45">
        <v>562047</v>
      </c>
      <c r="J15" s="45">
        <v>371109</v>
      </c>
      <c r="K15" s="45">
        <v>213663</v>
      </c>
      <c r="L15" s="45">
        <v>14714</v>
      </c>
      <c r="N15" s="27"/>
      <c r="O15" s="27"/>
      <c r="P15" s="27"/>
      <c r="Q15" s="28"/>
      <c r="R15" s="28"/>
      <c r="S15" s="28"/>
      <c r="T15" s="28"/>
      <c r="U15" s="28"/>
      <c r="V15" s="28"/>
      <c r="W15" s="28"/>
      <c r="X15" s="28"/>
      <c r="Y15" s="28"/>
      <c r="Z15" s="28"/>
      <c r="AB15" s="27"/>
      <c r="AC15" s="27"/>
      <c r="AD15" s="27"/>
      <c r="AE15" s="28"/>
      <c r="AF15" s="28"/>
      <c r="AG15" s="28"/>
      <c r="AH15" s="28"/>
      <c r="AI15" s="28"/>
      <c r="AJ15" s="28"/>
      <c r="AK15" s="28"/>
      <c r="AL15" s="28"/>
      <c r="AM15" s="28"/>
      <c r="AN15" s="28"/>
    </row>
    <row r="16" spans="1:40">
      <c r="A16" s="44" t="s">
        <v>87</v>
      </c>
      <c r="B16" s="44" t="s">
        <v>85</v>
      </c>
      <c r="C16" s="45">
        <v>5974111</v>
      </c>
      <c r="D16" s="46">
        <v>245272</v>
      </c>
      <c r="E16" s="45">
        <v>2400968</v>
      </c>
      <c r="F16" s="46">
        <v>1117113</v>
      </c>
      <c r="G16" s="46">
        <v>820099</v>
      </c>
      <c r="H16" s="46">
        <v>463756</v>
      </c>
      <c r="I16" s="46">
        <v>523174</v>
      </c>
      <c r="J16" s="46">
        <v>367140</v>
      </c>
      <c r="K16" s="46">
        <v>212118</v>
      </c>
      <c r="L16" s="46">
        <v>14681</v>
      </c>
      <c r="N16" s="27"/>
      <c r="O16" s="27"/>
      <c r="P16" s="27"/>
      <c r="Q16" s="29"/>
      <c r="R16" s="29"/>
      <c r="S16" s="29"/>
      <c r="T16" s="29"/>
      <c r="U16" s="29"/>
      <c r="V16" s="29"/>
      <c r="W16" s="29"/>
      <c r="X16" s="29"/>
      <c r="Y16" s="29"/>
      <c r="Z16" s="29"/>
      <c r="AB16" s="27"/>
      <c r="AC16" s="27"/>
      <c r="AD16" s="27"/>
      <c r="AE16" s="29"/>
      <c r="AF16" s="29"/>
      <c r="AG16" s="29"/>
      <c r="AH16" s="29"/>
      <c r="AI16" s="29"/>
      <c r="AJ16" s="29"/>
      <c r="AK16" s="29"/>
      <c r="AL16" s="29"/>
      <c r="AM16" s="29"/>
      <c r="AN16" s="29"/>
    </row>
    <row r="17" spans="1:40">
      <c r="A17" s="44" t="s">
        <v>87</v>
      </c>
      <c r="B17" s="44" t="s">
        <v>84</v>
      </c>
      <c r="C17" s="45">
        <v>2573051</v>
      </c>
      <c r="D17" s="46">
        <v>50245</v>
      </c>
      <c r="E17" s="45">
        <v>952498</v>
      </c>
      <c r="F17" s="46">
        <v>506047</v>
      </c>
      <c r="G17" s="46">
        <v>253804</v>
      </c>
      <c r="H17" s="46">
        <v>192647</v>
      </c>
      <c r="I17" s="46">
        <v>216862</v>
      </c>
      <c r="J17" s="46">
        <v>175593</v>
      </c>
      <c r="K17" s="46">
        <v>109418</v>
      </c>
      <c r="L17" s="46">
        <v>4174</v>
      </c>
      <c r="N17" s="27"/>
      <c r="O17" s="27"/>
      <c r="P17" s="27"/>
      <c r="Q17" s="29"/>
      <c r="R17" s="29"/>
      <c r="S17" s="29"/>
      <c r="T17" s="29"/>
      <c r="U17" s="29"/>
      <c r="V17" s="29"/>
      <c r="W17" s="29"/>
      <c r="X17" s="29"/>
      <c r="Y17" s="29"/>
      <c r="Z17" s="29"/>
      <c r="AB17" s="27"/>
      <c r="AC17" s="27"/>
      <c r="AD17" s="27"/>
      <c r="AE17" s="29"/>
      <c r="AF17" s="29"/>
      <c r="AG17" s="29"/>
      <c r="AH17" s="29"/>
      <c r="AI17" s="29"/>
      <c r="AJ17" s="29"/>
      <c r="AK17" s="29"/>
      <c r="AL17" s="29"/>
      <c r="AM17" s="29"/>
      <c r="AN17" s="29"/>
    </row>
    <row r="18" spans="1:40">
      <c r="A18" s="44" t="s">
        <v>106</v>
      </c>
      <c r="B18" s="44" t="s">
        <v>82</v>
      </c>
      <c r="C18" s="45">
        <v>7469031</v>
      </c>
      <c r="D18" s="45">
        <v>60498</v>
      </c>
      <c r="E18" s="45">
        <v>4503102</v>
      </c>
      <c r="F18" s="45">
        <v>792040</v>
      </c>
      <c r="G18" s="45">
        <v>2811161</v>
      </c>
      <c r="H18" s="45">
        <v>899901</v>
      </c>
      <c r="I18" s="45">
        <v>488911</v>
      </c>
      <c r="J18" s="45">
        <v>137670</v>
      </c>
      <c r="K18" s="45">
        <v>158676</v>
      </c>
      <c r="L18" s="45">
        <v>6783</v>
      </c>
      <c r="N18" s="27"/>
      <c r="O18" s="27"/>
      <c r="P18" s="27"/>
      <c r="Q18" s="28"/>
      <c r="R18" s="28"/>
      <c r="S18" s="28"/>
      <c r="T18" s="28"/>
      <c r="U18" s="28"/>
      <c r="V18" s="28"/>
      <c r="W18" s="28"/>
      <c r="X18" s="28"/>
      <c r="Y18" s="28"/>
      <c r="Z18" s="28"/>
      <c r="AB18" s="27"/>
      <c r="AC18" s="27"/>
      <c r="AD18" s="27"/>
      <c r="AE18" s="28"/>
      <c r="AF18" s="28"/>
      <c r="AG18" s="28"/>
      <c r="AH18" s="28"/>
      <c r="AI18" s="28"/>
      <c r="AJ18" s="28"/>
      <c r="AK18" s="28"/>
      <c r="AL18" s="28"/>
      <c r="AM18" s="28"/>
      <c r="AN18" s="28"/>
    </row>
    <row r="19" spans="1:40">
      <c r="A19" s="44" t="s">
        <v>106</v>
      </c>
      <c r="B19" s="44" t="s">
        <v>83</v>
      </c>
      <c r="C19" s="45">
        <v>7469031</v>
      </c>
      <c r="D19" s="45">
        <v>60498</v>
      </c>
      <c r="E19" s="45">
        <v>4503102</v>
      </c>
      <c r="F19" s="45">
        <v>792040</v>
      </c>
      <c r="G19" s="45">
        <v>2811161</v>
      </c>
      <c r="H19" s="45">
        <v>899901</v>
      </c>
      <c r="I19" s="45">
        <v>488911</v>
      </c>
      <c r="J19" s="45">
        <v>137670</v>
      </c>
      <c r="K19" s="45">
        <v>158676</v>
      </c>
      <c r="L19" s="45">
        <v>6783</v>
      </c>
      <c r="N19" s="27"/>
      <c r="O19" s="27"/>
      <c r="P19" s="27"/>
      <c r="Q19" s="28"/>
      <c r="R19" s="28"/>
      <c r="S19" s="28"/>
      <c r="T19" s="28"/>
      <c r="U19" s="28"/>
      <c r="V19" s="28"/>
      <c r="W19" s="28"/>
      <c r="X19" s="28"/>
      <c r="Y19" s="28"/>
      <c r="Z19" s="28"/>
      <c r="AB19" s="27"/>
      <c r="AC19" s="27"/>
      <c r="AD19" s="27"/>
      <c r="AE19" s="28"/>
      <c r="AF19" s="28"/>
      <c r="AG19" s="28"/>
      <c r="AH19" s="28"/>
      <c r="AI19" s="28"/>
      <c r="AJ19" s="28"/>
      <c r="AK19" s="28"/>
      <c r="AL19" s="28"/>
      <c r="AM19" s="28"/>
      <c r="AN19" s="28"/>
    </row>
    <row r="20" spans="1:40">
      <c r="A20" s="44" t="s">
        <v>106</v>
      </c>
      <c r="B20" s="44" t="s">
        <v>85</v>
      </c>
      <c r="C20" s="45">
        <v>7264447</v>
      </c>
      <c r="D20" s="46">
        <v>60498</v>
      </c>
      <c r="E20" s="45">
        <v>4298518</v>
      </c>
      <c r="F20" s="46">
        <v>792040</v>
      </c>
      <c r="G20" s="45">
        <v>2606577</v>
      </c>
      <c r="H20" s="46">
        <v>899901</v>
      </c>
      <c r="I20" s="46">
        <v>488911</v>
      </c>
      <c r="J20" s="46">
        <v>137670</v>
      </c>
      <c r="K20" s="46">
        <v>158676</v>
      </c>
      <c r="L20" s="46">
        <v>6783</v>
      </c>
      <c r="N20" s="27"/>
      <c r="O20" s="27"/>
      <c r="P20" s="27"/>
      <c r="Q20" s="29"/>
      <c r="R20" s="29"/>
      <c r="S20" s="29"/>
      <c r="T20" s="29"/>
      <c r="U20" s="29"/>
      <c r="V20" s="29"/>
      <c r="W20" s="29"/>
      <c r="X20" s="29"/>
      <c r="Y20" s="29"/>
      <c r="Z20" s="29"/>
      <c r="AB20" s="27"/>
      <c r="AC20" s="27"/>
      <c r="AD20" s="27"/>
      <c r="AE20" s="28"/>
      <c r="AF20" s="29"/>
      <c r="AG20" s="28"/>
      <c r="AH20" s="29"/>
      <c r="AI20" s="29"/>
      <c r="AJ20" s="29"/>
      <c r="AK20" s="29"/>
      <c r="AL20" s="29"/>
      <c r="AM20" s="29"/>
      <c r="AN20" s="29"/>
    </row>
    <row r="21" spans="1:40">
      <c r="A21" s="44" t="s">
        <v>106</v>
      </c>
      <c r="B21" s="44" t="s">
        <v>84</v>
      </c>
      <c r="C21" s="45">
        <v>4360789</v>
      </c>
      <c r="D21" s="46">
        <v>12760</v>
      </c>
      <c r="E21" s="45">
        <v>2699988</v>
      </c>
      <c r="F21" s="46">
        <v>435261</v>
      </c>
      <c r="G21" s="45">
        <v>1680776</v>
      </c>
      <c r="H21" s="46">
        <v>583951</v>
      </c>
      <c r="I21" s="46">
        <v>294867</v>
      </c>
      <c r="J21" s="46">
        <v>82989</v>
      </c>
      <c r="K21" s="46">
        <v>54494</v>
      </c>
      <c r="L21" s="46">
        <v>2911</v>
      </c>
      <c r="N21" s="27"/>
      <c r="O21" s="27"/>
      <c r="P21" s="27"/>
      <c r="Q21" s="29"/>
      <c r="R21" s="29"/>
      <c r="S21" s="29"/>
      <c r="T21" s="29"/>
      <c r="U21" s="29"/>
      <c r="V21" s="29"/>
      <c r="W21" s="29"/>
      <c r="X21" s="29"/>
      <c r="Y21" s="29"/>
      <c r="Z21" s="29"/>
      <c r="AB21" s="27"/>
      <c r="AC21" s="27"/>
      <c r="AD21" s="27"/>
      <c r="AE21" s="28"/>
      <c r="AF21" s="29"/>
      <c r="AG21" s="28"/>
      <c r="AH21" s="29"/>
      <c r="AI21" s="29"/>
      <c r="AJ21" s="29"/>
      <c r="AK21" s="29"/>
      <c r="AL21" s="29"/>
      <c r="AM21" s="29"/>
      <c r="AN21" s="29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"/>
  <sheetViews>
    <sheetView showGridLines="0" topLeftCell="A5" workbookViewId="0">
      <selection activeCell="A121" sqref="A6:B121"/>
    </sheetView>
  </sheetViews>
  <sheetFormatPr defaultColWidth="10.6328125" defaultRowHeight="13.2"/>
  <cols>
    <col min="1" max="1" width="15.6328125" style="3" customWidth="1"/>
    <col min="2" max="3" width="9.7265625" style="3" bestFit="1" customWidth="1"/>
    <col min="4" max="8" width="8.6328125" style="3" customWidth="1"/>
    <col min="9" max="16384" width="10.6328125" style="3"/>
  </cols>
  <sheetData>
    <row r="1" spans="1:8">
      <c r="A1" s="10" t="s">
        <v>17</v>
      </c>
      <c r="B1" s="8">
        <f>'OTV-活动'!B1</f>
        <v>43240</v>
      </c>
      <c r="C1" s="8">
        <f>'OTV-活动'!C1</f>
        <v>43271</v>
      </c>
    </row>
    <row r="2" spans="1:8">
      <c r="A2" s="10" t="s">
        <v>18</v>
      </c>
      <c r="B2" s="8">
        <f>'OTV-活动'!B2</f>
        <v>43240</v>
      </c>
      <c r="C2" s="8">
        <f>'OTV-活动'!C2</f>
        <v>43247</v>
      </c>
    </row>
    <row r="3" spans="1:8">
      <c r="A3" s="9"/>
      <c r="B3" s="9"/>
      <c r="C3" s="9"/>
    </row>
    <row r="4" spans="1:8">
      <c r="A4" s="2" t="s">
        <v>74</v>
      </c>
    </row>
    <row r="5" spans="1:8">
      <c r="A5" s="2" t="s">
        <v>8</v>
      </c>
      <c r="B5" s="2" t="s">
        <v>9</v>
      </c>
      <c r="C5" s="2" t="s">
        <v>10</v>
      </c>
      <c r="D5" s="2" t="s">
        <v>11</v>
      </c>
      <c r="E5" s="2" t="s">
        <v>13</v>
      </c>
      <c r="F5" s="2" t="s">
        <v>14</v>
      </c>
      <c r="G5" s="2" t="s">
        <v>15</v>
      </c>
      <c r="H5" s="2" t="s">
        <v>16</v>
      </c>
    </row>
    <row r="6" spans="1:8">
      <c r="A6" s="44" t="s">
        <v>60</v>
      </c>
      <c r="B6" s="44" t="s">
        <v>115</v>
      </c>
      <c r="C6" s="44" t="s">
        <v>117</v>
      </c>
      <c r="D6" s="43">
        <v>837488</v>
      </c>
      <c r="E6" s="43">
        <v>281550</v>
      </c>
      <c r="F6" s="43">
        <v>281550</v>
      </c>
      <c r="G6" s="43">
        <v>219794</v>
      </c>
      <c r="H6" s="43">
        <v>179938</v>
      </c>
    </row>
    <row r="7" spans="1:8">
      <c r="A7" s="44" t="s">
        <v>60</v>
      </c>
      <c r="B7" s="44" t="s">
        <v>116</v>
      </c>
      <c r="C7" s="43">
        <v>15780119</v>
      </c>
      <c r="D7" s="43">
        <v>1644372</v>
      </c>
      <c r="E7" s="43">
        <v>620663</v>
      </c>
      <c r="F7" s="43">
        <v>620663</v>
      </c>
      <c r="G7" s="43">
        <v>441929</v>
      </c>
      <c r="H7" s="43">
        <v>326249</v>
      </c>
    </row>
    <row r="8" spans="1:8">
      <c r="A8" s="44" t="s">
        <v>60</v>
      </c>
      <c r="B8" s="44" t="s">
        <v>85</v>
      </c>
      <c r="C8" s="43">
        <v>7608179</v>
      </c>
      <c r="D8" s="43">
        <v>803170</v>
      </c>
      <c r="E8" s="43">
        <v>301386</v>
      </c>
      <c r="F8" s="43">
        <v>301386</v>
      </c>
      <c r="G8" s="43">
        <v>214763</v>
      </c>
      <c r="H8" s="43">
        <v>159013</v>
      </c>
    </row>
    <row r="9" spans="1:8">
      <c r="A9" s="44" t="s">
        <v>60</v>
      </c>
      <c r="B9" s="44" t="s">
        <v>84</v>
      </c>
      <c r="C9" s="43">
        <v>2449031</v>
      </c>
      <c r="D9" s="43">
        <v>296123</v>
      </c>
      <c r="E9" s="43">
        <v>108277</v>
      </c>
      <c r="F9" s="43">
        <v>108277</v>
      </c>
      <c r="G9" s="43">
        <v>78282</v>
      </c>
      <c r="H9" s="43">
        <v>59224</v>
      </c>
    </row>
    <row r="10" spans="1:8">
      <c r="A10" s="44" t="s">
        <v>90</v>
      </c>
      <c r="B10" s="44" t="s">
        <v>115</v>
      </c>
      <c r="C10" s="44" t="s">
        <v>117</v>
      </c>
      <c r="D10" s="43">
        <v>370303</v>
      </c>
      <c r="E10" s="43">
        <v>129459</v>
      </c>
      <c r="F10" s="43">
        <v>129459</v>
      </c>
      <c r="G10" s="43">
        <v>92397</v>
      </c>
      <c r="H10" s="43">
        <v>71184</v>
      </c>
    </row>
    <row r="11" spans="1:8">
      <c r="A11" s="44" t="s">
        <v>90</v>
      </c>
      <c r="B11" s="44" t="s">
        <v>116</v>
      </c>
      <c r="C11" s="43">
        <v>4659052</v>
      </c>
      <c r="D11" s="43">
        <v>691361</v>
      </c>
      <c r="E11" s="43">
        <v>273315</v>
      </c>
      <c r="F11" s="43">
        <v>273315</v>
      </c>
      <c r="G11" s="43">
        <v>176706</v>
      </c>
      <c r="H11" s="43">
        <v>122845</v>
      </c>
    </row>
    <row r="12" spans="1:8">
      <c r="A12" s="44" t="s">
        <v>90</v>
      </c>
      <c r="B12" s="44" t="s">
        <v>85</v>
      </c>
      <c r="C12" s="43">
        <v>2307451</v>
      </c>
      <c r="D12" s="43">
        <v>349072</v>
      </c>
      <c r="E12" s="43">
        <v>135222</v>
      </c>
      <c r="F12" s="43">
        <v>135222</v>
      </c>
      <c r="G12" s="43">
        <v>87813</v>
      </c>
      <c r="H12" s="43">
        <v>61199</v>
      </c>
    </row>
    <row r="13" spans="1:8">
      <c r="A13" s="44" t="s">
        <v>90</v>
      </c>
      <c r="B13" s="44" t="s">
        <v>84</v>
      </c>
      <c r="C13" s="43">
        <v>731103</v>
      </c>
      <c r="D13" s="43">
        <v>136029</v>
      </c>
      <c r="E13" s="43">
        <v>50171</v>
      </c>
      <c r="F13" s="43">
        <v>50171</v>
      </c>
      <c r="G13" s="43">
        <v>33495</v>
      </c>
      <c r="H13" s="43">
        <v>23973</v>
      </c>
    </row>
    <row r="14" spans="1:8">
      <c r="A14" s="44" t="s">
        <v>86</v>
      </c>
      <c r="B14" s="44" t="s">
        <v>115</v>
      </c>
      <c r="C14" s="44" t="s">
        <v>117</v>
      </c>
      <c r="D14" s="43">
        <v>367869</v>
      </c>
      <c r="E14" s="43">
        <v>128780</v>
      </c>
      <c r="F14" s="43">
        <v>128780</v>
      </c>
      <c r="G14" s="43">
        <v>94049</v>
      </c>
      <c r="H14" s="43">
        <v>73475</v>
      </c>
    </row>
    <row r="15" spans="1:8">
      <c r="A15" s="44" t="s">
        <v>86</v>
      </c>
      <c r="B15" s="44" t="s">
        <v>116</v>
      </c>
      <c r="C15" s="43">
        <v>5062891</v>
      </c>
      <c r="D15" s="43">
        <v>671016</v>
      </c>
      <c r="E15" s="43">
        <v>267100</v>
      </c>
      <c r="F15" s="43">
        <v>267100</v>
      </c>
      <c r="G15" s="43">
        <v>175392</v>
      </c>
      <c r="H15" s="43">
        <v>122012</v>
      </c>
    </row>
    <row r="16" spans="1:8">
      <c r="A16" s="44" t="s">
        <v>86</v>
      </c>
      <c r="B16" s="44" t="s">
        <v>85</v>
      </c>
      <c r="C16" s="43">
        <v>2505861</v>
      </c>
      <c r="D16" s="43">
        <v>339858</v>
      </c>
      <c r="E16" s="43">
        <v>133235</v>
      </c>
      <c r="F16" s="43">
        <v>133235</v>
      </c>
      <c r="G16" s="43">
        <v>87911</v>
      </c>
      <c r="H16" s="43">
        <v>61399</v>
      </c>
    </row>
    <row r="17" spans="1:8">
      <c r="A17" s="44" t="s">
        <v>86</v>
      </c>
      <c r="B17" s="44" t="s">
        <v>84</v>
      </c>
      <c r="C17" s="43">
        <v>659873</v>
      </c>
      <c r="D17" s="43">
        <v>110475</v>
      </c>
      <c r="E17" s="43">
        <v>41056</v>
      </c>
      <c r="F17" s="43">
        <v>41056</v>
      </c>
      <c r="G17" s="43">
        <v>28230</v>
      </c>
      <c r="H17" s="43">
        <v>20507</v>
      </c>
    </row>
    <row r="18" spans="1:8">
      <c r="A18" s="44" t="s">
        <v>91</v>
      </c>
      <c r="B18" s="44" t="s">
        <v>115</v>
      </c>
      <c r="C18" s="44" t="s">
        <v>117</v>
      </c>
      <c r="D18" s="43">
        <v>209303</v>
      </c>
      <c r="E18" s="43">
        <v>73584</v>
      </c>
      <c r="F18" s="43">
        <v>73584</v>
      </c>
      <c r="G18" s="43">
        <v>55284</v>
      </c>
      <c r="H18" s="43">
        <v>43218</v>
      </c>
    </row>
    <row r="19" spans="1:8">
      <c r="A19" s="44" t="s">
        <v>91</v>
      </c>
      <c r="B19" s="44" t="s">
        <v>116</v>
      </c>
      <c r="C19" s="43">
        <v>3068429</v>
      </c>
      <c r="D19" s="43">
        <v>362541</v>
      </c>
      <c r="E19" s="43">
        <v>142688</v>
      </c>
      <c r="F19" s="43">
        <v>142688</v>
      </c>
      <c r="G19" s="43">
        <v>97219</v>
      </c>
      <c r="H19" s="43">
        <v>68532</v>
      </c>
    </row>
    <row r="20" spans="1:8">
      <c r="A20" s="44" t="s">
        <v>91</v>
      </c>
      <c r="B20" s="44" t="s">
        <v>85</v>
      </c>
      <c r="C20" s="43">
        <v>1480075</v>
      </c>
      <c r="D20" s="43">
        <v>176560</v>
      </c>
      <c r="E20" s="43">
        <v>69022</v>
      </c>
      <c r="F20" s="43">
        <v>69022</v>
      </c>
      <c r="G20" s="43">
        <v>46815</v>
      </c>
      <c r="H20" s="43">
        <v>32911</v>
      </c>
    </row>
    <row r="21" spans="1:8">
      <c r="A21" s="44" t="s">
        <v>91</v>
      </c>
      <c r="B21" s="44" t="s">
        <v>84</v>
      </c>
      <c r="C21" s="43">
        <v>495772</v>
      </c>
      <c r="D21" s="43">
        <v>68075</v>
      </c>
      <c r="E21" s="43">
        <v>25818</v>
      </c>
      <c r="F21" s="43">
        <v>25818</v>
      </c>
      <c r="G21" s="43">
        <v>17834</v>
      </c>
      <c r="H21" s="43">
        <v>12808</v>
      </c>
    </row>
    <row r="22" spans="1:8">
      <c r="A22" s="44" t="s">
        <v>61</v>
      </c>
      <c r="B22" s="44" t="s">
        <v>115</v>
      </c>
      <c r="C22" s="44" t="s">
        <v>117</v>
      </c>
      <c r="D22" s="43">
        <v>510141</v>
      </c>
      <c r="E22" s="43">
        <v>181846</v>
      </c>
      <c r="F22" s="43">
        <v>181846</v>
      </c>
      <c r="G22" s="43">
        <v>136727</v>
      </c>
      <c r="H22" s="43">
        <v>108025</v>
      </c>
    </row>
    <row r="23" spans="1:8">
      <c r="A23" s="44" t="s">
        <v>61</v>
      </c>
      <c r="B23" s="44" t="s">
        <v>116</v>
      </c>
      <c r="C23" s="43">
        <v>16872067</v>
      </c>
      <c r="D23" s="43">
        <v>825150</v>
      </c>
      <c r="E23" s="43">
        <v>319329</v>
      </c>
      <c r="F23" s="43">
        <v>319329</v>
      </c>
      <c r="G23" s="43">
        <v>222404</v>
      </c>
      <c r="H23" s="43">
        <v>163539</v>
      </c>
    </row>
    <row r="24" spans="1:8">
      <c r="A24" s="44" t="s">
        <v>61</v>
      </c>
      <c r="B24" s="44" t="s">
        <v>85</v>
      </c>
      <c r="C24" s="43">
        <v>8124963</v>
      </c>
      <c r="D24" s="43">
        <v>397025</v>
      </c>
      <c r="E24" s="43">
        <v>152789</v>
      </c>
      <c r="F24" s="43">
        <v>152789</v>
      </c>
      <c r="G24" s="43">
        <v>106336</v>
      </c>
      <c r="H24" s="43">
        <v>78367</v>
      </c>
    </row>
    <row r="25" spans="1:8">
      <c r="A25" s="44" t="s">
        <v>61</v>
      </c>
      <c r="B25" s="44" t="s">
        <v>84</v>
      </c>
      <c r="C25" s="43">
        <v>2364223</v>
      </c>
      <c r="D25" s="43">
        <v>125646</v>
      </c>
      <c r="E25" s="43">
        <v>47475</v>
      </c>
      <c r="F25" s="43">
        <v>47475</v>
      </c>
      <c r="G25" s="43">
        <v>33148</v>
      </c>
      <c r="H25" s="43">
        <v>24681</v>
      </c>
    </row>
    <row r="26" spans="1:8">
      <c r="A26" s="44" t="s">
        <v>28</v>
      </c>
      <c r="B26" s="44" t="s">
        <v>115</v>
      </c>
      <c r="C26" s="44" t="s">
        <v>117</v>
      </c>
      <c r="D26" s="43">
        <v>282718</v>
      </c>
      <c r="E26" s="43">
        <v>95798</v>
      </c>
      <c r="F26" s="43">
        <v>95798</v>
      </c>
      <c r="G26" s="43">
        <v>74609</v>
      </c>
      <c r="H26" s="43">
        <v>60046</v>
      </c>
    </row>
    <row r="27" spans="1:8">
      <c r="A27" s="44" t="s">
        <v>28</v>
      </c>
      <c r="B27" s="44" t="s">
        <v>116</v>
      </c>
      <c r="C27" s="43">
        <v>4529729</v>
      </c>
      <c r="D27" s="43">
        <v>608803</v>
      </c>
      <c r="E27" s="43">
        <v>238459</v>
      </c>
      <c r="F27" s="43">
        <v>238459</v>
      </c>
      <c r="G27" s="43">
        <v>165273</v>
      </c>
      <c r="H27" s="43">
        <v>116230</v>
      </c>
    </row>
    <row r="28" spans="1:8">
      <c r="A28" s="44" t="s">
        <v>28</v>
      </c>
      <c r="B28" s="44" t="s">
        <v>85</v>
      </c>
      <c r="C28" s="43">
        <v>2179023</v>
      </c>
      <c r="D28" s="43">
        <v>292807</v>
      </c>
      <c r="E28" s="43">
        <v>113549</v>
      </c>
      <c r="F28" s="43">
        <v>113549</v>
      </c>
      <c r="G28" s="43">
        <v>78845</v>
      </c>
      <c r="H28" s="43">
        <v>55368</v>
      </c>
    </row>
    <row r="29" spans="1:8">
      <c r="A29" s="44" t="s">
        <v>28</v>
      </c>
      <c r="B29" s="44" t="s">
        <v>84</v>
      </c>
      <c r="C29" s="43">
        <v>761060</v>
      </c>
      <c r="D29" s="43">
        <v>123715</v>
      </c>
      <c r="E29" s="43">
        <v>46286</v>
      </c>
      <c r="F29" s="43">
        <v>46286</v>
      </c>
      <c r="G29" s="43">
        <v>33188</v>
      </c>
      <c r="H29" s="43">
        <v>24032</v>
      </c>
    </row>
    <row r="30" spans="1:8">
      <c r="A30" s="44" t="s">
        <v>62</v>
      </c>
      <c r="B30" s="44" t="s">
        <v>115</v>
      </c>
      <c r="C30" s="44" t="s">
        <v>117</v>
      </c>
      <c r="D30" s="43">
        <v>242030</v>
      </c>
      <c r="E30" s="43">
        <v>84927</v>
      </c>
      <c r="F30" s="43">
        <v>84927</v>
      </c>
      <c r="G30" s="43">
        <v>61328</v>
      </c>
      <c r="H30" s="43">
        <v>47767</v>
      </c>
    </row>
    <row r="31" spans="1:8">
      <c r="A31" s="44" t="s">
        <v>62</v>
      </c>
      <c r="B31" s="44" t="s">
        <v>116</v>
      </c>
      <c r="C31" s="43">
        <v>3360696</v>
      </c>
      <c r="D31" s="43">
        <v>452746</v>
      </c>
      <c r="E31" s="43">
        <v>177815</v>
      </c>
      <c r="F31" s="43">
        <v>177815</v>
      </c>
      <c r="G31" s="43">
        <v>117073</v>
      </c>
      <c r="H31" s="43">
        <v>82155</v>
      </c>
    </row>
    <row r="32" spans="1:8">
      <c r="A32" s="44" t="s">
        <v>62</v>
      </c>
      <c r="B32" s="44" t="s">
        <v>85</v>
      </c>
      <c r="C32" s="43">
        <v>1592149</v>
      </c>
      <c r="D32" s="43">
        <v>217783</v>
      </c>
      <c r="E32" s="43">
        <v>83953</v>
      </c>
      <c r="F32" s="43">
        <v>83953</v>
      </c>
      <c r="G32" s="43">
        <v>55507</v>
      </c>
      <c r="H32" s="43">
        <v>39184</v>
      </c>
    </row>
    <row r="33" spans="1:8">
      <c r="A33" s="44" t="s">
        <v>62</v>
      </c>
      <c r="B33" s="44" t="s">
        <v>84</v>
      </c>
      <c r="C33" s="43">
        <v>478709</v>
      </c>
      <c r="D33" s="43">
        <v>79066</v>
      </c>
      <c r="E33" s="43">
        <v>29413</v>
      </c>
      <c r="F33" s="43">
        <v>29413</v>
      </c>
      <c r="G33" s="43">
        <v>19975</v>
      </c>
      <c r="H33" s="43">
        <v>14481</v>
      </c>
    </row>
    <row r="34" spans="1:8">
      <c r="A34" s="44" t="s">
        <v>72</v>
      </c>
      <c r="B34" s="44" t="s">
        <v>115</v>
      </c>
      <c r="C34" s="44" t="s">
        <v>117</v>
      </c>
      <c r="D34" s="43">
        <v>180503</v>
      </c>
      <c r="E34" s="43">
        <v>63708</v>
      </c>
      <c r="F34" s="43">
        <v>63708</v>
      </c>
      <c r="G34" s="43">
        <v>45598</v>
      </c>
      <c r="H34" s="43">
        <v>35666</v>
      </c>
    </row>
    <row r="35" spans="1:8">
      <c r="A35" s="44" t="s">
        <v>72</v>
      </c>
      <c r="B35" s="44" t="s">
        <v>116</v>
      </c>
      <c r="C35" s="43">
        <v>1846904</v>
      </c>
      <c r="D35" s="43">
        <v>321821</v>
      </c>
      <c r="E35" s="43">
        <v>125286</v>
      </c>
      <c r="F35" s="43">
        <v>125286</v>
      </c>
      <c r="G35" s="43">
        <v>82524</v>
      </c>
      <c r="H35" s="43">
        <v>59123</v>
      </c>
    </row>
    <row r="36" spans="1:8">
      <c r="A36" s="44" t="s">
        <v>72</v>
      </c>
      <c r="B36" s="44" t="s">
        <v>85</v>
      </c>
      <c r="C36" s="43">
        <v>899490</v>
      </c>
      <c r="D36" s="43">
        <v>160401</v>
      </c>
      <c r="E36" s="43">
        <v>61600</v>
      </c>
      <c r="F36" s="43">
        <v>61600</v>
      </c>
      <c r="G36" s="43">
        <v>40771</v>
      </c>
      <c r="H36" s="43">
        <v>29288</v>
      </c>
    </row>
    <row r="37" spans="1:8">
      <c r="A37" s="44" t="s">
        <v>72</v>
      </c>
      <c r="B37" s="44" t="s">
        <v>84</v>
      </c>
      <c r="C37" s="43">
        <v>265138</v>
      </c>
      <c r="D37" s="43">
        <v>56327</v>
      </c>
      <c r="E37" s="43">
        <v>20825</v>
      </c>
      <c r="F37" s="43">
        <v>20825</v>
      </c>
      <c r="G37" s="43">
        <v>14226</v>
      </c>
      <c r="H37" s="43">
        <v>10412</v>
      </c>
    </row>
    <row r="38" spans="1:8">
      <c r="A38" s="44" t="s">
        <v>29</v>
      </c>
      <c r="B38" s="44" t="s">
        <v>115</v>
      </c>
      <c r="C38" s="44" t="s">
        <v>117</v>
      </c>
      <c r="D38" s="43">
        <v>395201</v>
      </c>
      <c r="E38" s="43">
        <v>132476</v>
      </c>
      <c r="F38" s="43">
        <v>132476</v>
      </c>
      <c r="G38" s="43">
        <v>98160</v>
      </c>
      <c r="H38" s="43">
        <v>78544</v>
      </c>
    </row>
    <row r="39" spans="1:8">
      <c r="A39" s="44" t="s">
        <v>29</v>
      </c>
      <c r="B39" s="44" t="s">
        <v>116</v>
      </c>
      <c r="C39" s="43">
        <v>6182275</v>
      </c>
      <c r="D39" s="43">
        <v>721148</v>
      </c>
      <c r="E39" s="43">
        <v>271469</v>
      </c>
      <c r="F39" s="43">
        <v>271469</v>
      </c>
      <c r="G39" s="43">
        <v>183747</v>
      </c>
      <c r="H39" s="43">
        <v>132089</v>
      </c>
    </row>
    <row r="40" spans="1:8">
      <c r="A40" s="44" t="s">
        <v>29</v>
      </c>
      <c r="B40" s="44" t="s">
        <v>85</v>
      </c>
      <c r="C40" s="43">
        <v>2972935</v>
      </c>
      <c r="D40" s="43">
        <v>359216</v>
      </c>
      <c r="E40" s="43">
        <v>132175</v>
      </c>
      <c r="F40" s="43">
        <v>132175</v>
      </c>
      <c r="G40" s="43">
        <v>89913</v>
      </c>
      <c r="H40" s="43">
        <v>65081</v>
      </c>
    </row>
    <row r="41" spans="1:8">
      <c r="A41" s="44" t="s">
        <v>29</v>
      </c>
      <c r="B41" s="44" t="s">
        <v>84</v>
      </c>
      <c r="C41" s="43">
        <v>1083154</v>
      </c>
      <c r="D41" s="43">
        <v>154823</v>
      </c>
      <c r="E41" s="43">
        <v>55103</v>
      </c>
      <c r="F41" s="43">
        <v>55103</v>
      </c>
      <c r="G41" s="43">
        <v>38634</v>
      </c>
      <c r="H41" s="43">
        <v>28912</v>
      </c>
    </row>
    <row r="42" spans="1:8">
      <c r="A42" s="44" t="s">
        <v>70</v>
      </c>
      <c r="B42" s="44" t="s">
        <v>115</v>
      </c>
      <c r="C42" s="44" t="s">
        <v>117</v>
      </c>
      <c r="D42" s="43">
        <v>195592</v>
      </c>
      <c r="E42" s="43">
        <v>67280</v>
      </c>
      <c r="F42" s="43">
        <v>67280</v>
      </c>
      <c r="G42" s="43">
        <v>48736</v>
      </c>
      <c r="H42" s="43">
        <v>38094</v>
      </c>
    </row>
    <row r="43" spans="1:8">
      <c r="A43" s="44" t="s">
        <v>70</v>
      </c>
      <c r="B43" s="44" t="s">
        <v>116</v>
      </c>
      <c r="C43" s="43">
        <v>2066518</v>
      </c>
      <c r="D43" s="43">
        <v>390325</v>
      </c>
      <c r="E43" s="43">
        <v>152837</v>
      </c>
      <c r="F43" s="43">
        <v>152837</v>
      </c>
      <c r="G43" s="43">
        <v>99495</v>
      </c>
      <c r="H43" s="43">
        <v>68669</v>
      </c>
    </row>
    <row r="44" spans="1:8">
      <c r="A44" s="44" t="s">
        <v>70</v>
      </c>
      <c r="B44" s="44" t="s">
        <v>85</v>
      </c>
      <c r="C44" s="43">
        <v>1039931</v>
      </c>
      <c r="D44" s="43">
        <v>203699</v>
      </c>
      <c r="E44" s="43">
        <v>77819</v>
      </c>
      <c r="F44" s="43">
        <v>77819</v>
      </c>
      <c r="G44" s="43">
        <v>50869</v>
      </c>
      <c r="H44" s="43">
        <v>35301</v>
      </c>
    </row>
    <row r="45" spans="1:8">
      <c r="A45" s="44" t="s">
        <v>70</v>
      </c>
      <c r="B45" s="44" t="s">
        <v>84</v>
      </c>
      <c r="C45" s="43">
        <v>355025</v>
      </c>
      <c r="D45" s="43">
        <v>79428</v>
      </c>
      <c r="E45" s="43">
        <v>29659</v>
      </c>
      <c r="F45" s="43">
        <v>29659</v>
      </c>
      <c r="G45" s="43">
        <v>19697</v>
      </c>
      <c r="H45" s="43">
        <v>13926</v>
      </c>
    </row>
    <row r="46" spans="1:8">
      <c r="A46" s="44" t="s">
        <v>30</v>
      </c>
      <c r="B46" s="44" t="s">
        <v>115</v>
      </c>
      <c r="C46" s="44" t="s">
        <v>117</v>
      </c>
      <c r="D46" s="43">
        <v>345113</v>
      </c>
      <c r="E46" s="43">
        <v>121789</v>
      </c>
      <c r="F46" s="43">
        <v>121789</v>
      </c>
      <c r="G46" s="43">
        <v>88864</v>
      </c>
      <c r="H46" s="43">
        <v>67926</v>
      </c>
    </row>
    <row r="47" spans="1:8">
      <c r="A47" s="44" t="s">
        <v>30</v>
      </c>
      <c r="B47" s="44" t="s">
        <v>116</v>
      </c>
      <c r="C47" s="43">
        <v>6243580</v>
      </c>
      <c r="D47" s="43">
        <v>643430</v>
      </c>
      <c r="E47" s="43">
        <v>256284</v>
      </c>
      <c r="F47" s="43">
        <v>256284</v>
      </c>
      <c r="G47" s="43">
        <v>168774</v>
      </c>
      <c r="H47" s="43">
        <v>115047</v>
      </c>
    </row>
    <row r="48" spans="1:8">
      <c r="A48" s="44" t="s">
        <v>30</v>
      </c>
      <c r="B48" s="44" t="s">
        <v>85</v>
      </c>
      <c r="C48" s="43">
        <v>3022472</v>
      </c>
      <c r="D48" s="43">
        <v>320158</v>
      </c>
      <c r="E48" s="43">
        <v>124773</v>
      </c>
      <c r="F48" s="43">
        <v>124773</v>
      </c>
      <c r="G48" s="43">
        <v>82695</v>
      </c>
      <c r="H48" s="43">
        <v>56393</v>
      </c>
    </row>
    <row r="49" spans="1:8">
      <c r="A49" s="44" t="s">
        <v>30</v>
      </c>
      <c r="B49" s="44" t="s">
        <v>84</v>
      </c>
      <c r="C49" s="43">
        <v>963142</v>
      </c>
      <c r="D49" s="43">
        <v>119005</v>
      </c>
      <c r="E49" s="43">
        <v>45154</v>
      </c>
      <c r="F49" s="43">
        <v>45154</v>
      </c>
      <c r="G49" s="43">
        <v>30307</v>
      </c>
      <c r="H49" s="43">
        <v>21015</v>
      </c>
    </row>
    <row r="50" spans="1:8">
      <c r="A50" s="44" t="s">
        <v>92</v>
      </c>
      <c r="B50" s="44" t="s">
        <v>115</v>
      </c>
      <c r="C50" s="44" t="s">
        <v>117</v>
      </c>
      <c r="D50" s="43">
        <v>204792</v>
      </c>
      <c r="E50" s="43">
        <v>72148</v>
      </c>
      <c r="F50" s="43">
        <v>72148</v>
      </c>
      <c r="G50" s="43">
        <v>51828</v>
      </c>
      <c r="H50" s="43">
        <v>40072</v>
      </c>
    </row>
    <row r="51" spans="1:8">
      <c r="A51" s="44" t="s">
        <v>92</v>
      </c>
      <c r="B51" s="44" t="s">
        <v>116</v>
      </c>
      <c r="C51" s="43">
        <v>5122343</v>
      </c>
      <c r="D51" s="43">
        <v>402999</v>
      </c>
      <c r="E51" s="43">
        <v>160629</v>
      </c>
      <c r="F51" s="43">
        <v>160629</v>
      </c>
      <c r="G51" s="43">
        <v>104122</v>
      </c>
      <c r="H51" s="43">
        <v>71687</v>
      </c>
    </row>
    <row r="52" spans="1:8">
      <c r="A52" s="44" t="s">
        <v>92</v>
      </c>
      <c r="B52" s="44" t="s">
        <v>85</v>
      </c>
      <c r="C52" s="43">
        <v>2439890</v>
      </c>
      <c r="D52" s="43">
        <v>196831</v>
      </c>
      <c r="E52" s="43">
        <v>77015</v>
      </c>
      <c r="F52" s="43">
        <v>77015</v>
      </c>
      <c r="G52" s="43">
        <v>50117</v>
      </c>
      <c r="H52" s="43">
        <v>34558</v>
      </c>
    </row>
    <row r="53" spans="1:8">
      <c r="A53" s="44" t="s">
        <v>92</v>
      </c>
      <c r="B53" s="44" t="s">
        <v>84</v>
      </c>
      <c r="C53" s="43">
        <v>671625</v>
      </c>
      <c r="D53" s="43">
        <v>64592</v>
      </c>
      <c r="E53" s="43">
        <v>24205</v>
      </c>
      <c r="F53" s="43">
        <v>24205</v>
      </c>
      <c r="G53" s="43">
        <v>16170</v>
      </c>
      <c r="H53" s="43">
        <v>11457</v>
      </c>
    </row>
    <row r="54" spans="1:8">
      <c r="A54" s="44" t="s">
        <v>93</v>
      </c>
      <c r="B54" s="44" t="s">
        <v>115</v>
      </c>
      <c r="C54" s="44" t="s">
        <v>117</v>
      </c>
      <c r="D54" s="43">
        <v>440563</v>
      </c>
      <c r="E54" s="43">
        <v>154463</v>
      </c>
      <c r="F54" s="43">
        <v>154463</v>
      </c>
      <c r="G54" s="43">
        <v>111496</v>
      </c>
      <c r="H54" s="43">
        <v>85901</v>
      </c>
    </row>
    <row r="55" spans="1:8">
      <c r="A55" s="44" t="s">
        <v>93</v>
      </c>
      <c r="B55" s="44" t="s">
        <v>116</v>
      </c>
      <c r="C55" s="43">
        <v>3329300</v>
      </c>
      <c r="D55" s="43">
        <v>979664</v>
      </c>
      <c r="E55" s="43">
        <v>393087</v>
      </c>
      <c r="F55" s="43">
        <v>393087</v>
      </c>
      <c r="G55" s="43">
        <v>253262</v>
      </c>
      <c r="H55" s="43">
        <v>173576</v>
      </c>
    </row>
    <row r="56" spans="1:8">
      <c r="A56" s="44" t="s">
        <v>93</v>
      </c>
      <c r="B56" s="44" t="s">
        <v>85</v>
      </c>
      <c r="C56" s="43">
        <v>1599843</v>
      </c>
      <c r="D56" s="43">
        <v>476999</v>
      </c>
      <c r="E56" s="43">
        <v>187936</v>
      </c>
      <c r="F56" s="43">
        <v>187936</v>
      </c>
      <c r="G56" s="43">
        <v>121003</v>
      </c>
      <c r="H56" s="43">
        <v>82743</v>
      </c>
    </row>
    <row r="57" spans="1:8">
      <c r="A57" s="44" t="s">
        <v>93</v>
      </c>
      <c r="B57" s="44" t="s">
        <v>84</v>
      </c>
      <c r="C57" s="43">
        <v>555498</v>
      </c>
      <c r="D57" s="43">
        <v>203027</v>
      </c>
      <c r="E57" s="43">
        <v>77484</v>
      </c>
      <c r="F57" s="43">
        <v>77484</v>
      </c>
      <c r="G57" s="43">
        <v>51013</v>
      </c>
      <c r="H57" s="43">
        <v>35733</v>
      </c>
    </row>
    <row r="58" spans="1:8">
      <c r="A58" s="44" t="s">
        <v>94</v>
      </c>
      <c r="B58" s="44" t="s">
        <v>115</v>
      </c>
      <c r="C58" s="44" t="s">
        <v>117</v>
      </c>
      <c r="D58" s="43">
        <v>230769</v>
      </c>
      <c r="E58" s="43">
        <v>76610</v>
      </c>
      <c r="F58" s="43">
        <v>76610</v>
      </c>
      <c r="G58" s="43">
        <v>57392</v>
      </c>
      <c r="H58" s="43">
        <v>46144</v>
      </c>
    </row>
    <row r="59" spans="1:8">
      <c r="A59" s="44" t="s">
        <v>94</v>
      </c>
      <c r="B59" s="44" t="s">
        <v>116</v>
      </c>
      <c r="C59" s="43">
        <v>4882078</v>
      </c>
      <c r="D59" s="43">
        <v>468041</v>
      </c>
      <c r="E59" s="43">
        <v>178910</v>
      </c>
      <c r="F59" s="43">
        <v>178910</v>
      </c>
      <c r="G59" s="43">
        <v>120545</v>
      </c>
      <c r="H59" s="43">
        <v>85717</v>
      </c>
    </row>
    <row r="60" spans="1:8">
      <c r="A60" s="44" t="s">
        <v>94</v>
      </c>
      <c r="B60" s="44" t="s">
        <v>85</v>
      </c>
      <c r="C60" s="43">
        <v>2349055</v>
      </c>
      <c r="D60" s="43">
        <v>232939</v>
      </c>
      <c r="E60" s="43">
        <v>87549</v>
      </c>
      <c r="F60" s="43">
        <v>87549</v>
      </c>
      <c r="G60" s="43">
        <v>59318</v>
      </c>
      <c r="H60" s="43">
        <v>42308</v>
      </c>
    </row>
    <row r="61" spans="1:8">
      <c r="A61" s="44" t="s">
        <v>94</v>
      </c>
      <c r="B61" s="44" t="s">
        <v>84</v>
      </c>
      <c r="C61" s="43">
        <v>677663</v>
      </c>
      <c r="D61" s="43">
        <v>77181</v>
      </c>
      <c r="E61" s="43">
        <v>27525</v>
      </c>
      <c r="F61" s="43">
        <v>27525</v>
      </c>
      <c r="G61" s="43">
        <v>19239</v>
      </c>
      <c r="H61" s="43">
        <v>14227</v>
      </c>
    </row>
    <row r="62" spans="1:8">
      <c r="A62" s="44" t="s">
        <v>71</v>
      </c>
      <c r="B62" s="44" t="s">
        <v>115</v>
      </c>
      <c r="C62" s="44" t="s">
        <v>117</v>
      </c>
      <c r="D62" s="43">
        <v>157801</v>
      </c>
      <c r="E62" s="43">
        <v>54908</v>
      </c>
      <c r="F62" s="43">
        <v>54908</v>
      </c>
      <c r="G62" s="43">
        <v>40471</v>
      </c>
      <c r="H62" s="43">
        <v>31740</v>
      </c>
    </row>
    <row r="63" spans="1:8">
      <c r="A63" s="44" t="s">
        <v>71</v>
      </c>
      <c r="B63" s="44" t="s">
        <v>116</v>
      </c>
      <c r="C63" s="43">
        <v>3274754</v>
      </c>
      <c r="D63" s="43">
        <v>320070</v>
      </c>
      <c r="E63" s="43">
        <v>126917</v>
      </c>
      <c r="F63" s="43">
        <v>126917</v>
      </c>
      <c r="G63" s="43">
        <v>84598</v>
      </c>
      <c r="H63" s="43">
        <v>58804</v>
      </c>
    </row>
    <row r="64" spans="1:8">
      <c r="A64" s="44" t="s">
        <v>71</v>
      </c>
      <c r="B64" s="44" t="s">
        <v>85</v>
      </c>
      <c r="C64" s="43">
        <v>1510065</v>
      </c>
      <c r="D64" s="43">
        <v>150771</v>
      </c>
      <c r="E64" s="43">
        <v>58831</v>
      </c>
      <c r="F64" s="43">
        <v>58831</v>
      </c>
      <c r="G64" s="43">
        <v>39533</v>
      </c>
      <c r="H64" s="43">
        <v>27687</v>
      </c>
    </row>
    <row r="65" spans="1:8">
      <c r="A65" s="44" t="s">
        <v>71</v>
      </c>
      <c r="B65" s="44" t="s">
        <v>84</v>
      </c>
      <c r="C65" s="43">
        <v>593139</v>
      </c>
      <c r="D65" s="43">
        <v>66139</v>
      </c>
      <c r="E65" s="43">
        <v>25437</v>
      </c>
      <c r="F65" s="43">
        <v>25437</v>
      </c>
      <c r="G65" s="43">
        <v>17365</v>
      </c>
      <c r="H65" s="43">
        <v>12329</v>
      </c>
    </row>
    <row r="66" spans="1:8">
      <c r="A66" s="44" t="s">
        <v>67</v>
      </c>
      <c r="B66" s="44" t="s">
        <v>115</v>
      </c>
      <c r="C66" s="44" t="s">
        <v>117</v>
      </c>
      <c r="D66" s="43">
        <v>234710</v>
      </c>
      <c r="E66" s="43">
        <v>82682</v>
      </c>
      <c r="F66" s="43">
        <v>82682</v>
      </c>
      <c r="G66" s="43">
        <v>58661</v>
      </c>
      <c r="H66" s="43">
        <v>45670</v>
      </c>
    </row>
    <row r="67" spans="1:8">
      <c r="A67" s="44" t="s">
        <v>67</v>
      </c>
      <c r="B67" s="44" t="s">
        <v>116</v>
      </c>
      <c r="C67" s="43">
        <v>3742294</v>
      </c>
      <c r="D67" s="43">
        <v>427417</v>
      </c>
      <c r="E67" s="43">
        <v>168867</v>
      </c>
      <c r="F67" s="43">
        <v>168867</v>
      </c>
      <c r="G67" s="43">
        <v>109825</v>
      </c>
      <c r="H67" s="43">
        <v>76585</v>
      </c>
    </row>
    <row r="68" spans="1:8">
      <c r="A68" s="44" t="s">
        <v>67</v>
      </c>
      <c r="B68" s="44" t="s">
        <v>85</v>
      </c>
      <c r="C68" s="43">
        <v>1838030</v>
      </c>
      <c r="D68" s="43">
        <v>214011</v>
      </c>
      <c r="E68" s="43">
        <v>82719</v>
      </c>
      <c r="F68" s="43">
        <v>82719</v>
      </c>
      <c r="G68" s="43">
        <v>54065</v>
      </c>
      <c r="H68" s="43">
        <v>37924</v>
      </c>
    </row>
    <row r="69" spans="1:8">
      <c r="A69" s="44" t="s">
        <v>67</v>
      </c>
      <c r="B69" s="44" t="s">
        <v>84</v>
      </c>
      <c r="C69" s="43">
        <v>624548</v>
      </c>
      <c r="D69" s="43">
        <v>81474</v>
      </c>
      <c r="E69" s="43">
        <v>30203</v>
      </c>
      <c r="F69" s="43">
        <v>30203</v>
      </c>
      <c r="G69" s="43">
        <v>20221</v>
      </c>
      <c r="H69" s="43">
        <v>14558</v>
      </c>
    </row>
    <row r="70" spans="1:8">
      <c r="A70" s="44" t="s">
        <v>69</v>
      </c>
      <c r="B70" s="44" t="s">
        <v>115</v>
      </c>
      <c r="C70" s="44" t="s">
        <v>117</v>
      </c>
      <c r="D70" s="43">
        <v>283478</v>
      </c>
      <c r="E70" s="43">
        <v>120963</v>
      </c>
      <c r="F70" s="43">
        <v>120963</v>
      </c>
      <c r="G70" s="43">
        <v>64843</v>
      </c>
      <c r="H70" s="43">
        <v>52207</v>
      </c>
    </row>
    <row r="71" spans="1:8">
      <c r="A71" s="44" t="s">
        <v>69</v>
      </c>
      <c r="B71" s="44" t="s">
        <v>116</v>
      </c>
      <c r="C71" s="43">
        <v>4563935</v>
      </c>
      <c r="D71" s="43">
        <v>482495</v>
      </c>
      <c r="E71" s="43">
        <v>223277</v>
      </c>
      <c r="F71" s="43">
        <v>223277</v>
      </c>
      <c r="G71" s="43">
        <v>112923</v>
      </c>
      <c r="H71" s="43">
        <v>81774</v>
      </c>
    </row>
    <row r="72" spans="1:8">
      <c r="A72" s="44" t="s">
        <v>69</v>
      </c>
      <c r="B72" s="44" t="s">
        <v>85</v>
      </c>
      <c r="C72" s="43">
        <v>2220195</v>
      </c>
      <c r="D72" s="43">
        <v>237926</v>
      </c>
      <c r="E72" s="43">
        <v>109157</v>
      </c>
      <c r="F72" s="43">
        <v>109157</v>
      </c>
      <c r="G72" s="43">
        <v>55623</v>
      </c>
      <c r="H72" s="43">
        <v>40274</v>
      </c>
    </row>
    <row r="73" spans="1:8">
      <c r="A73" s="44" t="s">
        <v>69</v>
      </c>
      <c r="B73" s="44" t="s">
        <v>84</v>
      </c>
      <c r="C73" s="43">
        <v>680409</v>
      </c>
      <c r="D73" s="43">
        <v>85114</v>
      </c>
      <c r="E73" s="43">
        <v>38286</v>
      </c>
      <c r="F73" s="43">
        <v>38286</v>
      </c>
      <c r="G73" s="43">
        <v>19668</v>
      </c>
      <c r="H73" s="43">
        <v>14635</v>
      </c>
    </row>
    <row r="74" spans="1:8">
      <c r="A74" s="44" t="s">
        <v>95</v>
      </c>
      <c r="B74" s="44" t="s">
        <v>115</v>
      </c>
      <c r="C74" s="44" t="s">
        <v>117</v>
      </c>
      <c r="D74" s="43">
        <v>215726</v>
      </c>
      <c r="E74" s="43">
        <v>77136</v>
      </c>
      <c r="F74" s="43">
        <v>77136</v>
      </c>
      <c r="G74" s="43">
        <v>55628</v>
      </c>
      <c r="H74" s="43">
        <v>42900</v>
      </c>
    </row>
    <row r="75" spans="1:8">
      <c r="A75" s="44" t="s">
        <v>95</v>
      </c>
      <c r="B75" s="44" t="s">
        <v>116</v>
      </c>
      <c r="C75" s="43">
        <v>2388536</v>
      </c>
      <c r="D75" s="43">
        <v>397281</v>
      </c>
      <c r="E75" s="43">
        <v>159155</v>
      </c>
      <c r="F75" s="43">
        <v>159155</v>
      </c>
      <c r="G75" s="43">
        <v>104640</v>
      </c>
      <c r="H75" s="43">
        <v>72622</v>
      </c>
    </row>
    <row r="76" spans="1:8">
      <c r="A76" s="44" t="s">
        <v>95</v>
      </c>
      <c r="B76" s="44" t="s">
        <v>85</v>
      </c>
      <c r="C76" s="43">
        <v>1154603</v>
      </c>
      <c r="D76" s="43">
        <v>194771</v>
      </c>
      <c r="E76" s="43">
        <v>77071</v>
      </c>
      <c r="F76" s="43">
        <v>77071</v>
      </c>
      <c r="G76" s="43">
        <v>50793</v>
      </c>
      <c r="H76" s="43">
        <v>35286</v>
      </c>
    </row>
    <row r="77" spans="1:8">
      <c r="A77" s="44" t="s">
        <v>95</v>
      </c>
      <c r="B77" s="44" t="s">
        <v>84</v>
      </c>
      <c r="C77" s="43">
        <v>360082</v>
      </c>
      <c r="D77" s="43">
        <v>71177</v>
      </c>
      <c r="E77" s="43">
        <v>27192</v>
      </c>
      <c r="F77" s="43">
        <v>27192</v>
      </c>
      <c r="G77" s="43">
        <v>18329</v>
      </c>
      <c r="H77" s="43">
        <v>13018</v>
      </c>
    </row>
    <row r="78" spans="1:8">
      <c r="A78" s="44" t="s">
        <v>68</v>
      </c>
      <c r="B78" s="44" t="s">
        <v>115</v>
      </c>
      <c r="C78" s="44" t="s">
        <v>117</v>
      </c>
      <c r="D78" s="43">
        <v>395953</v>
      </c>
      <c r="E78" s="43">
        <v>139813</v>
      </c>
      <c r="F78" s="43">
        <v>139813</v>
      </c>
      <c r="G78" s="43">
        <v>99708</v>
      </c>
      <c r="H78" s="43">
        <v>76859</v>
      </c>
    </row>
    <row r="79" spans="1:8">
      <c r="A79" s="44" t="s">
        <v>68</v>
      </c>
      <c r="B79" s="44" t="s">
        <v>116</v>
      </c>
      <c r="C79" s="43">
        <v>4485364</v>
      </c>
      <c r="D79" s="43">
        <v>817517</v>
      </c>
      <c r="E79" s="43">
        <v>327686</v>
      </c>
      <c r="F79" s="43">
        <v>327686</v>
      </c>
      <c r="G79" s="43">
        <v>210245</v>
      </c>
      <c r="H79" s="43">
        <v>144978</v>
      </c>
    </row>
    <row r="80" spans="1:8">
      <c r="A80" s="44" t="s">
        <v>68</v>
      </c>
      <c r="B80" s="44" t="s">
        <v>85</v>
      </c>
      <c r="C80" s="43">
        <v>2136268</v>
      </c>
      <c r="D80" s="43">
        <v>403971</v>
      </c>
      <c r="E80" s="43">
        <v>158277</v>
      </c>
      <c r="F80" s="43">
        <v>158277</v>
      </c>
      <c r="G80" s="43">
        <v>102095</v>
      </c>
      <c r="H80" s="43">
        <v>70743</v>
      </c>
    </row>
    <row r="81" spans="1:8">
      <c r="A81" s="44" t="s">
        <v>68</v>
      </c>
      <c r="B81" s="44" t="s">
        <v>84</v>
      </c>
      <c r="C81" s="43">
        <v>737609</v>
      </c>
      <c r="D81" s="43">
        <v>164311</v>
      </c>
      <c r="E81" s="43">
        <v>62215</v>
      </c>
      <c r="F81" s="43">
        <v>62215</v>
      </c>
      <c r="G81" s="43">
        <v>41090</v>
      </c>
      <c r="H81" s="43">
        <v>29112</v>
      </c>
    </row>
    <row r="82" spans="1:8">
      <c r="A82" s="44" t="s">
        <v>66</v>
      </c>
      <c r="B82" s="44" t="s">
        <v>115</v>
      </c>
      <c r="C82" s="44" t="s">
        <v>117</v>
      </c>
      <c r="D82" s="43">
        <v>525779</v>
      </c>
      <c r="E82" s="43">
        <v>172922</v>
      </c>
      <c r="F82" s="43">
        <v>172922</v>
      </c>
      <c r="G82" s="43">
        <v>130353</v>
      </c>
      <c r="H82" s="43">
        <v>104729</v>
      </c>
    </row>
    <row r="83" spans="1:8">
      <c r="A83" s="44" t="s">
        <v>66</v>
      </c>
      <c r="B83" s="44" t="s">
        <v>116</v>
      </c>
      <c r="C83" s="43">
        <v>5704648</v>
      </c>
      <c r="D83" s="43">
        <v>1006436</v>
      </c>
      <c r="E83" s="43">
        <v>385022</v>
      </c>
      <c r="F83" s="43">
        <v>385022</v>
      </c>
      <c r="G83" s="43">
        <v>258704</v>
      </c>
      <c r="H83" s="43">
        <v>181937</v>
      </c>
    </row>
    <row r="84" spans="1:8">
      <c r="A84" s="44" t="s">
        <v>66</v>
      </c>
      <c r="B84" s="44" t="s">
        <v>85</v>
      </c>
      <c r="C84" s="43">
        <v>2717423</v>
      </c>
      <c r="D84" s="43">
        <v>495266</v>
      </c>
      <c r="E84" s="43">
        <v>185572</v>
      </c>
      <c r="F84" s="43">
        <v>185572</v>
      </c>
      <c r="G84" s="43">
        <v>125678</v>
      </c>
      <c r="H84" s="43">
        <v>88947</v>
      </c>
    </row>
    <row r="85" spans="1:8">
      <c r="A85" s="44" t="s">
        <v>66</v>
      </c>
      <c r="B85" s="44" t="s">
        <v>84</v>
      </c>
      <c r="C85" s="43">
        <v>948802</v>
      </c>
      <c r="D85" s="43">
        <v>200128</v>
      </c>
      <c r="E85" s="43">
        <v>72551</v>
      </c>
      <c r="F85" s="43">
        <v>72551</v>
      </c>
      <c r="G85" s="43">
        <v>50379</v>
      </c>
      <c r="H85" s="43">
        <v>36602</v>
      </c>
    </row>
    <row r="86" spans="1:8">
      <c r="A86" s="44" t="s">
        <v>96</v>
      </c>
      <c r="B86" s="44" t="s">
        <v>115</v>
      </c>
      <c r="C86" s="44" t="s">
        <v>117</v>
      </c>
      <c r="D86" s="43">
        <v>257303</v>
      </c>
      <c r="E86" s="43">
        <v>89284</v>
      </c>
      <c r="F86" s="43">
        <v>89284</v>
      </c>
      <c r="G86" s="43">
        <v>65562</v>
      </c>
      <c r="H86" s="43">
        <v>50945</v>
      </c>
    </row>
    <row r="87" spans="1:8">
      <c r="A87" s="44" t="s">
        <v>96</v>
      </c>
      <c r="B87" s="44" t="s">
        <v>116</v>
      </c>
      <c r="C87" s="43">
        <v>4933131</v>
      </c>
      <c r="D87" s="43">
        <v>499995</v>
      </c>
      <c r="E87" s="43">
        <v>198592</v>
      </c>
      <c r="F87" s="43">
        <v>198592</v>
      </c>
      <c r="G87" s="43">
        <v>130854</v>
      </c>
      <c r="H87" s="43">
        <v>89742</v>
      </c>
    </row>
    <row r="88" spans="1:8">
      <c r="A88" s="44" t="s">
        <v>96</v>
      </c>
      <c r="B88" s="44" t="s">
        <v>85</v>
      </c>
      <c r="C88" s="43">
        <v>2421652</v>
      </c>
      <c r="D88" s="43">
        <v>251970</v>
      </c>
      <c r="E88" s="43">
        <v>98404</v>
      </c>
      <c r="F88" s="43">
        <v>98404</v>
      </c>
      <c r="G88" s="43">
        <v>65099</v>
      </c>
      <c r="H88" s="43">
        <v>44768</v>
      </c>
    </row>
    <row r="89" spans="1:8">
      <c r="A89" s="44" t="s">
        <v>96</v>
      </c>
      <c r="B89" s="44" t="s">
        <v>84</v>
      </c>
      <c r="C89" s="43">
        <v>742285</v>
      </c>
      <c r="D89" s="43">
        <v>94489</v>
      </c>
      <c r="E89" s="43">
        <v>35172</v>
      </c>
      <c r="F89" s="43">
        <v>35172</v>
      </c>
      <c r="G89" s="43">
        <v>24101</v>
      </c>
      <c r="H89" s="43">
        <v>17132</v>
      </c>
    </row>
    <row r="90" spans="1:8">
      <c r="A90" s="44" t="s">
        <v>31</v>
      </c>
      <c r="B90" s="44" t="s">
        <v>115</v>
      </c>
      <c r="C90" s="44" t="s">
        <v>117</v>
      </c>
      <c r="D90" s="43">
        <v>470559</v>
      </c>
      <c r="E90" s="43">
        <v>160878</v>
      </c>
      <c r="F90" s="43">
        <v>160878</v>
      </c>
      <c r="G90" s="43">
        <v>118052</v>
      </c>
      <c r="H90" s="43">
        <v>93107</v>
      </c>
    </row>
    <row r="91" spans="1:8">
      <c r="A91" s="44" t="s">
        <v>31</v>
      </c>
      <c r="B91" s="44" t="s">
        <v>116</v>
      </c>
      <c r="C91" s="43">
        <v>9883851</v>
      </c>
      <c r="D91" s="43">
        <v>1028258</v>
      </c>
      <c r="E91" s="43">
        <v>406567</v>
      </c>
      <c r="F91" s="43">
        <v>406567</v>
      </c>
      <c r="G91" s="43">
        <v>267710</v>
      </c>
      <c r="H91" s="43">
        <v>183617</v>
      </c>
    </row>
    <row r="92" spans="1:8">
      <c r="A92" s="44" t="s">
        <v>31</v>
      </c>
      <c r="B92" s="44" t="s">
        <v>85</v>
      </c>
      <c r="C92" s="43">
        <v>4510873</v>
      </c>
      <c r="D92" s="43">
        <v>478523</v>
      </c>
      <c r="E92" s="43">
        <v>185541</v>
      </c>
      <c r="F92" s="43">
        <v>185541</v>
      </c>
      <c r="G92" s="43">
        <v>122851</v>
      </c>
      <c r="H92" s="43">
        <v>84437</v>
      </c>
    </row>
    <row r="93" spans="1:8">
      <c r="A93" s="44" t="s">
        <v>31</v>
      </c>
      <c r="B93" s="44" t="s">
        <v>84</v>
      </c>
      <c r="C93" s="43">
        <v>1487651</v>
      </c>
      <c r="D93" s="43">
        <v>190871</v>
      </c>
      <c r="E93" s="43">
        <v>71122</v>
      </c>
      <c r="F93" s="43">
        <v>71122</v>
      </c>
      <c r="G93" s="43">
        <v>48682</v>
      </c>
      <c r="H93" s="43">
        <v>34633</v>
      </c>
    </row>
    <row r="94" spans="1:8">
      <c r="A94" s="44" t="s">
        <v>32</v>
      </c>
      <c r="B94" s="44" t="s">
        <v>115</v>
      </c>
      <c r="C94" s="44" t="s">
        <v>117</v>
      </c>
      <c r="D94" s="43">
        <v>434340</v>
      </c>
      <c r="E94" s="43">
        <v>146393</v>
      </c>
      <c r="F94" s="43">
        <v>146393</v>
      </c>
      <c r="G94" s="43">
        <v>108655</v>
      </c>
      <c r="H94" s="43">
        <v>86443</v>
      </c>
    </row>
    <row r="95" spans="1:8">
      <c r="A95" s="44" t="s">
        <v>32</v>
      </c>
      <c r="B95" s="44" t="s">
        <v>116</v>
      </c>
      <c r="C95" s="43">
        <v>9812018</v>
      </c>
      <c r="D95" s="43">
        <v>844726</v>
      </c>
      <c r="E95" s="43">
        <v>327296</v>
      </c>
      <c r="F95" s="43">
        <v>327296</v>
      </c>
      <c r="G95" s="43">
        <v>218842</v>
      </c>
      <c r="H95" s="43">
        <v>153081</v>
      </c>
    </row>
    <row r="96" spans="1:8">
      <c r="A96" s="44" t="s">
        <v>32</v>
      </c>
      <c r="B96" s="44" t="s">
        <v>85</v>
      </c>
      <c r="C96" s="43">
        <v>4349136</v>
      </c>
      <c r="D96" s="43">
        <v>390483</v>
      </c>
      <c r="E96" s="43">
        <v>147964</v>
      </c>
      <c r="F96" s="43">
        <v>147964</v>
      </c>
      <c r="G96" s="43">
        <v>100101</v>
      </c>
      <c r="H96" s="43">
        <v>70720</v>
      </c>
    </row>
    <row r="97" spans="1:8">
      <c r="A97" s="44" t="s">
        <v>32</v>
      </c>
      <c r="B97" s="44" t="s">
        <v>84</v>
      </c>
      <c r="C97" s="43">
        <v>1850314</v>
      </c>
      <c r="D97" s="43">
        <v>182399</v>
      </c>
      <c r="E97" s="43">
        <v>67981</v>
      </c>
      <c r="F97" s="43">
        <v>67981</v>
      </c>
      <c r="G97" s="43">
        <v>46631</v>
      </c>
      <c r="H97" s="43">
        <v>33430</v>
      </c>
    </row>
    <row r="98" spans="1:8">
      <c r="A98" s="44" t="s">
        <v>64</v>
      </c>
      <c r="B98" s="44" t="s">
        <v>115</v>
      </c>
      <c r="C98" s="44" t="s">
        <v>117</v>
      </c>
      <c r="D98" s="43">
        <v>136952</v>
      </c>
      <c r="E98" s="43">
        <v>47876</v>
      </c>
      <c r="F98" s="43">
        <v>47876</v>
      </c>
      <c r="G98" s="43">
        <v>34280</v>
      </c>
      <c r="H98" s="43">
        <v>26541</v>
      </c>
    </row>
    <row r="99" spans="1:8">
      <c r="A99" s="44" t="s">
        <v>64</v>
      </c>
      <c r="B99" s="44" t="s">
        <v>116</v>
      </c>
      <c r="C99" s="43">
        <v>5430989</v>
      </c>
      <c r="D99" s="43">
        <v>285926</v>
      </c>
      <c r="E99" s="43">
        <v>114571</v>
      </c>
      <c r="F99" s="43">
        <v>114571</v>
      </c>
      <c r="G99" s="43">
        <v>73996</v>
      </c>
      <c r="H99" s="43">
        <v>50698</v>
      </c>
    </row>
    <row r="100" spans="1:8">
      <c r="A100" s="44" t="s">
        <v>64</v>
      </c>
      <c r="B100" s="44" t="s">
        <v>85</v>
      </c>
      <c r="C100" s="43">
        <v>2422221</v>
      </c>
      <c r="D100" s="43">
        <v>137068</v>
      </c>
      <c r="E100" s="43">
        <v>53551</v>
      </c>
      <c r="F100" s="43">
        <v>53551</v>
      </c>
      <c r="G100" s="43">
        <v>34999</v>
      </c>
      <c r="H100" s="43">
        <v>24278</v>
      </c>
    </row>
    <row r="101" spans="1:8">
      <c r="A101" s="44" t="s">
        <v>64</v>
      </c>
      <c r="B101" s="44" t="s">
        <v>84</v>
      </c>
      <c r="C101" s="43">
        <v>846008</v>
      </c>
      <c r="D101" s="43">
        <v>54825</v>
      </c>
      <c r="E101" s="43">
        <v>20905</v>
      </c>
      <c r="F101" s="43">
        <v>20905</v>
      </c>
      <c r="G101" s="43">
        <v>13843</v>
      </c>
      <c r="H101" s="43">
        <v>9743</v>
      </c>
    </row>
    <row r="102" spans="1:8">
      <c r="A102" s="44" t="s">
        <v>73</v>
      </c>
      <c r="B102" s="44" t="s">
        <v>115</v>
      </c>
      <c r="C102" s="44" t="s">
        <v>117</v>
      </c>
      <c r="D102" s="43">
        <v>344510</v>
      </c>
      <c r="E102" s="43">
        <v>124529</v>
      </c>
      <c r="F102" s="43">
        <v>124529</v>
      </c>
      <c r="G102" s="43">
        <v>87657</v>
      </c>
      <c r="H102" s="43">
        <v>66329</v>
      </c>
    </row>
    <row r="103" spans="1:8">
      <c r="A103" s="44" t="s">
        <v>73</v>
      </c>
      <c r="B103" s="44" t="s">
        <v>116</v>
      </c>
      <c r="C103" s="43">
        <v>6289080</v>
      </c>
      <c r="D103" s="43">
        <v>735190</v>
      </c>
      <c r="E103" s="43">
        <v>303145</v>
      </c>
      <c r="F103" s="43">
        <v>303145</v>
      </c>
      <c r="G103" s="43">
        <v>192233</v>
      </c>
      <c r="H103" s="43">
        <v>127851</v>
      </c>
    </row>
    <row r="104" spans="1:8">
      <c r="A104" s="44" t="s">
        <v>73</v>
      </c>
      <c r="B104" s="44" t="s">
        <v>85</v>
      </c>
      <c r="C104" s="43">
        <v>2863941</v>
      </c>
      <c r="D104" s="43">
        <v>351548</v>
      </c>
      <c r="E104" s="43">
        <v>141648</v>
      </c>
      <c r="F104" s="43">
        <v>141648</v>
      </c>
      <c r="G104" s="43">
        <v>90817</v>
      </c>
      <c r="H104" s="43">
        <v>61101</v>
      </c>
    </row>
    <row r="105" spans="1:8">
      <c r="A105" s="44" t="s">
        <v>73</v>
      </c>
      <c r="B105" s="44" t="s">
        <v>84</v>
      </c>
      <c r="C105" s="43">
        <v>1317111</v>
      </c>
      <c r="D105" s="43">
        <v>167515</v>
      </c>
      <c r="E105" s="43">
        <v>66454</v>
      </c>
      <c r="F105" s="43">
        <v>66454</v>
      </c>
      <c r="G105" s="43">
        <v>43160</v>
      </c>
      <c r="H105" s="43">
        <v>29633</v>
      </c>
    </row>
    <row r="106" spans="1:8">
      <c r="A106" s="44" t="s">
        <v>97</v>
      </c>
      <c r="B106" s="44" t="s">
        <v>115</v>
      </c>
      <c r="C106" s="44" t="s">
        <v>117</v>
      </c>
      <c r="D106" s="43">
        <v>74656</v>
      </c>
      <c r="E106" s="43">
        <v>25842</v>
      </c>
      <c r="F106" s="43">
        <v>25842</v>
      </c>
      <c r="G106" s="43">
        <v>18494</v>
      </c>
      <c r="H106" s="43">
        <v>14303</v>
      </c>
    </row>
    <row r="107" spans="1:8">
      <c r="A107" s="44" t="s">
        <v>97</v>
      </c>
      <c r="B107" s="44" t="s">
        <v>116</v>
      </c>
      <c r="C107" s="43">
        <v>2095994</v>
      </c>
      <c r="D107" s="43">
        <v>157752</v>
      </c>
      <c r="E107" s="43">
        <v>62360</v>
      </c>
      <c r="F107" s="43">
        <v>62360</v>
      </c>
      <c r="G107" s="43">
        <v>40366</v>
      </c>
      <c r="H107" s="43">
        <v>27702</v>
      </c>
    </row>
    <row r="108" spans="1:8">
      <c r="A108" s="44" t="s">
        <v>97</v>
      </c>
      <c r="B108" s="44" t="s">
        <v>85</v>
      </c>
      <c r="C108" s="43">
        <v>955948</v>
      </c>
      <c r="D108" s="43">
        <v>72182</v>
      </c>
      <c r="E108" s="43">
        <v>28166</v>
      </c>
      <c r="F108" s="43">
        <v>28166</v>
      </c>
      <c r="G108" s="43">
        <v>18178</v>
      </c>
      <c r="H108" s="43">
        <v>12455</v>
      </c>
    </row>
    <row r="109" spans="1:8">
      <c r="A109" s="44" t="s">
        <v>97</v>
      </c>
      <c r="B109" s="44" t="s">
        <v>84</v>
      </c>
      <c r="C109" s="43">
        <v>335350</v>
      </c>
      <c r="D109" s="43">
        <v>29309</v>
      </c>
      <c r="E109" s="43">
        <v>11110</v>
      </c>
      <c r="F109" s="43">
        <v>11110</v>
      </c>
      <c r="G109" s="43">
        <v>7327</v>
      </c>
      <c r="H109" s="43">
        <v>5126</v>
      </c>
    </row>
    <row r="110" spans="1:8">
      <c r="A110" s="44" t="s">
        <v>59</v>
      </c>
      <c r="B110" s="44" t="s">
        <v>115</v>
      </c>
      <c r="C110" s="44" t="s">
        <v>117</v>
      </c>
      <c r="D110" s="43">
        <v>660685</v>
      </c>
      <c r="E110" s="43">
        <v>233806</v>
      </c>
      <c r="F110" s="43">
        <v>233806</v>
      </c>
      <c r="G110" s="43">
        <v>163702</v>
      </c>
      <c r="H110" s="43">
        <v>125572</v>
      </c>
    </row>
    <row r="111" spans="1:8">
      <c r="A111" s="44" t="s">
        <v>59</v>
      </c>
      <c r="B111" s="44" t="s">
        <v>116</v>
      </c>
      <c r="C111" s="43">
        <v>8012337</v>
      </c>
      <c r="D111" s="43">
        <v>1193935</v>
      </c>
      <c r="E111" s="43">
        <v>482788</v>
      </c>
      <c r="F111" s="43">
        <v>482788</v>
      </c>
      <c r="G111" s="43">
        <v>301982</v>
      </c>
      <c r="H111" s="43">
        <v>205955</v>
      </c>
    </row>
    <row r="112" spans="1:8">
      <c r="A112" s="44" t="s">
        <v>59</v>
      </c>
      <c r="B112" s="44" t="s">
        <v>85</v>
      </c>
      <c r="C112" s="43">
        <v>3856572</v>
      </c>
      <c r="D112" s="43">
        <v>605476</v>
      </c>
      <c r="E112" s="43">
        <v>238714</v>
      </c>
      <c r="F112" s="43">
        <v>238714</v>
      </c>
      <c r="G112" s="43">
        <v>150666</v>
      </c>
      <c r="H112" s="43">
        <v>103492</v>
      </c>
    </row>
    <row r="113" spans="1:8">
      <c r="A113" s="44" t="s">
        <v>59</v>
      </c>
      <c r="B113" s="44" t="s">
        <v>84</v>
      </c>
      <c r="C113" s="43">
        <v>1294798</v>
      </c>
      <c r="D113" s="43">
        <v>246849</v>
      </c>
      <c r="E113" s="43">
        <v>93423</v>
      </c>
      <c r="F113" s="43">
        <v>93423</v>
      </c>
      <c r="G113" s="43">
        <v>60630</v>
      </c>
      <c r="H113" s="43">
        <v>42607</v>
      </c>
    </row>
    <row r="114" spans="1:8">
      <c r="A114" s="44" t="s">
        <v>65</v>
      </c>
      <c r="B114" s="44" t="s">
        <v>115</v>
      </c>
      <c r="C114" s="44" t="s">
        <v>117</v>
      </c>
      <c r="D114" s="43">
        <v>388367</v>
      </c>
      <c r="E114" s="43">
        <v>128730</v>
      </c>
      <c r="F114" s="43">
        <v>128730</v>
      </c>
      <c r="G114" s="43">
        <v>95417</v>
      </c>
      <c r="H114" s="43">
        <v>75746</v>
      </c>
    </row>
    <row r="115" spans="1:8">
      <c r="A115" s="44" t="s">
        <v>65</v>
      </c>
      <c r="B115" s="44" t="s">
        <v>116</v>
      </c>
      <c r="C115" s="43">
        <v>5903105</v>
      </c>
      <c r="D115" s="43">
        <v>853202</v>
      </c>
      <c r="E115" s="43">
        <v>331792</v>
      </c>
      <c r="F115" s="43">
        <v>331792</v>
      </c>
      <c r="G115" s="43">
        <v>219167</v>
      </c>
      <c r="H115" s="43">
        <v>151483</v>
      </c>
    </row>
    <row r="116" spans="1:8">
      <c r="A116" s="44" t="s">
        <v>65</v>
      </c>
      <c r="B116" s="44" t="s">
        <v>85</v>
      </c>
      <c r="C116" s="43">
        <v>2852078</v>
      </c>
      <c r="D116" s="43">
        <v>423796</v>
      </c>
      <c r="E116" s="43">
        <v>161194</v>
      </c>
      <c r="F116" s="43">
        <v>161194</v>
      </c>
      <c r="G116" s="43">
        <v>107235</v>
      </c>
      <c r="H116" s="43">
        <v>74411</v>
      </c>
    </row>
    <row r="117" spans="1:8">
      <c r="A117" s="44" t="s">
        <v>65</v>
      </c>
      <c r="B117" s="44" t="s">
        <v>84</v>
      </c>
      <c r="C117" s="43">
        <v>924294</v>
      </c>
      <c r="D117" s="43">
        <v>165184</v>
      </c>
      <c r="E117" s="43">
        <v>60227</v>
      </c>
      <c r="F117" s="43">
        <v>60227</v>
      </c>
      <c r="G117" s="43">
        <v>41338</v>
      </c>
      <c r="H117" s="43">
        <v>29606</v>
      </c>
    </row>
    <row r="118" spans="1:8">
      <c r="A118" s="44" t="s">
        <v>63</v>
      </c>
      <c r="B118" s="44" t="s">
        <v>115</v>
      </c>
      <c r="C118" s="44" t="s">
        <v>117</v>
      </c>
      <c r="D118" s="43">
        <v>142321</v>
      </c>
      <c r="E118" s="43">
        <v>50356</v>
      </c>
      <c r="F118" s="43">
        <v>50356</v>
      </c>
      <c r="G118" s="43">
        <v>35465</v>
      </c>
      <c r="H118" s="43">
        <v>27030</v>
      </c>
    </row>
    <row r="119" spans="1:8">
      <c r="A119" s="44" t="s">
        <v>63</v>
      </c>
      <c r="B119" s="44" t="s">
        <v>116</v>
      </c>
      <c r="C119" s="43">
        <v>3111276</v>
      </c>
      <c r="D119" s="43">
        <v>267902</v>
      </c>
      <c r="E119" s="43">
        <v>107518</v>
      </c>
      <c r="F119" s="43">
        <v>107518</v>
      </c>
      <c r="G119" s="43">
        <v>68623</v>
      </c>
      <c r="H119" s="43">
        <v>46649</v>
      </c>
    </row>
    <row r="120" spans="1:8">
      <c r="A120" s="44" t="s">
        <v>63</v>
      </c>
      <c r="B120" s="44" t="s">
        <v>85</v>
      </c>
      <c r="C120" s="43">
        <v>1456185</v>
      </c>
      <c r="D120" s="43">
        <v>128585</v>
      </c>
      <c r="E120" s="43">
        <v>50691</v>
      </c>
      <c r="F120" s="43">
        <v>50691</v>
      </c>
      <c r="G120" s="43">
        <v>32365</v>
      </c>
      <c r="H120" s="43">
        <v>22018</v>
      </c>
    </row>
    <row r="121" spans="1:8">
      <c r="A121" s="44" t="s">
        <v>63</v>
      </c>
      <c r="B121" s="44" t="s">
        <v>84</v>
      </c>
      <c r="C121" s="43">
        <v>470946</v>
      </c>
      <c r="D121" s="43">
        <v>50637</v>
      </c>
      <c r="E121" s="43">
        <v>19032</v>
      </c>
      <c r="F121" s="43">
        <v>19032</v>
      </c>
      <c r="G121" s="43">
        <v>12540</v>
      </c>
      <c r="H121" s="43">
        <v>8882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9"/>
  <sheetViews>
    <sheetView showGridLines="0" workbookViewId="0">
      <selection activeCell="E15" sqref="E15"/>
    </sheetView>
  </sheetViews>
  <sheetFormatPr defaultColWidth="10.6328125" defaultRowHeight="13.2"/>
  <cols>
    <col min="1" max="1" width="15.6328125" style="3" customWidth="1"/>
    <col min="2" max="3" width="9.7265625" style="3" bestFit="1" customWidth="1"/>
    <col min="4" max="4" width="16.90625" style="3" bestFit="1" customWidth="1"/>
    <col min="5" max="13" width="8.6328125" style="3" customWidth="1"/>
    <col min="14" max="16384" width="10.6328125" style="3"/>
  </cols>
  <sheetData>
    <row r="1" spans="1:13">
      <c r="A1" s="2" t="s">
        <v>17</v>
      </c>
      <c r="B1" s="8">
        <f>'OTV-活动'!B1</f>
        <v>43240</v>
      </c>
      <c r="C1" s="8">
        <f>'OTV-活动'!C1</f>
        <v>43271</v>
      </c>
      <c r="D1" s="9"/>
    </row>
    <row r="2" spans="1:13">
      <c r="A2" s="2" t="s">
        <v>18</v>
      </c>
      <c r="B2" s="8">
        <f>'OTV-活动'!B2</f>
        <v>43240</v>
      </c>
      <c r="C2" s="8">
        <f>'OTV-活动'!C2</f>
        <v>43247</v>
      </c>
      <c r="D2" s="9"/>
    </row>
    <row r="3" spans="1:13">
      <c r="A3" s="9"/>
      <c r="B3" s="9"/>
      <c r="C3" s="9"/>
      <c r="D3" s="9"/>
    </row>
    <row r="4" spans="1:13">
      <c r="A4" s="2" t="s">
        <v>74</v>
      </c>
    </row>
    <row r="5" spans="1:13">
      <c r="A5" s="2" t="s">
        <v>8</v>
      </c>
      <c r="B5" s="2" t="s">
        <v>9</v>
      </c>
      <c r="C5" s="2" t="s">
        <v>27</v>
      </c>
      <c r="D5" s="2" t="s">
        <v>109</v>
      </c>
      <c r="E5" s="2" t="s">
        <v>11</v>
      </c>
      <c r="F5" s="2" t="s">
        <v>13</v>
      </c>
      <c r="G5" s="2" t="s">
        <v>38</v>
      </c>
      <c r="H5" s="18">
        <v>1</v>
      </c>
      <c r="I5" s="18">
        <v>2</v>
      </c>
      <c r="J5" s="18">
        <v>3</v>
      </c>
      <c r="K5" s="18">
        <v>4</v>
      </c>
      <c r="L5" s="18">
        <v>5</v>
      </c>
      <c r="M5" s="2" t="s">
        <v>26</v>
      </c>
    </row>
    <row r="6" spans="1:13">
      <c r="A6" s="44" t="s">
        <v>42</v>
      </c>
      <c r="B6" s="44" t="s">
        <v>115</v>
      </c>
      <c r="C6" s="44" t="s">
        <v>88</v>
      </c>
      <c r="D6" s="44" t="s">
        <v>127</v>
      </c>
      <c r="E6" s="43">
        <v>125520</v>
      </c>
      <c r="F6" s="43">
        <v>46156</v>
      </c>
      <c r="G6" s="43">
        <v>24036</v>
      </c>
      <c r="H6" s="43">
        <v>14063</v>
      </c>
      <c r="I6" s="43">
        <v>8057</v>
      </c>
      <c r="J6" s="43">
        <v>12983</v>
      </c>
      <c r="K6" s="43">
        <v>4054</v>
      </c>
      <c r="L6" s="43">
        <v>6929</v>
      </c>
      <c r="M6" s="43">
        <v>70</v>
      </c>
    </row>
    <row r="7" spans="1:13">
      <c r="A7" s="44" t="s">
        <v>42</v>
      </c>
      <c r="B7" s="44" t="s">
        <v>116</v>
      </c>
      <c r="C7" s="44" t="s">
        <v>88</v>
      </c>
      <c r="D7" s="44" t="s">
        <v>127</v>
      </c>
      <c r="E7" s="43">
        <v>238605</v>
      </c>
      <c r="F7" s="43">
        <v>96797</v>
      </c>
      <c r="G7" s="43">
        <v>41860</v>
      </c>
      <c r="H7" s="43">
        <v>35364</v>
      </c>
      <c r="I7" s="43">
        <v>19573</v>
      </c>
      <c r="J7" s="43">
        <v>23564</v>
      </c>
      <c r="K7" s="43">
        <v>7653</v>
      </c>
      <c r="L7" s="43">
        <v>10513</v>
      </c>
      <c r="M7" s="43">
        <v>130</v>
      </c>
    </row>
    <row r="8" spans="1:13">
      <c r="A8" s="44" t="s">
        <v>42</v>
      </c>
      <c r="B8" s="44" t="s">
        <v>85</v>
      </c>
      <c r="C8" s="44" t="s">
        <v>88</v>
      </c>
      <c r="D8" s="44" t="s">
        <v>127</v>
      </c>
      <c r="E8" s="43">
        <v>118298</v>
      </c>
      <c r="F8" s="43">
        <v>46916</v>
      </c>
      <c r="G8" s="43">
        <v>20301</v>
      </c>
      <c r="H8" s="43">
        <v>17238</v>
      </c>
      <c r="I8" s="43">
        <v>9377</v>
      </c>
      <c r="J8" s="43">
        <v>11400</v>
      </c>
      <c r="K8" s="43">
        <v>3753</v>
      </c>
      <c r="L8" s="43">
        <v>5088</v>
      </c>
      <c r="M8" s="43">
        <v>60</v>
      </c>
    </row>
    <row r="9" spans="1:13">
      <c r="A9" s="44" t="s">
        <v>42</v>
      </c>
      <c r="B9" s="44" t="s">
        <v>84</v>
      </c>
      <c r="C9" s="44" t="s">
        <v>88</v>
      </c>
      <c r="D9" s="44" t="s">
        <v>127</v>
      </c>
      <c r="E9" s="43">
        <v>44258</v>
      </c>
      <c r="F9" s="43">
        <v>16807</v>
      </c>
      <c r="G9" s="43">
        <v>7374</v>
      </c>
      <c r="H9" s="43">
        <v>6118</v>
      </c>
      <c r="I9" s="43">
        <v>3315</v>
      </c>
      <c r="J9" s="43">
        <v>4151</v>
      </c>
      <c r="K9" s="43">
        <v>1328</v>
      </c>
      <c r="L9" s="43">
        <v>1865</v>
      </c>
      <c r="M9" s="43">
        <v>30</v>
      </c>
    </row>
    <row r="10" spans="1:13">
      <c r="A10" s="44" t="s">
        <v>43</v>
      </c>
      <c r="B10" s="44" t="s">
        <v>115</v>
      </c>
      <c r="C10" s="44" t="s">
        <v>88</v>
      </c>
      <c r="D10" s="44" t="s">
        <v>127</v>
      </c>
      <c r="E10" s="43">
        <v>129943</v>
      </c>
      <c r="F10" s="43">
        <v>46328</v>
      </c>
      <c r="G10" s="43">
        <v>25039</v>
      </c>
      <c r="H10" s="43">
        <v>13417</v>
      </c>
      <c r="I10" s="43">
        <v>7872</v>
      </c>
      <c r="J10" s="43">
        <v>11825</v>
      </c>
      <c r="K10" s="43">
        <v>4857</v>
      </c>
      <c r="L10" s="43">
        <v>8269</v>
      </c>
      <c r="M10" s="43">
        <v>88</v>
      </c>
    </row>
    <row r="11" spans="1:13">
      <c r="A11" s="44" t="s">
        <v>43</v>
      </c>
      <c r="B11" s="44" t="s">
        <v>116</v>
      </c>
      <c r="C11" s="44" t="s">
        <v>88</v>
      </c>
      <c r="D11" s="44" t="s">
        <v>127</v>
      </c>
      <c r="E11" s="43">
        <v>210509</v>
      </c>
      <c r="F11" s="43">
        <v>82648</v>
      </c>
      <c r="G11" s="43">
        <v>37042</v>
      </c>
      <c r="H11" s="43">
        <v>29559</v>
      </c>
      <c r="I11" s="43">
        <v>16047</v>
      </c>
      <c r="J11" s="43">
        <v>18490</v>
      </c>
      <c r="K11" s="43">
        <v>7721</v>
      </c>
      <c r="L11" s="43">
        <v>10694</v>
      </c>
      <c r="M11" s="43">
        <v>137</v>
      </c>
    </row>
    <row r="12" spans="1:13">
      <c r="A12" s="44" t="s">
        <v>43</v>
      </c>
      <c r="B12" s="44" t="s">
        <v>85</v>
      </c>
      <c r="C12" s="44" t="s">
        <v>88</v>
      </c>
      <c r="D12" s="44" t="s">
        <v>127</v>
      </c>
      <c r="E12" s="43">
        <v>101152</v>
      </c>
      <c r="F12" s="43">
        <v>38964</v>
      </c>
      <c r="G12" s="43">
        <v>17372</v>
      </c>
      <c r="H12" s="43">
        <v>14062</v>
      </c>
      <c r="I12" s="43">
        <v>7530</v>
      </c>
      <c r="J12" s="43">
        <v>8727</v>
      </c>
      <c r="K12" s="43">
        <v>3579</v>
      </c>
      <c r="L12" s="43">
        <v>5000</v>
      </c>
      <c r="M12" s="43">
        <v>66</v>
      </c>
    </row>
    <row r="13" spans="1:13">
      <c r="A13" s="44" t="s">
        <v>43</v>
      </c>
      <c r="B13" s="44" t="s">
        <v>84</v>
      </c>
      <c r="C13" s="44" t="s">
        <v>88</v>
      </c>
      <c r="D13" s="44" t="s">
        <v>127</v>
      </c>
      <c r="E13" s="43">
        <v>33461</v>
      </c>
      <c r="F13" s="43">
        <v>12373</v>
      </c>
      <c r="G13" s="43">
        <v>5501</v>
      </c>
      <c r="H13" s="43">
        <v>4471</v>
      </c>
      <c r="I13" s="43">
        <v>2401</v>
      </c>
      <c r="J13" s="43">
        <v>2744</v>
      </c>
      <c r="K13" s="43">
        <v>1138</v>
      </c>
      <c r="L13" s="43">
        <v>1595</v>
      </c>
      <c r="M13" s="43">
        <v>24</v>
      </c>
    </row>
    <row r="14" spans="1:13">
      <c r="A14" s="44" t="s">
        <v>1</v>
      </c>
      <c r="B14" s="44" t="s">
        <v>115</v>
      </c>
      <c r="C14" s="44" t="s">
        <v>88</v>
      </c>
      <c r="D14" s="44" t="s">
        <v>127</v>
      </c>
      <c r="E14" s="43">
        <v>336785</v>
      </c>
      <c r="F14" s="43">
        <v>108341</v>
      </c>
      <c r="G14" s="43">
        <v>68205</v>
      </c>
      <c r="H14" s="43">
        <v>23666</v>
      </c>
      <c r="I14" s="43">
        <v>16470</v>
      </c>
      <c r="J14" s="43">
        <v>30674</v>
      </c>
      <c r="K14" s="43">
        <v>12962</v>
      </c>
      <c r="L14" s="43">
        <v>24172</v>
      </c>
      <c r="M14" s="43">
        <v>397</v>
      </c>
    </row>
    <row r="15" spans="1:13">
      <c r="A15" s="44" t="s">
        <v>1</v>
      </c>
      <c r="B15" s="44" t="s">
        <v>116</v>
      </c>
      <c r="C15" s="44" t="s">
        <v>88</v>
      </c>
      <c r="D15" s="44" t="s">
        <v>127</v>
      </c>
      <c r="E15" s="43">
        <v>756958</v>
      </c>
      <c r="F15" s="43">
        <v>290989</v>
      </c>
      <c r="G15" s="43">
        <v>136093</v>
      </c>
      <c r="H15" s="43">
        <v>92113</v>
      </c>
      <c r="I15" s="43">
        <v>62783</v>
      </c>
      <c r="J15" s="43">
        <v>69418</v>
      </c>
      <c r="K15" s="43">
        <v>29674</v>
      </c>
      <c r="L15" s="43">
        <v>36300</v>
      </c>
      <c r="M15" s="43">
        <v>701</v>
      </c>
    </row>
    <row r="16" spans="1:13">
      <c r="A16" s="44" t="s">
        <v>1</v>
      </c>
      <c r="B16" s="44" t="s">
        <v>85</v>
      </c>
      <c r="C16" s="44" t="s">
        <v>88</v>
      </c>
      <c r="D16" s="44" t="s">
        <v>127</v>
      </c>
      <c r="E16" s="43">
        <v>356597</v>
      </c>
      <c r="F16" s="43">
        <v>133727</v>
      </c>
      <c r="G16" s="43">
        <v>63040</v>
      </c>
      <c r="H16" s="43">
        <v>41850</v>
      </c>
      <c r="I16" s="43">
        <v>28837</v>
      </c>
      <c r="J16" s="43">
        <v>32116</v>
      </c>
      <c r="K16" s="43">
        <v>13693</v>
      </c>
      <c r="L16" s="43">
        <v>16893</v>
      </c>
      <c r="M16" s="43">
        <v>338</v>
      </c>
    </row>
    <row r="17" spans="1:13">
      <c r="A17" s="44" t="s">
        <v>1</v>
      </c>
      <c r="B17" s="44" t="s">
        <v>84</v>
      </c>
      <c r="C17" s="44" t="s">
        <v>88</v>
      </c>
      <c r="D17" s="44" t="s">
        <v>127</v>
      </c>
      <c r="E17" s="43">
        <v>142936</v>
      </c>
      <c r="F17" s="43">
        <v>51045</v>
      </c>
      <c r="G17" s="43">
        <v>26079</v>
      </c>
      <c r="H17" s="43">
        <v>14502</v>
      </c>
      <c r="I17" s="43">
        <v>10464</v>
      </c>
      <c r="J17" s="43">
        <v>12881</v>
      </c>
      <c r="K17" s="43">
        <v>5645</v>
      </c>
      <c r="L17" s="43">
        <v>7387</v>
      </c>
      <c r="M17" s="43">
        <v>166</v>
      </c>
    </row>
    <row r="18" spans="1:13">
      <c r="A18" s="44" t="s">
        <v>4</v>
      </c>
      <c r="B18" s="44" t="s">
        <v>115</v>
      </c>
      <c r="C18" s="44" t="s">
        <v>88</v>
      </c>
      <c r="D18" s="44" t="s">
        <v>127</v>
      </c>
      <c r="E18" s="43">
        <v>256043</v>
      </c>
      <c r="F18" s="43">
        <v>84420</v>
      </c>
      <c r="G18" s="43">
        <v>52245</v>
      </c>
      <c r="H18" s="43">
        <v>18986</v>
      </c>
      <c r="I18" s="43">
        <v>13189</v>
      </c>
      <c r="J18" s="43">
        <v>24382</v>
      </c>
      <c r="K18" s="43">
        <v>9428</v>
      </c>
      <c r="L18" s="43">
        <v>18226</v>
      </c>
      <c r="M18" s="43">
        <v>209</v>
      </c>
    </row>
    <row r="19" spans="1:13">
      <c r="A19" s="44" t="s">
        <v>4</v>
      </c>
      <c r="B19" s="44" t="s">
        <v>116</v>
      </c>
      <c r="C19" s="44" t="s">
        <v>88</v>
      </c>
      <c r="D19" s="44" t="s">
        <v>127</v>
      </c>
      <c r="E19" s="43">
        <v>512011</v>
      </c>
      <c r="F19" s="43">
        <v>198382</v>
      </c>
      <c r="G19" s="43">
        <v>92741</v>
      </c>
      <c r="H19" s="43">
        <v>62788</v>
      </c>
      <c r="I19" s="43">
        <v>42853</v>
      </c>
      <c r="J19" s="43">
        <v>48227</v>
      </c>
      <c r="K19" s="43">
        <v>19246</v>
      </c>
      <c r="L19" s="43">
        <v>24926</v>
      </c>
      <c r="M19" s="43">
        <v>342</v>
      </c>
    </row>
    <row r="20" spans="1:13">
      <c r="A20" s="44" t="s">
        <v>4</v>
      </c>
      <c r="B20" s="44" t="s">
        <v>85</v>
      </c>
      <c r="C20" s="44" t="s">
        <v>88</v>
      </c>
      <c r="D20" s="44" t="s">
        <v>127</v>
      </c>
      <c r="E20" s="43">
        <v>241091</v>
      </c>
      <c r="F20" s="43">
        <v>90573</v>
      </c>
      <c r="G20" s="43">
        <v>43502</v>
      </c>
      <c r="H20" s="43">
        <v>27801</v>
      </c>
      <c r="I20" s="43">
        <v>19270</v>
      </c>
      <c r="J20" s="43">
        <v>22338</v>
      </c>
      <c r="K20" s="43">
        <v>9027</v>
      </c>
      <c r="L20" s="43">
        <v>11970</v>
      </c>
      <c r="M20" s="43">
        <v>167</v>
      </c>
    </row>
    <row r="21" spans="1:13">
      <c r="A21" s="44" t="s">
        <v>4</v>
      </c>
      <c r="B21" s="44" t="s">
        <v>84</v>
      </c>
      <c r="C21" s="44" t="s">
        <v>88</v>
      </c>
      <c r="D21" s="44" t="s">
        <v>127</v>
      </c>
      <c r="E21" s="43">
        <v>112231</v>
      </c>
      <c r="F21" s="43">
        <v>41392</v>
      </c>
      <c r="G21" s="43">
        <v>20572</v>
      </c>
      <c r="H21" s="43">
        <v>12200</v>
      </c>
      <c r="I21" s="43">
        <v>8620</v>
      </c>
      <c r="J21" s="43">
        <v>10435</v>
      </c>
      <c r="K21" s="43">
        <v>4239</v>
      </c>
      <c r="L21" s="43">
        <v>5814</v>
      </c>
      <c r="M21" s="43">
        <v>84</v>
      </c>
    </row>
    <row r="22" spans="1:13">
      <c r="A22" s="44" t="s">
        <v>5</v>
      </c>
      <c r="B22" s="44" t="s">
        <v>115</v>
      </c>
      <c r="C22" s="44" t="s">
        <v>88</v>
      </c>
      <c r="D22" s="44" t="s">
        <v>127</v>
      </c>
      <c r="E22" s="43">
        <v>229342</v>
      </c>
      <c r="F22" s="43">
        <v>72221</v>
      </c>
      <c r="G22" s="43">
        <v>46256</v>
      </c>
      <c r="H22" s="43">
        <v>15399</v>
      </c>
      <c r="I22" s="43">
        <v>10566</v>
      </c>
      <c r="J22" s="43">
        <v>19531</v>
      </c>
      <c r="K22" s="43">
        <v>8581</v>
      </c>
      <c r="L22" s="43">
        <v>17968</v>
      </c>
      <c r="M22" s="43">
        <v>176</v>
      </c>
    </row>
    <row r="23" spans="1:13">
      <c r="A23" s="44" t="s">
        <v>5</v>
      </c>
      <c r="B23" s="44" t="s">
        <v>116</v>
      </c>
      <c r="C23" s="44" t="s">
        <v>88</v>
      </c>
      <c r="D23" s="44" t="s">
        <v>127</v>
      </c>
      <c r="E23" s="43">
        <v>432791</v>
      </c>
      <c r="F23" s="43">
        <v>157909</v>
      </c>
      <c r="G23" s="43">
        <v>78512</v>
      </c>
      <c r="H23" s="43">
        <v>47335</v>
      </c>
      <c r="I23" s="43">
        <v>32062</v>
      </c>
      <c r="J23" s="43">
        <v>37411</v>
      </c>
      <c r="K23" s="43">
        <v>17153</v>
      </c>
      <c r="L23" s="43">
        <v>23659</v>
      </c>
      <c r="M23" s="43">
        <v>289</v>
      </c>
    </row>
    <row r="24" spans="1:13">
      <c r="A24" s="44" t="s">
        <v>5</v>
      </c>
      <c r="B24" s="44" t="s">
        <v>85</v>
      </c>
      <c r="C24" s="44" t="s">
        <v>88</v>
      </c>
      <c r="D24" s="44" t="s">
        <v>127</v>
      </c>
      <c r="E24" s="43">
        <v>220471</v>
      </c>
      <c r="F24" s="43">
        <v>77700</v>
      </c>
      <c r="G24" s="43">
        <v>39255</v>
      </c>
      <c r="H24" s="43">
        <v>22895</v>
      </c>
      <c r="I24" s="43">
        <v>15550</v>
      </c>
      <c r="J24" s="43">
        <v>18443</v>
      </c>
      <c r="K24" s="43">
        <v>8582</v>
      </c>
      <c r="L24" s="43">
        <v>12078</v>
      </c>
      <c r="M24" s="43">
        <v>152</v>
      </c>
    </row>
    <row r="25" spans="1:13">
      <c r="A25" s="44" t="s">
        <v>5</v>
      </c>
      <c r="B25" s="44" t="s">
        <v>84</v>
      </c>
      <c r="C25" s="44" t="s">
        <v>88</v>
      </c>
      <c r="D25" s="44" t="s">
        <v>127</v>
      </c>
      <c r="E25" s="43">
        <v>94740</v>
      </c>
      <c r="F25" s="43">
        <v>32033</v>
      </c>
      <c r="G25" s="43">
        <v>17592</v>
      </c>
      <c r="H25" s="43">
        <v>8505</v>
      </c>
      <c r="I25" s="43">
        <v>5936</v>
      </c>
      <c r="J25" s="43">
        <v>7979</v>
      </c>
      <c r="K25" s="43">
        <v>3816</v>
      </c>
      <c r="L25" s="43">
        <v>5725</v>
      </c>
      <c r="M25" s="43">
        <v>72</v>
      </c>
    </row>
    <row r="26" spans="1:13">
      <c r="A26" s="44" t="s">
        <v>47</v>
      </c>
      <c r="B26" s="44" t="s">
        <v>115</v>
      </c>
      <c r="C26" s="44" t="s">
        <v>88</v>
      </c>
      <c r="D26" s="44" t="s">
        <v>127</v>
      </c>
      <c r="E26" s="43">
        <v>232857</v>
      </c>
      <c r="F26" s="43">
        <v>72717</v>
      </c>
      <c r="G26" s="43">
        <v>45372</v>
      </c>
      <c r="H26" s="43">
        <v>16267</v>
      </c>
      <c r="I26" s="43">
        <v>11078</v>
      </c>
      <c r="J26" s="43">
        <v>16296</v>
      </c>
      <c r="K26" s="43">
        <v>10371</v>
      </c>
      <c r="L26" s="43">
        <v>18499</v>
      </c>
      <c r="M26" s="43">
        <v>206</v>
      </c>
    </row>
    <row r="27" spans="1:13">
      <c r="A27" s="44" t="s">
        <v>47</v>
      </c>
      <c r="B27" s="44" t="s">
        <v>116</v>
      </c>
      <c r="C27" s="44" t="s">
        <v>88</v>
      </c>
      <c r="D27" s="44" t="s">
        <v>127</v>
      </c>
      <c r="E27" s="43">
        <v>527364</v>
      </c>
      <c r="F27" s="43">
        <v>200284</v>
      </c>
      <c r="G27" s="43">
        <v>92199</v>
      </c>
      <c r="H27" s="43">
        <v>64694</v>
      </c>
      <c r="I27" s="43">
        <v>43391</v>
      </c>
      <c r="J27" s="43">
        <v>41215</v>
      </c>
      <c r="K27" s="43">
        <v>23921</v>
      </c>
      <c r="L27" s="43">
        <v>26717</v>
      </c>
      <c r="M27" s="43">
        <v>346</v>
      </c>
    </row>
    <row r="28" spans="1:13">
      <c r="A28" s="44" t="s">
        <v>47</v>
      </c>
      <c r="B28" s="44" t="s">
        <v>85</v>
      </c>
      <c r="C28" s="44" t="s">
        <v>88</v>
      </c>
      <c r="D28" s="44" t="s">
        <v>127</v>
      </c>
      <c r="E28" s="43">
        <v>265890</v>
      </c>
      <c r="F28" s="43">
        <v>97898</v>
      </c>
      <c r="G28" s="43">
        <v>45607</v>
      </c>
      <c r="H28" s="43">
        <v>31111</v>
      </c>
      <c r="I28" s="43">
        <v>21180</v>
      </c>
      <c r="J28" s="43">
        <v>20139</v>
      </c>
      <c r="K28" s="43">
        <v>11913</v>
      </c>
      <c r="L28" s="43">
        <v>13364</v>
      </c>
      <c r="M28" s="43">
        <v>191</v>
      </c>
    </row>
    <row r="29" spans="1:13">
      <c r="A29" s="44" t="s">
        <v>47</v>
      </c>
      <c r="B29" s="44" t="s">
        <v>84</v>
      </c>
      <c r="C29" s="44" t="s">
        <v>88</v>
      </c>
      <c r="D29" s="44" t="s">
        <v>127</v>
      </c>
      <c r="E29" s="43">
        <v>104895</v>
      </c>
      <c r="F29" s="43">
        <v>36580</v>
      </c>
      <c r="G29" s="43">
        <v>18447</v>
      </c>
      <c r="H29" s="43">
        <v>10643</v>
      </c>
      <c r="I29" s="43">
        <v>7490</v>
      </c>
      <c r="J29" s="43">
        <v>7867</v>
      </c>
      <c r="K29" s="43">
        <v>4684</v>
      </c>
      <c r="L29" s="43">
        <v>5814</v>
      </c>
      <c r="M29" s="43">
        <v>82</v>
      </c>
    </row>
    <row r="30" spans="1:13">
      <c r="A30" s="44" t="s">
        <v>48</v>
      </c>
      <c r="B30" s="44" t="s">
        <v>115</v>
      </c>
      <c r="C30" s="44" t="s">
        <v>88</v>
      </c>
      <c r="D30" s="44" t="s">
        <v>127</v>
      </c>
      <c r="E30" s="43">
        <v>352263</v>
      </c>
      <c r="F30" s="43">
        <v>113852</v>
      </c>
      <c r="G30" s="43">
        <v>70396</v>
      </c>
      <c r="H30" s="43">
        <v>26095</v>
      </c>
      <c r="I30" s="43">
        <v>17361</v>
      </c>
      <c r="J30" s="43">
        <v>29811</v>
      </c>
      <c r="K30" s="43">
        <v>13265</v>
      </c>
      <c r="L30" s="43">
        <v>26385</v>
      </c>
      <c r="M30" s="43">
        <v>935</v>
      </c>
    </row>
    <row r="31" spans="1:13">
      <c r="A31" s="44" t="s">
        <v>48</v>
      </c>
      <c r="B31" s="44" t="s">
        <v>116</v>
      </c>
      <c r="C31" s="44" t="s">
        <v>88</v>
      </c>
      <c r="D31" s="44" t="s">
        <v>127</v>
      </c>
      <c r="E31" s="43">
        <v>687032</v>
      </c>
      <c r="F31" s="43">
        <v>263959</v>
      </c>
      <c r="G31" s="43">
        <v>122206</v>
      </c>
      <c r="H31" s="43">
        <v>86027</v>
      </c>
      <c r="I31" s="43">
        <v>55726</v>
      </c>
      <c r="J31" s="43">
        <v>59235</v>
      </c>
      <c r="K31" s="43">
        <v>27331</v>
      </c>
      <c r="L31" s="43">
        <v>34389</v>
      </c>
      <c r="M31" s="43">
        <v>1251</v>
      </c>
    </row>
    <row r="32" spans="1:13">
      <c r="A32" s="44" t="s">
        <v>48</v>
      </c>
      <c r="B32" s="44" t="s">
        <v>85</v>
      </c>
      <c r="C32" s="44" t="s">
        <v>88</v>
      </c>
      <c r="D32" s="44" t="s">
        <v>127</v>
      </c>
      <c r="E32" s="43">
        <v>342191</v>
      </c>
      <c r="F32" s="43">
        <v>127793</v>
      </c>
      <c r="G32" s="43">
        <v>60283</v>
      </c>
      <c r="H32" s="43">
        <v>40842</v>
      </c>
      <c r="I32" s="43">
        <v>26668</v>
      </c>
      <c r="J32" s="43">
        <v>28998</v>
      </c>
      <c r="K32" s="43">
        <v>13492</v>
      </c>
      <c r="L32" s="43">
        <v>17176</v>
      </c>
      <c r="M32" s="43">
        <v>617</v>
      </c>
    </row>
    <row r="33" spans="1:13">
      <c r="A33" s="44" t="s">
        <v>48</v>
      </c>
      <c r="B33" s="44" t="s">
        <v>84</v>
      </c>
      <c r="C33" s="44" t="s">
        <v>88</v>
      </c>
      <c r="D33" s="44" t="s">
        <v>127</v>
      </c>
      <c r="E33" s="43">
        <v>138324</v>
      </c>
      <c r="F33" s="43">
        <v>49716</v>
      </c>
      <c r="G33" s="43">
        <v>24895</v>
      </c>
      <c r="H33" s="43">
        <v>14865</v>
      </c>
      <c r="I33" s="43">
        <v>9956</v>
      </c>
      <c r="J33" s="43">
        <v>11669</v>
      </c>
      <c r="K33" s="43">
        <v>5501</v>
      </c>
      <c r="L33" s="43">
        <v>7472</v>
      </c>
      <c r="M33" s="43">
        <v>253</v>
      </c>
    </row>
    <row r="34" spans="1:13">
      <c r="A34" s="44" t="s">
        <v>3</v>
      </c>
      <c r="B34" s="44" t="s">
        <v>115</v>
      </c>
      <c r="C34" s="44" t="s">
        <v>88</v>
      </c>
      <c r="D34" s="44" t="s">
        <v>127</v>
      </c>
      <c r="E34" s="43">
        <v>117256</v>
      </c>
      <c r="F34" s="43">
        <v>36640</v>
      </c>
      <c r="G34" s="43">
        <v>23705</v>
      </c>
      <c r="H34" s="43">
        <v>7652</v>
      </c>
      <c r="I34" s="43">
        <v>5283</v>
      </c>
      <c r="J34" s="43">
        <v>9151</v>
      </c>
      <c r="K34" s="43">
        <v>5110</v>
      </c>
      <c r="L34" s="43">
        <v>9351</v>
      </c>
      <c r="M34" s="43">
        <v>93</v>
      </c>
    </row>
    <row r="35" spans="1:13">
      <c r="A35" s="44" t="s">
        <v>3</v>
      </c>
      <c r="B35" s="44" t="s">
        <v>116</v>
      </c>
      <c r="C35" s="44" t="s">
        <v>88</v>
      </c>
      <c r="D35" s="44" t="s">
        <v>127</v>
      </c>
      <c r="E35" s="43">
        <v>263652</v>
      </c>
      <c r="F35" s="43">
        <v>100996</v>
      </c>
      <c r="G35" s="43">
        <v>46955</v>
      </c>
      <c r="H35" s="43">
        <v>32219</v>
      </c>
      <c r="I35" s="43">
        <v>21822</v>
      </c>
      <c r="J35" s="43">
        <v>21967</v>
      </c>
      <c r="K35" s="43">
        <v>11717</v>
      </c>
      <c r="L35" s="43">
        <v>13102</v>
      </c>
      <c r="M35" s="43">
        <v>169</v>
      </c>
    </row>
    <row r="36" spans="1:13">
      <c r="A36" s="44" t="s">
        <v>3</v>
      </c>
      <c r="B36" s="44" t="s">
        <v>85</v>
      </c>
      <c r="C36" s="44" t="s">
        <v>88</v>
      </c>
      <c r="D36" s="44" t="s">
        <v>127</v>
      </c>
      <c r="E36" s="43">
        <v>129203</v>
      </c>
      <c r="F36" s="43">
        <v>48371</v>
      </c>
      <c r="G36" s="43">
        <v>22662</v>
      </c>
      <c r="H36" s="43">
        <v>15346</v>
      </c>
      <c r="I36" s="43">
        <v>10363</v>
      </c>
      <c r="J36" s="43">
        <v>10580</v>
      </c>
      <c r="K36" s="43">
        <v>5596</v>
      </c>
      <c r="L36" s="43">
        <v>6402</v>
      </c>
      <c r="M36" s="43">
        <v>84</v>
      </c>
    </row>
    <row r="37" spans="1:13">
      <c r="A37" s="44" t="s">
        <v>3</v>
      </c>
      <c r="B37" s="44" t="s">
        <v>84</v>
      </c>
      <c r="C37" s="44" t="s">
        <v>88</v>
      </c>
      <c r="D37" s="44" t="s">
        <v>127</v>
      </c>
      <c r="E37" s="43">
        <v>55425</v>
      </c>
      <c r="F37" s="43">
        <v>19629</v>
      </c>
      <c r="G37" s="43">
        <v>10124</v>
      </c>
      <c r="H37" s="43">
        <v>5542</v>
      </c>
      <c r="I37" s="43">
        <v>3963</v>
      </c>
      <c r="J37" s="43">
        <v>4503</v>
      </c>
      <c r="K37" s="43">
        <v>2510</v>
      </c>
      <c r="L37" s="43">
        <v>3073</v>
      </c>
      <c r="M37" s="43">
        <v>38</v>
      </c>
    </row>
    <row r="38" spans="1:13">
      <c r="A38" s="44" t="s">
        <v>50</v>
      </c>
      <c r="B38" s="44" t="s">
        <v>115</v>
      </c>
      <c r="C38" s="44" t="s">
        <v>88</v>
      </c>
      <c r="D38" s="44" t="s">
        <v>127</v>
      </c>
      <c r="E38" s="43">
        <v>413428</v>
      </c>
      <c r="F38" s="43">
        <v>140358</v>
      </c>
      <c r="G38" s="43">
        <v>77634</v>
      </c>
      <c r="H38" s="43">
        <v>39411</v>
      </c>
      <c r="I38" s="43">
        <v>23313</v>
      </c>
      <c r="J38" s="43">
        <v>31056</v>
      </c>
      <c r="K38" s="43">
        <v>16182</v>
      </c>
      <c r="L38" s="43">
        <v>30044</v>
      </c>
      <c r="M38" s="43">
        <v>352</v>
      </c>
    </row>
    <row r="39" spans="1:13">
      <c r="A39" s="44" t="s">
        <v>50</v>
      </c>
      <c r="B39" s="44" t="s">
        <v>116</v>
      </c>
      <c r="C39" s="44" t="s">
        <v>88</v>
      </c>
      <c r="D39" s="44" t="s">
        <v>127</v>
      </c>
      <c r="E39" s="43">
        <v>756797</v>
      </c>
      <c r="F39" s="43">
        <v>300675</v>
      </c>
      <c r="G39" s="43">
        <v>127282</v>
      </c>
      <c r="H39" s="43">
        <v>110937</v>
      </c>
      <c r="I39" s="43">
        <v>62456</v>
      </c>
      <c r="J39" s="43">
        <v>58679</v>
      </c>
      <c r="K39" s="43">
        <v>29874</v>
      </c>
      <c r="L39" s="43">
        <v>38131</v>
      </c>
      <c r="M39" s="43">
        <v>598</v>
      </c>
    </row>
    <row r="40" spans="1:13">
      <c r="A40" s="44" t="s">
        <v>50</v>
      </c>
      <c r="B40" s="44" t="s">
        <v>85</v>
      </c>
      <c r="C40" s="44" t="s">
        <v>88</v>
      </c>
      <c r="D40" s="44" t="s">
        <v>127</v>
      </c>
      <c r="E40" s="43">
        <v>391596</v>
      </c>
      <c r="F40" s="43">
        <v>150257</v>
      </c>
      <c r="G40" s="43">
        <v>64878</v>
      </c>
      <c r="H40" s="43">
        <v>54431</v>
      </c>
      <c r="I40" s="43">
        <v>30948</v>
      </c>
      <c r="J40" s="43">
        <v>29476</v>
      </c>
      <c r="K40" s="43">
        <v>15374</v>
      </c>
      <c r="L40" s="43">
        <v>19713</v>
      </c>
      <c r="M40" s="43">
        <v>315</v>
      </c>
    </row>
    <row r="41" spans="1:13">
      <c r="A41" s="44" t="s">
        <v>50</v>
      </c>
      <c r="B41" s="44" t="s">
        <v>84</v>
      </c>
      <c r="C41" s="44" t="s">
        <v>88</v>
      </c>
      <c r="D41" s="44" t="s">
        <v>127</v>
      </c>
      <c r="E41" s="43">
        <v>160251</v>
      </c>
      <c r="F41" s="43">
        <v>58329</v>
      </c>
      <c r="G41" s="43">
        <v>26692</v>
      </c>
      <c r="H41" s="43">
        <v>19925</v>
      </c>
      <c r="I41" s="43">
        <v>11712</v>
      </c>
      <c r="J41" s="43">
        <v>11910</v>
      </c>
      <c r="K41" s="43">
        <v>6143</v>
      </c>
      <c r="L41" s="43">
        <v>8505</v>
      </c>
      <c r="M41" s="43">
        <v>134</v>
      </c>
    </row>
    <row r="42" spans="1:13">
      <c r="A42" s="44" t="s">
        <v>45</v>
      </c>
      <c r="B42" s="44" t="s">
        <v>115</v>
      </c>
      <c r="C42" s="44" t="s">
        <v>88</v>
      </c>
      <c r="D42" s="44" t="s">
        <v>127</v>
      </c>
      <c r="E42" s="43">
        <v>92522</v>
      </c>
      <c r="F42" s="43">
        <v>31181</v>
      </c>
      <c r="G42" s="43">
        <v>17680</v>
      </c>
      <c r="H42" s="43">
        <v>7925</v>
      </c>
      <c r="I42" s="43">
        <v>5576</v>
      </c>
      <c r="J42" s="43">
        <v>7878</v>
      </c>
      <c r="K42" s="43">
        <v>3663</v>
      </c>
      <c r="L42" s="43">
        <v>6047</v>
      </c>
      <c r="M42" s="43">
        <v>92</v>
      </c>
    </row>
    <row r="43" spans="1:13">
      <c r="A43" s="44" t="s">
        <v>45</v>
      </c>
      <c r="B43" s="44" t="s">
        <v>116</v>
      </c>
      <c r="C43" s="44" t="s">
        <v>88</v>
      </c>
      <c r="D43" s="44" t="s">
        <v>127</v>
      </c>
      <c r="E43" s="43">
        <v>178795</v>
      </c>
      <c r="F43" s="43">
        <v>69711</v>
      </c>
      <c r="G43" s="43">
        <v>30901</v>
      </c>
      <c r="H43" s="43">
        <v>23447</v>
      </c>
      <c r="I43" s="43">
        <v>15363</v>
      </c>
      <c r="J43" s="43">
        <v>15641</v>
      </c>
      <c r="K43" s="43">
        <v>7047</v>
      </c>
      <c r="L43" s="43">
        <v>8061</v>
      </c>
      <c r="M43" s="43">
        <v>152</v>
      </c>
    </row>
    <row r="44" spans="1:13">
      <c r="A44" s="44" t="s">
        <v>45</v>
      </c>
      <c r="B44" s="44" t="s">
        <v>85</v>
      </c>
      <c r="C44" s="44" t="s">
        <v>88</v>
      </c>
      <c r="D44" s="44" t="s">
        <v>127</v>
      </c>
      <c r="E44" s="43">
        <v>86811</v>
      </c>
      <c r="F44" s="43">
        <v>32964</v>
      </c>
      <c r="G44" s="43">
        <v>14643</v>
      </c>
      <c r="H44" s="43">
        <v>11063</v>
      </c>
      <c r="I44" s="43">
        <v>7258</v>
      </c>
      <c r="J44" s="43">
        <v>7491</v>
      </c>
      <c r="K44" s="43">
        <v>3325</v>
      </c>
      <c r="L44" s="43">
        <v>3749</v>
      </c>
      <c r="M44" s="43">
        <v>78</v>
      </c>
    </row>
    <row r="45" spans="1:13">
      <c r="A45" s="44" t="s">
        <v>45</v>
      </c>
      <c r="B45" s="44" t="s">
        <v>84</v>
      </c>
      <c r="C45" s="44" t="s">
        <v>88</v>
      </c>
      <c r="D45" s="44" t="s">
        <v>127</v>
      </c>
      <c r="E45" s="43">
        <v>34155</v>
      </c>
      <c r="F45" s="43">
        <v>12254</v>
      </c>
      <c r="G45" s="43">
        <v>5904</v>
      </c>
      <c r="H45" s="43">
        <v>3796</v>
      </c>
      <c r="I45" s="43">
        <v>2554</v>
      </c>
      <c r="J45" s="43">
        <v>2920</v>
      </c>
      <c r="K45" s="43">
        <v>1318</v>
      </c>
      <c r="L45" s="43">
        <v>1627</v>
      </c>
      <c r="M45" s="43">
        <v>39</v>
      </c>
    </row>
    <row r="46" spans="1:13">
      <c r="A46" s="44" t="s">
        <v>53</v>
      </c>
      <c r="B46" s="44" t="s">
        <v>115</v>
      </c>
      <c r="C46" s="44" t="s">
        <v>88</v>
      </c>
      <c r="D46" s="44" t="s">
        <v>127</v>
      </c>
      <c r="E46" s="43">
        <v>146466</v>
      </c>
      <c r="F46" s="43">
        <v>50281</v>
      </c>
      <c r="G46" s="43">
        <v>31230</v>
      </c>
      <c r="H46" s="43">
        <v>11006</v>
      </c>
      <c r="I46" s="43">
        <v>8045</v>
      </c>
      <c r="J46" s="43">
        <v>16912</v>
      </c>
      <c r="K46" s="43">
        <v>4917</v>
      </c>
      <c r="L46" s="43">
        <v>9315</v>
      </c>
      <c r="M46" s="43">
        <v>86</v>
      </c>
    </row>
    <row r="47" spans="1:13">
      <c r="A47" s="44" t="s">
        <v>53</v>
      </c>
      <c r="B47" s="44" t="s">
        <v>116</v>
      </c>
      <c r="C47" s="44" t="s">
        <v>88</v>
      </c>
      <c r="D47" s="44" t="s">
        <v>127</v>
      </c>
      <c r="E47" s="43">
        <v>252489</v>
      </c>
      <c r="F47" s="43">
        <v>99515</v>
      </c>
      <c r="G47" s="43">
        <v>48140</v>
      </c>
      <c r="H47" s="43">
        <v>30472</v>
      </c>
      <c r="I47" s="43">
        <v>20903</v>
      </c>
      <c r="J47" s="43">
        <v>27563</v>
      </c>
      <c r="K47" s="43">
        <v>8657</v>
      </c>
      <c r="L47" s="43">
        <v>11796</v>
      </c>
      <c r="M47" s="43">
        <v>124</v>
      </c>
    </row>
    <row r="48" spans="1:13">
      <c r="A48" s="44" t="s">
        <v>53</v>
      </c>
      <c r="B48" s="44" t="s">
        <v>85</v>
      </c>
      <c r="C48" s="44" t="s">
        <v>88</v>
      </c>
      <c r="D48" s="44" t="s">
        <v>127</v>
      </c>
      <c r="E48" s="43">
        <v>127000</v>
      </c>
      <c r="F48" s="43">
        <v>49368</v>
      </c>
      <c r="G48" s="43">
        <v>24104</v>
      </c>
      <c r="H48" s="43">
        <v>14825</v>
      </c>
      <c r="I48" s="43">
        <v>10439</v>
      </c>
      <c r="J48" s="43">
        <v>13748</v>
      </c>
      <c r="K48" s="43">
        <v>4282</v>
      </c>
      <c r="L48" s="43">
        <v>6014</v>
      </c>
      <c r="M48" s="43">
        <v>60</v>
      </c>
    </row>
    <row r="49" spans="1:13">
      <c r="A49" s="44" t="s">
        <v>53</v>
      </c>
      <c r="B49" s="44" t="s">
        <v>84</v>
      </c>
      <c r="C49" s="44" t="s">
        <v>88</v>
      </c>
      <c r="D49" s="44" t="s">
        <v>127</v>
      </c>
      <c r="E49" s="43">
        <v>44381</v>
      </c>
      <c r="F49" s="43">
        <v>16514</v>
      </c>
      <c r="G49" s="43">
        <v>8658</v>
      </c>
      <c r="H49" s="43">
        <v>4570</v>
      </c>
      <c r="I49" s="43">
        <v>3286</v>
      </c>
      <c r="J49" s="43">
        <v>4829</v>
      </c>
      <c r="K49" s="43">
        <v>1499</v>
      </c>
      <c r="L49" s="43">
        <v>2303</v>
      </c>
      <c r="M49" s="43">
        <v>27</v>
      </c>
    </row>
    <row r="50" spans="1:13">
      <c r="A50" s="44" t="s">
        <v>0</v>
      </c>
      <c r="B50" s="44" t="s">
        <v>115</v>
      </c>
      <c r="C50" s="44" t="s">
        <v>88</v>
      </c>
      <c r="D50" s="44" t="s">
        <v>127</v>
      </c>
      <c r="E50" s="43">
        <v>213683</v>
      </c>
      <c r="F50" s="43">
        <v>73287</v>
      </c>
      <c r="G50" s="43">
        <v>41472</v>
      </c>
      <c r="H50" s="43">
        <v>18629</v>
      </c>
      <c r="I50" s="43">
        <v>13186</v>
      </c>
      <c r="J50" s="43">
        <v>20180</v>
      </c>
      <c r="K50" s="43">
        <v>8029</v>
      </c>
      <c r="L50" s="43">
        <v>13092</v>
      </c>
      <c r="M50" s="43">
        <v>171</v>
      </c>
    </row>
    <row r="51" spans="1:13">
      <c r="A51" s="44" t="s">
        <v>0</v>
      </c>
      <c r="B51" s="44" t="s">
        <v>116</v>
      </c>
      <c r="C51" s="44" t="s">
        <v>88</v>
      </c>
      <c r="D51" s="44" t="s">
        <v>127</v>
      </c>
      <c r="E51" s="43">
        <v>409015</v>
      </c>
      <c r="F51" s="43">
        <v>162294</v>
      </c>
      <c r="G51" s="43">
        <v>70561</v>
      </c>
      <c r="H51" s="43">
        <v>55317</v>
      </c>
      <c r="I51" s="43">
        <v>36416</v>
      </c>
      <c r="J51" s="43">
        <v>37664</v>
      </c>
      <c r="K51" s="43">
        <v>15204</v>
      </c>
      <c r="L51" s="43">
        <v>17405</v>
      </c>
      <c r="M51" s="43">
        <v>288</v>
      </c>
    </row>
    <row r="52" spans="1:13">
      <c r="A52" s="44" t="s">
        <v>0</v>
      </c>
      <c r="B52" s="44" t="s">
        <v>85</v>
      </c>
      <c r="C52" s="44" t="s">
        <v>88</v>
      </c>
      <c r="D52" s="44" t="s">
        <v>127</v>
      </c>
      <c r="E52" s="43">
        <v>207823</v>
      </c>
      <c r="F52" s="43">
        <v>79705</v>
      </c>
      <c r="G52" s="43">
        <v>35071</v>
      </c>
      <c r="H52" s="43">
        <v>26683</v>
      </c>
      <c r="I52" s="43">
        <v>17951</v>
      </c>
      <c r="J52" s="43">
        <v>18639</v>
      </c>
      <c r="K52" s="43">
        <v>7614</v>
      </c>
      <c r="L52" s="43">
        <v>8681</v>
      </c>
      <c r="M52" s="43">
        <v>137</v>
      </c>
    </row>
    <row r="53" spans="1:13">
      <c r="A53" s="44" t="s">
        <v>0</v>
      </c>
      <c r="B53" s="44" t="s">
        <v>84</v>
      </c>
      <c r="C53" s="44" t="s">
        <v>88</v>
      </c>
      <c r="D53" s="44" t="s">
        <v>127</v>
      </c>
      <c r="E53" s="43">
        <v>78066</v>
      </c>
      <c r="F53" s="43">
        <v>28828</v>
      </c>
      <c r="G53" s="43">
        <v>13201</v>
      </c>
      <c r="H53" s="43">
        <v>9252</v>
      </c>
      <c r="I53" s="43">
        <v>6375</v>
      </c>
      <c r="J53" s="43">
        <v>6926</v>
      </c>
      <c r="K53" s="43">
        <v>2864</v>
      </c>
      <c r="L53" s="43">
        <v>3353</v>
      </c>
      <c r="M53" s="43">
        <v>58</v>
      </c>
    </row>
    <row r="54" spans="1:13">
      <c r="A54" s="44" t="s">
        <v>102</v>
      </c>
      <c r="B54" s="44" t="s">
        <v>115</v>
      </c>
      <c r="C54" s="44" t="s">
        <v>88</v>
      </c>
      <c r="D54" s="44" t="s">
        <v>127</v>
      </c>
      <c r="E54" s="43">
        <v>145096</v>
      </c>
      <c r="F54" s="43">
        <v>46326</v>
      </c>
      <c r="G54" s="43">
        <v>29164</v>
      </c>
      <c r="H54" s="43">
        <v>10175</v>
      </c>
      <c r="I54" s="43">
        <v>6987</v>
      </c>
      <c r="J54" s="43">
        <v>12262</v>
      </c>
      <c r="K54" s="43">
        <v>6023</v>
      </c>
      <c r="L54" s="43">
        <v>10760</v>
      </c>
      <c r="M54" s="43">
        <v>119</v>
      </c>
    </row>
    <row r="55" spans="1:13">
      <c r="A55" s="44" t="s">
        <v>102</v>
      </c>
      <c r="B55" s="44" t="s">
        <v>116</v>
      </c>
      <c r="C55" s="44" t="s">
        <v>88</v>
      </c>
      <c r="D55" s="44" t="s">
        <v>127</v>
      </c>
      <c r="E55" s="43">
        <v>304356</v>
      </c>
      <c r="F55" s="43">
        <v>115399</v>
      </c>
      <c r="G55" s="43">
        <v>54791</v>
      </c>
      <c r="H55" s="43">
        <v>36347</v>
      </c>
      <c r="I55" s="43">
        <v>24261</v>
      </c>
      <c r="J55" s="43">
        <v>26655</v>
      </c>
      <c r="K55" s="43">
        <v>12874</v>
      </c>
      <c r="L55" s="43">
        <v>15056</v>
      </c>
      <c r="M55" s="43">
        <v>206</v>
      </c>
    </row>
    <row r="56" spans="1:13">
      <c r="A56" s="44" t="s">
        <v>102</v>
      </c>
      <c r="B56" s="44" t="s">
        <v>85</v>
      </c>
      <c r="C56" s="44" t="s">
        <v>88</v>
      </c>
      <c r="D56" s="44" t="s">
        <v>127</v>
      </c>
      <c r="E56" s="43">
        <v>155640</v>
      </c>
      <c r="F56" s="43">
        <v>57403</v>
      </c>
      <c r="G56" s="43">
        <v>27732</v>
      </c>
      <c r="H56" s="43">
        <v>17721</v>
      </c>
      <c r="I56" s="43">
        <v>11950</v>
      </c>
      <c r="J56" s="43">
        <v>13375</v>
      </c>
      <c r="K56" s="43">
        <v>6548</v>
      </c>
      <c r="L56" s="43">
        <v>7697</v>
      </c>
      <c r="M56" s="43">
        <v>112</v>
      </c>
    </row>
    <row r="57" spans="1:13">
      <c r="A57" s="44" t="s">
        <v>102</v>
      </c>
      <c r="B57" s="44" t="s">
        <v>84</v>
      </c>
      <c r="C57" s="44" t="s">
        <v>88</v>
      </c>
      <c r="D57" s="44" t="s">
        <v>127</v>
      </c>
      <c r="E57" s="43">
        <v>52873</v>
      </c>
      <c r="F57" s="43">
        <v>18168</v>
      </c>
      <c r="G57" s="43">
        <v>9584</v>
      </c>
      <c r="H57" s="43">
        <v>5064</v>
      </c>
      <c r="I57" s="43">
        <v>3520</v>
      </c>
      <c r="J57" s="43">
        <v>4415</v>
      </c>
      <c r="K57" s="43">
        <v>2235</v>
      </c>
      <c r="L57" s="43">
        <v>2881</v>
      </c>
      <c r="M57" s="43">
        <v>53</v>
      </c>
    </row>
    <row r="58" spans="1:13">
      <c r="A58" s="44" t="s">
        <v>57</v>
      </c>
      <c r="B58" s="44" t="s">
        <v>115</v>
      </c>
      <c r="C58" s="44" t="s">
        <v>88</v>
      </c>
      <c r="D58" s="44" t="s">
        <v>127</v>
      </c>
      <c r="E58" s="43">
        <v>203730</v>
      </c>
      <c r="F58" s="43">
        <v>70479</v>
      </c>
      <c r="G58" s="43">
        <v>39745</v>
      </c>
      <c r="H58" s="43">
        <v>18586</v>
      </c>
      <c r="I58" s="43">
        <v>12148</v>
      </c>
      <c r="J58" s="43">
        <v>19308</v>
      </c>
      <c r="K58" s="43">
        <v>7162</v>
      </c>
      <c r="L58" s="43">
        <v>13054</v>
      </c>
      <c r="M58" s="43">
        <v>221</v>
      </c>
    </row>
    <row r="59" spans="1:13">
      <c r="A59" s="44" t="s">
        <v>57</v>
      </c>
      <c r="B59" s="44" t="s">
        <v>116</v>
      </c>
      <c r="C59" s="44" t="s">
        <v>88</v>
      </c>
      <c r="D59" s="44" t="s">
        <v>127</v>
      </c>
      <c r="E59" s="43">
        <v>447898</v>
      </c>
      <c r="F59" s="43">
        <v>182536</v>
      </c>
      <c r="G59" s="43">
        <v>76872</v>
      </c>
      <c r="H59" s="43">
        <v>64427</v>
      </c>
      <c r="I59" s="43">
        <v>41237</v>
      </c>
      <c r="J59" s="43">
        <v>41421</v>
      </c>
      <c r="K59" s="43">
        <v>15706</v>
      </c>
      <c r="L59" s="43">
        <v>19378</v>
      </c>
      <c r="M59" s="43">
        <v>367</v>
      </c>
    </row>
    <row r="60" spans="1:13">
      <c r="A60" s="44" t="s">
        <v>57</v>
      </c>
      <c r="B60" s="44" t="s">
        <v>85</v>
      </c>
      <c r="C60" s="44" t="s">
        <v>88</v>
      </c>
      <c r="D60" s="44" t="s">
        <v>127</v>
      </c>
      <c r="E60" s="43">
        <v>219279</v>
      </c>
      <c r="F60" s="43">
        <v>86593</v>
      </c>
      <c r="G60" s="43">
        <v>37503</v>
      </c>
      <c r="H60" s="43">
        <v>29893</v>
      </c>
      <c r="I60" s="43">
        <v>19197</v>
      </c>
      <c r="J60" s="43">
        <v>19886</v>
      </c>
      <c r="K60" s="43">
        <v>7672</v>
      </c>
      <c r="L60" s="43">
        <v>9757</v>
      </c>
      <c r="M60" s="43">
        <v>188</v>
      </c>
    </row>
    <row r="61" spans="1:13">
      <c r="A61" s="44" t="s">
        <v>57</v>
      </c>
      <c r="B61" s="44" t="s">
        <v>84</v>
      </c>
      <c r="C61" s="44" t="s">
        <v>88</v>
      </c>
      <c r="D61" s="44" t="s">
        <v>127</v>
      </c>
      <c r="E61" s="43">
        <v>104353</v>
      </c>
      <c r="F61" s="43">
        <v>40373</v>
      </c>
      <c r="G61" s="43">
        <v>18280</v>
      </c>
      <c r="H61" s="43">
        <v>13376</v>
      </c>
      <c r="I61" s="43">
        <v>8717</v>
      </c>
      <c r="J61" s="43">
        <v>9627</v>
      </c>
      <c r="K61" s="43">
        <v>3701</v>
      </c>
      <c r="L61" s="43">
        <v>4863</v>
      </c>
      <c r="M61" s="43">
        <v>89</v>
      </c>
    </row>
    <row r="62" spans="1:13">
      <c r="A62" s="44" t="s">
        <v>46</v>
      </c>
      <c r="B62" s="44" t="s">
        <v>115</v>
      </c>
      <c r="C62" s="44" t="s">
        <v>88</v>
      </c>
      <c r="D62" s="44" t="s">
        <v>127</v>
      </c>
      <c r="E62" s="43">
        <v>77240</v>
      </c>
      <c r="F62" s="43">
        <v>26542</v>
      </c>
      <c r="G62" s="43">
        <v>14901</v>
      </c>
      <c r="H62" s="43">
        <v>7088</v>
      </c>
      <c r="I62" s="43">
        <v>4553</v>
      </c>
      <c r="J62" s="43">
        <v>6794</v>
      </c>
      <c r="K62" s="43">
        <v>2940</v>
      </c>
      <c r="L62" s="43">
        <v>5096</v>
      </c>
      <c r="M62" s="43">
        <v>71</v>
      </c>
    </row>
    <row r="63" spans="1:13">
      <c r="A63" s="44" t="s">
        <v>46</v>
      </c>
      <c r="B63" s="44" t="s">
        <v>116</v>
      </c>
      <c r="C63" s="44" t="s">
        <v>88</v>
      </c>
      <c r="D63" s="44" t="s">
        <v>127</v>
      </c>
      <c r="E63" s="43">
        <v>163180</v>
      </c>
      <c r="F63" s="43">
        <v>65554</v>
      </c>
      <c r="G63" s="43">
        <v>28217</v>
      </c>
      <c r="H63" s="43">
        <v>23113</v>
      </c>
      <c r="I63" s="43">
        <v>14224</v>
      </c>
      <c r="J63" s="43">
        <v>14512</v>
      </c>
      <c r="K63" s="43">
        <v>6196</v>
      </c>
      <c r="L63" s="43">
        <v>7375</v>
      </c>
      <c r="M63" s="43">
        <v>134</v>
      </c>
    </row>
    <row r="64" spans="1:13">
      <c r="A64" s="44" t="s">
        <v>46</v>
      </c>
      <c r="B64" s="44" t="s">
        <v>85</v>
      </c>
      <c r="C64" s="44" t="s">
        <v>88</v>
      </c>
      <c r="D64" s="44" t="s">
        <v>127</v>
      </c>
      <c r="E64" s="43">
        <v>80185</v>
      </c>
      <c r="F64" s="43">
        <v>31212</v>
      </c>
      <c r="G64" s="43">
        <v>13791</v>
      </c>
      <c r="H64" s="43">
        <v>10836</v>
      </c>
      <c r="I64" s="43">
        <v>6585</v>
      </c>
      <c r="J64" s="43">
        <v>6945</v>
      </c>
      <c r="K64" s="43">
        <v>3048</v>
      </c>
      <c r="L64" s="43">
        <v>3723</v>
      </c>
      <c r="M64" s="43">
        <v>75</v>
      </c>
    </row>
    <row r="65" spans="1:13">
      <c r="A65" s="44" t="s">
        <v>46</v>
      </c>
      <c r="B65" s="44" t="s">
        <v>84</v>
      </c>
      <c r="C65" s="44" t="s">
        <v>88</v>
      </c>
      <c r="D65" s="44" t="s">
        <v>127</v>
      </c>
      <c r="E65" s="43">
        <v>31916</v>
      </c>
      <c r="F65" s="43">
        <v>12049</v>
      </c>
      <c r="G65" s="43">
        <v>5483</v>
      </c>
      <c r="H65" s="43">
        <v>4057</v>
      </c>
      <c r="I65" s="43">
        <v>2509</v>
      </c>
      <c r="J65" s="43">
        <v>2726</v>
      </c>
      <c r="K65" s="43">
        <v>1219</v>
      </c>
      <c r="L65" s="43">
        <v>1504</v>
      </c>
      <c r="M65" s="43">
        <v>34</v>
      </c>
    </row>
    <row r="66" spans="1:13">
      <c r="A66" s="44" t="s">
        <v>49</v>
      </c>
      <c r="B66" s="44" t="s">
        <v>115</v>
      </c>
      <c r="C66" s="44" t="s">
        <v>88</v>
      </c>
      <c r="D66" s="44" t="s">
        <v>127</v>
      </c>
      <c r="E66" s="43">
        <v>147600</v>
      </c>
      <c r="F66" s="43">
        <v>48449</v>
      </c>
      <c r="G66" s="43">
        <v>29157</v>
      </c>
      <c r="H66" s="43">
        <v>11516</v>
      </c>
      <c r="I66" s="43">
        <v>7776</v>
      </c>
      <c r="J66" s="43">
        <v>13694</v>
      </c>
      <c r="K66" s="43">
        <v>4838</v>
      </c>
      <c r="L66" s="43">
        <v>10469</v>
      </c>
      <c r="M66" s="43">
        <v>156</v>
      </c>
    </row>
    <row r="67" spans="1:13">
      <c r="A67" s="44" t="s">
        <v>49</v>
      </c>
      <c r="B67" s="44" t="s">
        <v>116</v>
      </c>
      <c r="C67" s="44" t="s">
        <v>88</v>
      </c>
      <c r="D67" s="44" t="s">
        <v>127</v>
      </c>
      <c r="E67" s="43">
        <v>274326</v>
      </c>
      <c r="F67" s="43">
        <v>104479</v>
      </c>
      <c r="G67" s="43">
        <v>48930</v>
      </c>
      <c r="H67" s="43">
        <v>33488</v>
      </c>
      <c r="I67" s="43">
        <v>22061</v>
      </c>
      <c r="J67" s="43">
        <v>25181</v>
      </c>
      <c r="K67" s="43">
        <v>9700</v>
      </c>
      <c r="L67" s="43">
        <v>13795</v>
      </c>
      <c r="M67" s="43">
        <v>254</v>
      </c>
    </row>
    <row r="68" spans="1:13">
      <c r="A68" s="44" t="s">
        <v>49</v>
      </c>
      <c r="B68" s="44" t="s">
        <v>85</v>
      </c>
      <c r="C68" s="44" t="s">
        <v>88</v>
      </c>
      <c r="D68" s="44" t="s">
        <v>127</v>
      </c>
      <c r="E68" s="43">
        <v>139894</v>
      </c>
      <c r="F68" s="43">
        <v>51518</v>
      </c>
      <c r="G68" s="43">
        <v>24508</v>
      </c>
      <c r="H68" s="43">
        <v>16240</v>
      </c>
      <c r="I68" s="43">
        <v>10770</v>
      </c>
      <c r="J68" s="43">
        <v>12569</v>
      </c>
      <c r="K68" s="43">
        <v>4779</v>
      </c>
      <c r="L68" s="43">
        <v>7028</v>
      </c>
      <c r="M68" s="43">
        <v>132</v>
      </c>
    </row>
    <row r="69" spans="1:13">
      <c r="A69" s="44" t="s">
        <v>49</v>
      </c>
      <c r="B69" s="44" t="s">
        <v>84</v>
      </c>
      <c r="C69" s="44" t="s">
        <v>88</v>
      </c>
      <c r="D69" s="44" t="s">
        <v>127</v>
      </c>
      <c r="E69" s="43">
        <v>52931</v>
      </c>
      <c r="F69" s="43">
        <v>18394</v>
      </c>
      <c r="G69" s="43">
        <v>9307</v>
      </c>
      <c r="H69" s="43">
        <v>5425</v>
      </c>
      <c r="I69" s="43">
        <v>3662</v>
      </c>
      <c r="J69" s="43">
        <v>4679</v>
      </c>
      <c r="K69" s="43">
        <v>1726</v>
      </c>
      <c r="L69" s="43">
        <v>2843</v>
      </c>
      <c r="M69" s="43">
        <v>59</v>
      </c>
    </row>
    <row r="70" spans="1:13">
      <c r="A70" s="44" t="s">
        <v>104</v>
      </c>
      <c r="B70" s="44" t="s">
        <v>115</v>
      </c>
      <c r="C70" s="44" t="s">
        <v>88</v>
      </c>
      <c r="D70" s="44" t="s">
        <v>127</v>
      </c>
      <c r="E70" s="43">
        <v>269587</v>
      </c>
      <c r="F70" s="43">
        <v>93609</v>
      </c>
      <c r="G70" s="43">
        <v>51426</v>
      </c>
      <c r="H70" s="43">
        <v>26090</v>
      </c>
      <c r="I70" s="43">
        <v>16093</v>
      </c>
      <c r="J70" s="43">
        <v>26091</v>
      </c>
      <c r="K70" s="43">
        <v>8584</v>
      </c>
      <c r="L70" s="43">
        <v>16446</v>
      </c>
      <c r="M70" s="43">
        <v>305</v>
      </c>
    </row>
    <row r="71" spans="1:13">
      <c r="A71" s="44" t="s">
        <v>104</v>
      </c>
      <c r="B71" s="44" t="s">
        <v>116</v>
      </c>
      <c r="C71" s="44" t="s">
        <v>88</v>
      </c>
      <c r="D71" s="44" t="s">
        <v>127</v>
      </c>
      <c r="E71" s="43">
        <v>609852</v>
      </c>
      <c r="F71" s="43">
        <v>247997</v>
      </c>
      <c r="G71" s="43">
        <v>103555</v>
      </c>
      <c r="H71" s="43">
        <v>91593</v>
      </c>
      <c r="I71" s="43">
        <v>52849</v>
      </c>
      <c r="J71" s="43">
        <v>56173</v>
      </c>
      <c r="K71" s="43">
        <v>20428</v>
      </c>
      <c r="L71" s="43">
        <v>26433</v>
      </c>
      <c r="M71" s="43">
        <v>521</v>
      </c>
    </row>
    <row r="72" spans="1:13">
      <c r="A72" s="44" t="s">
        <v>104</v>
      </c>
      <c r="B72" s="44" t="s">
        <v>85</v>
      </c>
      <c r="C72" s="44" t="s">
        <v>88</v>
      </c>
      <c r="D72" s="44" t="s">
        <v>127</v>
      </c>
      <c r="E72" s="43">
        <v>305166</v>
      </c>
      <c r="F72" s="43">
        <v>120328</v>
      </c>
      <c r="G72" s="43">
        <v>50338</v>
      </c>
      <c r="H72" s="43">
        <v>44246</v>
      </c>
      <c r="I72" s="43">
        <v>25744</v>
      </c>
      <c r="J72" s="43">
        <v>27114</v>
      </c>
      <c r="K72" s="43">
        <v>10045</v>
      </c>
      <c r="L72" s="43">
        <v>12923</v>
      </c>
      <c r="M72" s="43">
        <v>256</v>
      </c>
    </row>
    <row r="73" spans="1:13">
      <c r="A73" s="44" t="s">
        <v>104</v>
      </c>
      <c r="B73" s="44" t="s">
        <v>84</v>
      </c>
      <c r="C73" s="44" t="s">
        <v>88</v>
      </c>
      <c r="D73" s="44" t="s">
        <v>127</v>
      </c>
      <c r="E73" s="43">
        <v>130472</v>
      </c>
      <c r="F73" s="43">
        <v>49415</v>
      </c>
      <c r="G73" s="43">
        <v>21853</v>
      </c>
      <c r="H73" s="43">
        <v>17264</v>
      </c>
      <c r="I73" s="43">
        <v>10298</v>
      </c>
      <c r="J73" s="43">
        <v>11572</v>
      </c>
      <c r="K73" s="43">
        <v>4328</v>
      </c>
      <c r="L73" s="43">
        <v>5833</v>
      </c>
      <c r="M73" s="43">
        <v>120</v>
      </c>
    </row>
    <row r="74" spans="1:13">
      <c r="A74" s="44" t="s">
        <v>105</v>
      </c>
      <c r="B74" s="44" t="s">
        <v>115</v>
      </c>
      <c r="C74" s="44" t="s">
        <v>88</v>
      </c>
      <c r="D74" s="44" t="s">
        <v>127</v>
      </c>
      <c r="E74" s="43">
        <v>166509</v>
      </c>
      <c r="F74" s="43">
        <v>56427</v>
      </c>
      <c r="G74" s="43">
        <v>33124</v>
      </c>
      <c r="H74" s="43">
        <v>13839</v>
      </c>
      <c r="I74" s="43">
        <v>9464</v>
      </c>
      <c r="J74" s="43">
        <v>16509</v>
      </c>
      <c r="K74" s="43">
        <v>5798</v>
      </c>
      <c r="L74" s="43">
        <v>10661</v>
      </c>
      <c r="M74" s="43">
        <v>156</v>
      </c>
    </row>
    <row r="75" spans="1:13">
      <c r="A75" s="44" t="s">
        <v>105</v>
      </c>
      <c r="B75" s="44" t="s">
        <v>116</v>
      </c>
      <c r="C75" s="44" t="s">
        <v>88</v>
      </c>
      <c r="D75" s="44" t="s">
        <v>127</v>
      </c>
      <c r="E75" s="43">
        <v>328977</v>
      </c>
      <c r="F75" s="43">
        <v>130990</v>
      </c>
      <c r="G75" s="43">
        <v>57884</v>
      </c>
      <c r="H75" s="43">
        <v>44133</v>
      </c>
      <c r="I75" s="43">
        <v>28973</v>
      </c>
      <c r="J75" s="43">
        <v>31883</v>
      </c>
      <c r="K75" s="43">
        <v>11594</v>
      </c>
      <c r="L75" s="43">
        <v>14162</v>
      </c>
      <c r="M75" s="43">
        <v>245</v>
      </c>
    </row>
    <row r="76" spans="1:13">
      <c r="A76" s="44" t="s">
        <v>105</v>
      </c>
      <c r="B76" s="44" t="s">
        <v>85</v>
      </c>
      <c r="C76" s="44" t="s">
        <v>88</v>
      </c>
      <c r="D76" s="44" t="s">
        <v>127</v>
      </c>
      <c r="E76" s="43">
        <v>168967</v>
      </c>
      <c r="F76" s="43">
        <v>65479</v>
      </c>
      <c r="G76" s="43">
        <v>29350</v>
      </c>
      <c r="H76" s="43">
        <v>21701</v>
      </c>
      <c r="I76" s="43">
        <v>14428</v>
      </c>
      <c r="J76" s="43">
        <v>16051</v>
      </c>
      <c r="K76" s="43">
        <v>5926</v>
      </c>
      <c r="L76" s="43">
        <v>7237</v>
      </c>
      <c r="M76" s="43">
        <v>136</v>
      </c>
    </row>
    <row r="77" spans="1:13">
      <c r="A77" s="44" t="s">
        <v>105</v>
      </c>
      <c r="B77" s="44" t="s">
        <v>84</v>
      </c>
      <c r="C77" s="44" t="s">
        <v>88</v>
      </c>
      <c r="D77" s="44" t="s">
        <v>127</v>
      </c>
      <c r="E77" s="43">
        <v>63928</v>
      </c>
      <c r="F77" s="43">
        <v>23344</v>
      </c>
      <c r="G77" s="43">
        <v>11348</v>
      </c>
      <c r="H77" s="43">
        <v>7071</v>
      </c>
      <c r="I77" s="43">
        <v>4925</v>
      </c>
      <c r="J77" s="43">
        <v>6008</v>
      </c>
      <c r="K77" s="43">
        <v>2328</v>
      </c>
      <c r="L77" s="43">
        <v>2955</v>
      </c>
      <c r="M77" s="43">
        <v>57</v>
      </c>
    </row>
    <row r="78" spans="1:13">
      <c r="A78" s="44" t="s">
        <v>52</v>
      </c>
      <c r="B78" s="44" t="s">
        <v>115</v>
      </c>
      <c r="C78" s="44" t="s">
        <v>88</v>
      </c>
      <c r="D78" s="44" t="s">
        <v>127</v>
      </c>
      <c r="E78" s="43">
        <v>229104</v>
      </c>
      <c r="F78" s="43">
        <v>78414</v>
      </c>
      <c r="G78" s="43">
        <v>44382</v>
      </c>
      <c r="H78" s="43">
        <v>20714</v>
      </c>
      <c r="I78" s="43">
        <v>13318</v>
      </c>
      <c r="J78" s="43">
        <v>21600</v>
      </c>
      <c r="K78" s="43">
        <v>8045</v>
      </c>
      <c r="L78" s="43">
        <v>14572</v>
      </c>
      <c r="M78" s="43">
        <v>165</v>
      </c>
    </row>
    <row r="79" spans="1:13">
      <c r="A79" s="44" t="s">
        <v>52</v>
      </c>
      <c r="B79" s="44" t="s">
        <v>116</v>
      </c>
      <c r="C79" s="44" t="s">
        <v>88</v>
      </c>
      <c r="D79" s="44" t="s">
        <v>127</v>
      </c>
      <c r="E79" s="43">
        <v>480631</v>
      </c>
      <c r="F79" s="43">
        <v>192221</v>
      </c>
      <c r="G79" s="43">
        <v>83162</v>
      </c>
      <c r="H79" s="43">
        <v>67961</v>
      </c>
      <c r="I79" s="43">
        <v>41098</v>
      </c>
      <c r="J79" s="43">
        <v>44042</v>
      </c>
      <c r="K79" s="43">
        <v>17056</v>
      </c>
      <c r="L79" s="43">
        <v>21774</v>
      </c>
      <c r="M79" s="43">
        <v>290</v>
      </c>
    </row>
    <row r="80" spans="1:13">
      <c r="A80" s="44" t="s">
        <v>52</v>
      </c>
      <c r="B80" s="44" t="s">
        <v>85</v>
      </c>
      <c r="C80" s="44" t="s">
        <v>88</v>
      </c>
      <c r="D80" s="44" t="s">
        <v>127</v>
      </c>
      <c r="E80" s="43">
        <v>243435</v>
      </c>
      <c r="F80" s="43">
        <v>94088</v>
      </c>
      <c r="G80" s="43">
        <v>41242</v>
      </c>
      <c r="H80" s="43">
        <v>32910</v>
      </c>
      <c r="I80" s="43">
        <v>19936</v>
      </c>
      <c r="J80" s="43">
        <v>21770</v>
      </c>
      <c r="K80" s="43">
        <v>8450</v>
      </c>
      <c r="L80" s="43">
        <v>10879</v>
      </c>
      <c r="M80" s="43">
        <v>143</v>
      </c>
    </row>
    <row r="81" spans="1:13">
      <c r="A81" s="44" t="s">
        <v>52</v>
      </c>
      <c r="B81" s="44" t="s">
        <v>84</v>
      </c>
      <c r="C81" s="44" t="s">
        <v>88</v>
      </c>
      <c r="D81" s="44" t="s">
        <v>127</v>
      </c>
      <c r="E81" s="43">
        <v>99240</v>
      </c>
      <c r="F81" s="43">
        <v>36746</v>
      </c>
      <c r="G81" s="43">
        <v>16966</v>
      </c>
      <c r="H81" s="43">
        <v>12240</v>
      </c>
      <c r="I81" s="43">
        <v>7540</v>
      </c>
      <c r="J81" s="43">
        <v>8844</v>
      </c>
      <c r="K81" s="43">
        <v>3422</v>
      </c>
      <c r="L81" s="43">
        <v>4639</v>
      </c>
      <c r="M81" s="43">
        <v>61</v>
      </c>
    </row>
    <row r="82" spans="1:13">
      <c r="A82" s="44" t="s">
        <v>54</v>
      </c>
      <c r="B82" s="44" t="s">
        <v>115</v>
      </c>
      <c r="C82" s="44" t="s">
        <v>88</v>
      </c>
      <c r="D82" s="44" t="s">
        <v>127</v>
      </c>
      <c r="E82" s="43">
        <v>124637</v>
      </c>
      <c r="F82" s="43">
        <v>41243</v>
      </c>
      <c r="G82" s="43">
        <v>24415</v>
      </c>
      <c r="H82" s="43">
        <v>10125</v>
      </c>
      <c r="I82" s="43">
        <v>6703</v>
      </c>
      <c r="J82" s="43">
        <v>11774</v>
      </c>
      <c r="K82" s="43">
        <v>4145</v>
      </c>
      <c r="L82" s="43">
        <v>8404</v>
      </c>
      <c r="M82" s="43">
        <v>92</v>
      </c>
    </row>
    <row r="83" spans="1:13">
      <c r="A83" s="44" t="s">
        <v>54</v>
      </c>
      <c r="B83" s="44" t="s">
        <v>116</v>
      </c>
      <c r="C83" s="44" t="s">
        <v>88</v>
      </c>
      <c r="D83" s="44" t="s">
        <v>127</v>
      </c>
      <c r="E83" s="43">
        <v>256057</v>
      </c>
      <c r="F83" s="43">
        <v>99127</v>
      </c>
      <c r="G83" s="43">
        <v>44156</v>
      </c>
      <c r="H83" s="43">
        <v>33576</v>
      </c>
      <c r="I83" s="43">
        <v>21395</v>
      </c>
      <c r="J83" s="43">
        <v>23677</v>
      </c>
      <c r="K83" s="43">
        <v>8850</v>
      </c>
      <c r="L83" s="43">
        <v>11471</v>
      </c>
      <c r="M83" s="43">
        <v>158</v>
      </c>
    </row>
    <row r="84" spans="1:13">
      <c r="A84" s="44" t="s">
        <v>54</v>
      </c>
      <c r="B84" s="44" t="s">
        <v>85</v>
      </c>
      <c r="C84" s="44" t="s">
        <v>88</v>
      </c>
      <c r="D84" s="44" t="s">
        <v>127</v>
      </c>
      <c r="E84" s="43">
        <v>135886</v>
      </c>
      <c r="F84" s="43">
        <v>50720</v>
      </c>
      <c r="G84" s="43">
        <v>22898</v>
      </c>
      <c r="H84" s="43">
        <v>17023</v>
      </c>
      <c r="I84" s="43">
        <v>10799</v>
      </c>
      <c r="J84" s="43">
        <v>12123</v>
      </c>
      <c r="K84" s="43">
        <v>4613</v>
      </c>
      <c r="L84" s="43">
        <v>6084</v>
      </c>
      <c r="M84" s="43">
        <v>78</v>
      </c>
    </row>
    <row r="85" spans="1:13">
      <c r="A85" s="44" t="s">
        <v>54</v>
      </c>
      <c r="B85" s="44" t="s">
        <v>84</v>
      </c>
      <c r="C85" s="44" t="s">
        <v>88</v>
      </c>
      <c r="D85" s="44" t="s">
        <v>127</v>
      </c>
      <c r="E85" s="43">
        <v>53302</v>
      </c>
      <c r="F85" s="43">
        <v>19376</v>
      </c>
      <c r="G85" s="43">
        <v>9078</v>
      </c>
      <c r="H85" s="43">
        <v>6246</v>
      </c>
      <c r="I85" s="43">
        <v>4052</v>
      </c>
      <c r="J85" s="43">
        <v>4744</v>
      </c>
      <c r="K85" s="43">
        <v>1827</v>
      </c>
      <c r="L85" s="43">
        <v>2468</v>
      </c>
      <c r="M85" s="43">
        <v>39</v>
      </c>
    </row>
    <row r="86" spans="1:13">
      <c r="A86" s="44" t="s">
        <v>44</v>
      </c>
      <c r="B86" s="44" t="s">
        <v>115</v>
      </c>
      <c r="C86" s="44" t="s">
        <v>88</v>
      </c>
      <c r="D86" s="44" t="s">
        <v>127</v>
      </c>
      <c r="E86" s="43">
        <v>131796</v>
      </c>
      <c r="F86" s="43">
        <v>43095</v>
      </c>
      <c r="G86" s="43">
        <v>26562</v>
      </c>
      <c r="H86" s="43">
        <v>9820</v>
      </c>
      <c r="I86" s="43">
        <v>6713</v>
      </c>
      <c r="J86" s="43">
        <v>11633</v>
      </c>
      <c r="K86" s="43">
        <v>5227</v>
      </c>
      <c r="L86" s="43">
        <v>9605</v>
      </c>
      <c r="M86" s="43">
        <v>97</v>
      </c>
    </row>
    <row r="87" spans="1:13">
      <c r="A87" s="44" t="s">
        <v>44</v>
      </c>
      <c r="B87" s="44" t="s">
        <v>116</v>
      </c>
      <c r="C87" s="44" t="s">
        <v>88</v>
      </c>
      <c r="D87" s="44" t="s">
        <v>127</v>
      </c>
      <c r="E87" s="43">
        <v>255212</v>
      </c>
      <c r="F87" s="43">
        <v>96753</v>
      </c>
      <c r="G87" s="43">
        <v>46171</v>
      </c>
      <c r="H87" s="43">
        <v>30438</v>
      </c>
      <c r="I87" s="43">
        <v>20144</v>
      </c>
      <c r="J87" s="43">
        <v>22627</v>
      </c>
      <c r="K87" s="43">
        <v>10271</v>
      </c>
      <c r="L87" s="43">
        <v>13096</v>
      </c>
      <c r="M87" s="43">
        <v>177</v>
      </c>
    </row>
    <row r="88" spans="1:13">
      <c r="A88" s="44" t="s">
        <v>44</v>
      </c>
      <c r="B88" s="44" t="s">
        <v>85</v>
      </c>
      <c r="C88" s="44" t="s">
        <v>88</v>
      </c>
      <c r="D88" s="44" t="s">
        <v>127</v>
      </c>
      <c r="E88" s="43">
        <v>125741</v>
      </c>
      <c r="F88" s="43">
        <v>46273</v>
      </c>
      <c r="G88" s="43">
        <v>22429</v>
      </c>
      <c r="H88" s="43">
        <v>14351</v>
      </c>
      <c r="I88" s="43">
        <v>9493</v>
      </c>
      <c r="J88" s="43">
        <v>10865</v>
      </c>
      <c r="K88" s="43">
        <v>4947</v>
      </c>
      <c r="L88" s="43">
        <v>6533</v>
      </c>
      <c r="M88" s="43">
        <v>84</v>
      </c>
    </row>
    <row r="89" spans="1:13">
      <c r="A89" s="44" t="s">
        <v>44</v>
      </c>
      <c r="B89" s="44" t="s">
        <v>84</v>
      </c>
      <c r="C89" s="44" t="s">
        <v>88</v>
      </c>
      <c r="D89" s="44" t="s">
        <v>127</v>
      </c>
      <c r="E89" s="43">
        <v>45425</v>
      </c>
      <c r="F89" s="43">
        <v>15886</v>
      </c>
      <c r="G89" s="43">
        <v>8308</v>
      </c>
      <c r="H89" s="43">
        <v>4555</v>
      </c>
      <c r="I89" s="43">
        <v>3023</v>
      </c>
      <c r="J89" s="43">
        <v>3877</v>
      </c>
      <c r="K89" s="43">
        <v>1828</v>
      </c>
      <c r="L89" s="43">
        <v>2572</v>
      </c>
      <c r="M89" s="43">
        <v>31</v>
      </c>
    </row>
    <row r="90" spans="1:13">
      <c r="A90" s="44" t="s">
        <v>56</v>
      </c>
      <c r="B90" s="44" t="s">
        <v>115</v>
      </c>
      <c r="C90" s="44" t="s">
        <v>88</v>
      </c>
      <c r="D90" s="44" t="s">
        <v>127</v>
      </c>
      <c r="E90" s="43">
        <v>83748</v>
      </c>
      <c r="F90" s="43">
        <v>28465</v>
      </c>
      <c r="G90" s="43">
        <v>16810</v>
      </c>
      <c r="H90" s="43">
        <v>7065</v>
      </c>
      <c r="I90" s="43">
        <v>4590</v>
      </c>
      <c r="J90" s="43">
        <v>8238</v>
      </c>
      <c r="K90" s="43">
        <v>2846</v>
      </c>
      <c r="L90" s="43">
        <v>5671</v>
      </c>
      <c r="M90" s="43">
        <v>55</v>
      </c>
    </row>
    <row r="91" spans="1:13">
      <c r="A91" s="44" t="s">
        <v>56</v>
      </c>
      <c r="B91" s="44" t="s">
        <v>116</v>
      </c>
      <c r="C91" s="44" t="s">
        <v>88</v>
      </c>
      <c r="D91" s="44" t="s">
        <v>127</v>
      </c>
      <c r="E91" s="43">
        <v>149963</v>
      </c>
      <c r="F91" s="43">
        <v>57387</v>
      </c>
      <c r="G91" s="43">
        <v>27319</v>
      </c>
      <c r="H91" s="43">
        <v>18615</v>
      </c>
      <c r="I91" s="43">
        <v>11453</v>
      </c>
      <c r="J91" s="43">
        <v>14334</v>
      </c>
      <c r="K91" s="43">
        <v>5216</v>
      </c>
      <c r="L91" s="43">
        <v>7681</v>
      </c>
      <c r="M91" s="43">
        <v>88</v>
      </c>
    </row>
    <row r="92" spans="1:13">
      <c r="A92" s="44" t="s">
        <v>56</v>
      </c>
      <c r="B92" s="44" t="s">
        <v>85</v>
      </c>
      <c r="C92" s="44" t="s">
        <v>88</v>
      </c>
      <c r="D92" s="44" t="s">
        <v>127</v>
      </c>
      <c r="E92" s="43">
        <v>76061</v>
      </c>
      <c r="F92" s="43">
        <v>28341</v>
      </c>
      <c r="G92" s="43">
        <v>13627</v>
      </c>
      <c r="H92" s="43">
        <v>9022</v>
      </c>
      <c r="I92" s="43">
        <v>5692</v>
      </c>
      <c r="J92" s="43">
        <v>7199</v>
      </c>
      <c r="K92" s="43">
        <v>2539</v>
      </c>
      <c r="L92" s="43">
        <v>3843</v>
      </c>
      <c r="M92" s="43">
        <v>46</v>
      </c>
    </row>
    <row r="93" spans="1:13">
      <c r="A93" s="44" t="s">
        <v>56</v>
      </c>
      <c r="B93" s="44" t="s">
        <v>84</v>
      </c>
      <c r="C93" s="44" t="s">
        <v>88</v>
      </c>
      <c r="D93" s="44" t="s">
        <v>127</v>
      </c>
      <c r="E93" s="43">
        <v>26988</v>
      </c>
      <c r="F93" s="43">
        <v>9518</v>
      </c>
      <c r="G93" s="43">
        <v>4861</v>
      </c>
      <c r="H93" s="43">
        <v>2784</v>
      </c>
      <c r="I93" s="43">
        <v>1873</v>
      </c>
      <c r="J93" s="43">
        <v>2515</v>
      </c>
      <c r="K93" s="43">
        <v>917</v>
      </c>
      <c r="L93" s="43">
        <v>1410</v>
      </c>
      <c r="M93" s="43">
        <v>19</v>
      </c>
    </row>
    <row r="94" spans="1:13">
      <c r="A94" s="44" t="s">
        <v>103</v>
      </c>
      <c r="B94" s="44" t="s">
        <v>115</v>
      </c>
      <c r="C94" s="44" t="s">
        <v>88</v>
      </c>
      <c r="D94" s="44" t="s">
        <v>127</v>
      </c>
      <c r="E94" s="43">
        <v>118774</v>
      </c>
      <c r="F94" s="43">
        <v>39831</v>
      </c>
      <c r="G94" s="43">
        <v>23547</v>
      </c>
      <c r="H94" s="43">
        <v>9704</v>
      </c>
      <c r="I94" s="43">
        <v>6580</v>
      </c>
      <c r="J94" s="43">
        <v>11186</v>
      </c>
      <c r="K94" s="43">
        <v>4250</v>
      </c>
      <c r="L94" s="43">
        <v>8052</v>
      </c>
      <c r="M94" s="43">
        <v>59</v>
      </c>
    </row>
    <row r="95" spans="1:13">
      <c r="A95" s="44" t="s">
        <v>103</v>
      </c>
      <c r="B95" s="44" t="s">
        <v>116</v>
      </c>
      <c r="C95" s="44" t="s">
        <v>88</v>
      </c>
      <c r="D95" s="44" t="s">
        <v>127</v>
      </c>
      <c r="E95" s="43">
        <v>243438</v>
      </c>
      <c r="F95" s="43">
        <v>95581</v>
      </c>
      <c r="G95" s="43">
        <v>42770</v>
      </c>
      <c r="H95" s="43">
        <v>32031</v>
      </c>
      <c r="I95" s="43">
        <v>20780</v>
      </c>
      <c r="J95" s="43">
        <v>22486</v>
      </c>
      <c r="K95" s="43">
        <v>8885</v>
      </c>
      <c r="L95" s="43">
        <v>11298</v>
      </c>
      <c r="M95" s="43">
        <v>101</v>
      </c>
    </row>
    <row r="96" spans="1:13">
      <c r="A96" s="44" t="s">
        <v>103</v>
      </c>
      <c r="B96" s="44" t="s">
        <v>85</v>
      </c>
      <c r="C96" s="44" t="s">
        <v>88</v>
      </c>
      <c r="D96" s="44" t="s">
        <v>127</v>
      </c>
      <c r="E96" s="43">
        <v>123245</v>
      </c>
      <c r="F96" s="43">
        <v>46885</v>
      </c>
      <c r="G96" s="43">
        <v>21289</v>
      </c>
      <c r="H96" s="43">
        <v>15489</v>
      </c>
      <c r="I96" s="43">
        <v>10107</v>
      </c>
      <c r="J96" s="43">
        <v>11118</v>
      </c>
      <c r="K96" s="43">
        <v>4351</v>
      </c>
      <c r="L96" s="43">
        <v>5767</v>
      </c>
      <c r="M96" s="43">
        <v>53</v>
      </c>
    </row>
    <row r="97" spans="1:13">
      <c r="A97" s="44" t="s">
        <v>103</v>
      </c>
      <c r="B97" s="44" t="s">
        <v>84</v>
      </c>
      <c r="C97" s="44" t="s">
        <v>88</v>
      </c>
      <c r="D97" s="44" t="s">
        <v>127</v>
      </c>
      <c r="E97" s="43">
        <v>41322</v>
      </c>
      <c r="F97" s="43">
        <v>14778</v>
      </c>
      <c r="G97" s="43">
        <v>7232</v>
      </c>
      <c r="H97" s="43">
        <v>4519</v>
      </c>
      <c r="I97" s="43">
        <v>3027</v>
      </c>
      <c r="J97" s="43">
        <v>3704</v>
      </c>
      <c r="K97" s="43">
        <v>1425</v>
      </c>
      <c r="L97" s="43">
        <v>2076</v>
      </c>
      <c r="M97" s="43">
        <v>27</v>
      </c>
    </row>
    <row r="98" spans="1:13">
      <c r="A98" s="44" t="s">
        <v>55</v>
      </c>
      <c r="B98" s="44" t="s">
        <v>115</v>
      </c>
      <c r="C98" s="44" t="s">
        <v>88</v>
      </c>
      <c r="D98" s="44" t="s">
        <v>127</v>
      </c>
      <c r="E98" s="43">
        <v>91627</v>
      </c>
      <c r="F98" s="43">
        <v>30337</v>
      </c>
      <c r="G98" s="43">
        <v>19021</v>
      </c>
      <c r="H98" s="43">
        <v>6475</v>
      </c>
      <c r="I98" s="43">
        <v>4841</v>
      </c>
      <c r="J98" s="43">
        <v>9341</v>
      </c>
      <c r="K98" s="43">
        <v>3362</v>
      </c>
      <c r="L98" s="43">
        <v>6232</v>
      </c>
      <c r="M98" s="43">
        <v>86</v>
      </c>
    </row>
    <row r="99" spans="1:13">
      <c r="A99" s="44" t="s">
        <v>55</v>
      </c>
      <c r="B99" s="44" t="s">
        <v>116</v>
      </c>
      <c r="C99" s="44" t="s">
        <v>88</v>
      </c>
      <c r="D99" s="44" t="s">
        <v>127</v>
      </c>
      <c r="E99" s="43">
        <v>191454</v>
      </c>
      <c r="F99" s="43">
        <v>74355</v>
      </c>
      <c r="G99" s="43">
        <v>35615</v>
      </c>
      <c r="H99" s="43">
        <v>22593</v>
      </c>
      <c r="I99" s="43">
        <v>16147</v>
      </c>
      <c r="J99" s="43">
        <v>19446</v>
      </c>
      <c r="K99" s="43">
        <v>7033</v>
      </c>
      <c r="L99" s="43">
        <v>8991</v>
      </c>
      <c r="M99" s="43">
        <v>145</v>
      </c>
    </row>
    <row r="100" spans="1:13">
      <c r="A100" s="44" t="s">
        <v>55</v>
      </c>
      <c r="B100" s="44" t="s">
        <v>85</v>
      </c>
      <c r="C100" s="44" t="s">
        <v>88</v>
      </c>
      <c r="D100" s="44" t="s">
        <v>127</v>
      </c>
      <c r="E100" s="43">
        <v>91465</v>
      </c>
      <c r="F100" s="43">
        <v>34658</v>
      </c>
      <c r="G100" s="43">
        <v>16992</v>
      </c>
      <c r="H100" s="43">
        <v>10260</v>
      </c>
      <c r="I100" s="43">
        <v>7406</v>
      </c>
      <c r="J100" s="43">
        <v>9224</v>
      </c>
      <c r="K100" s="43">
        <v>3351</v>
      </c>
      <c r="L100" s="43">
        <v>4347</v>
      </c>
      <c r="M100" s="43">
        <v>70</v>
      </c>
    </row>
    <row r="101" spans="1:13">
      <c r="A101" s="44" t="s">
        <v>55</v>
      </c>
      <c r="B101" s="44" t="s">
        <v>84</v>
      </c>
      <c r="C101" s="44" t="s">
        <v>88</v>
      </c>
      <c r="D101" s="44" t="s">
        <v>127</v>
      </c>
      <c r="E101" s="43">
        <v>40765</v>
      </c>
      <c r="F101" s="43">
        <v>15233</v>
      </c>
      <c r="G101" s="43">
        <v>7711</v>
      </c>
      <c r="H101" s="43">
        <v>4352</v>
      </c>
      <c r="I101" s="43">
        <v>3170</v>
      </c>
      <c r="J101" s="43">
        <v>4116</v>
      </c>
      <c r="K101" s="43">
        <v>1532</v>
      </c>
      <c r="L101" s="43">
        <v>2029</v>
      </c>
      <c r="M101" s="43">
        <v>34</v>
      </c>
    </row>
    <row r="102" spans="1:13">
      <c r="A102" s="44" t="s">
        <v>101</v>
      </c>
      <c r="B102" s="44" t="s">
        <v>115</v>
      </c>
      <c r="C102" s="44" t="s">
        <v>88</v>
      </c>
      <c r="D102" s="44" t="s">
        <v>127</v>
      </c>
      <c r="E102" s="43">
        <v>40111</v>
      </c>
      <c r="F102" s="43">
        <v>13573</v>
      </c>
      <c r="G102" s="43">
        <v>7772</v>
      </c>
      <c r="H102" s="43">
        <v>3539</v>
      </c>
      <c r="I102" s="43">
        <v>2262</v>
      </c>
      <c r="J102" s="43">
        <v>3499</v>
      </c>
      <c r="K102" s="43">
        <v>1420</v>
      </c>
      <c r="L102" s="43">
        <v>2821</v>
      </c>
      <c r="M102" s="43">
        <v>32</v>
      </c>
    </row>
    <row r="103" spans="1:13">
      <c r="A103" s="44" t="s">
        <v>101</v>
      </c>
      <c r="B103" s="44" t="s">
        <v>116</v>
      </c>
      <c r="C103" s="44" t="s">
        <v>88</v>
      </c>
      <c r="D103" s="44" t="s">
        <v>127</v>
      </c>
      <c r="E103" s="43">
        <v>86506</v>
      </c>
      <c r="F103" s="43">
        <v>34213</v>
      </c>
      <c r="G103" s="43">
        <v>15019</v>
      </c>
      <c r="H103" s="43">
        <v>11936</v>
      </c>
      <c r="I103" s="43">
        <v>7258</v>
      </c>
      <c r="J103" s="43">
        <v>7562</v>
      </c>
      <c r="K103" s="43">
        <v>3253</v>
      </c>
      <c r="L103" s="43">
        <v>4149</v>
      </c>
      <c r="M103" s="43">
        <v>55</v>
      </c>
    </row>
    <row r="104" spans="1:13">
      <c r="A104" s="44" t="s">
        <v>101</v>
      </c>
      <c r="B104" s="44" t="s">
        <v>85</v>
      </c>
      <c r="C104" s="44" t="s">
        <v>88</v>
      </c>
      <c r="D104" s="44" t="s">
        <v>127</v>
      </c>
      <c r="E104" s="43">
        <v>40842</v>
      </c>
      <c r="F104" s="43">
        <v>15751</v>
      </c>
      <c r="G104" s="43">
        <v>6931</v>
      </c>
      <c r="H104" s="43">
        <v>5515</v>
      </c>
      <c r="I104" s="43">
        <v>3305</v>
      </c>
      <c r="J104" s="43">
        <v>3424</v>
      </c>
      <c r="K104" s="43">
        <v>1531</v>
      </c>
      <c r="L104" s="43">
        <v>1952</v>
      </c>
      <c r="M104" s="43">
        <v>24</v>
      </c>
    </row>
    <row r="105" spans="1:13">
      <c r="A105" s="44" t="s">
        <v>101</v>
      </c>
      <c r="B105" s="44" t="s">
        <v>84</v>
      </c>
      <c r="C105" s="44" t="s">
        <v>88</v>
      </c>
      <c r="D105" s="44" t="s">
        <v>127</v>
      </c>
      <c r="E105" s="43">
        <v>16636</v>
      </c>
      <c r="F105" s="43">
        <v>6225</v>
      </c>
      <c r="G105" s="43">
        <v>2862</v>
      </c>
      <c r="H105" s="43">
        <v>2078</v>
      </c>
      <c r="I105" s="43">
        <v>1285</v>
      </c>
      <c r="J105" s="43">
        <v>1409</v>
      </c>
      <c r="K105" s="43">
        <v>621</v>
      </c>
      <c r="L105" s="43">
        <v>818</v>
      </c>
      <c r="M105" s="43">
        <v>14</v>
      </c>
    </row>
    <row r="106" spans="1:13">
      <c r="A106" s="44" t="s">
        <v>51</v>
      </c>
      <c r="B106" s="44" t="s">
        <v>115</v>
      </c>
      <c r="C106" s="44" t="s">
        <v>88</v>
      </c>
      <c r="D106" s="44" t="s">
        <v>127</v>
      </c>
      <c r="E106" s="43">
        <v>216285</v>
      </c>
      <c r="F106" s="43">
        <v>72587</v>
      </c>
      <c r="G106" s="43">
        <v>43846</v>
      </c>
      <c r="H106" s="43">
        <v>17144</v>
      </c>
      <c r="I106" s="43">
        <v>11597</v>
      </c>
      <c r="J106" s="43">
        <v>21058</v>
      </c>
      <c r="K106" s="43">
        <v>7591</v>
      </c>
      <c r="L106" s="43">
        <v>14999</v>
      </c>
      <c r="M106" s="43">
        <v>198</v>
      </c>
    </row>
    <row r="107" spans="1:13">
      <c r="A107" s="44" t="s">
        <v>51</v>
      </c>
      <c r="B107" s="44" t="s">
        <v>116</v>
      </c>
      <c r="C107" s="44" t="s">
        <v>88</v>
      </c>
      <c r="D107" s="44" t="s">
        <v>127</v>
      </c>
      <c r="E107" s="43">
        <v>403211</v>
      </c>
      <c r="F107" s="43">
        <v>158065</v>
      </c>
      <c r="G107" s="43">
        <v>72805</v>
      </c>
      <c r="H107" s="43">
        <v>51830</v>
      </c>
      <c r="I107" s="43">
        <v>33430</v>
      </c>
      <c r="J107" s="43">
        <v>38390</v>
      </c>
      <c r="K107" s="43">
        <v>14733</v>
      </c>
      <c r="L107" s="43">
        <v>19360</v>
      </c>
      <c r="M107" s="43">
        <v>322</v>
      </c>
    </row>
    <row r="108" spans="1:13">
      <c r="A108" s="44" t="s">
        <v>51</v>
      </c>
      <c r="B108" s="44" t="s">
        <v>85</v>
      </c>
      <c r="C108" s="44" t="s">
        <v>88</v>
      </c>
      <c r="D108" s="44" t="s">
        <v>127</v>
      </c>
      <c r="E108" s="43">
        <v>207826</v>
      </c>
      <c r="F108" s="43">
        <v>79590</v>
      </c>
      <c r="G108" s="43">
        <v>37083</v>
      </c>
      <c r="H108" s="43">
        <v>25723</v>
      </c>
      <c r="I108" s="43">
        <v>16784</v>
      </c>
      <c r="J108" s="43">
        <v>19407</v>
      </c>
      <c r="K108" s="43">
        <v>7436</v>
      </c>
      <c r="L108" s="43">
        <v>10071</v>
      </c>
      <c r="M108" s="43">
        <v>169</v>
      </c>
    </row>
    <row r="109" spans="1:13">
      <c r="A109" s="44" t="s">
        <v>51</v>
      </c>
      <c r="B109" s="44" t="s">
        <v>84</v>
      </c>
      <c r="C109" s="44" t="s">
        <v>88</v>
      </c>
      <c r="D109" s="44" t="s">
        <v>127</v>
      </c>
      <c r="E109" s="43">
        <v>68160</v>
      </c>
      <c r="F109" s="43">
        <v>24363</v>
      </c>
      <c r="G109" s="43">
        <v>12501</v>
      </c>
      <c r="H109" s="43">
        <v>6995</v>
      </c>
      <c r="I109" s="43">
        <v>4867</v>
      </c>
      <c r="J109" s="43">
        <v>6376</v>
      </c>
      <c r="K109" s="43">
        <v>2406</v>
      </c>
      <c r="L109" s="43">
        <v>3657</v>
      </c>
      <c r="M109" s="43">
        <v>62</v>
      </c>
    </row>
    <row r="110" spans="1:13">
      <c r="A110" s="44" t="s">
        <v>99</v>
      </c>
      <c r="B110" s="44" t="s">
        <v>115</v>
      </c>
      <c r="C110" s="44" t="s">
        <v>88</v>
      </c>
      <c r="D110" s="44" t="s">
        <v>127</v>
      </c>
      <c r="E110" s="43">
        <v>131457</v>
      </c>
      <c r="F110" s="43">
        <v>45632</v>
      </c>
      <c r="G110" s="43">
        <v>26623</v>
      </c>
      <c r="H110" s="43">
        <v>11441</v>
      </c>
      <c r="I110" s="43">
        <v>7568</v>
      </c>
      <c r="J110" s="43">
        <v>14645</v>
      </c>
      <c r="K110" s="43">
        <v>3896</v>
      </c>
      <c r="L110" s="43">
        <v>8004</v>
      </c>
      <c r="M110" s="43">
        <v>78</v>
      </c>
    </row>
    <row r="111" spans="1:13">
      <c r="A111" s="44" t="s">
        <v>99</v>
      </c>
      <c r="B111" s="44" t="s">
        <v>116</v>
      </c>
      <c r="C111" s="44" t="s">
        <v>88</v>
      </c>
      <c r="D111" s="44" t="s">
        <v>127</v>
      </c>
      <c r="E111" s="43">
        <v>247622</v>
      </c>
      <c r="F111" s="43">
        <v>98605</v>
      </c>
      <c r="G111" s="43">
        <v>45209</v>
      </c>
      <c r="H111" s="43">
        <v>32614</v>
      </c>
      <c r="I111" s="43">
        <v>20782</v>
      </c>
      <c r="J111" s="43">
        <v>26219</v>
      </c>
      <c r="K111" s="43">
        <v>7624</v>
      </c>
      <c r="L111" s="43">
        <v>11236</v>
      </c>
      <c r="M111" s="43">
        <v>130</v>
      </c>
    </row>
    <row r="112" spans="1:13">
      <c r="A112" s="44" t="s">
        <v>99</v>
      </c>
      <c r="B112" s="44" t="s">
        <v>85</v>
      </c>
      <c r="C112" s="44" t="s">
        <v>88</v>
      </c>
      <c r="D112" s="44" t="s">
        <v>127</v>
      </c>
      <c r="E112" s="43">
        <v>122943</v>
      </c>
      <c r="F112" s="43">
        <v>48084</v>
      </c>
      <c r="G112" s="43">
        <v>22146</v>
      </c>
      <c r="H112" s="43">
        <v>15809</v>
      </c>
      <c r="I112" s="43">
        <v>10129</v>
      </c>
      <c r="J112" s="43">
        <v>12831</v>
      </c>
      <c r="K112" s="43">
        <v>3730</v>
      </c>
      <c r="L112" s="43">
        <v>5515</v>
      </c>
      <c r="M112" s="43">
        <v>70</v>
      </c>
    </row>
    <row r="113" spans="1:13">
      <c r="A113" s="44" t="s">
        <v>99</v>
      </c>
      <c r="B113" s="44" t="s">
        <v>84</v>
      </c>
      <c r="C113" s="44" t="s">
        <v>88</v>
      </c>
      <c r="D113" s="44" t="s">
        <v>127</v>
      </c>
      <c r="E113" s="43">
        <v>44885</v>
      </c>
      <c r="F113" s="43">
        <v>16779</v>
      </c>
      <c r="G113" s="43">
        <v>8151</v>
      </c>
      <c r="H113" s="43">
        <v>5238</v>
      </c>
      <c r="I113" s="43">
        <v>3390</v>
      </c>
      <c r="J113" s="43">
        <v>4649</v>
      </c>
      <c r="K113" s="43">
        <v>1330</v>
      </c>
      <c r="L113" s="43">
        <v>2138</v>
      </c>
      <c r="M113" s="43">
        <v>34</v>
      </c>
    </row>
    <row r="114" spans="1:13">
      <c r="A114" s="44" t="s">
        <v>100</v>
      </c>
      <c r="B114" s="44" t="s">
        <v>115</v>
      </c>
      <c r="C114" s="44" t="s">
        <v>88</v>
      </c>
      <c r="D114" s="44" t="s">
        <v>127</v>
      </c>
      <c r="E114" s="43">
        <v>218811</v>
      </c>
      <c r="F114" s="43">
        <v>72753</v>
      </c>
      <c r="G114" s="43">
        <v>41799</v>
      </c>
      <c r="H114" s="43">
        <v>18678</v>
      </c>
      <c r="I114" s="43">
        <v>12276</v>
      </c>
      <c r="J114" s="43">
        <v>19447</v>
      </c>
      <c r="K114" s="43">
        <v>7548</v>
      </c>
      <c r="L114" s="43">
        <v>14604</v>
      </c>
      <c r="M114" s="43">
        <v>200</v>
      </c>
    </row>
    <row r="115" spans="1:13">
      <c r="A115" s="44" t="s">
        <v>100</v>
      </c>
      <c r="B115" s="44" t="s">
        <v>116</v>
      </c>
      <c r="C115" s="44" t="s">
        <v>88</v>
      </c>
      <c r="D115" s="44" t="s">
        <v>127</v>
      </c>
      <c r="E115" s="43">
        <v>413486</v>
      </c>
      <c r="F115" s="43">
        <v>161084</v>
      </c>
      <c r="G115" s="43">
        <v>71660</v>
      </c>
      <c r="H115" s="43">
        <v>55570</v>
      </c>
      <c r="I115" s="43">
        <v>33854</v>
      </c>
      <c r="J115" s="43">
        <v>36921</v>
      </c>
      <c r="K115" s="43">
        <v>14772</v>
      </c>
      <c r="L115" s="43">
        <v>19646</v>
      </c>
      <c r="M115" s="43">
        <v>321</v>
      </c>
    </row>
    <row r="116" spans="1:13">
      <c r="A116" s="44" t="s">
        <v>100</v>
      </c>
      <c r="B116" s="44" t="s">
        <v>85</v>
      </c>
      <c r="C116" s="44" t="s">
        <v>88</v>
      </c>
      <c r="D116" s="44" t="s">
        <v>127</v>
      </c>
      <c r="E116" s="43">
        <v>213887</v>
      </c>
      <c r="F116" s="43">
        <v>80906</v>
      </c>
      <c r="G116" s="43">
        <v>36263</v>
      </c>
      <c r="H116" s="43">
        <v>27709</v>
      </c>
      <c r="I116" s="43">
        <v>16934</v>
      </c>
      <c r="J116" s="43">
        <v>18671</v>
      </c>
      <c r="K116" s="43">
        <v>7439</v>
      </c>
      <c r="L116" s="43">
        <v>9981</v>
      </c>
      <c r="M116" s="43">
        <v>172</v>
      </c>
    </row>
    <row r="117" spans="1:13">
      <c r="A117" s="44" t="s">
        <v>100</v>
      </c>
      <c r="B117" s="44" t="s">
        <v>84</v>
      </c>
      <c r="C117" s="44" t="s">
        <v>88</v>
      </c>
      <c r="D117" s="44" t="s">
        <v>127</v>
      </c>
      <c r="E117" s="43">
        <v>84070</v>
      </c>
      <c r="F117" s="43">
        <v>29645</v>
      </c>
      <c r="G117" s="43">
        <v>14262</v>
      </c>
      <c r="H117" s="43">
        <v>9394</v>
      </c>
      <c r="I117" s="43">
        <v>5989</v>
      </c>
      <c r="J117" s="43">
        <v>7150</v>
      </c>
      <c r="K117" s="43">
        <v>2861</v>
      </c>
      <c r="L117" s="43">
        <v>4180</v>
      </c>
      <c r="M117" s="43">
        <v>71</v>
      </c>
    </row>
    <row r="118" spans="1:13">
      <c r="A118" s="44" t="s">
        <v>98</v>
      </c>
      <c r="B118" s="44" t="s">
        <v>115</v>
      </c>
      <c r="C118" s="44" t="s">
        <v>88</v>
      </c>
      <c r="D118" s="44" t="s">
        <v>127</v>
      </c>
      <c r="E118" s="43">
        <v>114060</v>
      </c>
      <c r="F118" s="43">
        <v>39602</v>
      </c>
      <c r="G118" s="43">
        <v>23609</v>
      </c>
      <c r="H118" s="43">
        <v>9409</v>
      </c>
      <c r="I118" s="43">
        <v>6584</v>
      </c>
      <c r="J118" s="43">
        <v>13301</v>
      </c>
      <c r="K118" s="43">
        <v>3368</v>
      </c>
      <c r="L118" s="43">
        <v>6887</v>
      </c>
      <c r="M118" s="43">
        <v>53</v>
      </c>
    </row>
    <row r="119" spans="1:13">
      <c r="A119" s="44" t="s">
        <v>98</v>
      </c>
      <c r="B119" s="44" t="s">
        <v>116</v>
      </c>
      <c r="C119" s="44" t="s">
        <v>88</v>
      </c>
      <c r="D119" s="44" t="s">
        <v>127</v>
      </c>
      <c r="E119" s="43">
        <v>199545</v>
      </c>
      <c r="F119" s="43">
        <v>78835</v>
      </c>
      <c r="G119" s="43">
        <v>36995</v>
      </c>
      <c r="H119" s="43">
        <v>25436</v>
      </c>
      <c r="I119" s="43">
        <v>16404</v>
      </c>
      <c r="J119" s="43">
        <v>21886</v>
      </c>
      <c r="K119" s="43">
        <v>6219</v>
      </c>
      <c r="L119" s="43">
        <v>8813</v>
      </c>
      <c r="M119" s="43">
        <v>77</v>
      </c>
    </row>
    <row r="120" spans="1:13">
      <c r="A120" s="44" t="s">
        <v>98</v>
      </c>
      <c r="B120" s="44" t="s">
        <v>85</v>
      </c>
      <c r="C120" s="44" t="s">
        <v>88</v>
      </c>
      <c r="D120" s="44" t="s">
        <v>127</v>
      </c>
      <c r="E120" s="43">
        <v>98310</v>
      </c>
      <c r="F120" s="43">
        <v>38268</v>
      </c>
      <c r="G120" s="43">
        <v>17798</v>
      </c>
      <c r="H120" s="43">
        <v>12472</v>
      </c>
      <c r="I120" s="43">
        <v>7998</v>
      </c>
      <c r="J120" s="43">
        <v>10551</v>
      </c>
      <c r="K120" s="43">
        <v>3055</v>
      </c>
      <c r="L120" s="43">
        <v>4155</v>
      </c>
      <c r="M120" s="43">
        <v>37</v>
      </c>
    </row>
    <row r="121" spans="1:13">
      <c r="A121" s="44" t="s">
        <v>98</v>
      </c>
      <c r="B121" s="44" t="s">
        <v>84</v>
      </c>
      <c r="C121" s="44" t="s">
        <v>88</v>
      </c>
      <c r="D121" s="44" t="s">
        <v>127</v>
      </c>
      <c r="E121" s="43">
        <v>38193</v>
      </c>
      <c r="F121" s="43">
        <v>14268</v>
      </c>
      <c r="G121" s="43">
        <v>6963</v>
      </c>
      <c r="H121" s="43">
        <v>4443</v>
      </c>
      <c r="I121" s="43">
        <v>2862</v>
      </c>
      <c r="J121" s="43">
        <v>4091</v>
      </c>
      <c r="K121" s="43">
        <v>1164</v>
      </c>
      <c r="L121" s="43">
        <v>1688</v>
      </c>
      <c r="M121" s="43">
        <v>20</v>
      </c>
    </row>
    <row r="122" spans="1:13">
      <c r="A122" s="44" t="s">
        <v>42</v>
      </c>
      <c r="B122" s="44" t="s">
        <v>115</v>
      </c>
      <c r="C122" s="44" t="s">
        <v>89</v>
      </c>
      <c r="D122" s="44" t="s">
        <v>127</v>
      </c>
      <c r="E122" s="43">
        <v>576893</v>
      </c>
      <c r="F122" s="43">
        <v>190248</v>
      </c>
      <c r="G122" s="43">
        <v>128887</v>
      </c>
      <c r="H122" s="43">
        <v>36505</v>
      </c>
      <c r="I122" s="43">
        <v>24856</v>
      </c>
      <c r="J122" s="43">
        <v>74089</v>
      </c>
      <c r="K122" s="43">
        <v>36044</v>
      </c>
      <c r="L122" s="43">
        <v>6190</v>
      </c>
      <c r="M122" s="43">
        <v>12564</v>
      </c>
    </row>
    <row r="123" spans="1:13">
      <c r="A123" s="44" t="s">
        <v>42</v>
      </c>
      <c r="B123" s="44" t="s">
        <v>116</v>
      </c>
      <c r="C123" s="44" t="s">
        <v>89</v>
      </c>
      <c r="D123" s="44" t="s">
        <v>127</v>
      </c>
      <c r="E123" s="43">
        <v>1152325</v>
      </c>
      <c r="F123" s="43">
        <v>428025</v>
      </c>
      <c r="G123" s="43">
        <v>236868</v>
      </c>
      <c r="H123" s="43">
        <v>113248</v>
      </c>
      <c r="I123" s="43">
        <v>77909</v>
      </c>
      <c r="J123" s="43">
        <v>139912</v>
      </c>
      <c r="K123" s="43">
        <v>66461</v>
      </c>
      <c r="L123" s="43">
        <v>10680</v>
      </c>
      <c r="M123" s="43">
        <v>19815</v>
      </c>
    </row>
    <row r="124" spans="1:13">
      <c r="A124" s="44" t="s">
        <v>42</v>
      </c>
      <c r="B124" s="44" t="s">
        <v>85</v>
      </c>
      <c r="C124" s="44" t="s">
        <v>89</v>
      </c>
      <c r="D124" s="44" t="s">
        <v>127</v>
      </c>
      <c r="E124" s="43">
        <v>562242</v>
      </c>
      <c r="F124" s="43">
        <v>207986</v>
      </c>
      <c r="G124" s="43">
        <v>115793</v>
      </c>
      <c r="H124" s="43">
        <v>54648</v>
      </c>
      <c r="I124" s="43">
        <v>37545</v>
      </c>
      <c r="J124" s="43">
        <v>68214</v>
      </c>
      <c r="K124" s="43">
        <v>32495</v>
      </c>
      <c r="L124" s="43">
        <v>5247</v>
      </c>
      <c r="M124" s="43">
        <v>9837</v>
      </c>
    </row>
    <row r="125" spans="1:13">
      <c r="A125" s="44" t="s">
        <v>42</v>
      </c>
      <c r="B125" s="44" t="s">
        <v>84</v>
      </c>
      <c r="C125" s="44" t="s">
        <v>89</v>
      </c>
      <c r="D125" s="44" t="s">
        <v>127</v>
      </c>
      <c r="E125" s="43">
        <v>207805</v>
      </c>
      <c r="F125" s="43">
        <v>74907</v>
      </c>
      <c r="G125" s="43">
        <v>43586</v>
      </c>
      <c r="H125" s="43">
        <v>18686</v>
      </c>
      <c r="I125" s="43">
        <v>12635</v>
      </c>
      <c r="J125" s="43">
        <v>25397</v>
      </c>
      <c r="K125" s="43">
        <v>12263</v>
      </c>
      <c r="L125" s="43">
        <v>2039</v>
      </c>
      <c r="M125" s="43">
        <v>3887</v>
      </c>
    </row>
    <row r="126" spans="1:13">
      <c r="A126" s="44" t="s">
        <v>43</v>
      </c>
      <c r="B126" s="44" t="s">
        <v>115</v>
      </c>
      <c r="C126" s="44" t="s">
        <v>89</v>
      </c>
      <c r="D126" s="44" t="s">
        <v>127</v>
      </c>
      <c r="E126" s="43">
        <v>262699</v>
      </c>
      <c r="F126" s="43">
        <v>96372</v>
      </c>
      <c r="G126" s="43">
        <v>58958</v>
      </c>
      <c r="H126" s="43">
        <v>22553</v>
      </c>
      <c r="I126" s="43">
        <v>14861</v>
      </c>
      <c r="J126" s="43">
        <v>35053</v>
      </c>
      <c r="K126" s="43">
        <v>20691</v>
      </c>
      <c r="L126" s="43">
        <v>572</v>
      </c>
      <c r="M126" s="43">
        <v>2642</v>
      </c>
    </row>
    <row r="127" spans="1:13">
      <c r="A127" s="44" t="s">
        <v>43</v>
      </c>
      <c r="B127" s="44" t="s">
        <v>116</v>
      </c>
      <c r="C127" s="44" t="s">
        <v>89</v>
      </c>
      <c r="D127" s="44" t="s">
        <v>127</v>
      </c>
      <c r="E127" s="43">
        <v>431913</v>
      </c>
      <c r="F127" s="43">
        <v>170522</v>
      </c>
      <c r="G127" s="43">
        <v>90731</v>
      </c>
      <c r="H127" s="43">
        <v>48711</v>
      </c>
      <c r="I127" s="43">
        <v>31080</v>
      </c>
      <c r="J127" s="43">
        <v>55288</v>
      </c>
      <c r="K127" s="43">
        <v>30785</v>
      </c>
      <c r="L127" s="43">
        <v>951</v>
      </c>
      <c r="M127" s="43">
        <v>3707</v>
      </c>
    </row>
    <row r="128" spans="1:13">
      <c r="A128" s="44" t="s">
        <v>43</v>
      </c>
      <c r="B128" s="44" t="s">
        <v>85</v>
      </c>
      <c r="C128" s="44" t="s">
        <v>89</v>
      </c>
      <c r="D128" s="44" t="s">
        <v>127</v>
      </c>
      <c r="E128" s="43">
        <v>208349</v>
      </c>
      <c r="F128" s="43">
        <v>82171</v>
      </c>
      <c r="G128" s="43">
        <v>43792</v>
      </c>
      <c r="H128" s="43">
        <v>23529</v>
      </c>
      <c r="I128" s="43">
        <v>14850</v>
      </c>
      <c r="J128" s="43">
        <v>26590</v>
      </c>
      <c r="K128" s="43">
        <v>14928</v>
      </c>
      <c r="L128" s="43">
        <v>462</v>
      </c>
      <c r="M128" s="43">
        <v>1812</v>
      </c>
    </row>
    <row r="129" spans="1:13">
      <c r="A129" s="44" t="s">
        <v>43</v>
      </c>
      <c r="B129" s="44" t="s">
        <v>84</v>
      </c>
      <c r="C129" s="44" t="s">
        <v>89</v>
      </c>
      <c r="D129" s="44" t="s">
        <v>127</v>
      </c>
      <c r="E129" s="43">
        <v>66153</v>
      </c>
      <c r="F129" s="43">
        <v>25785</v>
      </c>
      <c r="G129" s="43">
        <v>14046</v>
      </c>
      <c r="H129" s="43">
        <v>7299</v>
      </c>
      <c r="I129" s="43">
        <v>4440</v>
      </c>
      <c r="J129" s="43">
        <v>8447</v>
      </c>
      <c r="K129" s="43">
        <v>4813</v>
      </c>
      <c r="L129" s="43">
        <v>167</v>
      </c>
      <c r="M129" s="43">
        <v>619</v>
      </c>
    </row>
    <row r="130" spans="1:13">
      <c r="A130" s="44" t="s">
        <v>1</v>
      </c>
      <c r="B130" s="44" t="s">
        <v>115</v>
      </c>
      <c r="C130" s="44" t="s">
        <v>89</v>
      </c>
      <c r="D130" s="44" t="s">
        <v>127</v>
      </c>
      <c r="E130" s="43">
        <v>30568</v>
      </c>
      <c r="F130" s="43">
        <v>17348</v>
      </c>
      <c r="G130" s="43">
        <v>3944</v>
      </c>
      <c r="H130" s="43">
        <v>10501</v>
      </c>
      <c r="I130" s="43">
        <v>2903</v>
      </c>
      <c r="J130" s="43">
        <v>2074</v>
      </c>
      <c r="K130" s="43">
        <v>1532</v>
      </c>
      <c r="L130" s="43">
        <v>236</v>
      </c>
      <c r="M130" s="43">
        <v>102</v>
      </c>
    </row>
    <row r="131" spans="1:13">
      <c r="A131" s="44" t="s">
        <v>1</v>
      </c>
      <c r="B131" s="44" t="s">
        <v>116</v>
      </c>
      <c r="C131" s="44" t="s">
        <v>89</v>
      </c>
      <c r="D131" s="44" t="s">
        <v>127</v>
      </c>
      <c r="E131" s="43">
        <v>64038</v>
      </c>
      <c r="F131" s="43">
        <v>37373</v>
      </c>
      <c r="G131" s="43">
        <v>7847</v>
      </c>
      <c r="H131" s="43">
        <v>23046</v>
      </c>
      <c r="I131" s="43">
        <v>6480</v>
      </c>
      <c r="J131" s="43">
        <v>4227</v>
      </c>
      <c r="K131" s="43">
        <v>3091</v>
      </c>
      <c r="L131" s="43">
        <v>368</v>
      </c>
      <c r="M131" s="43">
        <v>161</v>
      </c>
    </row>
    <row r="132" spans="1:13">
      <c r="A132" s="44" t="s">
        <v>1</v>
      </c>
      <c r="B132" s="44" t="s">
        <v>85</v>
      </c>
      <c r="C132" s="44" t="s">
        <v>89</v>
      </c>
      <c r="D132" s="44" t="s">
        <v>127</v>
      </c>
      <c r="E132" s="43">
        <v>28741</v>
      </c>
      <c r="F132" s="43">
        <v>16567</v>
      </c>
      <c r="G132" s="43">
        <v>3625</v>
      </c>
      <c r="H132" s="43">
        <v>10123</v>
      </c>
      <c r="I132" s="43">
        <v>2819</v>
      </c>
      <c r="J132" s="43">
        <v>1934</v>
      </c>
      <c r="K132" s="43">
        <v>1442</v>
      </c>
      <c r="L132" s="43">
        <v>170</v>
      </c>
      <c r="M132" s="43">
        <v>79</v>
      </c>
    </row>
    <row r="133" spans="1:13">
      <c r="A133" s="44" t="s">
        <v>1</v>
      </c>
      <c r="B133" s="44" t="s">
        <v>84</v>
      </c>
      <c r="C133" s="44" t="s">
        <v>89</v>
      </c>
      <c r="D133" s="44" t="s">
        <v>127</v>
      </c>
      <c r="E133" s="43">
        <v>11338</v>
      </c>
      <c r="F133" s="43">
        <v>6423</v>
      </c>
      <c r="G133" s="43">
        <v>1468</v>
      </c>
      <c r="H133" s="43">
        <v>3888</v>
      </c>
      <c r="I133" s="43">
        <v>1067</v>
      </c>
      <c r="J133" s="43">
        <v>757</v>
      </c>
      <c r="K133" s="43">
        <v>593</v>
      </c>
      <c r="L133" s="43">
        <v>78</v>
      </c>
      <c r="M133" s="43">
        <v>40</v>
      </c>
    </row>
    <row r="134" spans="1:13">
      <c r="A134" s="44" t="s">
        <v>4</v>
      </c>
      <c r="B134" s="44" t="s">
        <v>115</v>
      </c>
      <c r="C134" s="44" t="s">
        <v>89</v>
      </c>
      <c r="D134" s="44" t="s">
        <v>127</v>
      </c>
      <c r="E134" s="43">
        <v>46447</v>
      </c>
      <c r="F134" s="43">
        <v>22115</v>
      </c>
      <c r="G134" s="43">
        <v>8000</v>
      </c>
      <c r="H134" s="43">
        <v>10560</v>
      </c>
      <c r="I134" s="43">
        <v>3555</v>
      </c>
      <c r="J134" s="43">
        <v>4216</v>
      </c>
      <c r="K134" s="43">
        <v>3370</v>
      </c>
      <c r="L134" s="43">
        <v>157</v>
      </c>
      <c r="M134" s="43">
        <v>257</v>
      </c>
    </row>
    <row r="135" spans="1:13">
      <c r="A135" s="44" t="s">
        <v>4</v>
      </c>
      <c r="B135" s="44" t="s">
        <v>116</v>
      </c>
      <c r="C135" s="44" t="s">
        <v>89</v>
      </c>
      <c r="D135" s="44" t="s">
        <v>127</v>
      </c>
      <c r="E135" s="43">
        <v>87667</v>
      </c>
      <c r="F135" s="43">
        <v>43825</v>
      </c>
      <c r="G135" s="43">
        <v>14270</v>
      </c>
      <c r="H135" s="43">
        <v>22183</v>
      </c>
      <c r="I135" s="43">
        <v>7372</v>
      </c>
      <c r="J135" s="43">
        <v>7753</v>
      </c>
      <c r="K135" s="43">
        <v>5897</v>
      </c>
      <c r="L135" s="43">
        <v>251</v>
      </c>
      <c r="M135" s="43">
        <v>369</v>
      </c>
    </row>
    <row r="136" spans="1:13">
      <c r="A136" s="44" t="s">
        <v>4</v>
      </c>
      <c r="B136" s="44" t="s">
        <v>85</v>
      </c>
      <c r="C136" s="44" t="s">
        <v>89</v>
      </c>
      <c r="D136" s="44" t="s">
        <v>127</v>
      </c>
      <c r="E136" s="43">
        <v>39076</v>
      </c>
      <c r="F136" s="43">
        <v>19279</v>
      </c>
      <c r="G136" s="43">
        <v>6535</v>
      </c>
      <c r="H136" s="43">
        <v>9649</v>
      </c>
      <c r="I136" s="43">
        <v>3095</v>
      </c>
      <c r="J136" s="43">
        <v>3525</v>
      </c>
      <c r="K136" s="43">
        <v>2738</v>
      </c>
      <c r="L136" s="43">
        <v>111</v>
      </c>
      <c r="M136" s="43">
        <v>161</v>
      </c>
    </row>
    <row r="137" spans="1:13">
      <c r="A137" s="44" t="s">
        <v>4</v>
      </c>
      <c r="B137" s="44" t="s">
        <v>84</v>
      </c>
      <c r="C137" s="44" t="s">
        <v>89</v>
      </c>
      <c r="D137" s="44" t="s">
        <v>127</v>
      </c>
      <c r="E137" s="43">
        <v>18545</v>
      </c>
      <c r="F137" s="43">
        <v>9047</v>
      </c>
      <c r="G137" s="43">
        <v>3147</v>
      </c>
      <c r="H137" s="43">
        <v>4494</v>
      </c>
      <c r="I137" s="43">
        <v>1406</v>
      </c>
      <c r="J137" s="43">
        <v>1679</v>
      </c>
      <c r="K137" s="43">
        <v>1322</v>
      </c>
      <c r="L137" s="43">
        <v>60</v>
      </c>
      <c r="M137" s="43">
        <v>86</v>
      </c>
    </row>
    <row r="138" spans="1:13">
      <c r="A138" s="44" t="s">
        <v>5</v>
      </c>
      <c r="B138" s="44" t="s">
        <v>115</v>
      </c>
      <c r="C138" s="44" t="s">
        <v>89</v>
      </c>
      <c r="D138" s="44" t="s">
        <v>127</v>
      </c>
      <c r="E138" s="43">
        <v>52914</v>
      </c>
      <c r="F138" s="43">
        <v>23406</v>
      </c>
      <c r="G138" s="43">
        <v>9501</v>
      </c>
      <c r="H138" s="43">
        <v>10393</v>
      </c>
      <c r="I138" s="43">
        <v>3512</v>
      </c>
      <c r="J138" s="43">
        <v>4434</v>
      </c>
      <c r="K138" s="43">
        <v>4343</v>
      </c>
      <c r="L138" s="43">
        <v>199</v>
      </c>
      <c r="M138" s="43">
        <v>525</v>
      </c>
    </row>
    <row r="139" spans="1:13">
      <c r="A139" s="44" t="s">
        <v>5</v>
      </c>
      <c r="B139" s="44" t="s">
        <v>116</v>
      </c>
      <c r="C139" s="44" t="s">
        <v>89</v>
      </c>
      <c r="D139" s="44" t="s">
        <v>127</v>
      </c>
      <c r="E139" s="43">
        <v>94301</v>
      </c>
      <c r="F139" s="43">
        <v>43651</v>
      </c>
      <c r="G139" s="43">
        <v>16319</v>
      </c>
      <c r="H139" s="43">
        <v>20513</v>
      </c>
      <c r="I139" s="43">
        <v>6819</v>
      </c>
      <c r="J139" s="43">
        <v>7811</v>
      </c>
      <c r="K139" s="43">
        <v>7471</v>
      </c>
      <c r="L139" s="43">
        <v>293</v>
      </c>
      <c r="M139" s="43">
        <v>744</v>
      </c>
    </row>
    <row r="140" spans="1:13">
      <c r="A140" s="44" t="s">
        <v>5</v>
      </c>
      <c r="B140" s="44" t="s">
        <v>85</v>
      </c>
      <c r="C140" s="44" t="s">
        <v>89</v>
      </c>
      <c r="D140" s="44" t="s">
        <v>127</v>
      </c>
      <c r="E140" s="43">
        <v>45453</v>
      </c>
      <c r="F140" s="43">
        <v>20857</v>
      </c>
      <c r="G140" s="43">
        <v>7998</v>
      </c>
      <c r="H140" s="43">
        <v>9754</v>
      </c>
      <c r="I140" s="43">
        <v>3105</v>
      </c>
      <c r="J140" s="43">
        <v>3779</v>
      </c>
      <c r="K140" s="43">
        <v>3721</v>
      </c>
      <c r="L140" s="43">
        <v>138</v>
      </c>
      <c r="M140" s="43">
        <v>360</v>
      </c>
    </row>
    <row r="141" spans="1:13">
      <c r="A141" s="44" t="s">
        <v>5</v>
      </c>
      <c r="B141" s="44" t="s">
        <v>84</v>
      </c>
      <c r="C141" s="44" t="s">
        <v>89</v>
      </c>
      <c r="D141" s="44" t="s">
        <v>127</v>
      </c>
      <c r="E141" s="43">
        <v>19956</v>
      </c>
      <c r="F141" s="43">
        <v>8964</v>
      </c>
      <c r="G141" s="43">
        <v>3567</v>
      </c>
      <c r="H141" s="43">
        <v>4125</v>
      </c>
      <c r="I141" s="43">
        <v>1272</v>
      </c>
      <c r="J141" s="43">
        <v>1637</v>
      </c>
      <c r="K141" s="43">
        <v>1678</v>
      </c>
      <c r="L141" s="43">
        <v>67</v>
      </c>
      <c r="M141" s="43">
        <v>185</v>
      </c>
    </row>
    <row r="142" spans="1:13">
      <c r="A142" s="44" t="s">
        <v>47</v>
      </c>
      <c r="B142" s="44" t="s">
        <v>115</v>
      </c>
      <c r="C142" s="44" t="s">
        <v>89</v>
      </c>
      <c r="D142" s="44" t="s">
        <v>127</v>
      </c>
      <c r="E142" s="43">
        <v>36131</v>
      </c>
      <c r="F142" s="43">
        <v>17297</v>
      </c>
      <c r="G142" s="43">
        <v>6009</v>
      </c>
      <c r="H142" s="43">
        <v>8449</v>
      </c>
      <c r="I142" s="43">
        <v>2839</v>
      </c>
      <c r="J142" s="43">
        <v>2796</v>
      </c>
      <c r="K142" s="43">
        <v>2915</v>
      </c>
      <c r="L142" s="43">
        <v>90</v>
      </c>
      <c r="M142" s="43">
        <v>208</v>
      </c>
    </row>
    <row r="143" spans="1:13">
      <c r="A143" s="44" t="s">
        <v>47</v>
      </c>
      <c r="B143" s="44" t="s">
        <v>116</v>
      </c>
      <c r="C143" s="44" t="s">
        <v>89</v>
      </c>
      <c r="D143" s="44" t="s">
        <v>127</v>
      </c>
      <c r="E143" s="43">
        <v>76920</v>
      </c>
      <c r="F143" s="43">
        <v>38973</v>
      </c>
      <c r="G143" s="43">
        <v>11986</v>
      </c>
      <c r="H143" s="43">
        <v>20363</v>
      </c>
      <c r="I143" s="43">
        <v>6624</v>
      </c>
      <c r="J143" s="43">
        <v>5776</v>
      </c>
      <c r="K143" s="43">
        <v>5719</v>
      </c>
      <c r="L143" s="43">
        <v>174</v>
      </c>
      <c r="M143" s="43">
        <v>317</v>
      </c>
    </row>
    <row r="144" spans="1:13">
      <c r="A144" s="44" t="s">
        <v>47</v>
      </c>
      <c r="B144" s="44" t="s">
        <v>85</v>
      </c>
      <c r="C144" s="44" t="s">
        <v>89</v>
      </c>
      <c r="D144" s="44" t="s">
        <v>127</v>
      </c>
      <c r="E144" s="43">
        <v>37101</v>
      </c>
      <c r="F144" s="43">
        <v>18637</v>
      </c>
      <c r="G144" s="43">
        <v>5840</v>
      </c>
      <c r="H144" s="43">
        <v>9676</v>
      </c>
      <c r="I144" s="43">
        <v>3121</v>
      </c>
      <c r="J144" s="43">
        <v>2762</v>
      </c>
      <c r="K144" s="43">
        <v>2830</v>
      </c>
      <c r="L144" s="43">
        <v>82</v>
      </c>
      <c r="M144" s="43">
        <v>166</v>
      </c>
    </row>
    <row r="145" spans="1:13">
      <c r="A145" s="44" t="s">
        <v>47</v>
      </c>
      <c r="B145" s="44" t="s">
        <v>84</v>
      </c>
      <c r="C145" s="44" t="s">
        <v>89</v>
      </c>
      <c r="D145" s="44" t="s">
        <v>127</v>
      </c>
      <c r="E145" s="43">
        <v>14220</v>
      </c>
      <c r="F145" s="43">
        <v>7032</v>
      </c>
      <c r="G145" s="43">
        <v>2282</v>
      </c>
      <c r="H145" s="43">
        <v>3602</v>
      </c>
      <c r="I145" s="43">
        <v>1148</v>
      </c>
      <c r="J145" s="43">
        <v>1066</v>
      </c>
      <c r="K145" s="43">
        <v>1106</v>
      </c>
      <c r="L145" s="43">
        <v>37</v>
      </c>
      <c r="M145" s="43">
        <v>73</v>
      </c>
    </row>
    <row r="146" spans="1:13">
      <c r="A146" s="44" t="s">
        <v>48</v>
      </c>
      <c r="B146" s="44" t="s">
        <v>115</v>
      </c>
      <c r="C146" s="44" t="s">
        <v>89</v>
      </c>
      <c r="D146" s="44" t="s">
        <v>127</v>
      </c>
      <c r="E146" s="43">
        <v>17288</v>
      </c>
      <c r="F146" s="43">
        <v>7994</v>
      </c>
      <c r="G146" s="43">
        <v>3187</v>
      </c>
      <c r="H146" s="43">
        <v>4131</v>
      </c>
      <c r="I146" s="43">
        <v>676</v>
      </c>
      <c r="J146" s="43">
        <v>1204</v>
      </c>
      <c r="K146" s="43">
        <v>1852</v>
      </c>
      <c r="L146" s="43">
        <v>72</v>
      </c>
      <c r="M146" s="43">
        <v>59</v>
      </c>
    </row>
    <row r="147" spans="1:13">
      <c r="A147" s="44" t="s">
        <v>48</v>
      </c>
      <c r="B147" s="44" t="s">
        <v>116</v>
      </c>
      <c r="C147" s="44" t="s">
        <v>89</v>
      </c>
      <c r="D147" s="44" t="s">
        <v>127</v>
      </c>
      <c r="E147" s="43">
        <v>33679</v>
      </c>
      <c r="F147" s="43">
        <v>15910</v>
      </c>
      <c r="G147" s="43">
        <v>6127</v>
      </c>
      <c r="H147" s="43">
        <v>8172</v>
      </c>
      <c r="I147" s="43">
        <v>1611</v>
      </c>
      <c r="J147" s="43">
        <v>2560</v>
      </c>
      <c r="K147" s="43">
        <v>3401</v>
      </c>
      <c r="L147" s="43">
        <v>93</v>
      </c>
      <c r="M147" s="43">
        <v>73</v>
      </c>
    </row>
    <row r="148" spans="1:13">
      <c r="A148" s="44" t="s">
        <v>48</v>
      </c>
      <c r="B148" s="44" t="s">
        <v>85</v>
      </c>
      <c r="C148" s="44" t="s">
        <v>89</v>
      </c>
      <c r="D148" s="44" t="s">
        <v>127</v>
      </c>
      <c r="E148" s="43">
        <v>16074</v>
      </c>
      <c r="F148" s="43">
        <v>7475</v>
      </c>
      <c r="G148" s="43">
        <v>2977</v>
      </c>
      <c r="H148" s="43">
        <v>3737</v>
      </c>
      <c r="I148" s="43">
        <v>761</v>
      </c>
      <c r="J148" s="43">
        <v>1262</v>
      </c>
      <c r="K148" s="43">
        <v>1633</v>
      </c>
      <c r="L148" s="43">
        <v>43</v>
      </c>
      <c r="M148" s="43">
        <v>39</v>
      </c>
    </row>
    <row r="149" spans="1:13">
      <c r="A149" s="44" t="s">
        <v>48</v>
      </c>
      <c r="B149" s="44" t="s">
        <v>84</v>
      </c>
      <c r="C149" s="44" t="s">
        <v>89</v>
      </c>
      <c r="D149" s="44" t="s">
        <v>127</v>
      </c>
      <c r="E149" s="43">
        <v>6731</v>
      </c>
      <c r="F149" s="43">
        <v>3037</v>
      </c>
      <c r="G149" s="43">
        <v>1284</v>
      </c>
      <c r="H149" s="43">
        <v>1453</v>
      </c>
      <c r="I149" s="43">
        <v>300</v>
      </c>
      <c r="J149" s="43">
        <v>529</v>
      </c>
      <c r="K149" s="43">
        <v>717</v>
      </c>
      <c r="L149" s="43">
        <v>23</v>
      </c>
      <c r="M149" s="43">
        <v>15</v>
      </c>
    </row>
    <row r="150" spans="1:13">
      <c r="A150" s="44" t="s">
        <v>3</v>
      </c>
      <c r="B150" s="44" t="s">
        <v>115</v>
      </c>
      <c r="C150" s="44" t="s">
        <v>89</v>
      </c>
      <c r="D150" s="44" t="s">
        <v>127</v>
      </c>
      <c r="E150" s="43">
        <v>110339</v>
      </c>
      <c r="F150" s="43">
        <v>41766</v>
      </c>
      <c r="G150" s="43">
        <v>25360</v>
      </c>
      <c r="H150" s="43">
        <v>9632</v>
      </c>
      <c r="I150" s="43">
        <v>6774</v>
      </c>
      <c r="J150" s="43">
        <v>14313</v>
      </c>
      <c r="K150" s="43">
        <v>11015</v>
      </c>
      <c r="L150" s="43">
        <v>32</v>
      </c>
      <c r="M150" s="43">
        <v>0</v>
      </c>
    </row>
    <row r="151" spans="1:13">
      <c r="A151" s="44" t="s">
        <v>3</v>
      </c>
      <c r="B151" s="44" t="s">
        <v>116</v>
      </c>
      <c r="C151" s="44" t="s">
        <v>89</v>
      </c>
      <c r="D151" s="44" t="s">
        <v>127</v>
      </c>
      <c r="E151" s="43">
        <v>233540</v>
      </c>
      <c r="F151" s="43">
        <v>97848</v>
      </c>
      <c r="G151" s="43">
        <v>48032</v>
      </c>
      <c r="H151" s="43">
        <v>29703</v>
      </c>
      <c r="I151" s="43">
        <v>20113</v>
      </c>
      <c r="J151" s="43">
        <v>28566</v>
      </c>
      <c r="K151" s="43">
        <v>19417</v>
      </c>
      <c r="L151" s="43">
        <v>49</v>
      </c>
      <c r="M151" s="43">
        <v>0</v>
      </c>
    </row>
    <row r="152" spans="1:13">
      <c r="A152" s="44" t="s">
        <v>3</v>
      </c>
      <c r="B152" s="44" t="s">
        <v>85</v>
      </c>
      <c r="C152" s="44" t="s">
        <v>89</v>
      </c>
      <c r="D152" s="44" t="s">
        <v>127</v>
      </c>
      <c r="E152" s="43">
        <v>111302</v>
      </c>
      <c r="F152" s="43">
        <v>46599</v>
      </c>
      <c r="G152" s="43">
        <v>22826</v>
      </c>
      <c r="H152" s="43">
        <v>14074</v>
      </c>
      <c r="I152" s="43">
        <v>9699</v>
      </c>
      <c r="J152" s="43">
        <v>13497</v>
      </c>
      <c r="K152" s="43">
        <v>9306</v>
      </c>
      <c r="L152" s="43">
        <v>23</v>
      </c>
      <c r="M152" s="43">
        <v>0</v>
      </c>
    </row>
    <row r="153" spans="1:13">
      <c r="A153" s="44" t="s">
        <v>3</v>
      </c>
      <c r="B153" s="44" t="s">
        <v>84</v>
      </c>
      <c r="C153" s="44" t="s">
        <v>89</v>
      </c>
      <c r="D153" s="44" t="s">
        <v>127</v>
      </c>
      <c r="E153" s="43">
        <v>46671</v>
      </c>
      <c r="F153" s="43">
        <v>19125</v>
      </c>
      <c r="G153" s="43">
        <v>9796</v>
      </c>
      <c r="H153" s="43">
        <v>5493</v>
      </c>
      <c r="I153" s="43">
        <v>3836</v>
      </c>
      <c r="J153" s="43">
        <v>5688</v>
      </c>
      <c r="K153" s="43">
        <v>4098</v>
      </c>
      <c r="L153" s="43">
        <v>10</v>
      </c>
      <c r="M153" s="43">
        <v>0</v>
      </c>
    </row>
    <row r="154" spans="1:13">
      <c r="A154" s="44" t="s">
        <v>50</v>
      </c>
      <c r="B154" s="44" t="s">
        <v>115</v>
      </c>
      <c r="C154" s="44" t="s">
        <v>89</v>
      </c>
      <c r="D154" s="44" t="s">
        <v>127</v>
      </c>
      <c r="E154" s="43">
        <v>27718</v>
      </c>
      <c r="F154" s="43">
        <v>15951</v>
      </c>
      <c r="G154" s="43">
        <v>3617</v>
      </c>
      <c r="H154" s="43">
        <v>10449</v>
      </c>
      <c r="I154" s="43">
        <v>1885</v>
      </c>
      <c r="J154" s="43">
        <v>1524</v>
      </c>
      <c r="K154" s="43">
        <v>1782</v>
      </c>
      <c r="L154" s="43">
        <v>200</v>
      </c>
      <c r="M154" s="43">
        <v>111</v>
      </c>
    </row>
    <row r="155" spans="1:13">
      <c r="A155" s="44" t="s">
        <v>50</v>
      </c>
      <c r="B155" s="44" t="s">
        <v>116</v>
      </c>
      <c r="C155" s="44" t="s">
        <v>89</v>
      </c>
      <c r="D155" s="44" t="s">
        <v>127</v>
      </c>
      <c r="E155" s="43">
        <v>51524</v>
      </c>
      <c r="F155" s="43">
        <v>30646</v>
      </c>
      <c r="G155" s="43">
        <v>6381</v>
      </c>
      <c r="H155" s="43">
        <v>20461</v>
      </c>
      <c r="I155" s="43">
        <v>3804</v>
      </c>
      <c r="J155" s="43">
        <v>2901</v>
      </c>
      <c r="K155" s="43">
        <v>3042</v>
      </c>
      <c r="L155" s="43">
        <v>263</v>
      </c>
      <c r="M155" s="43">
        <v>175</v>
      </c>
    </row>
    <row r="156" spans="1:13">
      <c r="A156" s="44" t="s">
        <v>50</v>
      </c>
      <c r="B156" s="44" t="s">
        <v>85</v>
      </c>
      <c r="C156" s="44" t="s">
        <v>89</v>
      </c>
      <c r="D156" s="44" t="s">
        <v>127</v>
      </c>
      <c r="E156" s="43">
        <v>25077</v>
      </c>
      <c r="F156" s="43">
        <v>14713</v>
      </c>
      <c r="G156" s="43">
        <v>3171</v>
      </c>
      <c r="H156" s="43">
        <v>9720</v>
      </c>
      <c r="I156" s="43">
        <v>1822</v>
      </c>
      <c r="J156" s="43">
        <v>1394</v>
      </c>
      <c r="K156" s="43">
        <v>1552</v>
      </c>
      <c r="L156" s="43">
        <v>136</v>
      </c>
      <c r="M156" s="43">
        <v>89</v>
      </c>
    </row>
    <row r="157" spans="1:13">
      <c r="A157" s="44" t="s">
        <v>50</v>
      </c>
      <c r="B157" s="44" t="s">
        <v>84</v>
      </c>
      <c r="C157" s="44" t="s">
        <v>89</v>
      </c>
      <c r="D157" s="44" t="s">
        <v>127</v>
      </c>
      <c r="E157" s="43">
        <v>9958</v>
      </c>
      <c r="F157" s="43">
        <v>5760</v>
      </c>
      <c r="G157" s="43">
        <v>1305</v>
      </c>
      <c r="H157" s="43">
        <v>3787</v>
      </c>
      <c r="I157" s="43">
        <v>668</v>
      </c>
      <c r="J157" s="43">
        <v>570</v>
      </c>
      <c r="K157" s="43">
        <v>631</v>
      </c>
      <c r="L157" s="43">
        <v>67</v>
      </c>
      <c r="M157" s="43">
        <v>37</v>
      </c>
    </row>
    <row r="158" spans="1:13">
      <c r="A158" s="44" t="s">
        <v>45</v>
      </c>
      <c r="B158" s="44" t="s">
        <v>115</v>
      </c>
      <c r="C158" s="44" t="s">
        <v>89</v>
      </c>
      <c r="D158" s="44" t="s">
        <v>127</v>
      </c>
      <c r="E158" s="43">
        <v>8058</v>
      </c>
      <c r="F158" s="43">
        <v>4916</v>
      </c>
      <c r="G158" s="43">
        <v>1012</v>
      </c>
      <c r="H158" s="43">
        <v>3314</v>
      </c>
      <c r="I158" s="43">
        <v>590</v>
      </c>
      <c r="J158" s="43">
        <v>484</v>
      </c>
      <c r="K158" s="43">
        <v>528</v>
      </c>
      <c r="L158" s="43">
        <v>0</v>
      </c>
      <c r="M158" s="43">
        <v>0</v>
      </c>
    </row>
    <row r="159" spans="1:13">
      <c r="A159" s="44" t="s">
        <v>45</v>
      </c>
      <c r="B159" s="44" t="s">
        <v>116</v>
      </c>
      <c r="C159" s="44" t="s">
        <v>89</v>
      </c>
      <c r="D159" s="44" t="s">
        <v>127</v>
      </c>
      <c r="E159" s="43">
        <v>14587</v>
      </c>
      <c r="F159" s="43">
        <v>9121</v>
      </c>
      <c r="G159" s="43">
        <v>1748</v>
      </c>
      <c r="H159" s="43">
        <v>6261</v>
      </c>
      <c r="I159" s="43">
        <v>1112</v>
      </c>
      <c r="J159" s="43">
        <v>890</v>
      </c>
      <c r="K159" s="43">
        <v>858</v>
      </c>
      <c r="L159" s="43">
        <v>0</v>
      </c>
      <c r="M159" s="43">
        <v>0</v>
      </c>
    </row>
    <row r="160" spans="1:13">
      <c r="A160" s="44" t="s">
        <v>45</v>
      </c>
      <c r="B160" s="44" t="s">
        <v>85</v>
      </c>
      <c r="C160" s="44" t="s">
        <v>89</v>
      </c>
      <c r="D160" s="44" t="s">
        <v>127</v>
      </c>
      <c r="E160" s="43">
        <v>6932</v>
      </c>
      <c r="F160" s="43">
        <v>4313</v>
      </c>
      <c r="G160" s="43">
        <v>850</v>
      </c>
      <c r="H160" s="43">
        <v>2960</v>
      </c>
      <c r="I160" s="43">
        <v>503</v>
      </c>
      <c r="J160" s="43">
        <v>434</v>
      </c>
      <c r="K160" s="43">
        <v>416</v>
      </c>
      <c r="L160" s="43">
        <v>0</v>
      </c>
      <c r="M160" s="43">
        <v>0</v>
      </c>
    </row>
    <row r="161" spans="1:13">
      <c r="A161" s="44" t="s">
        <v>45</v>
      </c>
      <c r="B161" s="44" t="s">
        <v>84</v>
      </c>
      <c r="C161" s="44" t="s">
        <v>89</v>
      </c>
      <c r="D161" s="44" t="s">
        <v>127</v>
      </c>
      <c r="E161" s="43">
        <v>2835</v>
      </c>
      <c r="F161" s="43">
        <v>1725</v>
      </c>
      <c r="G161" s="43">
        <v>362</v>
      </c>
      <c r="H161" s="43">
        <v>1167</v>
      </c>
      <c r="I161" s="43">
        <v>196</v>
      </c>
      <c r="J161" s="43">
        <v>172</v>
      </c>
      <c r="K161" s="43">
        <v>190</v>
      </c>
      <c r="L161" s="43">
        <v>0</v>
      </c>
      <c r="M161" s="43">
        <v>0</v>
      </c>
    </row>
    <row r="162" spans="1:13">
      <c r="A162" s="44" t="s">
        <v>53</v>
      </c>
      <c r="B162" s="44" t="s">
        <v>115</v>
      </c>
      <c r="C162" s="44" t="s">
        <v>89</v>
      </c>
      <c r="D162" s="44" t="s">
        <v>127</v>
      </c>
      <c r="E162" s="43">
        <v>63756</v>
      </c>
      <c r="F162" s="43">
        <v>48263</v>
      </c>
      <c r="G162" s="43">
        <v>5642</v>
      </c>
      <c r="H162" s="43">
        <v>42075</v>
      </c>
      <c r="I162" s="43">
        <v>546</v>
      </c>
      <c r="J162" s="43">
        <v>1997</v>
      </c>
      <c r="K162" s="43">
        <v>3631</v>
      </c>
      <c r="L162" s="43">
        <v>12</v>
      </c>
      <c r="M162" s="43">
        <v>2</v>
      </c>
    </row>
    <row r="163" spans="1:13">
      <c r="A163" s="44" t="s">
        <v>53</v>
      </c>
      <c r="B163" s="44" t="s">
        <v>116</v>
      </c>
      <c r="C163" s="44" t="s">
        <v>89</v>
      </c>
      <c r="D163" s="44" t="s">
        <v>127</v>
      </c>
      <c r="E163" s="43">
        <v>110092</v>
      </c>
      <c r="F163" s="43">
        <v>83028</v>
      </c>
      <c r="G163" s="43">
        <v>9699</v>
      </c>
      <c r="H163" s="43">
        <v>71535</v>
      </c>
      <c r="I163" s="43">
        <v>1794</v>
      </c>
      <c r="J163" s="43">
        <v>3858</v>
      </c>
      <c r="K163" s="43">
        <v>5820</v>
      </c>
      <c r="L163" s="43">
        <v>16</v>
      </c>
      <c r="M163" s="43">
        <v>5</v>
      </c>
    </row>
    <row r="164" spans="1:13">
      <c r="A164" s="44" t="s">
        <v>53</v>
      </c>
      <c r="B164" s="44" t="s">
        <v>85</v>
      </c>
      <c r="C164" s="44" t="s">
        <v>89</v>
      </c>
      <c r="D164" s="44" t="s">
        <v>127</v>
      </c>
      <c r="E164" s="43">
        <v>54018</v>
      </c>
      <c r="F164" s="43">
        <v>40422</v>
      </c>
      <c r="G164" s="43">
        <v>4864</v>
      </c>
      <c r="H164" s="43">
        <v>34692</v>
      </c>
      <c r="I164" s="43">
        <v>866</v>
      </c>
      <c r="J164" s="43">
        <v>1869</v>
      </c>
      <c r="K164" s="43">
        <v>2988</v>
      </c>
      <c r="L164" s="43">
        <v>7</v>
      </c>
      <c r="M164" s="43">
        <v>0</v>
      </c>
    </row>
    <row r="165" spans="1:13">
      <c r="A165" s="44" t="s">
        <v>53</v>
      </c>
      <c r="B165" s="44" t="s">
        <v>84</v>
      </c>
      <c r="C165" s="44" t="s">
        <v>89</v>
      </c>
      <c r="D165" s="44" t="s">
        <v>127</v>
      </c>
      <c r="E165" s="43">
        <v>19868</v>
      </c>
      <c r="F165" s="43">
        <v>14821</v>
      </c>
      <c r="G165" s="43">
        <v>1813</v>
      </c>
      <c r="H165" s="43">
        <v>12737</v>
      </c>
      <c r="I165" s="43">
        <v>271</v>
      </c>
      <c r="J165" s="43">
        <v>664</v>
      </c>
      <c r="K165" s="43">
        <v>1148</v>
      </c>
      <c r="L165" s="43">
        <v>1</v>
      </c>
      <c r="M165" s="43">
        <v>0</v>
      </c>
    </row>
    <row r="166" spans="1:13">
      <c r="A166" s="44" t="s">
        <v>0</v>
      </c>
      <c r="B166" s="44" t="s">
        <v>115</v>
      </c>
      <c r="C166" s="44" t="s">
        <v>89</v>
      </c>
      <c r="D166" s="44" t="s">
        <v>127</v>
      </c>
      <c r="E166" s="43">
        <v>23958</v>
      </c>
      <c r="F166" s="43">
        <v>11355</v>
      </c>
      <c r="G166" s="43">
        <v>4447</v>
      </c>
      <c r="H166" s="43">
        <v>4990</v>
      </c>
      <c r="I166" s="43">
        <v>1918</v>
      </c>
      <c r="J166" s="43">
        <v>2661</v>
      </c>
      <c r="K166" s="43">
        <v>1781</v>
      </c>
      <c r="L166" s="43">
        <v>5</v>
      </c>
      <c r="M166" s="43">
        <v>0</v>
      </c>
    </row>
    <row r="167" spans="1:13">
      <c r="A167" s="44" t="s">
        <v>0</v>
      </c>
      <c r="B167" s="44" t="s">
        <v>116</v>
      </c>
      <c r="C167" s="44" t="s">
        <v>89</v>
      </c>
      <c r="D167" s="44" t="s">
        <v>127</v>
      </c>
      <c r="E167" s="43">
        <v>44257</v>
      </c>
      <c r="F167" s="43">
        <v>22110</v>
      </c>
      <c r="G167" s="43">
        <v>7594</v>
      </c>
      <c r="H167" s="43">
        <v>10539</v>
      </c>
      <c r="I167" s="43">
        <v>3977</v>
      </c>
      <c r="J167" s="43">
        <v>4623</v>
      </c>
      <c r="K167" s="43">
        <v>2960</v>
      </c>
      <c r="L167" s="43">
        <v>11</v>
      </c>
      <c r="M167" s="43">
        <v>0</v>
      </c>
    </row>
    <row r="168" spans="1:13">
      <c r="A168" s="44" t="s">
        <v>0</v>
      </c>
      <c r="B168" s="44" t="s">
        <v>85</v>
      </c>
      <c r="C168" s="44" t="s">
        <v>89</v>
      </c>
      <c r="D168" s="44" t="s">
        <v>127</v>
      </c>
      <c r="E168" s="43">
        <v>21355</v>
      </c>
      <c r="F168" s="43">
        <v>10621</v>
      </c>
      <c r="G168" s="43">
        <v>3686</v>
      </c>
      <c r="H168" s="43">
        <v>5041</v>
      </c>
      <c r="I168" s="43">
        <v>1894</v>
      </c>
      <c r="J168" s="43">
        <v>2224</v>
      </c>
      <c r="K168" s="43">
        <v>1456</v>
      </c>
      <c r="L168" s="43">
        <v>6</v>
      </c>
      <c r="M168" s="43">
        <v>0</v>
      </c>
    </row>
    <row r="169" spans="1:13">
      <c r="A169" s="44" t="s">
        <v>0</v>
      </c>
      <c r="B169" s="44" t="s">
        <v>84</v>
      </c>
      <c r="C169" s="44" t="s">
        <v>89</v>
      </c>
      <c r="D169" s="44" t="s">
        <v>127</v>
      </c>
      <c r="E169" s="43">
        <v>7784</v>
      </c>
      <c r="F169" s="43">
        <v>3869</v>
      </c>
      <c r="G169" s="43">
        <v>1342</v>
      </c>
      <c r="H169" s="43">
        <v>1849</v>
      </c>
      <c r="I169" s="43">
        <v>678</v>
      </c>
      <c r="J169" s="43">
        <v>791</v>
      </c>
      <c r="K169" s="43">
        <v>549</v>
      </c>
      <c r="L169" s="43">
        <v>2</v>
      </c>
      <c r="M169" s="43">
        <v>0</v>
      </c>
    </row>
    <row r="170" spans="1:13">
      <c r="A170" s="44" t="s">
        <v>102</v>
      </c>
      <c r="B170" s="44" t="s">
        <v>115</v>
      </c>
      <c r="C170" s="44" t="s">
        <v>89</v>
      </c>
      <c r="D170" s="44" t="s">
        <v>127</v>
      </c>
      <c r="E170" s="43">
        <v>8062</v>
      </c>
      <c r="F170" s="43">
        <v>4820</v>
      </c>
      <c r="G170" s="43">
        <v>1056</v>
      </c>
      <c r="H170" s="43">
        <v>3218</v>
      </c>
      <c r="I170" s="43">
        <v>546</v>
      </c>
      <c r="J170" s="43">
        <v>474</v>
      </c>
      <c r="K170" s="43">
        <v>580</v>
      </c>
      <c r="L170" s="43">
        <v>2</v>
      </c>
      <c r="M170" s="43">
        <v>0</v>
      </c>
    </row>
    <row r="171" spans="1:13">
      <c r="A171" s="44" t="s">
        <v>102</v>
      </c>
      <c r="B171" s="44" t="s">
        <v>116</v>
      </c>
      <c r="C171" s="44" t="s">
        <v>89</v>
      </c>
      <c r="D171" s="44" t="s">
        <v>127</v>
      </c>
      <c r="E171" s="43">
        <v>16047</v>
      </c>
      <c r="F171" s="43">
        <v>9807</v>
      </c>
      <c r="G171" s="43">
        <v>2030</v>
      </c>
      <c r="H171" s="43">
        <v>6646</v>
      </c>
      <c r="I171" s="43">
        <v>1131</v>
      </c>
      <c r="J171" s="43">
        <v>987</v>
      </c>
      <c r="K171" s="43">
        <v>1037</v>
      </c>
      <c r="L171" s="43">
        <v>6</v>
      </c>
      <c r="M171" s="43">
        <v>0</v>
      </c>
    </row>
    <row r="172" spans="1:13">
      <c r="A172" s="44" t="s">
        <v>102</v>
      </c>
      <c r="B172" s="44" t="s">
        <v>85</v>
      </c>
      <c r="C172" s="44" t="s">
        <v>89</v>
      </c>
      <c r="D172" s="44" t="s">
        <v>127</v>
      </c>
      <c r="E172" s="43">
        <v>7621</v>
      </c>
      <c r="F172" s="43">
        <v>4640</v>
      </c>
      <c r="G172" s="43">
        <v>971</v>
      </c>
      <c r="H172" s="43">
        <v>3139</v>
      </c>
      <c r="I172" s="43">
        <v>530</v>
      </c>
      <c r="J172" s="43">
        <v>464</v>
      </c>
      <c r="K172" s="43">
        <v>505</v>
      </c>
      <c r="L172" s="43">
        <v>2</v>
      </c>
      <c r="M172" s="43">
        <v>0</v>
      </c>
    </row>
    <row r="173" spans="1:13">
      <c r="A173" s="44" t="s">
        <v>102</v>
      </c>
      <c r="B173" s="44" t="s">
        <v>84</v>
      </c>
      <c r="C173" s="44" t="s">
        <v>89</v>
      </c>
      <c r="D173" s="44" t="s">
        <v>127</v>
      </c>
      <c r="E173" s="43">
        <v>2481</v>
      </c>
      <c r="F173" s="43">
        <v>1452</v>
      </c>
      <c r="G173" s="43">
        <v>349</v>
      </c>
      <c r="H173" s="43">
        <v>963</v>
      </c>
      <c r="I173" s="43">
        <v>140</v>
      </c>
      <c r="J173" s="43">
        <v>159</v>
      </c>
      <c r="K173" s="43">
        <v>189</v>
      </c>
      <c r="L173" s="43">
        <v>1</v>
      </c>
      <c r="M173" s="43">
        <v>0</v>
      </c>
    </row>
    <row r="174" spans="1:13">
      <c r="A174" s="44" t="s">
        <v>57</v>
      </c>
      <c r="B174" s="44" t="s">
        <v>115</v>
      </c>
      <c r="C174" s="44" t="s">
        <v>89</v>
      </c>
      <c r="D174" s="44" t="s">
        <v>127</v>
      </c>
      <c r="E174" s="43">
        <v>55543</v>
      </c>
      <c r="F174" s="43">
        <v>27236</v>
      </c>
      <c r="G174" s="43">
        <v>9530</v>
      </c>
      <c r="H174" s="43">
        <v>12670</v>
      </c>
      <c r="I174" s="43">
        <v>5036</v>
      </c>
      <c r="J174" s="43">
        <v>5748</v>
      </c>
      <c r="K174" s="43">
        <v>3613</v>
      </c>
      <c r="L174" s="43">
        <v>53</v>
      </c>
      <c r="M174" s="43">
        <v>116</v>
      </c>
    </row>
    <row r="175" spans="1:13">
      <c r="A175" s="44" t="s">
        <v>57</v>
      </c>
      <c r="B175" s="44" t="s">
        <v>116</v>
      </c>
      <c r="C175" s="44" t="s">
        <v>89</v>
      </c>
      <c r="D175" s="44" t="s">
        <v>127</v>
      </c>
      <c r="E175" s="43">
        <v>115152</v>
      </c>
      <c r="F175" s="43">
        <v>59310</v>
      </c>
      <c r="G175" s="43">
        <v>18410</v>
      </c>
      <c r="H175" s="43">
        <v>29629</v>
      </c>
      <c r="I175" s="43">
        <v>11271</v>
      </c>
      <c r="J175" s="43">
        <v>11346</v>
      </c>
      <c r="K175" s="43">
        <v>6775</v>
      </c>
      <c r="L175" s="43">
        <v>101</v>
      </c>
      <c r="M175" s="43">
        <v>188</v>
      </c>
    </row>
    <row r="176" spans="1:13">
      <c r="A176" s="44" t="s">
        <v>57</v>
      </c>
      <c r="B176" s="44" t="s">
        <v>85</v>
      </c>
      <c r="C176" s="44" t="s">
        <v>89</v>
      </c>
      <c r="D176" s="44" t="s">
        <v>127</v>
      </c>
      <c r="E176" s="43">
        <v>52780</v>
      </c>
      <c r="F176" s="43">
        <v>26912</v>
      </c>
      <c r="G176" s="43">
        <v>8586</v>
      </c>
      <c r="H176" s="43">
        <v>13289</v>
      </c>
      <c r="I176" s="43">
        <v>5037</v>
      </c>
      <c r="J176" s="43">
        <v>5262</v>
      </c>
      <c r="K176" s="43">
        <v>3186</v>
      </c>
      <c r="L176" s="43">
        <v>45</v>
      </c>
      <c r="M176" s="43">
        <v>93</v>
      </c>
    </row>
    <row r="177" spans="1:13">
      <c r="A177" s="44" t="s">
        <v>57</v>
      </c>
      <c r="B177" s="44" t="s">
        <v>84</v>
      </c>
      <c r="C177" s="44" t="s">
        <v>89</v>
      </c>
      <c r="D177" s="44" t="s">
        <v>127</v>
      </c>
      <c r="E177" s="43">
        <v>24511</v>
      </c>
      <c r="F177" s="43">
        <v>12392</v>
      </c>
      <c r="G177" s="43">
        <v>4037</v>
      </c>
      <c r="H177" s="43">
        <v>6086</v>
      </c>
      <c r="I177" s="43">
        <v>2269</v>
      </c>
      <c r="J177" s="43">
        <v>2415</v>
      </c>
      <c r="K177" s="43">
        <v>1560</v>
      </c>
      <c r="L177" s="43">
        <v>19</v>
      </c>
      <c r="M177" s="43">
        <v>43</v>
      </c>
    </row>
    <row r="178" spans="1:13">
      <c r="A178" s="44" t="s">
        <v>46</v>
      </c>
      <c r="B178" s="44" t="s">
        <v>115</v>
      </c>
      <c r="C178" s="44" t="s">
        <v>89</v>
      </c>
      <c r="D178" s="44" t="s">
        <v>127</v>
      </c>
      <c r="E178" s="43">
        <v>7678</v>
      </c>
      <c r="F178" s="43">
        <v>4377</v>
      </c>
      <c r="G178" s="43">
        <v>1087</v>
      </c>
      <c r="H178" s="43">
        <v>2639</v>
      </c>
      <c r="I178" s="43">
        <v>651</v>
      </c>
      <c r="J178" s="43">
        <v>612</v>
      </c>
      <c r="K178" s="43">
        <v>474</v>
      </c>
      <c r="L178" s="43">
        <v>1</v>
      </c>
      <c r="M178" s="43">
        <v>0</v>
      </c>
    </row>
    <row r="179" spans="1:13">
      <c r="A179" s="44" t="s">
        <v>46</v>
      </c>
      <c r="B179" s="44" t="s">
        <v>116</v>
      </c>
      <c r="C179" s="44" t="s">
        <v>89</v>
      </c>
      <c r="D179" s="44" t="s">
        <v>127</v>
      </c>
      <c r="E179" s="43">
        <v>15941</v>
      </c>
      <c r="F179" s="43">
        <v>9454</v>
      </c>
      <c r="G179" s="43">
        <v>2081</v>
      </c>
      <c r="H179" s="43">
        <v>5931</v>
      </c>
      <c r="I179" s="43">
        <v>1442</v>
      </c>
      <c r="J179" s="43">
        <v>1201</v>
      </c>
      <c r="K179" s="43">
        <v>877</v>
      </c>
      <c r="L179" s="43">
        <v>3</v>
      </c>
      <c r="M179" s="43">
        <v>0</v>
      </c>
    </row>
    <row r="180" spans="1:13">
      <c r="A180" s="44" t="s">
        <v>46</v>
      </c>
      <c r="B180" s="44" t="s">
        <v>85</v>
      </c>
      <c r="C180" s="44" t="s">
        <v>89</v>
      </c>
      <c r="D180" s="44" t="s">
        <v>127</v>
      </c>
      <c r="E180" s="43">
        <v>7122</v>
      </c>
      <c r="F180" s="43">
        <v>4133</v>
      </c>
      <c r="G180" s="43">
        <v>978</v>
      </c>
      <c r="H180" s="43">
        <v>2548</v>
      </c>
      <c r="I180" s="43">
        <v>607</v>
      </c>
      <c r="J180" s="43">
        <v>552</v>
      </c>
      <c r="K180" s="43">
        <v>426</v>
      </c>
      <c r="L180" s="43">
        <v>0</v>
      </c>
      <c r="M180" s="43">
        <v>0</v>
      </c>
    </row>
    <row r="181" spans="1:13">
      <c r="A181" s="44" t="s">
        <v>46</v>
      </c>
      <c r="B181" s="44" t="s">
        <v>84</v>
      </c>
      <c r="C181" s="44" t="s">
        <v>89</v>
      </c>
      <c r="D181" s="44" t="s">
        <v>127</v>
      </c>
      <c r="E181" s="43">
        <v>2807</v>
      </c>
      <c r="F181" s="43">
        <v>1646</v>
      </c>
      <c r="G181" s="43">
        <v>381</v>
      </c>
      <c r="H181" s="43">
        <v>1028</v>
      </c>
      <c r="I181" s="43">
        <v>237</v>
      </c>
      <c r="J181" s="43">
        <v>219</v>
      </c>
      <c r="K181" s="43">
        <v>162</v>
      </c>
      <c r="L181" s="43">
        <v>0</v>
      </c>
      <c r="M181" s="43">
        <v>0</v>
      </c>
    </row>
    <row r="182" spans="1:13">
      <c r="A182" s="44" t="s">
        <v>49</v>
      </c>
      <c r="B182" s="44" t="s">
        <v>115</v>
      </c>
      <c r="C182" s="44" t="s">
        <v>89</v>
      </c>
      <c r="D182" s="44" t="s">
        <v>127</v>
      </c>
      <c r="E182" s="43">
        <v>23942</v>
      </c>
      <c r="F182" s="43">
        <v>11949</v>
      </c>
      <c r="G182" s="43">
        <v>4152</v>
      </c>
      <c r="H182" s="43">
        <v>5793</v>
      </c>
      <c r="I182" s="43">
        <v>2004</v>
      </c>
      <c r="J182" s="43">
        <v>2469</v>
      </c>
      <c r="K182" s="43">
        <v>1681</v>
      </c>
      <c r="L182" s="43">
        <v>2</v>
      </c>
      <c r="M182" s="43">
        <v>0</v>
      </c>
    </row>
    <row r="183" spans="1:13">
      <c r="A183" s="44" t="s">
        <v>49</v>
      </c>
      <c r="B183" s="44" t="s">
        <v>116</v>
      </c>
      <c r="C183" s="44" t="s">
        <v>89</v>
      </c>
      <c r="D183" s="44" t="s">
        <v>127</v>
      </c>
      <c r="E183" s="43">
        <v>42617</v>
      </c>
      <c r="F183" s="43">
        <v>22030</v>
      </c>
      <c r="G183" s="43">
        <v>6999</v>
      </c>
      <c r="H183" s="43">
        <v>11242</v>
      </c>
      <c r="I183" s="43">
        <v>3789</v>
      </c>
      <c r="J183" s="43">
        <v>4201</v>
      </c>
      <c r="K183" s="43">
        <v>2796</v>
      </c>
      <c r="L183" s="43">
        <v>2</v>
      </c>
      <c r="M183" s="43">
        <v>0</v>
      </c>
    </row>
    <row r="184" spans="1:13">
      <c r="A184" s="44" t="s">
        <v>49</v>
      </c>
      <c r="B184" s="44" t="s">
        <v>85</v>
      </c>
      <c r="C184" s="44" t="s">
        <v>89</v>
      </c>
      <c r="D184" s="44" t="s">
        <v>127</v>
      </c>
      <c r="E184" s="43">
        <v>21058</v>
      </c>
      <c r="F184" s="43">
        <v>10808</v>
      </c>
      <c r="G184" s="43">
        <v>3499</v>
      </c>
      <c r="H184" s="43">
        <v>5485</v>
      </c>
      <c r="I184" s="43">
        <v>1824</v>
      </c>
      <c r="J184" s="43">
        <v>2073</v>
      </c>
      <c r="K184" s="43">
        <v>1424</v>
      </c>
      <c r="L184" s="43">
        <v>2</v>
      </c>
      <c r="M184" s="43">
        <v>0</v>
      </c>
    </row>
    <row r="185" spans="1:13">
      <c r="A185" s="44" t="s">
        <v>49</v>
      </c>
      <c r="B185" s="44" t="s">
        <v>84</v>
      </c>
      <c r="C185" s="44" t="s">
        <v>89</v>
      </c>
      <c r="D185" s="44" t="s">
        <v>127</v>
      </c>
      <c r="E185" s="43">
        <v>8213</v>
      </c>
      <c r="F185" s="43">
        <v>4157</v>
      </c>
      <c r="G185" s="43">
        <v>1388</v>
      </c>
      <c r="H185" s="43">
        <v>2057</v>
      </c>
      <c r="I185" s="43">
        <v>712</v>
      </c>
      <c r="J185" s="43">
        <v>821</v>
      </c>
      <c r="K185" s="43">
        <v>566</v>
      </c>
      <c r="L185" s="43">
        <v>1</v>
      </c>
      <c r="M185" s="43">
        <v>0</v>
      </c>
    </row>
    <row r="186" spans="1:13">
      <c r="A186" s="44" t="s">
        <v>104</v>
      </c>
      <c r="B186" s="44" t="s">
        <v>115</v>
      </c>
      <c r="C186" s="44" t="s">
        <v>89</v>
      </c>
      <c r="D186" s="44" t="s">
        <v>127</v>
      </c>
      <c r="E186" s="43">
        <v>8038</v>
      </c>
      <c r="F186" s="43">
        <v>4677</v>
      </c>
      <c r="G186" s="43">
        <v>1084</v>
      </c>
      <c r="H186" s="43">
        <v>2994</v>
      </c>
      <c r="I186" s="43">
        <v>599</v>
      </c>
      <c r="J186" s="43">
        <v>490</v>
      </c>
      <c r="K186" s="43">
        <v>594</v>
      </c>
      <c r="L186" s="43">
        <v>0</v>
      </c>
      <c r="M186" s="43">
        <v>0</v>
      </c>
    </row>
    <row r="187" spans="1:13">
      <c r="A187" s="44" t="s">
        <v>104</v>
      </c>
      <c r="B187" s="44" t="s">
        <v>116</v>
      </c>
      <c r="C187" s="44" t="s">
        <v>89</v>
      </c>
      <c r="D187" s="44" t="s">
        <v>127</v>
      </c>
      <c r="E187" s="43">
        <v>18048</v>
      </c>
      <c r="F187" s="43">
        <v>10828</v>
      </c>
      <c r="G187" s="43">
        <v>2291</v>
      </c>
      <c r="H187" s="43">
        <v>7105</v>
      </c>
      <c r="I187" s="43">
        <v>1432</v>
      </c>
      <c r="J187" s="43">
        <v>1085</v>
      </c>
      <c r="K187" s="43">
        <v>1206</v>
      </c>
      <c r="L187" s="43">
        <v>0</v>
      </c>
      <c r="M187" s="43">
        <v>0</v>
      </c>
    </row>
    <row r="188" spans="1:13">
      <c r="A188" s="44" t="s">
        <v>104</v>
      </c>
      <c r="B188" s="44" t="s">
        <v>85</v>
      </c>
      <c r="C188" s="44" t="s">
        <v>89</v>
      </c>
      <c r="D188" s="44" t="s">
        <v>127</v>
      </c>
      <c r="E188" s="43">
        <v>8424</v>
      </c>
      <c r="F188" s="43">
        <v>4984</v>
      </c>
      <c r="G188" s="43">
        <v>1107</v>
      </c>
      <c r="H188" s="43">
        <v>3226</v>
      </c>
      <c r="I188" s="43">
        <v>651</v>
      </c>
      <c r="J188" s="43">
        <v>532</v>
      </c>
      <c r="K188" s="43">
        <v>575</v>
      </c>
      <c r="L188" s="43">
        <v>0</v>
      </c>
      <c r="M188" s="43">
        <v>0</v>
      </c>
    </row>
    <row r="189" spans="1:13">
      <c r="A189" s="44" t="s">
        <v>104</v>
      </c>
      <c r="B189" s="44" t="s">
        <v>84</v>
      </c>
      <c r="C189" s="44" t="s">
        <v>89</v>
      </c>
      <c r="D189" s="44" t="s">
        <v>127</v>
      </c>
      <c r="E189" s="43">
        <v>3556</v>
      </c>
      <c r="F189" s="43">
        <v>2070</v>
      </c>
      <c r="G189" s="43">
        <v>480</v>
      </c>
      <c r="H189" s="43">
        <v>1323</v>
      </c>
      <c r="I189" s="43">
        <v>267</v>
      </c>
      <c r="J189" s="43">
        <v>221</v>
      </c>
      <c r="K189" s="43">
        <v>259</v>
      </c>
      <c r="L189" s="43">
        <v>0</v>
      </c>
      <c r="M189" s="43">
        <v>0</v>
      </c>
    </row>
    <row r="190" spans="1:13">
      <c r="A190" s="44" t="s">
        <v>105</v>
      </c>
      <c r="B190" s="44" t="s">
        <v>115</v>
      </c>
      <c r="C190" s="44" t="s">
        <v>89</v>
      </c>
      <c r="D190" s="44" t="s">
        <v>127</v>
      </c>
      <c r="E190" s="43">
        <v>23338</v>
      </c>
      <c r="F190" s="43">
        <v>11447</v>
      </c>
      <c r="G190" s="43">
        <v>3956</v>
      </c>
      <c r="H190" s="43">
        <v>5375</v>
      </c>
      <c r="I190" s="43">
        <v>2116</v>
      </c>
      <c r="J190" s="43">
        <v>2109</v>
      </c>
      <c r="K190" s="43">
        <v>1832</v>
      </c>
      <c r="L190" s="43">
        <v>14</v>
      </c>
      <c r="M190" s="43">
        <v>1</v>
      </c>
    </row>
    <row r="191" spans="1:13">
      <c r="A191" s="44" t="s">
        <v>105</v>
      </c>
      <c r="B191" s="44" t="s">
        <v>116</v>
      </c>
      <c r="C191" s="44" t="s">
        <v>89</v>
      </c>
      <c r="D191" s="44" t="s">
        <v>127</v>
      </c>
      <c r="E191" s="43">
        <v>44901</v>
      </c>
      <c r="F191" s="43">
        <v>23157</v>
      </c>
      <c r="G191" s="43">
        <v>7104</v>
      </c>
      <c r="H191" s="43">
        <v>11698</v>
      </c>
      <c r="I191" s="43">
        <v>4355</v>
      </c>
      <c r="J191" s="43">
        <v>3950</v>
      </c>
      <c r="K191" s="43">
        <v>3130</v>
      </c>
      <c r="L191" s="43">
        <v>21</v>
      </c>
      <c r="M191" s="43">
        <v>3</v>
      </c>
    </row>
    <row r="192" spans="1:13">
      <c r="A192" s="44" t="s">
        <v>105</v>
      </c>
      <c r="B192" s="44" t="s">
        <v>85</v>
      </c>
      <c r="C192" s="44" t="s">
        <v>89</v>
      </c>
      <c r="D192" s="44" t="s">
        <v>127</v>
      </c>
      <c r="E192" s="43">
        <v>21804</v>
      </c>
      <c r="F192" s="43">
        <v>11229</v>
      </c>
      <c r="G192" s="43">
        <v>3472</v>
      </c>
      <c r="H192" s="43">
        <v>5685</v>
      </c>
      <c r="I192" s="43">
        <v>2072</v>
      </c>
      <c r="J192" s="43">
        <v>1929</v>
      </c>
      <c r="K192" s="43">
        <v>1528</v>
      </c>
      <c r="L192" s="43">
        <v>14</v>
      </c>
      <c r="M192" s="43">
        <v>1</v>
      </c>
    </row>
    <row r="193" spans="1:13">
      <c r="A193" s="44" t="s">
        <v>105</v>
      </c>
      <c r="B193" s="44" t="s">
        <v>84</v>
      </c>
      <c r="C193" s="44" t="s">
        <v>89</v>
      </c>
      <c r="D193" s="44" t="s">
        <v>127</v>
      </c>
      <c r="E193" s="43">
        <v>7855</v>
      </c>
      <c r="F193" s="43">
        <v>3948</v>
      </c>
      <c r="G193" s="43">
        <v>1307</v>
      </c>
      <c r="H193" s="43">
        <v>1931</v>
      </c>
      <c r="I193" s="43">
        <v>710</v>
      </c>
      <c r="J193" s="43">
        <v>730</v>
      </c>
      <c r="K193" s="43">
        <v>572</v>
      </c>
      <c r="L193" s="43">
        <v>4</v>
      </c>
      <c r="M193" s="43">
        <v>1</v>
      </c>
    </row>
    <row r="194" spans="1:13">
      <c r="A194" s="44" t="s">
        <v>52</v>
      </c>
      <c r="B194" s="44" t="s">
        <v>115</v>
      </c>
      <c r="C194" s="44" t="s">
        <v>89</v>
      </c>
      <c r="D194" s="44" t="s">
        <v>127</v>
      </c>
      <c r="E194" s="43">
        <v>49908</v>
      </c>
      <c r="F194" s="43">
        <v>22405</v>
      </c>
      <c r="G194" s="43">
        <v>8932</v>
      </c>
      <c r="H194" s="43">
        <v>10007</v>
      </c>
      <c r="I194" s="43">
        <v>3466</v>
      </c>
      <c r="J194" s="43">
        <v>4286</v>
      </c>
      <c r="K194" s="43">
        <v>4018</v>
      </c>
      <c r="L194" s="43">
        <v>220</v>
      </c>
      <c r="M194" s="43">
        <v>408</v>
      </c>
    </row>
    <row r="195" spans="1:13">
      <c r="A195" s="44" t="s">
        <v>52</v>
      </c>
      <c r="B195" s="44" t="s">
        <v>116</v>
      </c>
      <c r="C195" s="44" t="s">
        <v>89</v>
      </c>
      <c r="D195" s="44" t="s">
        <v>127</v>
      </c>
      <c r="E195" s="43">
        <v>103448</v>
      </c>
      <c r="F195" s="43">
        <v>49133</v>
      </c>
      <c r="G195" s="43">
        <v>17532</v>
      </c>
      <c r="H195" s="43">
        <v>23527</v>
      </c>
      <c r="I195" s="43">
        <v>8074</v>
      </c>
      <c r="J195" s="43">
        <v>8740</v>
      </c>
      <c r="K195" s="43">
        <v>7781</v>
      </c>
      <c r="L195" s="43">
        <v>374</v>
      </c>
      <c r="M195" s="43">
        <v>637</v>
      </c>
    </row>
    <row r="196" spans="1:13">
      <c r="A196" s="44" t="s">
        <v>52</v>
      </c>
      <c r="B196" s="44" t="s">
        <v>85</v>
      </c>
      <c r="C196" s="44" t="s">
        <v>89</v>
      </c>
      <c r="D196" s="44" t="s">
        <v>127</v>
      </c>
      <c r="E196" s="43">
        <v>49311</v>
      </c>
      <c r="F196" s="43">
        <v>23124</v>
      </c>
      <c r="G196" s="43">
        <v>8465</v>
      </c>
      <c r="H196" s="43">
        <v>10890</v>
      </c>
      <c r="I196" s="43">
        <v>3769</v>
      </c>
      <c r="J196" s="43">
        <v>4143</v>
      </c>
      <c r="K196" s="43">
        <v>3828</v>
      </c>
      <c r="L196" s="43">
        <v>180</v>
      </c>
      <c r="M196" s="43">
        <v>314</v>
      </c>
    </row>
    <row r="197" spans="1:13">
      <c r="A197" s="44" t="s">
        <v>52</v>
      </c>
      <c r="B197" s="44" t="s">
        <v>84</v>
      </c>
      <c r="C197" s="44" t="s">
        <v>89</v>
      </c>
      <c r="D197" s="44" t="s">
        <v>127</v>
      </c>
      <c r="E197" s="43">
        <v>20149</v>
      </c>
      <c r="F197" s="43">
        <v>9232</v>
      </c>
      <c r="G197" s="43">
        <v>3531</v>
      </c>
      <c r="H197" s="43">
        <v>4210</v>
      </c>
      <c r="I197" s="43">
        <v>1491</v>
      </c>
      <c r="J197" s="43">
        <v>1682</v>
      </c>
      <c r="K197" s="43">
        <v>1634</v>
      </c>
      <c r="L197" s="43">
        <v>81</v>
      </c>
      <c r="M197" s="43">
        <v>134</v>
      </c>
    </row>
    <row r="198" spans="1:13">
      <c r="A198" s="44" t="s">
        <v>54</v>
      </c>
      <c r="B198" s="44" t="s">
        <v>115</v>
      </c>
      <c r="C198" s="44" t="s">
        <v>89</v>
      </c>
      <c r="D198" s="44" t="s">
        <v>127</v>
      </c>
      <c r="E198" s="43">
        <v>7999</v>
      </c>
      <c r="F198" s="43">
        <v>4913</v>
      </c>
      <c r="G198" s="43">
        <v>968</v>
      </c>
      <c r="H198" s="43">
        <v>3307</v>
      </c>
      <c r="I198" s="43">
        <v>638</v>
      </c>
      <c r="J198" s="43">
        <v>461</v>
      </c>
      <c r="K198" s="43">
        <v>503</v>
      </c>
      <c r="L198" s="43">
        <v>3</v>
      </c>
      <c r="M198" s="43">
        <v>1</v>
      </c>
    </row>
    <row r="199" spans="1:13">
      <c r="A199" s="44" t="s">
        <v>54</v>
      </c>
      <c r="B199" s="44" t="s">
        <v>116</v>
      </c>
      <c r="C199" s="44" t="s">
        <v>89</v>
      </c>
      <c r="D199" s="44" t="s">
        <v>127</v>
      </c>
      <c r="E199" s="43">
        <v>15523</v>
      </c>
      <c r="F199" s="43">
        <v>9855</v>
      </c>
      <c r="G199" s="43">
        <v>1731</v>
      </c>
      <c r="H199" s="43">
        <v>6810</v>
      </c>
      <c r="I199" s="43">
        <v>1314</v>
      </c>
      <c r="J199" s="43">
        <v>846</v>
      </c>
      <c r="K199" s="43">
        <v>880</v>
      </c>
      <c r="L199" s="43">
        <v>3</v>
      </c>
      <c r="M199" s="43">
        <v>2</v>
      </c>
    </row>
    <row r="200" spans="1:13">
      <c r="A200" s="44" t="s">
        <v>54</v>
      </c>
      <c r="B200" s="44" t="s">
        <v>85</v>
      </c>
      <c r="C200" s="44" t="s">
        <v>89</v>
      </c>
      <c r="D200" s="44" t="s">
        <v>127</v>
      </c>
      <c r="E200" s="43">
        <v>7870</v>
      </c>
      <c r="F200" s="43">
        <v>4951</v>
      </c>
      <c r="G200" s="43">
        <v>891</v>
      </c>
      <c r="H200" s="43">
        <v>3389</v>
      </c>
      <c r="I200" s="43">
        <v>671</v>
      </c>
      <c r="J200" s="43">
        <v>428</v>
      </c>
      <c r="K200" s="43">
        <v>461</v>
      </c>
      <c r="L200" s="43">
        <v>1</v>
      </c>
      <c r="M200" s="43">
        <v>1</v>
      </c>
    </row>
    <row r="201" spans="1:13">
      <c r="A201" s="44" t="s">
        <v>54</v>
      </c>
      <c r="B201" s="44" t="s">
        <v>84</v>
      </c>
      <c r="C201" s="44" t="s">
        <v>89</v>
      </c>
      <c r="D201" s="44" t="s">
        <v>127</v>
      </c>
      <c r="E201" s="43">
        <v>3049</v>
      </c>
      <c r="F201" s="43">
        <v>1866</v>
      </c>
      <c r="G201" s="43">
        <v>374</v>
      </c>
      <c r="H201" s="43">
        <v>1254</v>
      </c>
      <c r="I201" s="43">
        <v>238</v>
      </c>
      <c r="J201" s="43">
        <v>179</v>
      </c>
      <c r="K201" s="43">
        <v>194</v>
      </c>
      <c r="L201" s="43">
        <v>0</v>
      </c>
      <c r="M201" s="43">
        <v>1</v>
      </c>
    </row>
    <row r="202" spans="1:13">
      <c r="A202" s="44" t="s">
        <v>44</v>
      </c>
      <c r="B202" s="44" t="s">
        <v>115</v>
      </c>
      <c r="C202" s="44" t="s">
        <v>89</v>
      </c>
      <c r="D202" s="44" t="s">
        <v>127</v>
      </c>
      <c r="E202" s="43">
        <v>39902</v>
      </c>
      <c r="F202" s="43">
        <v>19152</v>
      </c>
      <c r="G202" s="43">
        <v>7064</v>
      </c>
      <c r="H202" s="43">
        <v>8671</v>
      </c>
      <c r="I202" s="43">
        <v>3417</v>
      </c>
      <c r="J202" s="43">
        <v>3867</v>
      </c>
      <c r="K202" s="43">
        <v>3189</v>
      </c>
      <c r="L202" s="43">
        <v>8</v>
      </c>
      <c r="M202" s="43">
        <v>0</v>
      </c>
    </row>
    <row r="203" spans="1:13">
      <c r="A203" s="44" t="s">
        <v>44</v>
      </c>
      <c r="B203" s="44" t="s">
        <v>116</v>
      </c>
      <c r="C203" s="44" t="s">
        <v>89</v>
      </c>
      <c r="D203" s="44" t="s">
        <v>127</v>
      </c>
      <c r="E203" s="43">
        <v>72866</v>
      </c>
      <c r="F203" s="43">
        <v>37072</v>
      </c>
      <c r="G203" s="43">
        <v>11903</v>
      </c>
      <c r="H203" s="43">
        <v>18311</v>
      </c>
      <c r="I203" s="43">
        <v>6858</v>
      </c>
      <c r="J203" s="43">
        <v>6786</v>
      </c>
      <c r="K203" s="43">
        <v>5104</v>
      </c>
      <c r="L203" s="43">
        <v>13</v>
      </c>
      <c r="M203" s="43">
        <v>0</v>
      </c>
    </row>
    <row r="204" spans="1:13">
      <c r="A204" s="44" t="s">
        <v>44</v>
      </c>
      <c r="B204" s="44" t="s">
        <v>85</v>
      </c>
      <c r="C204" s="44" t="s">
        <v>89</v>
      </c>
      <c r="D204" s="44" t="s">
        <v>127</v>
      </c>
      <c r="E204" s="43">
        <v>34427</v>
      </c>
      <c r="F204" s="43">
        <v>17347</v>
      </c>
      <c r="G204" s="43">
        <v>5681</v>
      </c>
      <c r="H204" s="43">
        <v>8478</v>
      </c>
      <c r="I204" s="43">
        <v>3188</v>
      </c>
      <c r="J204" s="43">
        <v>3159</v>
      </c>
      <c r="K204" s="43">
        <v>2514</v>
      </c>
      <c r="L204" s="43">
        <v>8</v>
      </c>
      <c r="M204" s="43">
        <v>0</v>
      </c>
    </row>
    <row r="205" spans="1:13">
      <c r="A205" s="44" t="s">
        <v>44</v>
      </c>
      <c r="B205" s="44" t="s">
        <v>84</v>
      </c>
      <c r="C205" s="44" t="s">
        <v>89</v>
      </c>
      <c r="D205" s="44" t="s">
        <v>127</v>
      </c>
      <c r="E205" s="43">
        <v>12591</v>
      </c>
      <c r="F205" s="43">
        <v>6226</v>
      </c>
      <c r="G205" s="43">
        <v>2121</v>
      </c>
      <c r="H205" s="43">
        <v>2950</v>
      </c>
      <c r="I205" s="43">
        <v>1155</v>
      </c>
      <c r="J205" s="43">
        <v>1158</v>
      </c>
      <c r="K205" s="43">
        <v>958</v>
      </c>
      <c r="L205" s="43">
        <v>5</v>
      </c>
      <c r="M205" s="43">
        <v>0</v>
      </c>
    </row>
    <row r="206" spans="1:13">
      <c r="A206" s="44" t="s">
        <v>56</v>
      </c>
      <c r="B206" s="44" t="s">
        <v>115</v>
      </c>
      <c r="C206" s="44" t="s">
        <v>89</v>
      </c>
      <c r="D206" s="44" t="s">
        <v>127</v>
      </c>
      <c r="E206" s="43">
        <v>41971</v>
      </c>
      <c r="F206" s="43">
        <v>17031</v>
      </c>
      <c r="G206" s="43">
        <v>8185</v>
      </c>
      <c r="H206" s="43">
        <v>6399</v>
      </c>
      <c r="I206" s="43">
        <v>2447</v>
      </c>
      <c r="J206" s="43">
        <v>4378</v>
      </c>
      <c r="K206" s="43">
        <v>2900</v>
      </c>
      <c r="L206" s="43">
        <v>295</v>
      </c>
      <c r="M206" s="43">
        <v>612</v>
      </c>
    </row>
    <row r="207" spans="1:13">
      <c r="A207" s="44" t="s">
        <v>56</v>
      </c>
      <c r="B207" s="44" t="s">
        <v>116</v>
      </c>
      <c r="C207" s="44" t="s">
        <v>89</v>
      </c>
      <c r="D207" s="44" t="s">
        <v>127</v>
      </c>
      <c r="E207" s="43">
        <v>76351</v>
      </c>
      <c r="F207" s="43">
        <v>32994</v>
      </c>
      <c r="G207" s="43">
        <v>14124</v>
      </c>
      <c r="H207" s="43">
        <v>13477</v>
      </c>
      <c r="I207" s="43">
        <v>5393</v>
      </c>
      <c r="J207" s="43">
        <v>7749</v>
      </c>
      <c r="K207" s="43">
        <v>5001</v>
      </c>
      <c r="L207" s="43">
        <v>473</v>
      </c>
      <c r="M207" s="43">
        <v>901</v>
      </c>
    </row>
    <row r="208" spans="1:13">
      <c r="A208" s="44" t="s">
        <v>56</v>
      </c>
      <c r="B208" s="44" t="s">
        <v>85</v>
      </c>
      <c r="C208" s="44" t="s">
        <v>89</v>
      </c>
      <c r="D208" s="44" t="s">
        <v>127</v>
      </c>
      <c r="E208" s="43">
        <v>37467</v>
      </c>
      <c r="F208" s="43">
        <v>16162</v>
      </c>
      <c r="G208" s="43">
        <v>6988</v>
      </c>
      <c r="H208" s="43">
        <v>6573</v>
      </c>
      <c r="I208" s="43">
        <v>2601</v>
      </c>
      <c r="J208" s="43">
        <v>3821</v>
      </c>
      <c r="K208" s="43">
        <v>2510</v>
      </c>
      <c r="L208" s="43">
        <v>237</v>
      </c>
      <c r="M208" s="43">
        <v>420</v>
      </c>
    </row>
    <row r="209" spans="1:13">
      <c r="A209" s="44" t="s">
        <v>56</v>
      </c>
      <c r="B209" s="44" t="s">
        <v>84</v>
      </c>
      <c r="C209" s="44" t="s">
        <v>89</v>
      </c>
      <c r="D209" s="44" t="s">
        <v>127</v>
      </c>
      <c r="E209" s="43">
        <v>13130</v>
      </c>
      <c r="F209" s="43">
        <v>5566</v>
      </c>
      <c r="G209" s="43">
        <v>2499</v>
      </c>
      <c r="H209" s="43">
        <v>2197</v>
      </c>
      <c r="I209" s="43">
        <v>870</v>
      </c>
      <c r="J209" s="43">
        <v>1364</v>
      </c>
      <c r="K209" s="43">
        <v>898</v>
      </c>
      <c r="L209" s="43">
        <v>89</v>
      </c>
      <c r="M209" s="43">
        <v>148</v>
      </c>
    </row>
    <row r="210" spans="1:13">
      <c r="A210" s="44" t="s">
        <v>103</v>
      </c>
      <c r="B210" s="44" t="s">
        <v>115</v>
      </c>
      <c r="C210" s="44" t="s">
        <v>89</v>
      </c>
      <c r="D210" s="44" t="s">
        <v>127</v>
      </c>
      <c r="E210" s="43">
        <v>15895</v>
      </c>
      <c r="F210" s="43">
        <v>8449</v>
      </c>
      <c r="G210" s="43">
        <v>2471</v>
      </c>
      <c r="H210" s="43">
        <v>4657</v>
      </c>
      <c r="I210" s="43">
        <v>1321</v>
      </c>
      <c r="J210" s="43">
        <v>1292</v>
      </c>
      <c r="K210" s="43">
        <v>1176</v>
      </c>
      <c r="L210" s="43">
        <v>2</v>
      </c>
      <c r="M210" s="43">
        <v>1</v>
      </c>
    </row>
    <row r="211" spans="1:13">
      <c r="A211" s="44" t="s">
        <v>103</v>
      </c>
      <c r="B211" s="44" t="s">
        <v>116</v>
      </c>
      <c r="C211" s="44" t="s">
        <v>89</v>
      </c>
      <c r="D211" s="44" t="s">
        <v>127</v>
      </c>
      <c r="E211" s="43">
        <v>30727</v>
      </c>
      <c r="F211" s="43">
        <v>17047</v>
      </c>
      <c r="G211" s="43">
        <v>4457</v>
      </c>
      <c r="H211" s="43">
        <v>9918</v>
      </c>
      <c r="I211" s="43">
        <v>2672</v>
      </c>
      <c r="J211" s="43">
        <v>2368</v>
      </c>
      <c r="K211" s="43">
        <v>2085</v>
      </c>
      <c r="L211" s="43">
        <v>3</v>
      </c>
      <c r="M211" s="43">
        <v>1</v>
      </c>
    </row>
    <row r="212" spans="1:13">
      <c r="A212" s="44" t="s">
        <v>103</v>
      </c>
      <c r="B212" s="44" t="s">
        <v>85</v>
      </c>
      <c r="C212" s="44" t="s">
        <v>89</v>
      </c>
      <c r="D212" s="44" t="s">
        <v>127</v>
      </c>
      <c r="E212" s="43">
        <v>14505</v>
      </c>
      <c r="F212" s="43">
        <v>7964</v>
      </c>
      <c r="G212" s="43">
        <v>2152</v>
      </c>
      <c r="H212" s="43">
        <v>4599</v>
      </c>
      <c r="I212" s="43">
        <v>1213</v>
      </c>
      <c r="J212" s="43">
        <v>1131</v>
      </c>
      <c r="K212" s="43">
        <v>1019</v>
      </c>
      <c r="L212" s="43">
        <v>1</v>
      </c>
      <c r="M212" s="43">
        <v>1</v>
      </c>
    </row>
    <row r="213" spans="1:13">
      <c r="A213" s="44" t="s">
        <v>103</v>
      </c>
      <c r="B213" s="44" t="s">
        <v>84</v>
      </c>
      <c r="C213" s="44" t="s">
        <v>89</v>
      </c>
      <c r="D213" s="44" t="s">
        <v>127</v>
      </c>
      <c r="E213" s="43">
        <v>4550</v>
      </c>
      <c r="F213" s="43">
        <v>2465</v>
      </c>
      <c r="G213" s="43">
        <v>684</v>
      </c>
      <c r="H213" s="43">
        <v>1417</v>
      </c>
      <c r="I213" s="43">
        <v>364</v>
      </c>
      <c r="J213" s="43">
        <v>331</v>
      </c>
      <c r="K213" s="43">
        <v>353</v>
      </c>
      <c r="L213" s="43">
        <v>0</v>
      </c>
      <c r="M213" s="43">
        <v>0</v>
      </c>
    </row>
    <row r="214" spans="1:13">
      <c r="A214" s="44" t="s">
        <v>55</v>
      </c>
      <c r="B214" s="44" t="s">
        <v>115</v>
      </c>
      <c r="C214" s="44" t="s">
        <v>89</v>
      </c>
      <c r="D214" s="44" t="s">
        <v>127</v>
      </c>
      <c r="E214" s="43">
        <v>8041</v>
      </c>
      <c r="F214" s="43">
        <v>4680</v>
      </c>
      <c r="G214" s="43">
        <v>1108</v>
      </c>
      <c r="H214" s="43">
        <v>2963</v>
      </c>
      <c r="I214" s="43">
        <v>609</v>
      </c>
      <c r="J214" s="43">
        <v>574</v>
      </c>
      <c r="K214" s="43">
        <v>532</v>
      </c>
      <c r="L214" s="43">
        <v>2</v>
      </c>
      <c r="M214" s="43">
        <v>0</v>
      </c>
    </row>
    <row r="215" spans="1:13">
      <c r="A215" s="44" t="s">
        <v>55</v>
      </c>
      <c r="B215" s="44" t="s">
        <v>116</v>
      </c>
      <c r="C215" s="44" t="s">
        <v>89</v>
      </c>
      <c r="D215" s="44" t="s">
        <v>127</v>
      </c>
      <c r="E215" s="43">
        <v>16210</v>
      </c>
      <c r="F215" s="43">
        <v>9837</v>
      </c>
      <c r="G215" s="43">
        <v>2062</v>
      </c>
      <c r="H215" s="43">
        <v>6473</v>
      </c>
      <c r="I215" s="43">
        <v>1302</v>
      </c>
      <c r="J215" s="43">
        <v>1119</v>
      </c>
      <c r="K215" s="43">
        <v>939</v>
      </c>
      <c r="L215" s="43">
        <v>4</v>
      </c>
      <c r="M215" s="43">
        <v>0</v>
      </c>
    </row>
    <row r="216" spans="1:13">
      <c r="A216" s="44" t="s">
        <v>55</v>
      </c>
      <c r="B216" s="44" t="s">
        <v>85</v>
      </c>
      <c r="C216" s="44" t="s">
        <v>89</v>
      </c>
      <c r="D216" s="44" t="s">
        <v>127</v>
      </c>
      <c r="E216" s="43">
        <v>7444</v>
      </c>
      <c r="F216" s="43">
        <v>4461</v>
      </c>
      <c r="G216" s="43">
        <v>988</v>
      </c>
      <c r="H216" s="43">
        <v>2919</v>
      </c>
      <c r="I216" s="43">
        <v>554</v>
      </c>
      <c r="J216" s="43">
        <v>537</v>
      </c>
      <c r="K216" s="43">
        <v>449</v>
      </c>
      <c r="L216" s="43">
        <v>2</v>
      </c>
      <c r="M216" s="43">
        <v>0</v>
      </c>
    </row>
    <row r="217" spans="1:13">
      <c r="A217" s="44" t="s">
        <v>55</v>
      </c>
      <c r="B217" s="44" t="s">
        <v>84</v>
      </c>
      <c r="C217" s="44" t="s">
        <v>89</v>
      </c>
      <c r="D217" s="44" t="s">
        <v>127</v>
      </c>
      <c r="E217" s="43">
        <v>3144</v>
      </c>
      <c r="F217" s="43">
        <v>1844</v>
      </c>
      <c r="G217" s="43">
        <v>440</v>
      </c>
      <c r="H217" s="43">
        <v>1184</v>
      </c>
      <c r="I217" s="43">
        <v>220</v>
      </c>
      <c r="J217" s="43">
        <v>241</v>
      </c>
      <c r="K217" s="43">
        <v>198</v>
      </c>
      <c r="L217" s="43">
        <v>1</v>
      </c>
      <c r="M217" s="43">
        <v>0</v>
      </c>
    </row>
    <row r="218" spans="1:13">
      <c r="A218" s="44" t="s">
        <v>101</v>
      </c>
      <c r="B218" s="44" t="s">
        <v>115</v>
      </c>
      <c r="C218" s="44" t="s">
        <v>89</v>
      </c>
      <c r="D218" s="44" t="s">
        <v>127</v>
      </c>
      <c r="E218" s="43">
        <v>7671</v>
      </c>
      <c r="F218" s="43">
        <v>3878</v>
      </c>
      <c r="G218" s="43">
        <v>1267</v>
      </c>
      <c r="H218" s="43">
        <v>1900</v>
      </c>
      <c r="I218" s="43">
        <v>711</v>
      </c>
      <c r="J218" s="43">
        <v>719</v>
      </c>
      <c r="K218" s="43">
        <v>548</v>
      </c>
      <c r="L218" s="43">
        <v>0</v>
      </c>
      <c r="M218" s="43">
        <v>0</v>
      </c>
    </row>
    <row r="219" spans="1:13">
      <c r="A219" s="44" t="s">
        <v>101</v>
      </c>
      <c r="B219" s="44" t="s">
        <v>116</v>
      </c>
      <c r="C219" s="44" t="s">
        <v>89</v>
      </c>
      <c r="D219" s="44" t="s">
        <v>127</v>
      </c>
      <c r="E219" s="43">
        <v>15470</v>
      </c>
      <c r="F219" s="43">
        <v>8117</v>
      </c>
      <c r="G219" s="43">
        <v>2405</v>
      </c>
      <c r="H219" s="43">
        <v>4168</v>
      </c>
      <c r="I219" s="43">
        <v>1544</v>
      </c>
      <c r="J219" s="43">
        <v>1406</v>
      </c>
      <c r="K219" s="43">
        <v>999</v>
      </c>
      <c r="L219" s="43">
        <v>0</v>
      </c>
      <c r="M219" s="43">
        <v>0</v>
      </c>
    </row>
    <row r="220" spans="1:13">
      <c r="A220" s="44" t="s">
        <v>101</v>
      </c>
      <c r="B220" s="44" t="s">
        <v>85</v>
      </c>
      <c r="C220" s="44" t="s">
        <v>89</v>
      </c>
      <c r="D220" s="44" t="s">
        <v>127</v>
      </c>
      <c r="E220" s="43">
        <v>6719</v>
      </c>
      <c r="F220" s="43">
        <v>3503</v>
      </c>
      <c r="G220" s="43">
        <v>1037</v>
      </c>
      <c r="H220" s="43">
        <v>1770</v>
      </c>
      <c r="I220" s="43">
        <v>696</v>
      </c>
      <c r="J220" s="43">
        <v>591</v>
      </c>
      <c r="K220" s="43">
        <v>446</v>
      </c>
      <c r="L220" s="43">
        <v>0</v>
      </c>
      <c r="M220" s="43">
        <v>0</v>
      </c>
    </row>
    <row r="221" spans="1:13">
      <c r="A221" s="44" t="s">
        <v>101</v>
      </c>
      <c r="B221" s="44" t="s">
        <v>84</v>
      </c>
      <c r="C221" s="44" t="s">
        <v>89</v>
      </c>
      <c r="D221" s="44" t="s">
        <v>127</v>
      </c>
      <c r="E221" s="43">
        <v>2702</v>
      </c>
      <c r="F221" s="43">
        <v>1398</v>
      </c>
      <c r="G221" s="43">
        <v>424</v>
      </c>
      <c r="H221" s="43">
        <v>704</v>
      </c>
      <c r="I221" s="43">
        <v>270</v>
      </c>
      <c r="J221" s="43">
        <v>238</v>
      </c>
      <c r="K221" s="43">
        <v>186</v>
      </c>
      <c r="L221" s="43">
        <v>0</v>
      </c>
      <c r="M221" s="43">
        <v>0</v>
      </c>
    </row>
    <row r="222" spans="1:13">
      <c r="A222" s="44" t="s">
        <v>51</v>
      </c>
      <c r="B222" s="44" t="s">
        <v>115</v>
      </c>
      <c r="C222" s="44" t="s">
        <v>89</v>
      </c>
      <c r="D222" s="44" t="s">
        <v>127</v>
      </c>
      <c r="E222" s="43">
        <v>39977</v>
      </c>
      <c r="F222" s="43">
        <v>19525</v>
      </c>
      <c r="G222" s="43">
        <v>6887</v>
      </c>
      <c r="H222" s="43">
        <v>9241</v>
      </c>
      <c r="I222" s="43">
        <v>3397</v>
      </c>
      <c r="J222" s="43">
        <v>3636</v>
      </c>
      <c r="K222" s="43">
        <v>3228</v>
      </c>
      <c r="L222" s="43">
        <v>17</v>
      </c>
      <c r="M222" s="43">
        <v>6</v>
      </c>
    </row>
    <row r="223" spans="1:13">
      <c r="A223" s="44" t="s">
        <v>51</v>
      </c>
      <c r="B223" s="44" t="s">
        <v>116</v>
      </c>
      <c r="C223" s="44" t="s">
        <v>89</v>
      </c>
      <c r="D223" s="44" t="s">
        <v>127</v>
      </c>
      <c r="E223" s="43">
        <v>71769</v>
      </c>
      <c r="F223" s="43">
        <v>37124</v>
      </c>
      <c r="G223" s="43">
        <v>11395</v>
      </c>
      <c r="H223" s="43">
        <v>19059</v>
      </c>
      <c r="I223" s="43">
        <v>6670</v>
      </c>
      <c r="J223" s="43">
        <v>6252</v>
      </c>
      <c r="K223" s="43">
        <v>5110</v>
      </c>
      <c r="L223" s="43">
        <v>25</v>
      </c>
      <c r="M223" s="43">
        <v>8</v>
      </c>
    </row>
    <row r="224" spans="1:13">
      <c r="A224" s="44" t="s">
        <v>51</v>
      </c>
      <c r="B224" s="44" t="s">
        <v>85</v>
      </c>
      <c r="C224" s="44" t="s">
        <v>89</v>
      </c>
      <c r="D224" s="44" t="s">
        <v>127</v>
      </c>
      <c r="E224" s="43">
        <v>34883</v>
      </c>
      <c r="F224" s="43">
        <v>18021</v>
      </c>
      <c r="G224" s="43">
        <v>5571</v>
      </c>
      <c r="H224" s="43">
        <v>9273</v>
      </c>
      <c r="I224" s="43">
        <v>3177</v>
      </c>
      <c r="J224" s="43">
        <v>3045</v>
      </c>
      <c r="K224" s="43">
        <v>2514</v>
      </c>
      <c r="L224" s="43">
        <v>8</v>
      </c>
      <c r="M224" s="43">
        <v>4</v>
      </c>
    </row>
    <row r="225" spans="1:13">
      <c r="A225" s="44" t="s">
        <v>51</v>
      </c>
      <c r="B225" s="44" t="s">
        <v>84</v>
      </c>
      <c r="C225" s="44" t="s">
        <v>89</v>
      </c>
      <c r="D225" s="44" t="s">
        <v>127</v>
      </c>
      <c r="E225" s="43">
        <v>11026</v>
      </c>
      <c r="F225" s="43">
        <v>5572</v>
      </c>
      <c r="G225" s="43">
        <v>1825</v>
      </c>
      <c r="H225" s="43">
        <v>2817</v>
      </c>
      <c r="I225" s="43">
        <v>930</v>
      </c>
      <c r="J225" s="43">
        <v>957</v>
      </c>
      <c r="K225" s="43">
        <v>864</v>
      </c>
      <c r="L225" s="43">
        <v>3</v>
      </c>
      <c r="M225" s="43">
        <v>1</v>
      </c>
    </row>
    <row r="226" spans="1:13">
      <c r="A226" s="44" t="s">
        <v>99</v>
      </c>
      <c r="B226" s="44" t="s">
        <v>115</v>
      </c>
      <c r="C226" s="44" t="s">
        <v>89</v>
      </c>
      <c r="D226" s="44" t="s">
        <v>127</v>
      </c>
      <c r="E226" s="43">
        <v>16005</v>
      </c>
      <c r="F226" s="43">
        <v>8262</v>
      </c>
      <c r="G226" s="43">
        <v>2562</v>
      </c>
      <c r="H226" s="43">
        <v>4389</v>
      </c>
      <c r="I226" s="43">
        <v>1311</v>
      </c>
      <c r="J226" s="43">
        <v>1256</v>
      </c>
      <c r="K226" s="43">
        <v>1304</v>
      </c>
      <c r="L226" s="43">
        <v>2</v>
      </c>
      <c r="M226" s="43">
        <v>0</v>
      </c>
    </row>
    <row r="227" spans="1:13">
      <c r="A227" s="44" t="s">
        <v>99</v>
      </c>
      <c r="B227" s="44" t="s">
        <v>116</v>
      </c>
      <c r="C227" s="44" t="s">
        <v>89</v>
      </c>
      <c r="D227" s="44" t="s">
        <v>127</v>
      </c>
      <c r="E227" s="43">
        <v>29073</v>
      </c>
      <c r="F227" s="43">
        <v>15631</v>
      </c>
      <c r="G227" s="43">
        <v>4358</v>
      </c>
      <c r="H227" s="43">
        <v>8700</v>
      </c>
      <c r="I227" s="43">
        <v>2573</v>
      </c>
      <c r="J227" s="43">
        <v>2208</v>
      </c>
      <c r="K227" s="43">
        <v>2147</v>
      </c>
      <c r="L227" s="43">
        <v>3</v>
      </c>
      <c r="M227" s="43">
        <v>0</v>
      </c>
    </row>
    <row r="228" spans="1:13">
      <c r="A228" s="44" t="s">
        <v>99</v>
      </c>
      <c r="B228" s="44" t="s">
        <v>85</v>
      </c>
      <c r="C228" s="44" t="s">
        <v>89</v>
      </c>
      <c r="D228" s="44" t="s">
        <v>127</v>
      </c>
      <c r="E228" s="43">
        <v>13903</v>
      </c>
      <c r="F228" s="43">
        <v>7403</v>
      </c>
      <c r="G228" s="43">
        <v>2114</v>
      </c>
      <c r="H228" s="43">
        <v>4079</v>
      </c>
      <c r="I228" s="43">
        <v>1210</v>
      </c>
      <c r="J228" s="43">
        <v>1054</v>
      </c>
      <c r="K228" s="43">
        <v>1058</v>
      </c>
      <c r="L228" s="43">
        <v>2</v>
      </c>
      <c r="M228" s="43">
        <v>0</v>
      </c>
    </row>
    <row r="229" spans="1:13">
      <c r="A229" s="44" t="s">
        <v>99</v>
      </c>
      <c r="B229" s="44" t="s">
        <v>84</v>
      </c>
      <c r="C229" s="44" t="s">
        <v>89</v>
      </c>
      <c r="D229" s="44" t="s">
        <v>127</v>
      </c>
      <c r="E229" s="43">
        <v>4884</v>
      </c>
      <c r="F229" s="43">
        <v>2570</v>
      </c>
      <c r="G229" s="43">
        <v>755</v>
      </c>
      <c r="H229" s="43">
        <v>1399</v>
      </c>
      <c r="I229" s="43">
        <v>416</v>
      </c>
      <c r="J229" s="43">
        <v>368</v>
      </c>
      <c r="K229" s="43">
        <v>386</v>
      </c>
      <c r="L229" s="43">
        <v>1</v>
      </c>
      <c r="M229" s="43">
        <v>0</v>
      </c>
    </row>
    <row r="230" spans="1:13">
      <c r="A230" s="44" t="s">
        <v>100</v>
      </c>
      <c r="B230" s="44" t="s">
        <v>115</v>
      </c>
      <c r="C230" s="44" t="s">
        <v>89</v>
      </c>
      <c r="D230" s="44" t="s">
        <v>127</v>
      </c>
      <c r="E230" s="43">
        <v>40104</v>
      </c>
      <c r="F230" s="43">
        <v>19990</v>
      </c>
      <c r="G230" s="43">
        <v>6674</v>
      </c>
      <c r="H230" s="43">
        <v>9948</v>
      </c>
      <c r="I230" s="43">
        <v>3368</v>
      </c>
      <c r="J230" s="43">
        <v>3292</v>
      </c>
      <c r="K230" s="43">
        <v>3369</v>
      </c>
      <c r="L230" s="43">
        <v>11</v>
      </c>
      <c r="M230" s="43">
        <v>2</v>
      </c>
    </row>
    <row r="231" spans="1:13">
      <c r="A231" s="44" t="s">
        <v>100</v>
      </c>
      <c r="B231" s="44" t="s">
        <v>116</v>
      </c>
      <c r="C231" s="44" t="s">
        <v>89</v>
      </c>
      <c r="D231" s="44" t="s">
        <v>127</v>
      </c>
      <c r="E231" s="43">
        <v>75623</v>
      </c>
      <c r="F231" s="43">
        <v>39392</v>
      </c>
      <c r="G231" s="43">
        <v>11758</v>
      </c>
      <c r="H231" s="43">
        <v>20809</v>
      </c>
      <c r="I231" s="43">
        <v>6825</v>
      </c>
      <c r="J231" s="43">
        <v>5892</v>
      </c>
      <c r="K231" s="43">
        <v>5844</v>
      </c>
      <c r="L231" s="43">
        <v>20</v>
      </c>
      <c r="M231" s="43">
        <v>2</v>
      </c>
    </row>
    <row r="232" spans="1:13">
      <c r="A232" s="44" t="s">
        <v>100</v>
      </c>
      <c r="B232" s="44" t="s">
        <v>85</v>
      </c>
      <c r="C232" s="44" t="s">
        <v>89</v>
      </c>
      <c r="D232" s="44" t="s">
        <v>127</v>
      </c>
      <c r="E232" s="43">
        <v>36464</v>
      </c>
      <c r="F232" s="43">
        <v>18753</v>
      </c>
      <c r="G232" s="43">
        <v>5756</v>
      </c>
      <c r="H232" s="43">
        <v>9753</v>
      </c>
      <c r="I232" s="43">
        <v>3244</v>
      </c>
      <c r="J232" s="43">
        <v>2813</v>
      </c>
      <c r="K232" s="43">
        <v>2933</v>
      </c>
      <c r="L232" s="43">
        <v>8</v>
      </c>
      <c r="M232" s="43">
        <v>2</v>
      </c>
    </row>
    <row r="233" spans="1:13">
      <c r="A233" s="44" t="s">
        <v>100</v>
      </c>
      <c r="B233" s="44" t="s">
        <v>84</v>
      </c>
      <c r="C233" s="44" t="s">
        <v>89</v>
      </c>
      <c r="D233" s="44" t="s">
        <v>127</v>
      </c>
      <c r="E233" s="43">
        <v>13877</v>
      </c>
      <c r="F233" s="43">
        <v>7029</v>
      </c>
      <c r="G233" s="43">
        <v>2238</v>
      </c>
      <c r="H233" s="43">
        <v>3574</v>
      </c>
      <c r="I233" s="43">
        <v>1217</v>
      </c>
      <c r="J233" s="43">
        <v>1087</v>
      </c>
      <c r="K233" s="43">
        <v>1147</v>
      </c>
      <c r="L233" s="43">
        <v>4</v>
      </c>
      <c r="M233" s="43">
        <v>0</v>
      </c>
    </row>
    <row r="234" spans="1:13">
      <c r="A234" s="44" t="s">
        <v>98</v>
      </c>
      <c r="B234" s="44" t="s">
        <v>115</v>
      </c>
      <c r="C234" s="44" t="s">
        <v>89</v>
      </c>
      <c r="D234" s="44" t="s">
        <v>127</v>
      </c>
      <c r="E234" s="43">
        <v>24030</v>
      </c>
      <c r="F234" s="43">
        <v>10256</v>
      </c>
      <c r="G234" s="43">
        <v>4939</v>
      </c>
      <c r="H234" s="43">
        <v>3501</v>
      </c>
      <c r="I234" s="43">
        <v>1816</v>
      </c>
      <c r="J234" s="43">
        <v>2875</v>
      </c>
      <c r="K234" s="43">
        <v>2049</v>
      </c>
      <c r="L234" s="43">
        <v>14</v>
      </c>
      <c r="M234" s="43">
        <v>1</v>
      </c>
    </row>
    <row r="235" spans="1:13">
      <c r="A235" s="44" t="s">
        <v>98</v>
      </c>
      <c r="B235" s="44" t="s">
        <v>116</v>
      </c>
      <c r="C235" s="44" t="s">
        <v>89</v>
      </c>
      <c r="D235" s="44" t="s">
        <v>127</v>
      </c>
      <c r="E235" s="43">
        <v>41062</v>
      </c>
      <c r="F235" s="43">
        <v>18655</v>
      </c>
      <c r="G235" s="43">
        <v>7810</v>
      </c>
      <c r="H235" s="43">
        <v>7189</v>
      </c>
      <c r="I235" s="43">
        <v>3656</v>
      </c>
      <c r="J235" s="43">
        <v>4699</v>
      </c>
      <c r="K235" s="43">
        <v>3092</v>
      </c>
      <c r="L235" s="43">
        <v>18</v>
      </c>
      <c r="M235" s="43">
        <v>1</v>
      </c>
    </row>
    <row r="236" spans="1:13">
      <c r="A236" s="44" t="s">
        <v>98</v>
      </c>
      <c r="B236" s="44" t="s">
        <v>85</v>
      </c>
      <c r="C236" s="44" t="s">
        <v>89</v>
      </c>
      <c r="D236" s="44" t="s">
        <v>127</v>
      </c>
      <c r="E236" s="43">
        <v>19582</v>
      </c>
      <c r="F236" s="43">
        <v>8930</v>
      </c>
      <c r="G236" s="43">
        <v>3699</v>
      </c>
      <c r="H236" s="43">
        <v>3491</v>
      </c>
      <c r="I236" s="43">
        <v>1740</v>
      </c>
      <c r="J236" s="43">
        <v>2198</v>
      </c>
      <c r="K236" s="43">
        <v>1489</v>
      </c>
      <c r="L236" s="43">
        <v>11</v>
      </c>
      <c r="M236" s="43">
        <v>1</v>
      </c>
    </row>
    <row r="237" spans="1:13">
      <c r="A237" s="44" t="s">
        <v>98</v>
      </c>
      <c r="B237" s="44" t="s">
        <v>84</v>
      </c>
      <c r="C237" s="44" t="s">
        <v>89</v>
      </c>
      <c r="D237" s="44" t="s">
        <v>127</v>
      </c>
      <c r="E237" s="43">
        <v>7495</v>
      </c>
      <c r="F237" s="43">
        <v>3401</v>
      </c>
      <c r="G237" s="43">
        <v>1427</v>
      </c>
      <c r="H237" s="43">
        <v>1331</v>
      </c>
      <c r="I237" s="43">
        <v>643</v>
      </c>
      <c r="J237" s="43">
        <v>834</v>
      </c>
      <c r="K237" s="43">
        <v>589</v>
      </c>
      <c r="L237" s="43">
        <v>4</v>
      </c>
      <c r="M237" s="43">
        <v>0</v>
      </c>
    </row>
    <row r="238" spans="1:13">
      <c r="A238" s="44" t="s">
        <v>42</v>
      </c>
      <c r="B238" s="44" t="s">
        <v>115</v>
      </c>
      <c r="C238" s="44" t="s">
        <v>107</v>
      </c>
      <c r="D238" s="44" t="s">
        <v>127</v>
      </c>
      <c r="E238" s="43">
        <v>73014</v>
      </c>
      <c r="F238" s="43">
        <v>29750</v>
      </c>
      <c r="G238" s="43">
        <v>14707</v>
      </c>
      <c r="H238" s="43">
        <v>9271</v>
      </c>
      <c r="I238" s="43">
        <v>5772</v>
      </c>
      <c r="J238" s="43">
        <v>9470</v>
      </c>
      <c r="K238" s="43">
        <v>2568</v>
      </c>
      <c r="L238" s="43">
        <v>2642</v>
      </c>
      <c r="M238" s="43">
        <v>27</v>
      </c>
    </row>
    <row r="239" spans="1:13">
      <c r="A239" s="44" t="s">
        <v>42</v>
      </c>
      <c r="B239" s="44" t="s">
        <v>116</v>
      </c>
      <c r="C239" s="44" t="s">
        <v>107</v>
      </c>
      <c r="D239" s="44" t="s">
        <v>127</v>
      </c>
      <c r="E239" s="43">
        <v>133222</v>
      </c>
      <c r="F239" s="43">
        <v>58923</v>
      </c>
      <c r="G239" s="43">
        <v>24492</v>
      </c>
      <c r="H239" s="43">
        <v>21862</v>
      </c>
      <c r="I239" s="43">
        <v>12569</v>
      </c>
      <c r="J239" s="43">
        <v>16117</v>
      </c>
      <c r="K239" s="43">
        <v>4213</v>
      </c>
      <c r="L239" s="43">
        <v>4115</v>
      </c>
      <c r="M239" s="43">
        <v>47</v>
      </c>
    </row>
    <row r="240" spans="1:13">
      <c r="A240" s="44" t="s">
        <v>42</v>
      </c>
      <c r="B240" s="44" t="s">
        <v>85</v>
      </c>
      <c r="C240" s="44" t="s">
        <v>107</v>
      </c>
      <c r="D240" s="44" t="s">
        <v>127</v>
      </c>
      <c r="E240" s="43">
        <v>63905</v>
      </c>
      <c r="F240" s="43">
        <v>28366</v>
      </c>
      <c r="G240" s="43">
        <v>11686</v>
      </c>
      <c r="H240" s="43">
        <v>10621</v>
      </c>
      <c r="I240" s="43">
        <v>6059</v>
      </c>
      <c r="J240" s="43">
        <v>7700</v>
      </c>
      <c r="K240" s="43">
        <v>1959</v>
      </c>
      <c r="L240" s="43">
        <v>2006</v>
      </c>
      <c r="M240" s="43">
        <v>21</v>
      </c>
    </row>
    <row r="241" spans="1:13">
      <c r="A241" s="44" t="s">
        <v>42</v>
      </c>
      <c r="B241" s="44" t="s">
        <v>84</v>
      </c>
      <c r="C241" s="44" t="s">
        <v>107</v>
      </c>
      <c r="D241" s="44" t="s">
        <v>127</v>
      </c>
      <c r="E241" s="43">
        <v>22862</v>
      </c>
      <c r="F241" s="43">
        <v>10121</v>
      </c>
      <c r="G241" s="43">
        <v>4210</v>
      </c>
      <c r="H241" s="43">
        <v>3771</v>
      </c>
      <c r="I241" s="43">
        <v>2140</v>
      </c>
      <c r="J241" s="43">
        <v>2767</v>
      </c>
      <c r="K241" s="43">
        <v>723</v>
      </c>
      <c r="L241" s="43">
        <v>712</v>
      </c>
      <c r="M241" s="43">
        <v>8</v>
      </c>
    </row>
    <row r="242" spans="1:13">
      <c r="A242" s="44" t="s">
        <v>43</v>
      </c>
      <c r="B242" s="44" t="s">
        <v>115</v>
      </c>
      <c r="C242" s="44" t="s">
        <v>107</v>
      </c>
      <c r="D242" s="44" t="s">
        <v>127</v>
      </c>
      <c r="E242" s="43">
        <v>64461</v>
      </c>
      <c r="F242" s="43">
        <v>25065</v>
      </c>
      <c r="G242" s="43">
        <v>12996</v>
      </c>
      <c r="H242" s="43">
        <v>7489</v>
      </c>
      <c r="I242" s="43">
        <v>4580</v>
      </c>
      <c r="J242" s="43">
        <v>7334</v>
      </c>
      <c r="K242" s="43">
        <v>2654</v>
      </c>
      <c r="L242" s="43">
        <v>2986</v>
      </c>
      <c r="M242" s="43">
        <v>22</v>
      </c>
    </row>
    <row r="243" spans="1:13">
      <c r="A243" s="44" t="s">
        <v>43</v>
      </c>
      <c r="B243" s="44" t="s">
        <v>116</v>
      </c>
      <c r="C243" s="44" t="s">
        <v>107</v>
      </c>
      <c r="D243" s="44" t="s">
        <v>127</v>
      </c>
      <c r="E243" s="43">
        <v>98673</v>
      </c>
      <c r="F243" s="43">
        <v>40621</v>
      </c>
      <c r="G243" s="43">
        <v>18855</v>
      </c>
      <c r="H243" s="43">
        <v>13785</v>
      </c>
      <c r="I243" s="43">
        <v>7981</v>
      </c>
      <c r="J243" s="43">
        <v>10846</v>
      </c>
      <c r="K243" s="43">
        <v>3871</v>
      </c>
      <c r="L243" s="43">
        <v>4099</v>
      </c>
      <c r="M243" s="43">
        <v>39</v>
      </c>
    </row>
    <row r="244" spans="1:13">
      <c r="A244" s="44" t="s">
        <v>43</v>
      </c>
      <c r="B244" s="44" t="s">
        <v>85</v>
      </c>
      <c r="C244" s="44" t="s">
        <v>107</v>
      </c>
      <c r="D244" s="44" t="s">
        <v>127</v>
      </c>
      <c r="E244" s="43">
        <v>47036</v>
      </c>
      <c r="F244" s="43">
        <v>19348</v>
      </c>
      <c r="G244" s="43">
        <v>9045</v>
      </c>
      <c r="H244" s="43">
        <v>6549</v>
      </c>
      <c r="I244" s="43">
        <v>3754</v>
      </c>
      <c r="J244" s="43">
        <v>5250</v>
      </c>
      <c r="K244" s="43">
        <v>1825</v>
      </c>
      <c r="L244" s="43">
        <v>1949</v>
      </c>
      <c r="M244" s="43">
        <v>21</v>
      </c>
    </row>
    <row r="245" spans="1:13">
      <c r="A245" s="44" t="s">
        <v>43</v>
      </c>
      <c r="B245" s="44" t="s">
        <v>84</v>
      </c>
      <c r="C245" s="44" t="s">
        <v>107</v>
      </c>
      <c r="D245" s="44" t="s">
        <v>127</v>
      </c>
      <c r="E245" s="43">
        <v>13285</v>
      </c>
      <c r="F245" s="43">
        <v>5462</v>
      </c>
      <c r="G245" s="43">
        <v>2580</v>
      </c>
      <c r="H245" s="43">
        <v>1879</v>
      </c>
      <c r="I245" s="43">
        <v>1003</v>
      </c>
      <c r="J245" s="43">
        <v>1515</v>
      </c>
      <c r="K245" s="43">
        <v>499</v>
      </c>
      <c r="L245" s="43">
        <v>557</v>
      </c>
      <c r="M245" s="43">
        <v>9</v>
      </c>
    </row>
    <row r="246" spans="1:13">
      <c r="A246" s="44" t="s">
        <v>1</v>
      </c>
      <c r="B246" s="44" t="s">
        <v>115</v>
      </c>
      <c r="C246" s="44" t="s">
        <v>107</v>
      </c>
      <c r="D246" s="44" t="s">
        <v>127</v>
      </c>
      <c r="E246" s="43">
        <v>40113</v>
      </c>
      <c r="F246" s="43">
        <v>16171</v>
      </c>
      <c r="G246" s="43">
        <v>7992</v>
      </c>
      <c r="H246" s="43">
        <v>5003</v>
      </c>
      <c r="I246" s="43">
        <v>3176</v>
      </c>
      <c r="J246" s="43">
        <v>4869</v>
      </c>
      <c r="K246" s="43">
        <v>1610</v>
      </c>
      <c r="L246" s="43">
        <v>1500</v>
      </c>
      <c r="M246" s="43">
        <v>13</v>
      </c>
    </row>
    <row r="247" spans="1:13">
      <c r="A247" s="44" t="s">
        <v>1</v>
      </c>
      <c r="B247" s="44" t="s">
        <v>116</v>
      </c>
      <c r="C247" s="44" t="s">
        <v>107</v>
      </c>
      <c r="D247" s="44" t="s">
        <v>127</v>
      </c>
      <c r="E247" s="43">
        <v>78983</v>
      </c>
      <c r="F247" s="43">
        <v>34514</v>
      </c>
      <c r="G247" s="43">
        <v>14456</v>
      </c>
      <c r="H247" s="43">
        <v>12586</v>
      </c>
      <c r="I247" s="43">
        <v>7472</v>
      </c>
      <c r="J247" s="43">
        <v>9060</v>
      </c>
      <c r="K247" s="43">
        <v>2889</v>
      </c>
      <c r="L247" s="43">
        <v>2485</v>
      </c>
      <c r="M247" s="43">
        <v>22</v>
      </c>
    </row>
    <row r="248" spans="1:13">
      <c r="A248" s="44" t="s">
        <v>1</v>
      </c>
      <c r="B248" s="44" t="s">
        <v>85</v>
      </c>
      <c r="C248" s="44" t="s">
        <v>107</v>
      </c>
      <c r="D248" s="44" t="s">
        <v>127</v>
      </c>
      <c r="E248" s="43">
        <v>34499</v>
      </c>
      <c r="F248" s="43">
        <v>15225</v>
      </c>
      <c r="G248" s="43">
        <v>6248</v>
      </c>
      <c r="H248" s="43">
        <v>5607</v>
      </c>
      <c r="I248" s="43">
        <v>3370</v>
      </c>
      <c r="J248" s="43">
        <v>3946</v>
      </c>
      <c r="K248" s="43">
        <v>1249</v>
      </c>
      <c r="L248" s="43">
        <v>1044</v>
      </c>
      <c r="M248" s="43">
        <v>9</v>
      </c>
    </row>
    <row r="249" spans="1:13">
      <c r="A249" s="44" t="s">
        <v>1</v>
      </c>
      <c r="B249" s="44" t="s">
        <v>84</v>
      </c>
      <c r="C249" s="44" t="s">
        <v>107</v>
      </c>
      <c r="D249" s="44" t="s">
        <v>127</v>
      </c>
      <c r="E249" s="43">
        <v>13493</v>
      </c>
      <c r="F249" s="43">
        <v>5920</v>
      </c>
      <c r="G249" s="43">
        <v>2499</v>
      </c>
      <c r="H249" s="43">
        <v>2166</v>
      </c>
      <c r="I249" s="43">
        <v>1255</v>
      </c>
      <c r="J249" s="43">
        <v>1594</v>
      </c>
      <c r="K249" s="43">
        <v>498</v>
      </c>
      <c r="L249" s="43">
        <v>404</v>
      </c>
      <c r="M249" s="43">
        <v>3</v>
      </c>
    </row>
    <row r="250" spans="1:13">
      <c r="A250" s="44" t="s">
        <v>4</v>
      </c>
      <c r="B250" s="44" t="s">
        <v>115</v>
      </c>
      <c r="C250" s="44" t="s">
        <v>107</v>
      </c>
      <c r="D250" s="44" t="s">
        <v>127</v>
      </c>
      <c r="E250" s="43">
        <v>40240</v>
      </c>
      <c r="F250" s="43">
        <v>16314</v>
      </c>
      <c r="G250" s="43">
        <v>8020</v>
      </c>
      <c r="H250" s="43">
        <v>5158</v>
      </c>
      <c r="I250" s="43">
        <v>3136</v>
      </c>
      <c r="J250" s="43">
        <v>4905</v>
      </c>
      <c r="K250" s="43">
        <v>1561</v>
      </c>
      <c r="L250" s="43">
        <v>1542</v>
      </c>
      <c r="M250" s="43">
        <v>12</v>
      </c>
    </row>
    <row r="251" spans="1:13">
      <c r="A251" s="44" t="s">
        <v>4</v>
      </c>
      <c r="B251" s="44" t="s">
        <v>116</v>
      </c>
      <c r="C251" s="44" t="s">
        <v>107</v>
      </c>
      <c r="D251" s="44" t="s">
        <v>127</v>
      </c>
      <c r="E251" s="43">
        <v>71316</v>
      </c>
      <c r="F251" s="43">
        <v>31317</v>
      </c>
      <c r="G251" s="43">
        <v>13093</v>
      </c>
      <c r="H251" s="43">
        <v>11550</v>
      </c>
      <c r="I251" s="43">
        <v>6674</v>
      </c>
      <c r="J251" s="43">
        <v>8300</v>
      </c>
      <c r="K251" s="43">
        <v>2537</v>
      </c>
      <c r="L251" s="43">
        <v>2239</v>
      </c>
      <c r="M251" s="43">
        <v>17</v>
      </c>
    </row>
    <row r="252" spans="1:13">
      <c r="A252" s="44" t="s">
        <v>4</v>
      </c>
      <c r="B252" s="44" t="s">
        <v>85</v>
      </c>
      <c r="C252" s="44" t="s">
        <v>107</v>
      </c>
      <c r="D252" s="44" t="s">
        <v>127</v>
      </c>
      <c r="E252" s="43">
        <v>31017</v>
      </c>
      <c r="F252" s="43">
        <v>13723</v>
      </c>
      <c r="G252" s="43">
        <v>5630</v>
      </c>
      <c r="H252" s="43">
        <v>5072</v>
      </c>
      <c r="I252" s="43">
        <v>3021</v>
      </c>
      <c r="J252" s="43">
        <v>3608</v>
      </c>
      <c r="K252" s="43">
        <v>1060</v>
      </c>
      <c r="L252" s="43">
        <v>958</v>
      </c>
      <c r="M252" s="43">
        <v>4</v>
      </c>
    </row>
    <row r="253" spans="1:13">
      <c r="A253" s="44" t="s">
        <v>4</v>
      </c>
      <c r="B253" s="44" t="s">
        <v>84</v>
      </c>
      <c r="C253" s="44" t="s">
        <v>107</v>
      </c>
      <c r="D253" s="44" t="s">
        <v>127</v>
      </c>
      <c r="E253" s="43">
        <v>14351</v>
      </c>
      <c r="F253" s="43">
        <v>6338</v>
      </c>
      <c r="G253" s="43">
        <v>2606</v>
      </c>
      <c r="H253" s="43">
        <v>2340</v>
      </c>
      <c r="I253" s="43">
        <v>1392</v>
      </c>
      <c r="J253" s="43">
        <v>1657</v>
      </c>
      <c r="K253" s="43">
        <v>492</v>
      </c>
      <c r="L253" s="43">
        <v>456</v>
      </c>
      <c r="M253" s="43">
        <v>1</v>
      </c>
    </row>
    <row r="254" spans="1:13">
      <c r="A254" s="44" t="s">
        <v>5</v>
      </c>
      <c r="B254" s="44" t="s">
        <v>115</v>
      </c>
      <c r="C254" s="44" t="s">
        <v>107</v>
      </c>
      <c r="D254" s="44" t="s">
        <v>127</v>
      </c>
      <c r="E254" s="43">
        <v>41333</v>
      </c>
      <c r="F254" s="43">
        <v>15890</v>
      </c>
      <c r="G254" s="43">
        <v>8252</v>
      </c>
      <c r="H254" s="43">
        <v>4617</v>
      </c>
      <c r="I254" s="43">
        <v>3021</v>
      </c>
      <c r="J254" s="43">
        <v>4497</v>
      </c>
      <c r="K254" s="43">
        <v>1711</v>
      </c>
      <c r="L254" s="43">
        <v>2029</v>
      </c>
      <c r="M254" s="43">
        <v>15</v>
      </c>
    </row>
    <row r="255" spans="1:13">
      <c r="A255" s="44" t="s">
        <v>5</v>
      </c>
      <c r="B255" s="44" t="s">
        <v>116</v>
      </c>
      <c r="C255" s="44" t="s">
        <v>107</v>
      </c>
      <c r="D255" s="44" t="s">
        <v>127</v>
      </c>
      <c r="E255" s="43">
        <v>67467</v>
      </c>
      <c r="F255" s="43">
        <v>27599</v>
      </c>
      <c r="G255" s="43">
        <v>12698</v>
      </c>
      <c r="H255" s="43">
        <v>9156</v>
      </c>
      <c r="I255" s="43">
        <v>5745</v>
      </c>
      <c r="J255" s="43">
        <v>7086</v>
      </c>
      <c r="K255" s="43">
        <v>2689</v>
      </c>
      <c r="L255" s="43">
        <v>2892</v>
      </c>
      <c r="M255" s="43">
        <v>31</v>
      </c>
    </row>
    <row r="256" spans="1:13">
      <c r="A256" s="44" t="s">
        <v>5</v>
      </c>
      <c r="B256" s="44" t="s">
        <v>85</v>
      </c>
      <c r="C256" s="44" t="s">
        <v>107</v>
      </c>
      <c r="D256" s="44" t="s">
        <v>127</v>
      </c>
      <c r="E256" s="43">
        <v>31112</v>
      </c>
      <c r="F256" s="43">
        <v>12797</v>
      </c>
      <c r="G256" s="43">
        <v>5791</v>
      </c>
      <c r="H256" s="43">
        <v>4298</v>
      </c>
      <c r="I256" s="43">
        <v>2708</v>
      </c>
      <c r="J256" s="43">
        <v>3192</v>
      </c>
      <c r="K256" s="43">
        <v>1238</v>
      </c>
      <c r="L256" s="43">
        <v>1346</v>
      </c>
      <c r="M256" s="43">
        <v>15</v>
      </c>
    </row>
    <row r="257" spans="1:13">
      <c r="A257" s="44" t="s">
        <v>5</v>
      </c>
      <c r="B257" s="44" t="s">
        <v>84</v>
      </c>
      <c r="C257" s="44" t="s">
        <v>107</v>
      </c>
      <c r="D257" s="44" t="s">
        <v>127</v>
      </c>
      <c r="E257" s="43">
        <v>13634</v>
      </c>
      <c r="F257" s="43">
        <v>5495</v>
      </c>
      <c r="G257" s="43">
        <v>2566</v>
      </c>
      <c r="H257" s="43">
        <v>1768</v>
      </c>
      <c r="I257" s="43">
        <v>1161</v>
      </c>
      <c r="J257" s="43">
        <v>1399</v>
      </c>
      <c r="K257" s="43">
        <v>530</v>
      </c>
      <c r="L257" s="43">
        <v>628</v>
      </c>
      <c r="M257" s="43">
        <v>9</v>
      </c>
    </row>
    <row r="258" spans="1:13">
      <c r="A258" s="44" t="s">
        <v>47</v>
      </c>
      <c r="B258" s="44" t="s">
        <v>115</v>
      </c>
      <c r="C258" s="44" t="s">
        <v>107</v>
      </c>
      <c r="D258" s="44" t="s">
        <v>127</v>
      </c>
      <c r="E258" s="43">
        <v>40286</v>
      </c>
      <c r="F258" s="43">
        <v>16198</v>
      </c>
      <c r="G258" s="43">
        <v>7834</v>
      </c>
      <c r="H258" s="43">
        <v>5118</v>
      </c>
      <c r="I258" s="43">
        <v>3246</v>
      </c>
      <c r="J258" s="43">
        <v>4444</v>
      </c>
      <c r="K258" s="43">
        <v>1679</v>
      </c>
      <c r="L258" s="43">
        <v>1694</v>
      </c>
      <c r="M258" s="43">
        <v>17</v>
      </c>
    </row>
    <row r="259" spans="1:13">
      <c r="A259" s="44" t="s">
        <v>47</v>
      </c>
      <c r="B259" s="44" t="s">
        <v>116</v>
      </c>
      <c r="C259" s="44" t="s">
        <v>107</v>
      </c>
      <c r="D259" s="44" t="s">
        <v>127</v>
      </c>
      <c r="E259" s="43">
        <v>80118</v>
      </c>
      <c r="F259" s="43">
        <v>35437</v>
      </c>
      <c r="G259" s="43">
        <v>14097</v>
      </c>
      <c r="H259" s="43">
        <v>13424</v>
      </c>
      <c r="I259" s="43">
        <v>7916</v>
      </c>
      <c r="J259" s="43">
        <v>8370</v>
      </c>
      <c r="K259" s="43">
        <v>2964</v>
      </c>
      <c r="L259" s="43">
        <v>2738</v>
      </c>
      <c r="M259" s="43">
        <v>25</v>
      </c>
    </row>
    <row r="260" spans="1:13">
      <c r="A260" s="44" t="s">
        <v>47</v>
      </c>
      <c r="B260" s="44" t="s">
        <v>85</v>
      </c>
      <c r="C260" s="44" t="s">
        <v>107</v>
      </c>
      <c r="D260" s="44" t="s">
        <v>127</v>
      </c>
      <c r="E260" s="43">
        <v>37819</v>
      </c>
      <c r="F260" s="43">
        <v>16743</v>
      </c>
      <c r="G260" s="43">
        <v>6618</v>
      </c>
      <c r="H260" s="43">
        <v>6340</v>
      </c>
      <c r="I260" s="43">
        <v>3785</v>
      </c>
      <c r="J260" s="43">
        <v>3908</v>
      </c>
      <c r="K260" s="43">
        <v>1401</v>
      </c>
      <c r="L260" s="43">
        <v>1297</v>
      </c>
      <c r="M260" s="43">
        <v>12</v>
      </c>
    </row>
    <row r="261" spans="1:13">
      <c r="A261" s="44" t="s">
        <v>47</v>
      </c>
      <c r="B261" s="44" t="s">
        <v>84</v>
      </c>
      <c r="C261" s="44" t="s">
        <v>107</v>
      </c>
      <c r="D261" s="44" t="s">
        <v>127</v>
      </c>
      <c r="E261" s="43">
        <v>14187</v>
      </c>
      <c r="F261" s="43">
        <v>6257</v>
      </c>
      <c r="G261" s="43">
        <v>2462</v>
      </c>
      <c r="H261" s="43">
        <v>2360</v>
      </c>
      <c r="I261" s="43">
        <v>1435</v>
      </c>
      <c r="J261" s="43">
        <v>1411</v>
      </c>
      <c r="K261" s="43">
        <v>538</v>
      </c>
      <c r="L261" s="43">
        <v>509</v>
      </c>
      <c r="M261" s="43">
        <v>4</v>
      </c>
    </row>
    <row r="262" spans="1:13">
      <c r="A262" s="44" t="s">
        <v>48</v>
      </c>
      <c r="B262" s="44" t="s">
        <v>115</v>
      </c>
      <c r="C262" s="44" t="s">
        <v>107</v>
      </c>
      <c r="D262" s="44" t="s">
        <v>127</v>
      </c>
      <c r="E262" s="43">
        <v>56165</v>
      </c>
      <c r="F262" s="43">
        <v>22571</v>
      </c>
      <c r="G262" s="43">
        <v>10913</v>
      </c>
      <c r="H262" s="43">
        <v>7387</v>
      </c>
      <c r="I262" s="43">
        <v>4271</v>
      </c>
      <c r="J262" s="43">
        <v>6057</v>
      </c>
      <c r="K262" s="43">
        <v>2355</v>
      </c>
      <c r="L262" s="43">
        <v>2478</v>
      </c>
      <c r="M262" s="43">
        <v>23</v>
      </c>
    </row>
    <row r="263" spans="1:13">
      <c r="A263" s="44" t="s">
        <v>48</v>
      </c>
      <c r="B263" s="44" t="s">
        <v>116</v>
      </c>
      <c r="C263" s="44" t="s">
        <v>107</v>
      </c>
      <c r="D263" s="44" t="s">
        <v>127</v>
      </c>
      <c r="E263" s="43">
        <v>97737</v>
      </c>
      <c r="F263" s="43">
        <v>42968</v>
      </c>
      <c r="G263" s="43">
        <v>17411</v>
      </c>
      <c r="H263" s="43">
        <v>16637</v>
      </c>
      <c r="I263" s="43">
        <v>8920</v>
      </c>
      <c r="J263" s="43">
        <v>10129</v>
      </c>
      <c r="K263" s="43">
        <v>3722</v>
      </c>
      <c r="L263" s="43">
        <v>3523</v>
      </c>
      <c r="M263" s="43">
        <v>37</v>
      </c>
    </row>
    <row r="264" spans="1:13">
      <c r="A264" s="44" t="s">
        <v>48</v>
      </c>
      <c r="B264" s="44" t="s">
        <v>85</v>
      </c>
      <c r="C264" s="44" t="s">
        <v>107</v>
      </c>
      <c r="D264" s="44" t="s">
        <v>127</v>
      </c>
      <c r="E264" s="43">
        <v>45388</v>
      </c>
      <c r="F264" s="43">
        <v>20117</v>
      </c>
      <c r="G264" s="43">
        <v>8010</v>
      </c>
      <c r="H264" s="43">
        <v>7857</v>
      </c>
      <c r="I264" s="43">
        <v>4250</v>
      </c>
      <c r="J264" s="43">
        <v>4658</v>
      </c>
      <c r="K264" s="43">
        <v>1763</v>
      </c>
      <c r="L264" s="43">
        <v>1576</v>
      </c>
      <c r="M264" s="43">
        <v>13</v>
      </c>
    </row>
    <row r="265" spans="1:13">
      <c r="A265" s="44" t="s">
        <v>48</v>
      </c>
      <c r="B265" s="44" t="s">
        <v>84</v>
      </c>
      <c r="C265" s="44" t="s">
        <v>107</v>
      </c>
      <c r="D265" s="44" t="s">
        <v>127</v>
      </c>
      <c r="E265" s="43">
        <v>18134</v>
      </c>
      <c r="F265" s="43">
        <v>7960</v>
      </c>
      <c r="G265" s="43">
        <v>3233</v>
      </c>
      <c r="H265" s="43">
        <v>3033</v>
      </c>
      <c r="I265" s="43">
        <v>1694</v>
      </c>
      <c r="J265" s="43">
        <v>1901</v>
      </c>
      <c r="K265" s="43">
        <v>674</v>
      </c>
      <c r="L265" s="43">
        <v>651</v>
      </c>
      <c r="M265" s="43">
        <v>7</v>
      </c>
    </row>
    <row r="266" spans="1:13">
      <c r="A266" s="44" t="s">
        <v>3</v>
      </c>
      <c r="B266" s="44" t="s">
        <v>115</v>
      </c>
      <c r="C266" s="44" t="s">
        <v>107</v>
      </c>
      <c r="D266" s="44" t="s">
        <v>127</v>
      </c>
      <c r="E266" s="43">
        <v>24765</v>
      </c>
      <c r="F266" s="43">
        <v>9450</v>
      </c>
      <c r="G266" s="43">
        <v>4980</v>
      </c>
      <c r="H266" s="43">
        <v>2743</v>
      </c>
      <c r="I266" s="43">
        <v>1727</v>
      </c>
      <c r="J266" s="43">
        <v>2651</v>
      </c>
      <c r="K266" s="43">
        <v>1063</v>
      </c>
      <c r="L266" s="43">
        <v>1258</v>
      </c>
      <c r="M266" s="43">
        <v>8</v>
      </c>
    </row>
    <row r="267" spans="1:13">
      <c r="A267" s="44" t="s">
        <v>3</v>
      </c>
      <c r="B267" s="44" t="s">
        <v>116</v>
      </c>
      <c r="C267" s="44" t="s">
        <v>107</v>
      </c>
      <c r="D267" s="44" t="s">
        <v>127</v>
      </c>
      <c r="E267" s="43">
        <v>47448</v>
      </c>
      <c r="F267" s="43">
        <v>19694</v>
      </c>
      <c r="G267" s="43">
        <v>8828</v>
      </c>
      <c r="H267" s="43">
        <v>6859</v>
      </c>
      <c r="I267" s="43">
        <v>4007</v>
      </c>
      <c r="J267" s="43">
        <v>4868</v>
      </c>
      <c r="K267" s="43">
        <v>1886</v>
      </c>
      <c r="L267" s="43">
        <v>2062</v>
      </c>
      <c r="M267" s="43">
        <v>12</v>
      </c>
    </row>
    <row r="268" spans="1:13">
      <c r="A268" s="44" t="s">
        <v>3</v>
      </c>
      <c r="B268" s="44" t="s">
        <v>85</v>
      </c>
      <c r="C268" s="44" t="s">
        <v>107</v>
      </c>
      <c r="D268" s="44" t="s">
        <v>127</v>
      </c>
      <c r="E268" s="43">
        <v>21332</v>
      </c>
      <c r="F268" s="43">
        <v>8917</v>
      </c>
      <c r="G268" s="43">
        <v>3949</v>
      </c>
      <c r="H268" s="43">
        <v>3111</v>
      </c>
      <c r="I268" s="43">
        <v>1857</v>
      </c>
      <c r="J268" s="43">
        <v>2190</v>
      </c>
      <c r="K268" s="43">
        <v>872</v>
      </c>
      <c r="L268" s="43">
        <v>883</v>
      </c>
      <c r="M268" s="43">
        <v>4</v>
      </c>
    </row>
    <row r="269" spans="1:13">
      <c r="A269" s="44" t="s">
        <v>3</v>
      </c>
      <c r="B269" s="44" t="s">
        <v>84</v>
      </c>
      <c r="C269" s="44" t="s">
        <v>107</v>
      </c>
      <c r="D269" s="44" t="s">
        <v>127</v>
      </c>
      <c r="E269" s="43">
        <v>8674</v>
      </c>
      <c r="F269" s="43">
        <v>3638</v>
      </c>
      <c r="G269" s="43">
        <v>1608</v>
      </c>
      <c r="H269" s="43">
        <v>1294</v>
      </c>
      <c r="I269" s="43">
        <v>736</v>
      </c>
      <c r="J269" s="43">
        <v>894</v>
      </c>
      <c r="K269" s="43">
        <v>353</v>
      </c>
      <c r="L269" s="43">
        <v>359</v>
      </c>
      <c r="M269" s="43">
        <v>2</v>
      </c>
    </row>
    <row r="270" spans="1:13">
      <c r="A270" s="44" t="s">
        <v>50</v>
      </c>
      <c r="B270" s="44" t="s">
        <v>115</v>
      </c>
      <c r="C270" s="44" t="s">
        <v>107</v>
      </c>
      <c r="D270" s="44" t="s">
        <v>127</v>
      </c>
      <c r="E270" s="43">
        <v>96747</v>
      </c>
      <c r="F270" s="43">
        <v>39855</v>
      </c>
      <c r="G270" s="43">
        <v>18776</v>
      </c>
      <c r="H270" s="43">
        <v>13127</v>
      </c>
      <c r="I270" s="43">
        <v>7952</v>
      </c>
      <c r="J270" s="43">
        <v>11261</v>
      </c>
      <c r="K270" s="43">
        <v>3831</v>
      </c>
      <c r="L270" s="43">
        <v>3654</v>
      </c>
      <c r="M270" s="43">
        <v>30</v>
      </c>
    </row>
    <row r="271" spans="1:13">
      <c r="A271" s="44" t="s">
        <v>50</v>
      </c>
      <c r="B271" s="44" t="s">
        <v>116</v>
      </c>
      <c r="C271" s="44" t="s">
        <v>107</v>
      </c>
      <c r="D271" s="44" t="s">
        <v>127</v>
      </c>
      <c r="E271" s="43">
        <v>163281</v>
      </c>
      <c r="F271" s="43">
        <v>74104</v>
      </c>
      <c r="G271" s="43">
        <v>28471</v>
      </c>
      <c r="H271" s="43">
        <v>29584</v>
      </c>
      <c r="I271" s="43">
        <v>16049</v>
      </c>
      <c r="J271" s="43">
        <v>17554</v>
      </c>
      <c r="K271" s="43">
        <v>5885</v>
      </c>
      <c r="L271" s="43">
        <v>4988</v>
      </c>
      <c r="M271" s="43">
        <v>44</v>
      </c>
    </row>
    <row r="272" spans="1:13">
      <c r="A272" s="44" t="s">
        <v>50</v>
      </c>
      <c r="B272" s="44" t="s">
        <v>85</v>
      </c>
      <c r="C272" s="44" t="s">
        <v>107</v>
      </c>
      <c r="D272" s="44" t="s">
        <v>127</v>
      </c>
      <c r="E272" s="43">
        <v>76834</v>
      </c>
      <c r="F272" s="43">
        <v>35173</v>
      </c>
      <c r="G272" s="43">
        <v>13265</v>
      </c>
      <c r="H272" s="43">
        <v>14219</v>
      </c>
      <c r="I272" s="43">
        <v>7689</v>
      </c>
      <c r="J272" s="43">
        <v>8245</v>
      </c>
      <c r="K272" s="43">
        <v>2694</v>
      </c>
      <c r="L272" s="43">
        <v>2303</v>
      </c>
      <c r="M272" s="43">
        <v>23</v>
      </c>
    </row>
    <row r="273" spans="1:13">
      <c r="A273" s="44" t="s">
        <v>50</v>
      </c>
      <c r="B273" s="44" t="s">
        <v>84</v>
      </c>
      <c r="C273" s="44" t="s">
        <v>107</v>
      </c>
      <c r="D273" s="44" t="s">
        <v>127</v>
      </c>
      <c r="E273" s="43">
        <v>30902</v>
      </c>
      <c r="F273" s="43">
        <v>13940</v>
      </c>
      <c r="G273" s="43">
        <v>5424</v>
      </c>
      <c r="H273" s="43">
        <v>5480</v>
      </c>
      <c r="I273" s="43">
        <v>3036</v>
      </c>
      <c r="J273" s="43">
        <v>3336</v>
      </c>
      <c r="K273" s="43">
        <v>1124</v>
      </c>
      <c r="L273" s="43">
        <v>955</v>
      </c>
      <c r="M273" s="43">
        <v>9</v>
      </c>
    </row>
    <row r="274" spans="1:13">
      <c r="A274" s="44" t="s">
        <v>45</v>
      </c>
      <c r="B274" s="44" t="s">
        <v>115</v>
      </c>
      <c r="C274" s="44" t="s">
        <v>107</v>
      </c>
      <c r="D274" s="44" t="s">
        <v>127</v>
      </c>
      <c r="E274" s="43">
        <v>16010</v>
      </c>
      <c r="F274" s="43">
        <v>6724</v>
      </c>
      <c r="G274" s="43">
        <v>3061</v>
      </c>
      <c r="H274" s="43">
        <v>2303</v>
      </c>
      <c r="I274" s="43">
        <v>1360</v>
      </c>
      <c r="J274" s="43">
        <v>1855</v>
      </c>
      <c r="K274" s="43">
        <v>635</v>
      </c>
      <c r="L274" s="43">
        <v>560</v>
      </c>
      <c r="M274" s="43">
        <v>11</v>
      </c>
    </row>
    <row r="275" spans="1:13">
      <c r="A275" s="44" t="s">
        <v>45</v>
      </c>
      <c r="B275" s="44" t="s">
        <v>116</v>
      </c>
      <c r="C275" s="44" t="s">
        <v>107</v>
      </c>
      <c r="D275" s="44" t="s">
        <v>127</v>
      </c>
      <c r="E275" s="43">
        <v>27147</v>
      </c>
      <c r="F275" s="43">
        <v>12179</v>
      </c>
      <c r="G275" s="43">
        <v>4844</v>
      </c>
      <c r="H275" s="43">
        <v>4744</v>
      </c>
      <c r="I275" s="43">
        <v>2591</v>
      </c>
      <c r="J275" s="43">
        <v>3026</v>
      </c>
      <c r="K275" s="43">
        <v>975</v>
      </c>
      <c r="L275" s="43">
        <v>829</v>
      </c>
      <c r="M275" s="43">
        <v>14</v>
      </c>
    </row>
    <row r="276" spans="1:13">
      <c r="A276" s="44" t="s">
        <v>45</v>
      </c>
      <c r="B276" s="44" t="s">
        <v>85</v>
      </c>
      <c r="C276" s="44" t="s">
        <v>107</v>
      </c>
      <c r="D276" s="44" t="s">
        <v>127</v>
      </c>
      <c r="E276" s="43">
        <v>12275</v>
      </c>
      <c r="F276" s="43">
        <v>5534</v>
      </c>
      <c r="G276" s="43">
        <v>2156</v>
      </c>
      <c r="H276" s="43">
        <v>2175</v>
      </c>
      <c r="I276" s="43">
        <v>1203</v>
      </c>
      <c r="J276" s="43">
        <v>1345</v>
      </c>
      <c r="K276" s="43">
        <v>418</v>
      </c>
      <c r="L276" s="43">
        <v>385</v>
      </c>
      <c r="M276" s="43">
        <v>8</v>
      </c>
    </row>
    <row r="277" spans="1:13">
      <c r="A277" s="44" t="s">
        <v>45</v>
      </c>
      <c r="B277" s="44" t="s">
        <v>84</v>
      </c>
      <c r="C277" s="44" t="s">
        <v>107</v>
      </c>
      <c r="D277" s="44" t="s">
        <v>127</v>
      </c>
      <c r="E277" s="43">
        <v>5037</v>
      </c>
      <c r="F277" s="43">
        <v>2180</v>
      </c>
      <c r="G277" s="43">
        <v>921</v>
      </c>
      <c r="H277" s="43">
        <v>806</v>
      </c>
      <c r="I277" s="43">
        <v>453</v>
      </c>
      <c r="J277" s="43">
        <v>557</v>
      </c>
      <c r="K277" s="43">
        <v>183</v>
      </c>
      <c r="L277" s="43">
        <v>176</v>
      </c>
      <c r="M277" s="43">
        <v>5</v>
      </c>
    </row>
    <row r="278" spans="1:13">
      <c r="A278" s="44" t="s">
        <v>53</v>
      </c>
      <c r="B278" s="44" t="s">
        <v>115</v>
      </c>
      <c r="C278" s="44" t="s">
        <v>107</v>
      </c>
      <c r="D278" s="44" t="s">
        <v>127</v>
      </c>
      <c r="E278" s="43">
        <v>32257</v>
      </c>
      <c r="F278" s="43">
        <v>12590</v>
      </c>
      <c r="G278" s="43">
        <v>6457</v>
      </c>
      <c r="H278" s="43">
        <v>3591</v>
      </c>
      <c r="I278" s="43">
        <v>2542</v>
      </c>
      <c r="J278" s="43">
        <v>3707</v>
      </c>
      <c r="K278" s="43">
        <v>1350</v>
      </c>
      <c r="L278" s="43">
        <v>1390</v>
      </c>
      <c r="M278" s="43">
        <v>10</v>
      </c>
    </row>
    <row r="279" spans="1:13">
      <c r="A279" s="44" t="s">
        <v>53</v>
      </c>
      <c r="B279" s="44" t="s">
        <v>116</v>
      </c>
      <c r="C279" s="44" t="s">
        <v>107</v>
      </c>
      <c r="D279" s="44" t="s">
        <v>127</v>
      </c>
      <c r="E279" s="43">
        <v>50443</v>
      </c>
      <c r="F279" s="43">
        <v>20842</v>
      </c>
      <c r="G279" s="43">
        <v>9542</v>
      </c>
      <c r="H279" s="43">
        <v>6833</v>
      </c>
      <c r="I279" s="43">
        <v>4467</v>
      </c>
      <c r="J279" s="43">
        <v>5543</v>
      </c>
      <c r="K279" s="43">
        <v>2012</v>
      </c>
      <c r="L279" s="43">
        <v>1969</v>
      </c>
      <c r="M279" s="43">
        <v>18</v>
      </c>
    </row>
    <row r="280" spans="1:13">
      <c r="A280" s="44" t="s">
        <v>53</v>
      </c>
      <c r="B280" s="44" t="s">
        <v>85</v>
      </c>
      <c r="C280" s="44" t="s">
        <v>107</v>
      </c>
      <c r="D280" s="44" t="s">
        <v>127</v>
      </c>
      <c r="E280" s="43">
        <v>23101</v>
      </c>
      <c r="F280" s="43">
        <v>9643</v>
      </c>
      <c r="G280" s="43">
        <v>4335</v>
      </c>
      <c r="H280" s="43">
        <v>3259</v>
      </c>
      <c r="I280" s="43">
        <v>2049</v>
      </c>
      <c r="J280" s="43">
        <v>2526</v>
      </c>
      <c r="K280" s="43">
        <v>920</v>
      </c>
      <c r="L280" s="43">
        <v>880</v>
      </c>
      <c r="M280" s="43">
        <v>9</v>
      </c>
    </row>
    <row r="281" spans="1:13">
      <c r="A281" s="44" t="s">
        <v>53</v>
      </c>
      <c r="B281" s="44" t="s">
        <v>84</v>
      </c>
      <c r="C281" s="44" t="s">
        <v>107</v>
      </c>
      <c r="D281" s="44" t="s">
        <v>127</v>
      </c>
      <c r="E281" s="43">
        <v>8685</v>
      </c>
      <c r="F281" s="43">
        <v>3598</v>
      </c>
      <c r="G281" s="43">
        <v>1625</v>
      </c>
      <c r="H281" s="43">
        <v>1179</v>
      </c>
      <c r="I281" s="43">
        <v>794</v>
      </c>
      <c r="J281" s="43">
        <v>938</v>
      </c>
      <c r="K281" s="43">
        <v>347</v>
      </c>
      <c r="L281" s="43">
        <v>334</v>
      </c>
      <c r="M281" s="43">
        <v>6</v>
      </c>
    </row>
    <row r="282" spans="1:13">
      <c r="A282" s="44" t="s">
        <v>0</v>
      </c>
      <c r="B282" s="44" t="s">
        <v>115</v>
      </c>
      <c r="C282" s="44" t="s">
        <v>107</v>
      </c>
      <c r="D282" s="44" t="s">
        <v>127</v>
      </c>
      <c r="E282" s="43">
        <v>40225</v>
      </c>
      <c r="F282" s="43">
        <v>15537</v>
      </c>
      <c r="G282" s="43">
        <v>8185</v>
      </c>
      <c r="H282" s="43">
        <v>4475</v>
      </c>
      <c r="I282" s="43">
        <v>2877</v>
      </c>
      <c r="J282" s="43">
        <v>4663</v>
      </c>
      <c r="K282" s="43">
        <v>1667</v>
      </c>
      <c r="L282" s="43">
        <v>1839</v>
      </c>
      <c r="M282" s="43">
        <v>16</v>
      </c>
    </row>
    <row r="283" spans="1:13">
      <c r="A283" s="44" t="s">
        <v>0</v>
      </c>
      <c r="B283" s="44" t="s">
        <v>116</v>
      </c>
      <c r="C283" s="44" t="s">
        <v>107</v>
      </c>
      <c r="D283" s="44" t="s">
        <v>127</v>
      </c>
      <c r="E283" s="43">
        <v>69400</v>
      </c>
      <c r="F283" s="43">
        <v>28721</v>
      </c>
      <c r="G283" s="43">
        <v>13257</v>
      </c>
      <c r="H283" s="43">
        <v>9627</v>
      </c>
      <c r="I283" s="43">
        <v>5837</v>
      </c>
      <c r="J283" s="43">
        <v>7785</v>
      </c>
      <c r="K283" s="43">
        <v>2686</v>
      </c>
      <c r="L283" s="43">
        <v>2765</v>
      </c>
      <c r="M283" s="43">
        <v>21</v>
      </c>
    </row>
    <row r="284" spans="1:13">
      <c r="A284" s="44" t="s">
        <v>0</v>
      </c>
      <c r="B284" s="44" t="s">
        <v>85</v>
      </c>
      <c r="C284" s="44" t="s">
        <v>107</v>
      </c>
      <c r="D284" s="44" t="s">
        <v>127</v>
      </c>
      <c r="E284" s="43">
        <v>32855</v>
      </c>
      <c r="F284" s="43">
        <v>13625</v>
      </c>
      <c r="G284" s="43">
        <v>6275</v>
      </c>
      <c r="H284" s="43">
        <v>4593</v>
      </c>
      <c r="I284" s="43">
        <v>2757</v>
      </c>
      <c r="J284" s="43">
        <v>3714</v>
      </c>
      <c r="K284" s="43">
        <v>1216</v>
      </c>
      <c r="L284" s="43">
        <v>1336</v>
      </c>
      <c r="M284" s="43">
        <v>9</v>
      </c>
    </row>
    <row r="285" spans="1:13">
      <c r="A285" s="44" t="s">
        <v>0</v>
      </c>
      <c r="B285" s="44" t="s">
        <v>84</v>
      </c>
      <c r="C285" s="44" t="s">
        <v>107</v>
      </c>
      <c r="D285" s="44" t="s">
        <v>127</v>
      </c>
      <c r="E285" s="43">
        <v>11490</v>
      </c>
      <c r="F285" s="43">
        <v>4816</v>
      </c>
      <c r="G285" s="43">
        <v>2189</v>
      </c>
      <c r="H285" s="43">
        <v>1644</v>
      </c>
      <c r="I285" s="43">
        <v>983</v>
      </c>
      <c r="J285" s="43">
        <v>1335</v>
      </c>
      <c r="K285" s="43">
        <v>401</v>
      </c>
      <c r="L285" s="43">
        <v>450</v>
      </c>
      <c r="M285" s="43">
        <v>3</v>
      </c>
    </row>
    <row r="286" spans="1:13">
      <c r="A286" s="44" t="s">
        <v>102</v>
      </c>
      <c r="B286" s="44" t="s">
        <v>115</v>
      </c>
      <c r="C286" s="44" t="s">
        <v>107</v>
      </c>
      <c r="D286" s="44" t="s">
        <v>127</v>
      </c>
      <c r="E286" s="43">
        <v>32223</v>
      </c>
      <c r="F286" s="43">
        <v>11986</v>
      </c>
      <c r="G286" s="43">
        <v>6587</v>
      </c>
      <c r="H286" s="43">
        <v>3326</v>
      </c>
      <c r="I286" s="43">
        <v>2073</v>
      </c>
      <c r="J286" s="43">
        <v>3438</v>
      </c>
      <c r="K286" s="43">
        <v>1411</v>
      </c>
      <c r="L286" s="43">
        <v>1718</v>
      </c>
      <c r="M286" s="43">
        <v>20</v>
      </c>
    </row>
    <row r="287" spans="1:13">
      <c r="A287" s="44" t="s">
        <v>102</v>
      </c>
      <c r="B287" s="44" t="s">
        <v>116</v>
      </c>
      <c r="C287" s="44" t="s">
        <v>107</v>
      </c>
      <c r="D287" s="44" t="s">
        <v>127</v>
      </c>
      <c r="E287" s="43">
        <v>58037</v>
      </c>
      <c r="F287" s="43">
        <v>23259</v>
      </c>
      <c r="G287" s="43">
        <v>11254</v>
      </c>
      <c r="H287" s="43">
        <v>7621</v>
      </c>
      <c r="I287" s="43">
        <v>4384</v>
      </c>
      <c r="J287" s="43">
        <v>6149</v>
      </c>
      <c r="K287" s="43">
        <v>2449</v>
      </c>
      <c r="L287" s="43">
        <v>2628</v>
      </c>
      <c r="M287" s="43">
        <v>28</v>
      </c>
    </row>
    <row r="288" spans="1:13">
      <c r="A288" s="44" t="s">
        <v>102</v>
      </c>
      <c r="B288" s="44" t="s">
        <v>85</v>
      </c>
      <c r="C288" s="44" t="s">
        <v>107</v>
      </c>
      <c r="D288" s="44" t="s">
        <v>127</v>
      </c>
      <c r="E288" s="43">
        <v>26530</v>
      </c>
      <c r="F288" s="43">
        <v>10799</v>
      </c>
      <c r="G288" s="43">
        <v>5069</v>
      </c>
      <c r="H288" s="43">
        <v>3656</v>
      </c>
      <c r="I288" s="43">
        <v>2074</v>
      </c>
      <c r="J288" s="43">
        <v>2785</v>
      </c>
      <c r="K288" s="43">
        <v>1107</v>
      </c>
      <c r="L288" s="43">
        <v>1168</v>
      </c>
      <c r="M288" s="43">
        <v>9</v>
      </c>
    </row>
    <row r="289" spans="1:13">
      <c r="A289" s="44" t="s">
        <v>102</v>
      </c>
      <c r="B289" s="44" t="s">
        <v>84</v>
      </c>
      <c r="C289" s="44" t="s">
        <v>107</v>
      </c>
      <c r="D289" s="44" t="s">
        <v>127</v>
      </c>
      <c r="E289" s="43">
        <v>8000</v>
      </c>
      <c r="F289" s="43">
        <v>3225</v>
      </c>
      <c r="G289" s="43">
        <v>1556</v>
      </c>
      <c r="H289" s="43">
        <v>1066</v>
      </c>
      <c r="I289" s="43">
        <v>603</v>
      </c>
      <c r="J289" s="43">
        <v>873</v>
      </c>
      <c r="K289" s="43">
        <v>318</v>
      </c>
      <c r="L289" s="43">
        <v>362</v>
      </c>
      <c r="M289" s="43">
        <v>3</v>
      </c>
    </row>
    <row r="290" spans="1:13">
      <c r="A290" s="44" t="s">
        <v>57</v>
      </c>
      <c r="B290" s="44" t="s">
        <v>115</v>
      </c>
      <c r="C290" s="44" t="s">
        <v>107</v>
      </c>
      <c r="D290" s="44" t="s">
        <v>127</v>
      </c>
      <c r="E290" s="43">
        <v>32248</v>
      </c>
      <c r="F290" s="43">
        <v>13562</v>
      </c>
      <c r="G290" s="43">
        <v>6028</v>
      </c>
      <c r="H290" s="43">
        <v>4706</v>
      </c>
      <c r="I290" s="43">
        <v>2828</v>
      </c>
      <c r="J290" s="43">
        <v>3533</v>
      </c>
      <c r="K290" s="43">
        <v>1256</v>
      </c>
      <c r="L290" s="43">
        <v>1234</v>
      </c>
      <c r="M290" s="43">
        <v>5</v>
      </c>
    </row>
    <row r="291" spans="1:13">
      <c r="A291" s="44" t="s">
        <v>57</v>
      </c>
      <c r="B291" s="44" t="s">
        <v>116</v>
      </c>
      <c r="C291" s="44" t="s">
        <v>107</v>
      </c>
      <c r="D291" s="44" t="s">
        <v>127</v>
      </c>
      <c r="E291" s="43">
        <v>61506</v>
      </c>
      <c r="F291" s="43">
        <v>27753</v>
      </c>
      <c r="G291" s="43">
        <v>10603</v>
      </c>
      <c r="H291" s="43">
        <v>10945</v>
      </c>
      <c r="I291" s="43">
        <v>6205</v>
      </c>
      <c r="J291" s="43">
        <v>6342</v>
      </c>
      <c r="K291" s="43">
        <v>2247</v>
      </c>
      <c r="L291" s="43">
        <v>2007</v>
      </c>
      <c r="M291" s="43">
        <v>7</v>
      </c>
    </row>
    <row r="292" spans="1:13">
      <c r="A292" s="44" t="s">
        <v>57</v>
      </c>
      <c r="B292" s="44" t="s">
        <v>85</v>
      </c>
      <c r="C292" s="44" t="s">
        <v>107</v>
      </c>
      <c r="D292" s="44" t="s">
        <v>127</v>
      </c>
      <c r="E292" s="43">
        <v>26862</v>
      </c>
      <c r="F292" s="43">
        <v>12199</v>
      </c>
      <c r="G292" s="43">
        <v>4590</v>
      </c>
      <c r="H292" s="43">
        <v>4861</v>
      </c>
      <c r="I292" s="43">
        <v>2748</v>
      </c>
      <c r="J292" s="43">
        <v>2743</v>
      </c>
      <c r="K292" s="43">
        <v>995</v>
      </c>
      <c r="L292" s="43">
        <v>851</v>
      </c>
      <c r="M292" s="43">
        <v>1</v>
      </c>
    </row>
    <row r="293" spans="1:13">
      <c r="A293" s="44" t="s">
        <v>57</v>
      </c>
      <c r="B293" s="44" t="s">
        <v>84</v>
      </c>
      <c r="C293" s="44" t="s">
        <v>107</v>
      </c>
      <c r="D293" s="44" t="s">
        <v>127</v>
      </c>
      <c r="E293" s="43">
        <v>12502</v>
      </c>
      <c r="F293" s="43">
        <v>5737</v>
      </c>
      <c r="G293" s="43">
        <v>2121</v>
      </c>
      <c r="H293" s="43">
        <v>2323</v>
      </c>
      <c r="I293" s="43">
        <v>1293</v>
      </c>
      <c r="J293" s="43">
        <v>1271</v>
      </c>
      <c r="K293" s="43">
        <v>470</v>
      </c>
      <c r="L293" s="43">
        <v>380</v>
      </c>
      <c r="M293" s="43">
        <v>0</v>
      </c>
    </row>
    <row r="294" spans="1:13">
      <c r="A294" s="44" t="s">
        <v>46</v>
      </c>
      <c r="B294" s="44" t="s">
        <v>115</v>
      </c>
      <c r="C294" s="44" t="s">
        <v>107</v>
      </c>
      <c r="D294" s="44" t="s">
        <v>127</v>
      </c>
      <c r="E294" s="43">
        <v>16100</v>
      </c>
      <c r="F294" s="43">
        <v>6642</v>
      </c>
      <c r="G294" s="43">
        <v>3171</v>
      </c>
      <c r="H294" s="43">
        <v>2123</v>
      </c>
      <c r="I294" s="43">
        <v>1348</v>
      </c>
      <c r="J294" s="43">
        <v>2008</v>
      </c>
      <c r="K294" s="43">
        <v>602</v>
      </c>
      <c r="L294" s="43">
        <v>555</v>
      </c>
      <c r="M294" s="43">
        <v>6</v>
      </c>
    </row>
    <row r="295" spans="1:13">
      <c r="A295" s="44" t="s">
        <v>46</v>
      </c>
      <c r="B295" s="44" t="s">
        <v>116</v>
      </c>
      <c r="C295" s="44" t="s">
        <v>107</v>
      </c>
      <c r="D295" s="44" t="s">
        <v>127</v>
      </c>
      <c r="E295" s="43">
        <v>30962</v>
      </c>
      <c r="F295" s="43">
        <v>13825</v>
      </c>
      <c r="G295" s="43">
        <v>5590</v>
      </c>
      <c r="H295" s="43">
        <v>5179</v>
      </c>
      <c r="I295" s="43">
        <v>3056</v>
      </c>
      <c r="J295" s="43">
        <v>3617</v>
      </c>
      <c r="K295" s="43">
        <v>1090</v>
      </c>
      <c r="L295" s="43">
        <v>872</v>
      </c>
      <c r="M295" s="43">
        <v>11</v>
      </c>
    </row>
    <row r="296" spans="1:13">
      <c r="A296" s="44" t="s">
        <v>46</v>
      </c>
      <c r="B296" s="44" t="s">
        <v>85</v>
      </c>
      <c r="C296" s="44" t="s">
        <v>107</v>
      </c>
      <c r="D296" s="44" t="s">
        <v>127</v>
      </c>
      <c r="E296" s="43">
        <v>13643</v>
      </c>
      <c r="F296" s="43">
        <v>6093</v>
      </c>
      <c r="G296" s="43">
        <v>2452</v>
      </c>
      <c r="H296" s="43">
        <v>2255</v>
      </c>
      <c r="I296" s="43">
        <v>1386</v>
      </c>
      <c r="J296" s="43">
        <v>1594</v>
      </c>
      <c r="K296" s="43">
        <v>473</v>
      </c>
      <c r="L296" s="43">
        <v>382</v>
      </c>
      <c r="M296" s="43">
        <v>3</v>
      </c>
    </row>
    <row r="297" spans="1:13">
      <c r="A297" s="44" t="s">
        <v>46</v>
      </c>
      <c r="B297" s="44" t="s">
        <v>84</v>
      </c>
      <c r="C297" s="44" t="s">
        <v>107</v>
      </c>
      <c r="D297" s="44" t="s">
        <v>127</v>
      </c>
      <c r="E297" s="43">
        <v>5249</v>
      </c>
      <c r="F297" s="43">
        <v>2350</v>
      </c>
      <c r="G297" s="43">
        <v>934</v>
      </c>
      <c r="H297" s="43">
        <v>875</v>
      </c>
      <c r="I297" s="43">
        <v>541</v>
      </c>
      <c r="J297" s="43">
        <v>602</v>
      </c>
      <c r="K297" s="43">
        <v>175</v>
      </c>
      <c r="L297" s="43">
        <v>156</v>
      </c>
      <c r="M297" s="43">
        <v>1</v>
      </c>
    </row>
    <row r="298" spans="1:13">
      <c r="A298" s="44" t="s">
        <v>49</v>
      </c>
      <c r="B298" s="44" t="s">
        <v>115</v>
      </c>
      <c r="C298" s="44" t="s">
        <v>107</v>
      </c>
      <c r="D298" s="44" t="s">
        <v>127</v>
      </c>
      <c r="E298" s="43">
        <v>24164</v>
      </c>
      <c r="F298" s="43">
        <v>9218</v>
      </c>
      <c r="G298" s="43">
        <v>4853</v>
      </c>
      <c r="H298" s="43">
        <v>2594</v>
      </c>
      <c r="I298" s="43">
        <v>1771</v>
      </c>
      <c r="J298" s="43">
        <v>2626</v>
      </c>
      <c r="K298" s="43">
        <v>1053</v>
      </c>
      <c r="L298" s="43">
        <v>1163</v>
      </c>
      <c r="M298" s="43">
        <v>11</v>
      </c>
    </row>
    <row r="299" spans="1:13">
      <c r="A299" s="44" t="s">
        <v>49</v>
      </c>
      <c r="B299" s="44" t="s">
        <v>116</v>
      </c>
      <c r="C299" s="44" t="s">
        <v>107</v>
      </c>
      <c r="D299" s="44" t="s">
        <v>127</v>
      </c>
      <c r="E299" s="43">
        <v>40005</v>
      </c>
      <c r="F299" s="43">
        <v>16293</v>
      </c>
      <c r="G299" s="43">
        <v>7595</v>
      </c>
      <c r="H299" s="43">
        <v>5282</v>
      </c>
      <c r="I299" s="43">
        <v>3416</v>
      </c>
      <c r="J299" s="43">
        <v>4258</v>
      </c>
      <c r="K299" s="43">
        <v>1639</v>
      </c>
      <c r="L299" s="43">
        <v>1682</v>
      </c>
      <c r="M299" s="43">
        <v>16</v>
      </c>
    </row>
    <row r="300" spans="1:13">
      <c r="A300" s="44" t="s">
        <v>49</v>
      </c>
      <c r="B300" s="44" t="s">
        <v>85</v>
      </c>
      <c r="C300" s="44" t="s">
        <v>107</v>
      </c>
      <c r="D300" s="44" t="s">
        <v>127</v>
      </c>
      <c r="E300" s="43">
        <v>18713</v>
      </c>
      <c r="F300" s="43">
        <v>7647</v>
      </c>
      <c r="G300" s="43">
        <v>3564</v>
      </c>
      <c r="H300" s="43">
        <v>2499</v>
      </c>
      <c r="I300" s="43">
        <v>1584</v>
      </c>
      <c r="J300" s="43">
        <v>2015</v>
      </c>
      <c r="K300" s="43">
        <v>770</v>
      </c>
      <c r="L300" s="43">
        <v>773</v>
      </c>
      <c r="M300" s="43">
        <v>6</v>
      </c>
    </row>
    <row r="301" spans="1:13">
      <c r="A301" s="44" t="s">
        <v>49</v>
      </c>
      <c r="B301" s="44" t="s">
        <v>84</v>
      </c>
      <c r="C301" s="44" t="s">
        <v>107</v>
      </c>
      <c r="D301" s="44" t="s">
        <v>127</v>
      </c>
      <c r="E301" s="43">
        <v>7401</v>
      </c>
      <c r="F301" s="43">
        <v>2990</v>
      </c>
      <c r="G301" s="43">
        <v>1454</v>
      </c>
      <c r="H301" s="43">
        <v>956</v>
      </c>
      <c r="I301" s="43">
        <v>580</v>
      </c>
      <c r="J301" s="43">
        <v>846</v>
      </c>
      <c r="K301" s="43">
        <v>294</v>
      </c>
      <c r="L301" s="43">
        <v>313</v>
      </c>
      <c r="M301" s="43">
        <v>1</v>
      </c>
    </row>
    <row r="302" spans="1:13">
      <c r="A302" s="44" t="s">
        <v>104</v>
      </c>
      <c r="B302" s="44" t="s">
        <v>115</v>
      </c>
      <c r="C302" s="44" t="s">
        <v>107</v>
      </c>
      <c r="D302" s="44" t="s">
        <v>127</v>
      </c>
      <c r="E302" s="43">
        <v>72460</v>
      </c>
      <c r="F302" s="43">
        <v>28532</v>
      </c>
      <c r="G302" s="43">
        <v>14653</v>
      </c>
      <c r="H302" s="43">
        <v>8467</v>
      </c>
      <c r="I302" s="43">
        <v>5412</v>
      </c>
      <c r="J302" s="43">
        <v>8827</v>
      </c>
      <c r="K302" s="43">
        <v>2686</v>
      </c>
      <c r="L302" s="43">
        <v>3108</v>
      </c>
      <c r="M302" s="43">
        <v>32</v>
      </c>
    </row>
    <row r="303" spans="1:13">
      <c r="A303" s="44" t="s">
        <v>104</v>
      </c>
      <c r="B303" s="44" t="s">
        <v>116</v>
      </c>
      <c r="C303" s="44" t="s">
        <v>107</v>
      </c>
      <c r="D303" s="44" t="s">
        <v>127</v>
      </c>
      <c r="E303" s="43">
        <v>146827</v>
      </c>
      <c r="F303" s="43">
        <v>62051</v>
      </c>
      <c r="G303" s="43">
        <v>27820</v>
      </c>
      <c r="H303" s="43">
        <v>21437</v>
      </c>
      <c r="I303" s="43">
        <v>12794</v>
      </c>
      <c r="J303" s="43">
        <v>17223</v>
      </c>
      <c r="K303" s="43">
        <v>5150</v>
      </c>
      <c r="L303" s="43">
        <v>5399</v>
      </c>
      <c r="M303" s="43">
        <v>48</v>
      </c>
    </row>
    <row r="304" spans="1:13">
      <c r="A304" s="44" t="s">
        <v>104</v>
      </c>
      <c r="B304" s="44" t="s">
        <v>85</v>
      </c>
      <c r="C304" s="44" t="s">
        <v>107</v>
      </c>
      <c r="D304" s="44" t="s">
        <v>127</v>
      </c>
      <c r="E304" s="43">
        <v>64779</v>
      </c>
      <c r="F304" s="43">
        <v>27697</v>
      </c>
      <c r="G304" s="43">
        <v>12168</v>
      </c>
      <c r="H304" s="43">
        <v>9802</v>
      </c>
      <c r="I304" s="43">
        <v>5727</v>
      </c>
      <c r="J304" s="43">
        <v>7612</v>
      </c>
      <c r="K304" s="43">
        <v>2185</v>
      </c>
      <c r="L304" s="43">
        <v>2359</v>
      </c>
      <c r="M304" s="43">
        <v>12</v>
      </c>
    </row>
    <row r="305" spans="1:13">
      <c r="A305" s="44" t="s">
        <v>104</v>
      </c>
      <c r="B305" s="44" t="s">
        <v>84</v>
      </c>
      <c r="C305" s="44" t="s">
        <v>107</v>
      </c>
      <c r="D305" s="44" t="s">
        <v>127</v>
      </c>
      <c r="E305" s="43">
        <v>27595</v>
      </c>
      <c r="F305" s="43">
        <v>11740</v>
      </c>
      <c r="G305" s="43">
        <v>5241</v>
      </c>
      <c r="H305" s="43">
        <v>4148</v>
      </c>
      <c r="I305" s="43">
        <v>2351</v>
      </c>
      <c r="J305" s="43">
        <v>3265</v>
      </c>
      <c r="K305" s="43">
        <v>950</v>
      </c>
      <c r="L305" s="43">
        <v>1018</v>
      </c>
      <c r="M305" s="43">
        <v>8</v>
      </c>
    </row>
    <row r="306" spans="1:13">
      <c r="A306" s="44" t="s">
        <v>105</v>
      </c>
      <c r="B306" s="44" t="s">
        <v>115</v>
      </c>
      <c r="C306" s="44" t="s">
        <v>107</v>
      </c>
      <c r="D306" s="44" t="s">
        <v>127</v>
      </c>
      <c r="E306" s="43">
        <v>16139</v>
      </c>
      <c r="F306" s="43">
        <v>6360</v>
      </c>
      <c r="G306" s="43">
        <v>3214</v>
      </c>
      <c r="H306" s="43">
        <v>1928</v>
      </c>
      <c r="I306" s="43">
        <v>1218</v>
      </c>
      <c r="J306" s="43">
        <v>1870</v>
      </c>
      <c r="K306" s="43">
        <v>629</v>
      </c>
      <c r="L306" s="43">
        <v>704</v>
      </c>
      <c r="M306" s="43">
        <v>11</v>
      </c>
    </row>
    <row r="307" spans="1:13">
      <c r="A307" s="44" t="s">
        <v>105</v>
      </c>
      <c r="B307" s="44" t="s">
        <v>116</v>
      </c>
      <c r="C307" s="44" t="s">
        <v>107</v>
      </c>
      <c r="D307" s="44" t="s">
        <v>127</v>
      </c>
      <c r="E307" s="43">
        <v>28845</v>
      </c>
      <c r="F307" s="43">
        <v>12142</v>
      </c>
      <c r="G307" s="43">
        <v>5447</v>
      </c>
      <c r="H307" s="43">
        <v>4265</v>
      </c>
      <c r="I307" s="43">
        <v>2430</v>
      </c>
      <c r="J307" s="43">
        <v>3281</v>
      </c>
      <c r="K307" s="43">
        <v>1033</v>
      </c>
      <c r="L307" s="43">
        <v>1118</v>
      </c>
      <c r="M307" s="43">
        <v>15</v>
      </c>
    </row>
    <row r="308" spans="1:13">
      <c r="A308" s="44" t="s">
        <v>105</v>
      </c>
      <c r="B308" s="44" t="s">
        <v>85</v>
      </c>
      <c r="C308" s="44" t="s">
        <v>107</v>
      </c>
      <c r="D308" s="44" t="s">
        <v>127</v>
      </c>
      <c r="E308" s="43">
        <v>13826</v>
      </c>
      <c r="F308" s="43">
        <v>5846</v>
      </c>
      <c r="G308" s="43">
        <v>2584</v>
      </c>
      <c r="H308" s="43">
        <v>2086</v>
      </c>
      <c r="I308" s="43">
        <v>1176</v>
      </c>
      <c r="J308" s="43">
        <v>1538</v>
      </c>
      <c r="K308" s="43">
        <v>490</v>
      </c>
      <c r="L308" s="43">
        <v>550</v>
      </c>
      <c r="M308" s="43">
        <v>6</v>
      </c>
    </row>
    <row r="309" spans="1:13">
      <c r="A309" s="44" t="s">
        <v>105</v>
      </c>
      <c r="B309" s="44" t="s">
        <v>84</v>
      </c>
      <c r="C309" s="44" t="s">
        <v>107</v>
      </c>
      <c r="D309" s="44" t="s">
        <v>127</v>
      </c>
      <c r="E309" s="43">
        <v>5109</v>
      </c>
      <c r="F309" s="43">
        <v>2126</v>
      </c>
      <c r="G309" s="43">
        <v>960</v>
      </c>
      <c r="H309" s="43">
        <v>748</v>
      </c>
      <c r="I309" s="43">
        <v>418</v>
      </c>
      <c r="J309" s="43">
        <v>551</v>
      </c>
      <c r="K309" s="43">
        <v>176</v>
      </c>
      <c r="L309" s="43">
        <v>231</v>
      </c>
      <c r="M309" s="43">
        <v>2</v>
      </c>
    </row>
    <row r="310" spans="1:13">
      <c r="A310" s="44" t="s">
        <v>52</v>
      </c>
      <c r="B310" s="44" t="s">
        <v>115</v>
      </c>
      <c r="C310" s="44" t="s">
        <v>107</v>
      </c>
      <c r="D310" s="44" t="s">
        <v>127</v>
      </c>
      <c r="E310" s="43">
        <v>48346</v>
      </c>
      <c r="F310" s="43">
        <v>18836</v>
      </c>
      <c r="G310" s="43">
        <v>9753</v>
      </c>
      <c r="H310" s="43">
        <v>5559</v>
      </c>
      <c r="I310" s="43">
        <v>3524</v>
      </c>
      <c r="J310" s="43">
        <v>5599</v>
      </c>
      <c r="K310" s="43">
        <v>1939</v>
      </c>
      <c r="L310" s="43">
        <v>2201</v>
      </c>
      <c r="M310" s="43">
        <v>14</v>
      </c>
    </row>
    <row r="311" spans="1:13">
      <c r="A311" s="44" t="s">
        <v>52</v>
      </c>
      <c r="B311" s="44" t="s">
        <v>116</v>
      </c>
      <c r="C311" s="44" t="s">
        <v>107</v>
      </c>
      <c r="D311" s="44" t="s">
        <v>127</v>
      </c>
      <c r="E311" s="43">
        <v>90499</v>
      </c>
      <c r="F311" s="43">
        <v>38114</v>
      </c>
      <c r="G311" s="43">
        <v>16941</v>
      </c>
      <c r="H311" s="43">
        <v>13355</v>
      </c>
      <c r="I311" s="43">
        <v>7818</v>
      </c>
      <c r="J311" s="43">
        <v>9940</v>
      </c>
      <c r="K311" s="43">
        <v>3420</v>
      </c>
      <c r="L311" s="43">
        <v>3565</v>
      </c>
      <c r="M311" s="43">
        <v>16</v>
      </c>
    </row>
    <row r="312" spans="1:13">
      <c r="A312" s="44" t="s">
        <v>52</v>
      </c>
      <c r="B312" s="44" t="s">
        <v>85</v>
      </c>
      <c r="C312" s="44" t="s">
        <v>107</v>
      </c>
      <c r="D312" s="44" t="s">
        <v>127</v>
      </c>
      <c r="E312" s="43">
        <v>40912</v>
      </c>
      <c r="F312" s="43">
        <v>17419</v>
      </c>
      <c r="G312" s="43">
        <v>7559</v>
      </c>
      <c r="H312" s="43">
        <v>6224</v>
      </c>
      <c r="I312" s="43">
        <v>3636</v>
      </c>
      <c r="J312" s="43">
        <v>4454</v>
      </c>
      <c r="K312" s="43">
        <v>1516</v>
      </c>
      <c r="L312" s="43">
        <v>1580</v>
      </c>
      <c r="M312" s="43">
        <v>9</v>
      </c>
    </row>
    <row r="313" spans="1:13">
      <c r="A313" s="44" t="s">
        <v>52</v>
      </c>
      <c r="B313" s="44" t="s">
        <v>84</v>
      </c>
      <c r="C313" s="44" t="s">
        <v>107</v>
      </c>
      <c r="D313" s="44" t="s">
        <v>127</v>
      </c>
      <c r="E313" s="43">
        <v>16600</v>
      </c>
      <c r="F313" s="43">
        <v>6950</v>
      </c>
      <c r="G313" s="43">
        <v>3118</v>
      </c>
      <c r="H313" s="43">
        <v>2383</v>
      </c>
      <c r="I313" s="43">
        <v>1449</v>
      </c>
      <c r="J313" s="43">
        <v>1816</v>
      </c>
      <c r="K313" s="43">
        <v>645</v>
      </c>
      <c r="L313" s="43">
        <v>654</v>
      </c>
      <c r="M313" s="43">
        <v>3</v>
      </c>
    </row>
    <row r="314" spans="1:13">
      <c r="A314" s="44" t="s">
        <v>54</v>
      </c>
      <c r="B314" s="44" t="s">
        <v>115</v>
      </c>
      <c r="C314" s="44" t="s">
        <v>107</v>
      </c>
      <c r="D314" s="44" t="s">
        <v>127</v>
      </c>
      <c r="E314" s="43">
        <v>25644</v>
      </c>
      <c r="F314" s="43">
        <v>10017</v>
      </c>
      <c r="G314" s="43">
        <v>5120</v>
      </c>
      <c r="H314" s="43">
        <v>3038</v>
      </c>
      <c r="I314" s="43">
        <v>1859</v>
      </c>
      <c r="J314" s="43">
        <v>2859</v>
      </c>
      <c r="K314" s="43">
        <v>1054</v>
      </c>
      <c r="L314" s="43">
        <v>1193</v>
      </c>
      <c r="M314" s="43">
        <v>14</v>
      </c>
    </row>
    <row r="315" spans="1:13">
      <c r="A315" s="44" t="s">
        <v>54</v>
      </c>
      <c r="B315" s="44" t="s">
        <v>116</v>
      </c>
      <c r="C315" s="44" t="s">
        <v>107</v>
      </c>
      <c r="D315" s="44" t="s">
        <v>127</v>
      </c>
      <c r="E315" s="43">
        <v>45470</v>
      </c>
      <c r="F315" s="43">
        <v>19126</v>
      </c>
      <c r="G315" s="43">
        <v>8479</v>
      </c>
      <c r="H315" s="43">
        <v>6746</v>
      </c>
      <c r="I315" s="43">
        <v>3901</v>
      </c>
      <c r="J315" s="43">
        <v>4861</v>
      </c>
      <c r="K315" s="43">
        <v>1826</v>
      </c>
      <c r="L315" s="43">
        <v>1776</v>
      </c>
      <c r="M315" s="43">
        <v>16</v>
      </c>
    </row>
    <row r="316" spans="1:13">
      <c r="A316" s="44" t="s">
        <v>54</v>
      </c>
      <c r="B316" s="44" t="s">
        <v>85</v>
      </c>
      <c r="C316" s="44" t="s">
        <v>107</v>
      </c>
      <c r="D316" s="44" t="s">
        <v>127</v>
      </c>
      <c r="E316" s="43">
        <v>22702</v>
      </c>
      <c r="F316" s="43">
        <v>9584</v>
      </c>
      <c r="G316" s="43">
        <v>4235</v>
      </c>
      <c r="H316" s="43">
        <v>3424</v>
      </c>
      <c r="I316" s="43">
        <v>1925</v>
      </c>
      <c r="J316" s="43">
        <v>2431</v>
      </c>
      <c r="K316" s="43">
        <v>908</v>
      </c>
      <c r="L316" s="43">
        <v>888</v>
      </c>
      <c r="M316" s="43">
        <v>8</v>
      </c>
    </row>
    <row r="317" spans="1:13">
      <c r="A317" s="44" t="s">
        <v>54</v>
      </c>
      <c r="B317" s="44" t="s">
        <v>84</v>
      </c>
      <c r="C317" s="44" t="s">
        <v>107</v>
      </c>
      <c r="D317" s="44" t="s">
        <v>127</v>
      </c>
      <c r="E317" s="43">
        <v>8364</v>
      </c>
      <c r="F317" s="43">
        <v>3541</v>
      </c>
      <c r="G317" s="43">
        <v>1576</v>
      </c>
      <c r="H317" s="43">
        <v>1311</v>
      </c>
      <c r="I317" s="43">
        <v>654</v>
      </c>
      <c r="J317" s="43">
        <v>900</v>
      </c>
      <c r="K317" s="43">
        <v>336</v>
      </c>
      <c r="L317" s="43">
        <v>339</v>
      </c>
      <c r="M317" s="43">
        <v>1</v>
      </c>
    </row>
    <row r="318" spans="1:13">
      <c r="A318" s="44" t="s">
        <v>44</v>
      </c>
      <c r="B318" s="44" t="s">
        <v>115</v>
      </c>
      <c r="C318" s="44" t="s">
        <v>107</v>
      </c>
      <c r="D318" s="44" t="s">
        <v>127</v>
      </c>
      <c r="E318" s="43">
        <v>27141</v>
      </c>
      <c r="F318" s="43">
        <v>10205</v>
      </c>
      <c r="G318" s="43">
        <v>5434</v>
      </c>
      <c r="H318" s="43">
        <v>2904</v>
      </c>
      <c r="I318" s="43">
        <v>1867</v>
      </c>
      <c r="J318" s="43">
        <v>2754</v>
      </c>
      <c r="K318" s="43">
        <v>1221</v>
      </c>
      <c r="L318" s="43">
        <v>1448</v>
      </c>
      <c r="M318" s="43">
        <v>11</v>
      </c>
    </row>
    <row r="319" spans="1:13">
      <c r="A319" s="44" t="s">
        <v>44</v>
      </c>
      <c r="B319" s="44" t="s">
        <v>116</v>
      </c>
      <c r="C319" s="44" t="s">
        <v>107</v>
      </c>
      <c r="D319" s="44" t="s">
        <v>127</v>
      </c>
      <c r="E319" s="43">
        <v>46232</v>
      </c>
      <c r="F319" s="43">
        <v>18362</v>
      </c>
      <c r="G319" s="43">
        <v>8822</v>
      </c>
      <c r="H319" s="43">
        <v>5822</v>
      </c>
      <c r="I319" s="43">
        <v>3718</v>
      </c>
      <c r="J319" s="43">
        <v>4630</v>
      </c>
      <c r="K319" s="43">
        <v>1967</v>
      </c>
      <c r="L319" s="43">
        <v>2209</v>
      </c>
      <c r="M319" s="43">
        <v>16</v>
      </c>
    </row>
    <row r="320" spans="1:13">
      <c r="A320" s="44" t="s">
        <v>44</v>
      </c>
      <c r="B320" s="44" t="s">
        <v>85</v>
      </c>
      <c r="C320" s="44" t="s">
        <v>107</v>
      </c>
      <c r="D320" s="44" t="s">
        <v>127</v>
      </c>
      <c r="E320" s="43">
        <v>20598</v>
      </c>
      <c r="F320" s="43">
        <v>8238</v>
      </c>
      <c r="G320" s="43">
        <v>3905</v>
      </c>
      <c r="H320" s="43">
        <v>2647</v>
      </c>
      <c r="I320" s="43">
        <v>1686</v>
      </c>
      <c r="J320" s="43">
        <v>2042</v>
      </c>
      <c r="K320" s="43">
        <v>881</v>
      </c>
      <c r="L320" s="43">
        <v>978</v>
      </c>
      <c r="M320" s="43">
        <v>4</v>
      </c>
    </row>
    <row r="321" spans="1:13">
      <c r="A321" s="44" t="s">
        <v>44</v>
      </c>
      <c r="B321" s="44" t="s">
        <v>84</v>
      </c>
      <c r="C321" s="44" t="s">
        <v>107</v>
      </c>
      <c r="D321" s="44" t="s">
        <v>127</v>
      </c>
      <c r="E321" s="43">
        <v>7564</v>
      </c>
      <c r="F321" s="43">
        <v>3012</v>
      </c>
      <c r="G321" s="43">
        <v>1430</v>
      </c>
      <c r="H321" s="43">
        <v>943</v>
      </c>
      <c r="I321" s="43">
        <v>639</v>
      </c>
      <c r="J321" s="43">
        <v>745</v>
      </c>
      <c r="K321" s="43">
        <v>317</v>
      </c>
      <c r="L321" s="43">
        <v>368</v>
      </c>
      <c r="M321" s="43">
        <v>0</v>
      </c>
    </row>
    <row r="322" spans="1:13">
      <c r="A322" s="44" t="s">
        <v>56</v>
      </c>
      <c r="B322" s="44" t="s">
        <v>115</v>
      </c>
      <c r="C322" s="44" t="s">
        <v>107</v>
      </c>
      <c r="D322" s="44" t="s">
        <v>127</v>
      </c>
      <c r="E322" s="43">
        <v>17278</v>
      </c>
      <c r="F322" s="43">
        <v>7418</v>
      </c>
      <c r="G322" s="43">
        <v>3181</v>
      </c>
      <c r="H322" s="43">
        <v>2697</v>
      </c>
      <c r="I322" s="43">
        <v>1540</v>
      </c>
      <c r="J322" s="43">
        <v>1880</v>
      </c>
      <c r="K322" s="43">
        <v>674</v>
      </c>
      <c r="L322" s="43">
        <v>618</v>
      </c>
      <c r="M322" s="43">
        <v>9</v>
      </c>
    </row>
    <row r="323" spans="1:13">
      <c r="A323" s="44" t="s">
        <v>56</v>
      </c>
      <c r="B323" s="44" t="s">
        <v>116</v>
      </c>
      <c r="C323" s="44" t="s">
        <v>107</v>
      </c>
      <c r="D323" s="44" t="s">
        <v>127</v>
      </c>
      <c r="E323" s="43">
        <v>28160</v>
      </c>
      <c r="F323" s="43">
        <v>12903</v>
      </c>
      <c r="G323" s="43">
        <v>4787</v>
      </c>
      <c r="H323" s="43">
        <v>5278</v>
      </c>
      <c r="I323" s="43">
        <v>2838</v>
      </c>
      <c r="J323" s="43">
        <v>2864</v>
      </c>
      <c r="K323" s="43">
        <v>1039</v>
      </c>
      <c r="L323" s="43">
        <v>871</v>
      </c>
      <c r="M323" s="43">
        <v>13</v>
      </c>
    </row>
    <row r="324" spans="1:13">
      <c r="A324" s="44" t="s">
        <v>56</v>
      </c>
      <c r="B324" s="44" t="s">
        <v>85</v>
      </c>
      <c r="C324" s="44" t="s">
        <v>107</v>
      </c>
      <c r="D324" s="44" t="s">
        <v>127</v>
      </c>
      <c r="E324" s="43">
        <v>13181</v>
      </c>
      <c r="F324" s="43">
        <v>6071</v>
      </c>
      <c r="G324" s="43">
        <v>2232</v>
      </c>
      <c r="H324" s="43">
        <v>2505</v>
      </c>
      <c r="I324" s="43">
        <v>1334</v>
      </c>
      <c r="J324" s="43">
        <v>1338</v>
      </c>
      <c r="K324" s="43">
        <v>486</v>
      </c>
      <c r="L324" s="43">
        <v>403</v>
      </c>
      <c r="M324" s="43">
        <v>5</v>
      </c>
    </row>
    <row r="325" spans="1:13">
      <c r="A325" s="44" t="s">
        <v>56</v>
      </c>
      <c r="B325" s="44" t="s">
        <v>84</v>
      </c>
      <c r="C325" s="44" t="s">
        <v>107</v>
      </c>
      <c r="D325" s="44" t="s">
        <v>127</v>
      </c>
      <c r="E325" s="43">
        <v>4496</v>
      </c>
      <c r="F325" s="43">
        <v>2023</v>
      </c>
      <c r="G325" s="43">
        <v>773</v>
      </c>
      <c r="H325" s="43">
        <v>783</v>
      </c>
      <c r="I325" s="43">
        <v>467</v>
      </c>
      <c r="J325" s="43">
        <v>463</v>
      </c>
      <c r="K325" s="43">
        <v>165</v>
      </c>
      <c r="L325" s="43">
        <v>142</v>
      </c>
      <c r="M325" s="43">
        <v>3</v>
      </c>
    </row>
    <row r="326" spans="1:13">
      <c r="A326" s="44" t="s">
        <v>103</v>
      </c>
      <c r="B326" s="44" t="s">
        <v>115</v>
      </c>
      <c r="C326" s="44" t="s">
        <v>107</v>
      </c>
      <c r="D326" s="44" t="s">
        <v>127</v>
      </c>
      <c r="E326" s="43">
        <v>32198</v>
      </c>
      <c r="F326" s="43">
        <v>12260</v>
      </c>
      <c r="G326" s="43">
        <v>6503</v>
      </c>
      <c r="H326" s="43">
        <v>3488</v>
      </c>
      <c r="I326" s="43">
        <v>2269</v>
      </c>
      <c r="J326" s="43">
        <v>3551</v>
      </c>
      <c r="K326" s="43">
        <v>1314</v>
      </c>
      <c r="L326" s="43">
        <v>1622</v>
      </c>
      <c r="M326" s="43">
        <v>16</v>
      </c>
    </row>
    <row r="327" spans="1:13">
      <c r="A327" s="44" t="s">
        <v>103</v>
      </c>
      <c r="B327" s="44" t="s">
        <v>116</v>
      </c>
      <c r="C327" s="44" t="s">
        <v>107</v>
      </c>
      <c r="D327" s="44" t="s">
        <v>127</v>
      </c>
      <c r="E327" s="43">
        <v>55776</v>
      </c>
      <c r="F327" s="43">
        <v>22822</v>
      </c>
      <c r="G327" s="43">
        <v>10570</v>
      </c>
      <c r="H327" s="43">
        <v>7603</v>
      </c>
      <c r="I327" s="43">
        <v>4649</v>
      </c>
      <c r="J327" s="43">
        <v>5970</v>
      </c>
      <c r="K327" s="43">
        <v>2140</v>
      </c>
      <c r="L327" s="43">
        <v>2436</v>
      </c>
      <c r="M327" s="43">
        <v>24</v>
      </c>
    </row>
    <row r="328" spans="1:13">
      <c r="A328" s="44" t="s">
        <v>103</v>
      </c>
      <c r="B328" s="44" t="s">
        <v>85</v>
      </c>
      <c r="C328" s="44" t="s">
        <v>107</v>
      </c>
      <c r="D328" s="44" t="s">
        <v>127</v>
      </c>
      <c r="E328" s="43">
        <v>24428</v>
      </c>
      <c r="F328" s="43">
        <v>10148</v>
      </c>
      <c r="G328" s="43">
        <v>4572</v>
      </c>
      <c r="H328" s="43">
        <v>3444</v>
      </c>
      <c r="I328" s="43">
        <v>2132</v>
      </c>
      <c r="J328" s="43">
        <v>2638</v>
      </c>
      <c r="K328" s="43">
        <v>890</v>
      </c>
      <c r="L328" s="43">
        <v>1035</v>
      </c>
      <c r="M328" s="43">
        <v>9</v>
      </c>
    </row>
    <row r="329" spans="1:13">
      <c r="A329" s="44" t="s">
        <v>103</v>
      </c>
      <c r="B329" s="44" t="s">
        <v>84</v>
      </c>
      <c r="C329" s="44" t="s">
        <v>107</v>
      </c>
      <c r="D329" s="44" t="s">
        <v>127</v>
      </c>
      <c r="E329" s="43">
        <v>7650</v>
      </c>
      <c r="F329" s="43">
        <v>3201</v>
      </c>
      <c r="G329" s="43">
        <v>1441</v>
      </c>
      <c r="H329" s="43">
        <v>1094</v>
      </c>
      <c r="I329" s="43">
        <v>666</v>
      </c>
      <c r="J329" s="43">
        <v>869</v>
      </c>
      <c r="K329" s="43">
        <v>257</v>
      </c>
      <c r="L329" s="43">
        <v>310</v>
      </c>
      <c r="M329" s="43">
        <v>5</v>
      </c>
    </row>
    <row r="330" spans="1:13">
      <c r="A330" s="44" t="s">
        <v>55</v>
      </c>
      <c r="B330" s="44" t="s">
        <v>115</v>
      </c>
      <c r="C330" s="44" t="s">
        <v>107</v>
      </c>
      <c r="D330" s="44" t="s">
        <v>127</v>
      </c>
      <c r="E330" s="43">
        <v>24172</v>
      </c>
      <c r="F330" s="43">
        <v>9570</v>
      </c>
      <c r="G330" s="43">
        <v>4900</v>
      </c>
      <c r="H330" s="43">
        <v>2784</v>
      </c>
      <c r="I330" s="43">
        <v>1886</v>
      </c>
      <c r="J330" s="43">
        <v>3034</v>
      </c>
      <c r="K330" s="43">
        <v>939</v>
      </c>
      <c r="L330" s="43">
        <v>918</v>
      </c>
      <c r="M330" s="43">
        <v>9</v>
      </c>
    </row>
    <row r="331" spans="1:13">
      <c r="A331" s="44" t="s">
        <v>55</v>
      </c>
      <c r="B331" s="44" t="s">
        <v>116</v>
      </c>
      <c r="C331" s="44" t="s">
        <v>107</v>
      </c>
      <c r="D331" s="44" t="s">
        <v>127</v>
      </c>
      <c r="E331" s="43">
        <v>45369</v>
      </c>
      <c r="F331" s="43">
        <v>19445</v>
      </c>
      <c r="G331" s="43">
        <v>8446</v>
      </c>
      <c r="H331" s="43">
        <v>6747</v>
      </c>
      <c r="I331" s="43">
        <v>4252</v>
      </c>
      <c r="J331" s="43">
        <v>5319</v>
      </c>
      <c r="K331" s="43">
        <v>1615</v>
      </c>
      <c r="L331" s="43">
        <v>1496</v>
      </c>
      <c r="M331" s="43">
        <v>16</v>
      </c>
    </row>
    <row r="332" spans="1:13">
      <c r="A332" s="44" t="s">
        <v>55</v>
      </c>
      <c r="B332" s="44" t="s">
        <v>85</v>
      </c>
      <c r="C332" s="44" t="s">
        <v>107</v>
      </c>
      <c r="D332" s="44" t="s">
        <v>127</v>
      </c>
      <c r="E332" s="43">
        <v>20487</v>
      </c>
      <c r="F332" s="43">
        <v>8818</v>
      </c>
      <c r="G332" s="43">
        <v>3807</v>
      </c>
      <c r="H332" s="43">
        <v>3097</v>
      </c>
      <c r="I332" s="43">
        <v>1914</v>
      </c>
      <c r="J332" s="43">
        <v>2417</v>
      </c>
      <c r="K332" s="43">
        <v>714</v>
      </c>
      <c r="L332" s="43">
        <v>669</v>
      </c>
      <c r="M332" s="43">
        <v>7</v>
      </c>
    </row>
    <row r="333" spans="1:13">
      <c r="A333" s="44" t="s">
        <v>55</v>
      </c>
      <c r="B333" s="44" t="s">
        <v>84</v>
      </c>
      <c r="C333" s="44" t="s">
        <v>107</v>
      </c>
      <c r="D333" s="44" t="s">
        <v>127</v>
      </c>
      <c r="E333" s="43">
        <v>8826</v>
      </c>
      <c r="F333" s="43">
        <v>3787</v>
      </c>
      <c r="G333" s="43">
        <v>1652</v>
      </c>
      <c r="H333" s="43">
        <v>1324</v>
      </c>
      <c r="I333" s="43">
        <v>811</v>
      </c>
      <c r="J333" s="43">
        <v>1059</v>
      </c>
      <c r="K333" s="43">
        <v>294</v>
      </c>
      <c r="L333" s="43">
        <v>296</v>
      </c>
      <c r="M333" s="43">
        <v>3</v>
      </c>
    </row>
    <row r="334" spans="1:13">
      <c r="A334" s="44" t="s">
        <v>101</v>
      </c>
      <c r="B334" s="44" t="s">
        <v>115</v>
      </c>
      <c r="C334" s="44" t="s">
        <v>107</v>
      </c>
      <c r="D334" s="44" t="s">
        <v>127</v>
      </c>
      <c r="E334" s="43">
        <v>8039</v>
      </c>
      <c r="F334" s="43">
        <v>3311</v>
      </c>
      <c r="G334" s="43">
        <v>1581</v>
      </c>
      <c r="H334" s="43">
        <v>1050</v>
      </c>
      <c r="I334" s="43">
        <v>680</v>
      </c>
      <c r="J334" s="43">
        <v>1008</v>
      </c>
      <c r="K334" s="43">
        <v>297</v>
      </c>
      <c r="L334" s="43">
        <v>270</v>
      </c>
      <c r="M334" s="43">
        <v>6</v>
      </c>
    </row>
    <row r="335" spans="1:13">
      <c r="A335" s="44" t="s">
        <v>101</v>
      </c>
      <c r="B335" s="44" t="s">
        <v>116</v>
      </c>
      <c r="C335" s="44" t="s">
        <v>107</v>
      </c>
      <c r="D335" s="44" t="s">
        <v>127</v>
      </c>
      <c r="E335" s="43">
        <v>14741</v>
      </c>
      <c r="F335" s="43">
        <v>6496</v>
      </c>
      <c r="G335" s="43">
        <v>2692</v>
      </c>
      <c r="H335" s="43">
        <v>2334</v>
      </c>
      <c r="I335" s="43">
        <v>1470</v>
      </c>
      <c r="J335" s="43">
        <v>1777</v>
      </c>
      <c r="K335" s="43">
        <v>494</v>
      </c>
      <c r="L335" s="43">
        <v>412</v>
      </c>
      <c r="M335" s="43">
        <v>9</v>
      </c>
    </row>
    <row r="336" spans="1:13">
      <c r="A336" s="44" t="s">
        <v>101</v>
      </c>
      <c r="B336" s="44" t="s">
        <v>85</v>
      </c>
      <c r="C336" s="44" t="s">
        <v>107</v>
      </c>
      <c r="D336" s="44" t="s">
        <v>127</v>
      </c>
      <c r="E336" s="43">
        <v>5908</v>
      </c>
      <c r="F336" s="43">
        <v>2704</v>
      </c>
      <c r="G336" s="43">
        <v>1046</v>
      </c>
      <c r="H336" s="43">
        <v>1049</v>
      </c>
      <c r="I336" s="43">
        <v>609</v>
      </c>
      <c r="J336" s="43">
        <v>710</v>
      </c>
      <c r="K336" s="43">
        <v>171</v>
      </c>
      <c r="L336" s="43">
        <v>163</v>
      </c>
      <c r="M336" s="43">
        <v>2</v>
      </c>
    </row>
    <row r="337" spans="1:13">
      <c r="A337" s="44" t="s">
        <v>101</v>
      </c>
      <c r="B337" s="44" t="s">
        <v>84</v>
      </c>
      <c r="C337" s="44" t="s">
        <v>107</v>
      </c>
      <c r="D337" s="44" t="s">
        <v>127</v>
      </c>
      <c r="E337" s="43">
        <v>2269</v>
      </c>
      <c r="F337" s="43">
        <v>1028</v>
      </c>
      <c r="G337" s="43">
        <v>402</v>
      </c>
      <c r="H337" s="43">
        <v>382</v>
      </c>
      <c r="I337" s="43">
        <v>244</v>
      </c>
      <c r="J337" s="43">
        <v>272</v>
      </c>
      <c r="K337" s="43">
        <v>68</v>
      </c>
      <c r="L337" s="43">
        <v>61</v>
      </c>
      <c r="M337" s="43">
        <v>1</v>
      </c>
    </row>
    <row r="338" spans="1:13">
      <c r="A338" s="44" t="s">
        <v>51</v>
      </c>
      <c r="B338" s="44" t="s">
        <v>115</v>
      </c>
      <c r="C338" s="44" t="s">
        <v>107</v>
      </c>
      <c r="D338" s="44" t="s">
        <v>127</v>
      </c>
      <c r="E338" s="43">
        <v>40364</v>
      </c>
      <c r="F338" s="43">
        <v>15754</v>
      </c>
      <c r="G338" s="43">
        <v>8204</v>
      </c>
      <c r="H338" s="43">
        <v>4531</v>
      </c>
      <c r="I338" s="43">
        <v>3019</v>
      </c>
      <c r="J338" s="43">
        <v>4846</v>
      </c>
      <c r="K338" s="43">
        <v>1662</v>
      </c>
      <c r="L338" s="43">
        <v>1677</v>
      </c>
      <c r="M338" s="43">
        <v>19</v>
      </c>
    </row>
    <row r="339" spans="1:13">
      <c r="A339" s="44" t="s">
        <v>51</v>
      </c>
      <c r="B339" s="44" t="s">
        <v>116</v>
      </c>
      <c r="C339" s="44" t="s">
        <v>107</v>
      </c>
      <c r="D339" s="44" t="s">
        <v>127</v>
      </c>
      <c r="E339" s="43">
        <v>67165</v>
      </c>
      <c r="F339" s="43">
        <v>27913</v>
      </c>
      <c r="G339" s="43">
        <v>12836</v>
      </c>
      <c r="H339" s="43">
        <v>9256</v>
      </c>
      <c r="I339" s="43">
        <v>5821</v>
      </c>
      <c r="J339" s="43">
        <v>7737</v>
      </c>
      <c r="K339" s="43">
        <v>2569</v>
      </c>
      <c r="L339" s="43">
        <v>2507</v>
      </c>
      <c r="M339" s="43">
        <v>23</v>
      </c>
    </row>
    <row r="340" spans="1:13">
      <c r="A340" s="44" t="s">
        <v>51</v>
      </c>
      <c r="B340" s="44" t="s">
        <v>85</v>
      </c>
      <c r="C340" s="44" t="s">
        <v>107</v>
      </c>
      <c r="D340" s="44" t="s">
        <v>127</v>
      </c>
      <c r="E340" s="43">
        <v>32270</v>
      </c>
      <c r="F340" s="43">
        <v>13473</v>
      </c>
      <c r="G340" s="43">
        <v>6146</v>
      </c>
      <c r="H340" s="43">
        <v>4492</v>
      </c>
      <c r="I340" s="43">
        <v>2835</v>
      </c>
      <c r="J340" s="43">
        <v>3699</v>
      </c>
      <c r="K340" s="43">
        <v>1277</v>
      </c>
      <c r="L340" s="43">
        <v>1161</v>
      </c>
      <c r="M340" s="43">
        <v>9</v>
      </c>
    </row>
    <row r="341" spans="1:13">
      <c r="A341" s="44" t="s">
        <v>51</v>
      </c>
      <c r="B341" s="44" t="s">
        <v>84</v>
      </c>
      <c r="C341" s="44" t="s">
        <v>107</v>
      </c>
      <c r="D341" s="44" t="s">
        <v>127</v>
      </c>
      <c r="E341" s="43">
        <v>10221</v>
      </c>
      <c r="F341" s="43">
        <v>4186</v>
      </c>
      <c r="G341" s="43">
        <v>1976</v>
      </c>
      <c r="H341" s="43">
        <v>1336</v>
      </c>
      <c r="I341" s="43">
        <v>874</v>
      </c>
      <c r="J341" s="43">
        <v>1176</v>
      </c>
      <c r="K341" s="43">
        <v>402</v>
      </c>
      <c r="L341" s="43">
        <v>394</v>
      </c>
      <c r="M341" s="43">
        <v>4</v>
      </c>
    </row>
    <row r="342" spans="1:13">
      <c r="A342" s="44" t="s">
        <v>99</v>
      </c>
      <c r="B342" s="44" t="s">
        <v>115</v>
      </c>
      <c r="C342" s="44" t="s">
        <v>107</v>
      </c>
      <c r="D342" s="44" t="s">
        <v>127</v>
      </c>
      <c r="E342" s="43">
        <v>32237</v>
      </c>
      <c r="F342" s="43">
        <v>12548</v>
      </c>
      <c r="G342" s="43">
        <v>6433</v>
      </c>
      <c r="H342" s="43">
        <v>3647</v>
      </c>
      <c r="I342" s="43">
        <v>2468</v>
      </c>
      <c r="J342" s="43">
        <v>3669</v>
      </c>
      <c r="K342" s="43">
        <v>1290</v>
      </c>
      <c r="L342" s="43">
        <v>1456</v>
      </c>
      <c r="M342" s="43">
        <v>18</v>
      </c>
    </row>
    <row r="343" spans="1:13">
      <c r="A343" s="44" t="s">
        <v>99</v>
      </c>
      <c r="B343" s="44" t="s">
        <v>116</v>
      </c>
      <c r="C343" s="44" t="s">
        <v>107</v>
      </c>
      <c r="D343" s="44" t="s">
        <v>127</v>
      </c>
      <c r="E343" s="43">
        <v>53319</v>
      </c>
      <c r="F343" s="43">
        <v>21936</v>
      </c>
      <c r="G343" s="43">
        <v>10115</v>
      </c>
      <c r="H343" s="43">
        <v>7165</v>
      </c>
      <c r="I343" s="43">
        <v>4656</v>
      </c>
      <c r="J343" s="43">
        <v>5924</v>
      </c>
      <c r="K343" s="43">
        <v>2016</v>
      </c>
      <c r="L343" s="43">
        <v>2149</v>
      </c>
      <c r="M343" s="43">
        <v>26</v>
      </c>
    </row>
    <row r="344" spans="1:13">
      <c r="A344" s="44" t="s">
        <v>99</v>
      </c>
      <c r="B344" s="44" t="s">
        <v>85</v>
      </c>
      <c r="C344" s="44" t="s">
        <v>107</v>
      </c>
      <c r="D344" s="44" t="s">
        <v>127</v>
      </c>
      <c r="E344" s="43">
        <v>24997</v>
      </c>
      <c r="F344" s="43">
        <v>10342</v>
      </c>
      <c r="G344" s="43">
        <v>4704</v>
      </c>
      <c r="H344" s="43">
        <v>3417</v>
      </c>
      <c r="I344" s="43">
        <v>2221</v>
      </c>
      <c r="J344" s="43">
        <v>2741</v>
      </c>
      <c r="K344" s="43">
        <v>954</v>
      </c>
      <c r="L344" s="43">
        <v>996</v>
      </c>
      <c r="M344" s="43">
        <v>13</v>
      </c>
    </row>
    <row r="345" spans="1:13">
      <c r="A345" s="44" t="s">
        <v>99</v>
      </c>
      <c r="B345" s="44" t="s">
        <v>84</v>
      </c>
      <c r="C345" s="44" t="s">
        <v>107</v>
      </c>
      <c r="D345" s="44" t="s">
        <v>127</v>
      </c>
      <c r="E345" s="43">
        <v>9365</v>
      </c>
      <c r="F345" s="43">
        <v>3815</v>
      </c>
      <c r="G345" s="43">
        <v>1776</v>
      </c>
      <c r="H345" s="43">
        <v>1221</v>
      </c>
      <c r="I345" s="43">
        <v>818</v>
      </c>
      <c r="J345" s="43">
        <v>988</v>
      </c>
      <c r="K345" s="43">
        <v>399</v>
      </c>
      <c r="L345" s="43">
        <v>387</v>
      </c>
      <c r="M345" s="43">
        <v>2</v>
      </c>
    </row>
    <row r="346" spans="1:13">
      <c r="A346" s="44" t="s">
        <v>100</v>
      </c>
      <c r="B346" s="44" t="s">
        <v>115</v>
      </c>
      <c r="C346" s="44" t="s">
        <v>107</v>
      </c>
      <c r="D346" s="44" t="s">
        <v>127</v>
      </c>
      <c r="E346" s="43">
        <v>48377</v>
      </c>
      <c r="F346" s="43">
        <v>18649</v>
      </c>
      <c r="G346" s="43">
        <v>9653</v>
      </c>
      <c r="H346" s="43">
        <v>5524</v>
      </c>
      <c r="I346" s="43">
        <v>3472</v>
      </c>
      <c r="J346" s="43">
        <v>5300</v>
      </c>
      <c r="K346" s="43">
        <v>1890</v>
      </c>
      <c r="L346" s="43">
        <v>2448</v>
      </c>
      <c r="M346" s="43">
        <v>15</v>
      </c>
    </row>
    <row r="347" spans="1:13">
      <c r="A347" s="44" t="s">
        <v>100</v>
      </c>
      <c r="B347" s="44" t="s">
        <v>116</v>
      </c>
      <c r="C347" s="44" t="s">
        <v>107</v>
      </c>
      <c r="D347" s="44" t="s">
        <v>127</v>
      </c>
      <c r="E347" s="43">
        <v>83939</v>
      </c>
      <c r="F347" s="43">
        <v>34169</v>
      </c>
      <c r="G347" s="43">
        <v>15987</v>
      </c>
      <c r="H347" s="43">
        <v>11318</v>
      </c>
      <c r="I347" s="43">
        <v>6864</v>
      </c>
      <c r="J347" s="43">
        <v>9027</v>
      </c>
      <c r="K347" s="43">
        <v>3166</v>
      </c>
      <c r="L347" s="43">
        <v>3763</v>
      </c>
      <c r="M347" s="43">
        <v>31</v>
      </c>
    </row>
    <row r="348" spans="1:13">
      <c r="A348" s="44" t="s">
        <v>100</v>
      </c>
      <c r="B348" s="44" t="s">
        <v>85</v>
      </c>
      <c r="C348" s="44" t="s">
        <v>107</v>
      </c>
      <c r="D348" s="44" t="s">
        <v>127</v>
      </c>
      <c r="E348" s="43">
        <v>39072</v>
      </c>
      <c r="F348" s="43">
        <v>15942</v>
      </c>
      <c r="G348" s="43">
        <v>7435</v>
      </c>
      <c r="H348" s="43">
        <v>5320</v>
      </c>
      <c r="I348" s="43">
        <v>3187</v>
      </c>
      <c r="J348" s="43">
        <v>4189</v>
      </c>
      <c r="K348" s="43">
        <v>1478</v>
      </c>
      <c r="L348" s="43">
        <v>1762</v>
      </c>
      <c r="M348" s="43">
        <v>6</v>
      </c>
    </row>
    <row r="349" spans="1:13">
      <c r="A349" s="44" t="s">
        <v>100</v>
      </c>
      <c r="B349" s="44" t="s">
        <v>84</v>
      </c>
      <c r="C349" s="44" t="s">
        <v>107</v>
      </c>
      <c r="D349" s="44" t="s">
        <v>127</v>
      </c>
      <c r="E349" s="43">
        <v>15050</v>
      </c>
      <c r="F349" s="43">
        <v>6112</v>
      </c>
      <c r="G349" s="43">
        <v>2886</v>
      </c>
      <c r="H349" s="43">
        <v>2041</v>
      </c>
      <c r="I349" s="43">
        <v>1185</v>
      </c>
      <c r="J349" s="43">
        <v>1608</v>
      </c>
      <c r="K349" s="43">
        <v>582</v>
      </c>
      <c r="L349" s="43">
        <v>693</v>
      </c>
      <c r="M349" s="43">
        <v>3</v>
      </c>
    </row>
    <row r="350" spans="1:13">
      <c r="A350" s="44" t="s">
        <v>98</v>
      </c>
      <c r="B350" s="44" t="s">
        <v>115</v>
      </c>
      <c r="C350" s="44" t="s">
        <v>107</v>
      </c>
      <c r="D350" s="44" t="s">
        <v>127</v>
      </c>
      <c r="E350" s="43">
        <v>26996</v>
      </c>
      <c r="F350" s="43">
        <v>11068</v>
      </c>
      <c r="G350" s="43">
        <v>5493</v>
      </c>
      <c r="H350" s="43">
        <v>3327</v>
      </c>
      <c r="I350" s="43">
        <v>2248</v>
      </c>
      <c r="J350" s="43">
        <v>3745</v>
      </c>
      <c r="K350" s="43">
        <v>886</v>
      </c>
      <c r="L350" s="43">
        <v>849</v>
      </c>
      <c r="M350" s="43">
        <v>13</v>
      </c>
    </row>
    <row r="351" spans="1:13">
      <c r="A351" s="44" t="s">
        <v>98</v>
      </c>
      <c r="B351" s="44" t="s">
        <v>116</v>
      </c>
      <c r="C351" s="44" t="s">
        <v>107</v>
      </c>
      <c r="D351" s="44" t="s">
        <v>127</v>
      </c>
      <c r="E351" s="43">
        <v>44000</v>
      </c>
      <c r="F351" s="43">
        <v>18837</v>
      </c>
      <c r="G351" s="43">
        <v>8535</v>
      </c>
      <c r="H351" s="43">
        <v>6216</v>
      </c>
      <c r="I351" s="43">
        <v>4086</v>
      </c>
      <c r="J351" s="43">
        <v>5890</v>
      </c>
      <c r="K351" s="43">
        <v>1369</v>
      </c>
      <c r="L351" s="43">
        <v>1258</v>
      </c>
      <c r="M351" s="43">
        <v>18</v>
      </c>
    </row>
    <row r="352" spans="1:13">
      <c r="A352" s="44" t="s">
        <v>98</v>
      </c>
      <c r="B352" s="44" t="s">
        <v>85</v>
      </c>
      <c r="C352" s="44" t="s">
        <v>107</v>
      </c>
      <c r="D352" s="44" t="s">
        <v>127</v>
      </c>
      <c r="E352" s="43">
        <v>21269</v>
      </c>
      <c r="F352" s="43">
        <v>9137</v>
      </c>
      <c r="G352" s="43">
        <v>4133</v>
      </c>
      <c r="H352" s="43">
        <v>3052</v>
      </c>
      <c r="I352" s="43">
        <v>1952</v>
      </c>
      <c r="J352" s="43">
        <v>2865</v>
      </c>
      <c r="K352" s="43">
        <v>655</v>
      </c>
      <c r="L352" s="43">
        <v>605</v>
      </c>
      <c r="M352" s="43">
        <v>8</v>
      </c>
    </row>
    <row r="353" spans="1:13">
      <c r="A353" s="44" t="s">
        <v>98</v>
      </c>
      <c r="B353" s="44" t="s">
        <v>84</v>
      </c>
      <c r="C353" s="44" t="s">
        <v>107</v>
      </c>
      <c r="D353" s="44" t="s">
        <v>127</v>
      </c>
      <c r="E353" s="43">
        <v>7708</v>
      </c>
      <c r="F353" s="43">
        <v>3339</v>
      </c>
      <c r="G353" s="43">
        <v>1502</v>
      </c>
      <c r="H353" s="43">
        <v>1125</v>
      </c>
      <c r="I353" s="43">
        <v>712</v>
      </c>
      <c r="J353" s="43">
        <v>1058</v>
      </c>
      <c r="K353" s="43">
        <v>243</v>
      </c>
      <c r="L353" s="43">
        <v>198</v>
      </c>
      <c r="M353" s="43">
        <v>3</v>
      </c>
    </row>
    <row r="354" spans="1:13">
      <c r="A354" s="44" t="s">
        <v>42</v>
      </c>
      <c r="B354" s="44" t="s">
        <v>115</v>
      </c>
      <c r="C354" s="44" t="s">
        <v>108</v>
      </c>
      <c r="D354" s="44" t="s">
        <v>127</v>
      </c>
      <c r="E354" s="43">
        <v>81767</v>
      </c>
      <c r="F354" s="43">
        <v>22894</v>
      </c>
      <c r="G354" s="43">
        <v>16891</v>
      </c>
      <c r="H354" s="43">
        <v>3546</v>
      </c>
      <c r="I354" s="43">
        <v>2457</v>
      </c>
      <c r="J354" s="43">
        <v>4697</v>
      </c>
      <c r="K354" s="43">
        <v>2745</v>
      </c>
      <c r="L354" s="43">
        <v>8928</v>
      </c>
      <c r="M354" s="43">
        <v>521</v>
      </c>
    </row>
    <row r="355" spans="1:13">
      <c r="A355" s="44" t="s">
        <v>42</v>
      </c>
      <c r="B355" s="44" t="s">
        <v>116</v>
      </c>
      <c r="C355" s="44" t="s">
        <v>108</v>
      </c>
      <c r="D355" s="44" t="s">
        <v>127</v>
      </c>
      <c r="E355" s="43">
        <v>157496</v>
      </c>
      <c r="F355" s="43">
        <v>52402</v>
      </c>
      <c r="G355" s="43">
        <v>30890</v>
      </c>
      <c r="H355" s="43">
        <v>12757</v>
      </c>
      <c r="I355" s="43">
        <v>8755</v>
      </c>
      <c r="J355" s="43">
        <v>11091</v>
      </c>
      <c r="K355" s="43">
        <v>6437</v>
      </c>
      <c r="L355" s="43">
        <v>12626</v>
      </c>
      <c r="M355" s="43">
        <v>736</v>
      </c>
    </row>
    <row r="356" spans="1:13">
      <c r="A356" s="44" t="s">
        <v>42</v>
      </c>
      <c r="B356" s="44" t="s">
        <v>85</v>
      </c>
      <c r="C356" s="44" t="s">
        <v>108</v>
      </c>
      <c r="D356" s="44" t="s">
        <v>127</v>
      </c>
      <c r="E356" s="43">
        <v>76532</v>
      </c>
      <c r="F356" s="43">
        <v>25478</v>
      </c>
      <c r="G356" s="43">
        <v>15014</v>
      </c>
      <c r="H356" s="43">
        <v>6208</v>
      </c>
      <c r="I356" s="43">
        <v>4256</v>
      </c>
      <c r="J356" s="43">
        <v>5409</v>
      </c>
      <c r="K356" s="43">
        <v>3111</v>
      </c>
      <c r="L356" s="43">
        <v>6137</v>
      </c>
      <c r="M356" s="43">
        <v>357</v>
      </c>
    </row>
    <row r="357" spans="1:13">
      <c r="A357" s="44" t="s">
        <v>42</v>
      </c>
      <c r="B357" s="44" t="s">
        <v>84</v>
      </c>
      <c r="C357" s="44" t="s">
        <v>108</v>
      </c>
      <c r="D357" s="44" t="s">
        <v>127</v>
      </c>
      <c r="E357" s="43">
        <v>28033</v>
      </c>
      <c r="F357" s="43">
        <v>9151</v>
      </c>
      <c r="G357" s="43">
        <v>5537</v>
      </c>
      <c r="H357" s="43">
        <v>2133</v>
      </c>
      <c r="I357" s="43">
        <v>1481</v>
      </c>
      <c r="J357" s="43">
        <v>1937</v>
      </c>
      <c r="K357" s="43">
        <v>1120</v>
      </c>
      <c r="L357" s="43">
        <v>2345</v>
      </c>
      <c r="M357" s="43">
        <v>135</v>
      </c>
    </row>
    <row r="358" spans="1:13">
      <c r="A358" s="44" t="s">
        <v>43</v>
      </c>
      <c r="B358" s="44" t="s">
        <v>115</v>
      </c>
      <c r="C358" s="44" t="s">
        <v>108</v>
      </c>
      <c r="D358" s="44" t="s">
        <v>127</v>
      </c>
      <c r="E358" s="43">
        <v>53051</v>
      </c>
      <c r="F358" s="43">
        <v>15876</v>
      </c>
      <c r="G358" s="43">
        <v>11062</v>
      </c>
      <c r="H358" s="43">
        <v>2815</v>
      </c>
      <c r="I358" s="43">
        <v>1999</v>
      </c>
      <c r="J358" s="43">
        <v>3645</v>
      </c>
      <c r="K358" s="43">
        <v>1847</v>
      </c>
      <c r="L358" s="43">
        <v>5529</v>
      </c>
      <c r="M358" s="43">
        <v>41</v>
      </c>
    </row>
    <row r="359" spans="1:13">
      <c r="A359" s="44" t="s">
        <v>43</v>
      </c>
      <c r="B359" s="44" t="s">
        <v>116</v>
      </c>
      <c r="C359" s="44" t="s">
        <v>108</v>
      </c>
      <c r="D359" s="44" t="s">
        <v>127</v>
      </c>
      <c r="E359" s="43">
        <v>84103</v>
      </c>
      <c r="F359" s="43">
        <v>27953</v>
      </c>
      <c r="G359" s="43">
        <v>16893</v>
      </c>
      <c r="H359" s="43">
        <v>6528</v>
      </c>
      <c r="I359" s="43">
        <v>4532</v>
      </c>
      <c r="J359" s="43">
        <v>6409</v>
      </c>
      <c r="K359" s="43">
        <v>3200</v>
      </c>
      <c r="L359" s="43">
        <v>7245</v>
      </c>
      <c r="M359" s="43">
        <v>39</v>
      </c>
    </row>
    <row r="360" spans="1:13">
      <c r="A360" s="44" t="s">
        <v>43</v>
      </c>
      <c r="B360" s="44" t="s">
        <v>85</v>
      </c>
      <c r="C360" s="44" t="s">
        <v>108</v>
      </c>
      <c r="D360" s="44" t="s">
        <v>127</v>
      </c>
      <c r="E360" s="43">
        <v>40526</v>
      </c>
      <c r="F360" s="43">
        <v>13436</v>
      </c>
      <c r="G360" s="43">
        <v>8158</v>
      </c>
      <c r="H360" s="43">
        <v>3091</v>
      </c>
      <c r="I360" s="43">
        <v>2187</v>
      </c>
      <c r="J360" s="43">
        <v>3102</v>
      </c>
      <c r="K360" s="43">
        <v>1547</v>
      </c>
      <c r="L360" s="43">
        <v>3494</v>
      </c>
      <c r="M360" s="43">
        <v>15</v>
      </c>
    </row>
    <row r="361" spans="1:13">
      <c r="A361" s="44" t="s">
        <v>43</v>
      </c>
      <c r="B361" s="44" t="s">
        <v>84</v>
      </c>
      <c r="C361" s="44" t="s">
        <v>108</v>
      </c>
      <c r="D361" s="44" t="s">
        <v>127</v>
      </c>
      <c r="E361" s="43">
        <v>12755</v>
      </c>
      <c r="F361" s="43">
        <v>4216</v>
      </c>
      <c r="G361" s="43">
        <v>2555</v>
      </c>
      <c r="H361" s="43">
        <v>936</v>
      </c>
      <c r="I361" s="43">
        <v>725</v>
      </c>
      <c r="J361" s="43">
        <v>962</v>
      </c>
      <c r="K361" s="43">
        <v>486</v>
      </c>
      <c r="L361" s="43">
        <v>1104</v>
      </c>
      <c r="M361" s="43">
        <v>3</v>
      </c>
    </row>
    <row r="362" spans="1:13">
      <c r="A362" s="44" t="s">
        <v>1</v>
      </c>
      <c r="B362" s="44" t="s">
        <v>115</v>
      </c>
      <c r="C362" s="44" t="s">
        <v>108</v>
      </c>
      <c r="D362" s="44" t="s">
        <v>127</v>
      </c>
      <c r="E362" s="43">
        <v>63180</v>
      </c>
      <c r="F362" s="43">
        <v>20768</v>
      </c>
      <c r="G362" s="43">
        <v>12785</v>
      </c>
      <c r="H362" s="43">
        <v>4969</v>
      </c>
      <c r="I362" s="43">
        <v>3014</v>
      </c>
      <c r="J362" s="43">
        <v>5073</v>
      </c>
      <c r="K362" s="43">
        <v>2261</v>
      </c>
      <c r="L362" s="43">
        <v>5216</v>
      </c>
      <c r="M362" s="43">
        <v>235</v>
      </c>
    </row>
    <row r="363" spans="1:13">
      <c r="A363" s="44" t="s">
        <v>1</v>
      </c>
      <c r="B363" s="44" t="s">
        <v>116</v>
      </c>
      <c r="C363" s="44" t="s">
        <v>108</v>
      </c>
      <c r="D363" s="44" t="s">
        <v>127</v>
      </c>
      <c r="E363" s="43">
        <v>128424</v>
      </c>
      <c r="F363" s="43">
        <v>46584</v>
      </c>
      <c r="G363" s="43">
        <v>24813</v>
      </c>
      <c r="H363" s="43">
        <v>13507</v>
      </c>
      <c r="I363" s="43">
        <v>8264</v>
      </c>
      <c r="J363" s="43">
        <v>10945</v>
      </c>
      <c r="K363" s="43">
        <v>4962</v>
      </c>
      <c r="L363" s="43">
        <v>8494</v>
      </c>
      <c r="M363" s="43">
        <v>412</v>
      </c>
    </row>
    <row r="364" spans="1:13">
      <c r="A364" s="44" t="s">
        <v>1</v>
      </c>
      <c r="B364" s="44" t="s">
        <v>85</v>
      </c>
      <c r="C364" s="44" t="s">
        <v>108</v>
      </c>
      <c r="D364" s="44" t="s">
        <v>127</v>
      </c>
      <c r="E364" s="43">
        <v>58732</v>
      </c>
      <c r="F364" s="43">
        <v>21260</v>
      </c>
      <c r="G364" s="43">
        <v>11360</v>
      </c>
      <c r="H364" s="43">
        <v>6130</v>
      </c>
      <c r="I364" s="43">
        <v>3770</v>
      </c>
      <c r="J364" s="43">
        <v>5004</v>
      </c>
      <c r="K364" s="43">
        <v>2294</v>
      </c>
      <c r="L364" s="43">
        <v>3871</v>
      </c>
      <c r="M364" s="43">
        <v>191</v>
      </c>
    </row>
    <row r="365" spans="1:13">
      <c r="A365" s="44" t="s">
        <v>1</v>
      </c>
      <c r="B365" s="44" t="s">
        <v>84</v>
      </c>
      <c r="C365" s="44" t="s">
        <v>108</v>
      </c>
      <c r="D365" s="44" t="s">
        <v>127</v>
      </c>
      <c r="E365" s="43">
        <v>23118</v>
      </c>
      <c r="F365" s="43">
        <v>8269</v>
      </c>
      <c r="G365" s="43">
        <v>4505</v>
      </c>
      <c r="H365" s="43">
        <v>2313</v>
      </c>
      <c r="I365" s="43">
        <v>1451</v>
      </c>
      <c r="J365" s="43">
        <v>1967</v>
      </c>
      <c r="K365" s="43">
        <v>914</v>
      </c>
      <c r="L365" s="43">
        <v>1546</v>
      </c>
      <c r="M365" s="43">
        <v>78</v>
      </c>
    </row>
    <row r="366" spans="1:13">
      <c r="A366" s="44" t="s">
        <v>4</v>
      </c>
      <c r="B366" s="44" t="s">
        <v>115</v>
      </c>
      <c r="C366" s="44" t="s">
        <v>108</v>
      </c>
      <c r="D366" s="44" t="s">
        <v>127</v>
      </c>
      <c r="E366" s="43">
        <v>91652</v>
      </c>
      <c r="F366" s="43">
        <v>25056</v>
      </c>
      <c r="G366" s="43">
        <v>18054</v>
      </c>
      <c r="H366" s="43">
        <v>4174</v>
      </c>
      <c r="I366" s="43">
        <v>2828</v>
      </c>
      <c r="J366" s="43">
        <v>4135</v>
      </c>
      <c r="K366" s="43">
        <v>2562</v>
      </c>
      <c r="L366" s="43">
        <v>10546</v>
      </c>
      <c r="M366" s="43">
        <v>811</v>
      </c>
    </row>
    <row r="367" spans="1:13">
      <c r="A367" s="44" t="s">
        <v>4</v>
      </c>
      <c r="B367" s="44" t="s">
        <v>116</v>
      </c>
      <c r="C367" s="44" t="s">
        <v>108</v>
      </c>
      <c r="D367" s="44" t="s">
        <v>127</v>
      </c>
      <c r="E367" s="43">
        <v>173861</v>
      </c>
      <c r="F367" s="43">
        <v>56102</v>
      </c>
      <c r="G367" s="43">
        <v>32741</v>
      </c>
      <c r="H367" s="43">
        <v>13854</v>
      </c>
      <c r="I367" s="43">
        <v>9507</v>
      </c>
      <c r="J367" s="43">
        <v>9957</v>
      </c>
      <c r="K367" s="43">
        <v>6363</v>
      </c>
      <c r="L367" s="43">
        <v>15167</v>
      </c>
      <c r="M367" s="43">
        <v>1254</v>
      </c>
    </row>
    <row r="368" spans="1:13">
      <c r="A368" s="44" t="s">
        <v>4</v>
      </c>
      <c r="B368" s="44" t="s">
        <v>85</v>
      </c>
      <c r="C368" s="44" t="s">
        <v>108</v>
      </c>
      <c r="D368" s="44" t="s">
        <v>127</v>
      </c>
      <c r="E368" s="43">
        <v>79384</v>
      </c>
      <c r="F368" s="43">
        <v>25445</v>
      </c>
      <c r="G368" s="43">
        <v>14955</v>
      </c>
      <c r="H368" s="43">
        <v>6178</v>
      </c>
      <c r="I368" s="43">
        <v>4312</v>
      </c>
      <c r="J368" s="43">
        <v>4487</v>
      </c>
      <c r="K368" s="43">
        <v>2835</v>
      </c>
      <c r="L368" s="43">
        <v>7057</v>
      </c>
      <c r="M368" s="43">
        <v>576</v>
      </c>
    </row>
    <row r="369" spans="1:13">
      <c r="A369" s="44" t="s">
        <v>4</v>
      </c>
      <c r="B369" s="44" t="s">
        <v>84</v>
      </c>
      <c r="C369" s="44" t="s">
        <v>108</v>
      </c>
      <c r="D369" s="44" t="s">
        <v>127</v>
      </c>
      <c r="E369" s="43">
        <v>37319</v>
      </c>
      <c r="F369" s="43">
        <v>11718</v>
      </c>
      <c r="G369" s="43">
        <v>7089</v>
      </c>
      <c r="H369" s="43">
        <v>2717</v>
      </c>
      <c r="I369" s="43">
        <v>1912</v>
      </c>
      <c r="J369" s="43">
        <v>2067</v>
      </c>
      <c r="K369" s="43">
        <v>1317</v>
      </c>
      <c r="L369" s="43">
        <v>3444</v>
      </c>
      <c r="M369" s="43">
        <v>261</v>
      </c>
    </row>
    <row r="370" spans="1:13">
      <c r="A370" s="44" t="s">
        <v>5</v>
      </c>
      <c r="B370" s="44" t="s">
        <v>115</v>
      </c>
      <c r="C370" s="44" t="s">
        <v>108</v>
      </c>
      <c r="D370" s="44" t="s">
        <v>127</v>
      </c>
      <c r="E370" s="43">
        <v>72167</v>
      </c>
      <c r="F370" s="43">
        <v>22447</v>
      </c>
      <c r="G370" s="43">
        <v>14600</v>
      </c>
      <c r="H370" s="43">
        <v>4906</v>
      </c>
      <c r="I370" s="43">
        <v>2941</v>
      </c>
      <c r="J370" s="43">
        <v>4941</v>
      </c>
      <c r="K370" s="43">
        <v>2495</v>
      </c>
      <c r="L370" s="43">
        <v>6826</v>
      </c>
      <c r="M370" s="43">
        <v>338</v>
      </c>
    </row>
    <row r="371" spans="1:13">
      <c r="A371" s="44" t="s">
        <v>5</v>
      </c>
      <c r="B371" s="44" t="s">
        <v>116</v>
      </c>
      <c r="C371" s="44" t="s">
        <v>108</v>
      </c>
      <c r="D371" s="44" t="s">
        <v>127</v>
      </c>
      <c r="E371" s="43">
        <v>127564</v>
      </c>
      <c r="F371" s="43">
        <v>44585</v>
      </c>
      <c r="G371" s="43">
        <v>24611</v>
      </c>
      <c r="H371" s="43">
        <v>12346</v>
      </c>
      <c r="I371" s="43">
        <v>7628</v>
      </c>
      <c r="J371" s="43">
        <v>9612</v>
      </c>
      <c r="K371" s="43">
        <v>4872</v>
      </c>
      <c r="L371" s="43">
        <v>9657</v>
      </c>
      <c r="M371" s="43">
        <v>470</v>
      </c>
    </row>
    <row r="372" spans="1:13">
      <c r="A372" s="44" t="s">
        <v>5</v>
      </c>
      <c r="B372" s="44" t="s">
        <v>85</v>
      </c>
      <c r="C372" s="44" t="s">
        <v>108</v>
      </c>
      <c r="D372" s="44" t="s">
        <v>127</v>
      </c>
      <c r="E372" s="43">
        <v>62625</v>
      </c>
      <c r="F372" s="43">
        <v>21890</v>
      </c>
      <c r="G372" s="43">
        <v>12068</v>
      </c>
      <c r="H372" s="43">
        <v>6079</v>
      </c>
      <c r="I372" s="43">
        <v>3743</v>
      </c>
      <c r="J372" s="43">
        <v>4681</v>
      </c>
      <c r="K372" s="43">
        <v>2415</v>
      </c>
      <c r="L372" s="43">
        <v>4739</v>
      </c>
      <c r="M372" s="43">
        <v>233</v>
      </c>
    </row>
    <row r="373" spans="1:13">
      <c r="A373" s="44" t="s">
        <v>5</v>
      </c>
      <c r="B373" s="44" t="s">
        <v>84</v>
      </c>
      <c r="C373" s="44" t="s">
        <v>108</v>
      </c>
      <c r="D373" s="44" t="s">
        <v>127</v>
      </c>
      <c r="E373" s="43">
        <v>26627</v>
      </c>
      <c r="F373" s="43">
        <v>9070</v>
      </c>
      <c r="G373" s="43">
        <v>5226</v>
      </c>
      <c r="H373" s="43">
        <v>2396</v>
      </c>
      <c r="I373" s="43">
        <v>1448</v>
      </c>
      <c r="J373" s="43">
        <v>1997</v>
      </c>
      <c r="K373" s="43">
        <v>1003</v>
      </c>
      <c r="L373" s="43">
        <v>2130</v>
      </c>
      <c r="M373" s="43">
        <v>96</v>
      </c>
    </row>
    <row r="374" spans="1:13">
      <c r="A374" s="44" t="s">
        <v>47</v>
      </c>
      <c r="B374" s="44" t="s">
        <v>115</v>
      </c>
      <c r="C374" s="44" t="s">
        <v>108</v>
      </c>
      <c r="D374" s="44" t="s">
        <v>127</v>
      </c>
      <c r="E374" s="43">
        <v>81527</v>
      </c>
      <c r="F374" s="43">
        <v>24876</v>
      </c>
      <c r="G374" s="43">
        <v>16883</v>
      </c>
      <c r="H374" s="43">
        <v>4834</v>
      </c>
      <c r="I374" s="43">
        <v>3159</v>
      </c>
      <c r="J374" s="43">
        <v>6013</v>
      </c>
      <c r="K374" s="43">
        <v>2945</v>
      </c>
      <c r="L374" s="43">
        <v>7566</v>
      </c>
      <c r="M374" s="43">
        <v>359</v>
      </c>
    </row>
    <row r="375" spans="1:13">
      <c r="A375" s="44" t="s">
        <v>47</v>
      </c>
      <c r="B375" s="44" t="s">
        <v>116</v>
      </c>
      <c r="C375" s="44" t="s">
        <v>108</v>
      </c>
      <c r="D375" s="44" t="s">
        <v>127</v>
      </c>
      <c r="E375" s="43">
        <v>173775</v>
      </c>
      <c r="F375" s="43">
        <v>61676</v>
      </c>
      <c r="G375" s="43">
        <v>33753</v>
      </c>
      <c r="H375" s="43">
        <v>16987</v>
      </c>
      <c r="I375" s="43">
        <v>10936</v>
      </c>
      <c r="J375" s="43">
        <v>14188</v>
      </c>
      <c r="K375" s="43">
        <v>7025</v>
      </c>
      <c r="L375" s="43">
        <v>11955</v>
      </c>
      <c r="M375" s="43">
        <v>585</v>
      </c>
    </row>
    <row r="376" spans="1:13">
      <c r="A376" s="44" t="s">
        <v>47</v>
      </c>
      <c r="B376" s="44" t="s">
        <v>85</v>
      </c>
      <c r="C376" s="44" t="s">
        <v>108</v>
      </c>
      <c r="D376" s="44" t="s">
        <v>127</v>
      </c>
      <c r="E376" s="43">
        <v>85354</v>
      </c>
      <c r="F376" s="43">
        <v>30151</v>
      </c>
      <c r="G376" s="43">
        <v>16610</v>
      </c>
      <c r="H376" s="43">
        <v>8218</v>
      </c>
      <c r="I376" s="43">
        <v>5323</v>
      </c>
      <c r="J376" s="43">
        <v>6951</v>
      </c>
      <c r="K376" s="43">
        <v>3449</v>
      </c>
      <c r="L376" s="43">
        <v>5911</v>
      </c>
      <c r="M376" s="43">
        <v>299</v>
      </c>
    </row>
    <row r="377" spans="1:13">
      <c r="A377" s="44" t="s">
        <v>47</v>
      </c>
      <c r="B377" s="44" t="s">
        <v>84</v>
      </c>
      <c r="C377" s="44" t="s">
        <v>108</v>
      </c>
      <c r="D377" s="44" t="s">
        <v>127</v>
      </c>
      <c r="E377" s="43">
        <v>32742</v>
      </c>
      <c r="F377" s="43">
        <v>11210</v>
      </c>
      <c r="G377" s="43">
        <v>6502</v>
      </c>
      <c r="H377" s="43">
        <v>2823</v>
      </c>
      <c r="I377" s="43">
        <v>1885</v>
      </c>
      <c r="J377" s="43">
        <v>2703</v>
      </c>
      <c r="K377" s="43">
        <v>1294</v>
      </c>
      <c r="L377" s="43">
        <v>2384</v>
      </c>
      <c r="M377" s="43">
        <v>121</v>
      </c>
    </row>
    <row r="378" spans="1:13">
      <c r="A378" s="44" t="s">
        <v>48</v>
      </c>
      <c r="B378" s="44" t="s">
        <v>115</v>
      </c>
      <c r="C378" s="44" t="s">
        <v>108</v>
      </c>
      <c r="D378" s="44" t="s">
        <v>127</v>
      </c>
      <c r="E378" s="43">
        <v>100020</v>
      </c>
      <c r="F378" s="43">
        <v>30001</v>
      </c>
      <c r="G378" s="43">
        <v>20245</v>
      </c>
      <c r="H378" s="43">
        <v>6005</v>
      </c>
      <c r="I378" s="43">
        <v>3751</v>
      </c>
      <c r="J378" s="43">
        <v>6425</v>
      </c>
      <c r="K378" s="43">
        <v>3331</v>
      </c>
      <c r="L378" s="43">
        <v>10027</v>
      </c>
      <c r="M378" s="43">
        <v>462</v>
      </c>
    </row>
    <row r="379" spans="1:13">
      <c r="A379" s="44" t="s">
        <v>48</v>
      </c>
      <c r="B379" s="44" t="s">
        <v>116</v>
      </c>
      <c r="C379" s="44" t="s">
        <v>108</v>
      </c>
      <c r="D379" s="44" t="s">
        <v>127</v>
      </c>
      <c r="E379" s="43">
        <v>187909</v>
      </c>
      <c r="F379" s="43">
        <v>64570</v>
      </c>
      <c r="G379" s="43">
        <v>36066</v>
      </c>
      <c r="H379" s="43">
        <v>17394</v>
      </c>
      <c r="I379" s="43">
        <v>11110</v>
      </c>
      <c r="J379" s="43">
        <v>13609</v>
      </c>
      <c r="K379" s="43">
        <v>7159</v>
      </c>
      <c r="L379" s="43">
        <v>14554</v>
      </c>
      <c r="M379" s="43">
        <v>744</v>
      </c>
    </row>
    <row r="380" spans="1:13">
      <c r="A380" s="44" t="s">
        <v>48</v>
      </c>
      <c r="B380" s="44" t="s">
        <v>85</v>
      </c>
      <c r="C380" s="44" t="s">
        <v>108</v>
      </c>
      <c r="D380" s="44" t="s">
        <v>127</v>
      </c>
      <c r="E380" s="43">
        <v>91586</v>
      </c>
      <c r="F380" s="43">
        <v>31342</v>
      </c>
      <c r="G380" s="43">
        <v>17627</v>
      </c>
      <c r="H380" s="43">
        <v>8372</v>
      </c>
      <c r="I380" s="43">
        <v>5343</v>
      </c>
      <c r="J380" s="43">
        <v>6658</v>
      </c>
      <c r="K380" s="43">
        <v>3438</v>
      </c>
      <c r="L380" s="43">
        <v>7174</v>
      </c>
      <c r="M380" s="43">
        <v>357</v>
      </c>
    </row>
    <row r="381" spans="1:13">
      <c r="A381" s="44" t="s">
        <v>48</v>
      </c>
      <c r="B381" s="44" t="s">
        <v>84</v>
      </c>
      <c r="C381" s="44" t="s">
        <v>108</v>
      </c>
      <c r="D381" s="44" t="s">
        <v>127</v>
      </c>
      <c r="E381" s="43">
        <v>36935</v>
      </c>
      <c r="F381" s="43">
        <v>12315</v>
      </c>
      <c r="G381" s="43">
        <v>7196</v>
      </c>
      <c r="H381" s="43">
        <v>3176</v>
      </c>
      <c r="I381" s="43">
        <v>1943</v>
      </c>
      <c r="J381" s="43">
        <v>2620</v>
      </c>
      <c r="K381" s="43">
        <v>1373</v>
      </c>
      <c r="L381" s="43">
        <v>3054</v>
      </c>
      <c r="M381" s="43">
        <v>149</v>
      </c>
    </row>
    <row r="382" spans="1:13">
      <c r="A382" s="44" t="s">
        <v>3</v>
      </c>
      <c r="B382" s="44" t="s">
        <v>115</v>
      </c>
      <c r="C382" s="44" t="s">
        <v>108</v>
      </c>
      <c r="D382" s="44" t="s">
        <v>127</v>
      </c>
      <c r="E382" s="43">
        <v>36795</v>
      </c>
      <c r="F382" s="43">
        <v>11664</v>
      </c>
      <c r="G382" s="43">
        <v>7454</v>
      </c>
      <c r="H382" s="43">
        <v>2586</v>
      </c>
      <c r="I382" s="43">
        <v>1624</v>
      </c>
      <c r="J382" s="43">
        <v>2862</v>
      </c>
      <c r="K382" s="43">
        <v>1226</v>
      </c>
      <c r="L382" s="43">
        <v>3151</v>
      </c>
      <c r="M382" s="43">
        <v>215</v>
      </c>
    </row>
    <row r="383" spans="1:13">
      <c r="A383" s="44" t="s">
        <v>3</v>
      </c>
      <c r="B383" s="44" t="s">
        <v>116</v>
      </c>
      <c r="C383" s="44" t="s">
        <v>108</v>
      </c>
      <c r="D383" s="44" t="s">
        <v>127</v>
      </c>
      <c r="E383" s="43">
        <v>76262</v>
      </c>
      <c r="F383" s="43">
        <v>27145</v>
      </c>
      <c r="G383" s="43">
        <v>14713</v>
      </c>
      <c r="H383" s="43">
        <v>7572</v>
      </c>
      <c r="I383" s="43">
        <v>4860</v>
      </c>
      <c r="J383" s="43">
        <v>6487</v>
      </c>
      <c r="K383" s="43">
        <v>2807</v>
      </c>
      <c r="L383" s="43">
        <v>5031</v>
      </c>
      <c r="M383" s="43">
        <v>388</v>
      </c>
    </row>
    <row r="384" spans="1:13">
      <c r="A384" s="44" t="s">
        <v>3</v>
      </c>
      <c r="B384" s="44" t="s">
        <v>85</v>
      </c>
      <c r="C384" s="44" t="s">
        <v>108</v>
      </c>
      <c r="D384" s="44" t="s">
        <v>127</v>
      </c>
      <c r="E384" s="43">
        <v>36814</v>
      </c>
      <c r="F384" s="43">
        <v>13086</v>
      </c>
      <c r="G384" s="43">
        <v>7072</v>
      </c>
      <c r="H384" s="43">
        <v>3644</v>
      </c>
      <c r="I384" s="43">
        <v>2370</v>
      </c>
      <c r="J384" s="43">
        <v>3098</v>
      </c>
      <c r="K384" s="43">
        <v>1343</v>
      </c>
      <c r="L384" s="43">
        <v>2436</v>
      </c>
      <c r="M384" s="43">
        <v>195</v>
      </c>
    </row>
    <row r="385" spans="1:13">
      <c r="A385" s="44" t="s">
        <v>3</v>
      </c>
      <c r="B385" s="44" t="s">
        <v>84</v>
      </c>
      <c r="C385" s="44" t="s">
        <v>108</v>
      </c>
      <c r="D385" s="44" t="s">
        <v>127</v>
      </c>
      <c r="E385" s="43">
        <v>15338</v>
      </c>
      <c r="F385" s="43">
        <v>5327</v>
      </c>
      <c r="G385" s="43">
        <v>2974</v>
      </c>
      <c r="H385" s="43">
        <v>1384</v>
      </c>
      <c r="I385" s="43">
        <v>969</v>
      </c>
      <c r="J385" s="43">
        <v>1272</v>
      </c>
      <c r="K385" s="43">
        <v>551</v>
      </c>
      <c r="L385" s="43">
        <v>1070</v>
      </c>
      <c r="M385" s="43">
        <v>81</v>
      </c>
    </row>
    <row r="386" spans="1:13">
      <c r="A386" s="44" t="s">
        <v>50</v>
      </c>
      <c r="B386" s="44" t="s">
        <v>115</v>
      </c>
      <c r="C386" s="44" t="s">
        <v>108</v>
      </c>
      <c r="D386" s="44" t="s">
        <v>127</v>
      </c>
      <c r="E386" s="43">
        <v>118448</v>
      </c>
      <c r="F386" s="43">
        <v>37632</v>
      </c>
      <c r="G386" s="43">
        <v>24368</v>
      </c>
      <c r="H386" s="43">
        <v>8055</v>
      </c>
      <c r="I386" s="43">
        <v>5209</v>
      </c>
      <c r="J386" s="43">
        <v>9553</v>
      </c>
      <c r="K386" s="43">
        <v>4484</v>
      </c>
      <c r="L386" s="43">
        <v>9813</v>
      </c>
      <c r="M386" s="43">
        <v>518</v>
      </c>
    </row>
    <row r="387" spans="1:13">
      <c r="A387" s="44" t="s">
        <v>50</v>
      </c>
      <c r="B387" s="44" t="s">
        <v>116</v>
      </c>
      <c r="C387" s="44" t="s">
        <v>108</v>
      </c>
      <c r="D387" s="44" t="s">
        <v>127</v>
      </c>
      <c r="E387" s="43">
        <v>214218</v>
      </c>
      <c r="F387" s="43">
        <v>76359</v>
      </c>
      <c r="G387" s="43">
        <v>41816</v>
      </c>
      <c r="H387" s="43">
        <v>20957</v>
      </c>
      <c r="I387" s="43">
        <v>13586</v>
      </c>
      <c r="J387" s="43">
        <v>18544</v>
      </c>
      <c r="K387" s="43">
        <v>8477</v>
      </c>
      <c r="L387" s="43">
        <v>14022</v>
      </c>
      <c r="M387" s="43">
        <v>773</v>
      </c>
    </row>
    <row r="388" spans="1:13">
      <c r="A388" s="44" t="s">
        <v>50</v>
      </c>
      <c r="B388" s="44" t="s">
        <v>85</v>
      </c>
      <c r="C388" s="44" t="s">
        <v>108</v>
      </c>
      <c r="D388" s="44" t="s">
        <v>127</v>
      </c>
      <c r="E388" s="43">
        <v>108039</v>
      </c>
      <c r="F388" s="43">
        <v>38121</v>
      </c>
      <c r="G388" s="43">
        <v>21207</v>
      </c>
      <c r="H388" s="43">
        <v>10244</v>
      </c>
      <c r="I388" s="43">
        <v>6670</v>
      </c>
      <c r="J388" s="43">
        <v>9327</v>
      </c>
      <c r="K388" s="43">
        <v>4294</v>
      </c>
      <c r="L388" s="43">
        <v>7172</v>
      </c>
      <c r="M388" s="43">
        <v>414</v>
      </c>
    </row>
    <row r="389" spans="1:13">
      <c r="A389" s="44" t="s">
        <v>50</v>
      </c>
      <c r="B389" s="44" t="s">
        <v>84</v>
      </c>
      <c r="C389" s="44" t="s">
        <v>108</v>
      </c>
      <c r="D389" s="44" t="s">
        <v>127</v>
      </c>
      <c r="E389" s="43">
        <v>44123</v>
      </c>
      <c r="F389" s="43">
        <v>15205</v>
      </c>
      <c r="G389" s="43">
        <v>8785</v>
      </c>
      <c r="H389" s="43">
        <v>3840</v>
      </c>
      <c r="I389" s="43">
        <v>2580</v>
      </c>
      <c r="J389" s="43">
        <v>3808</v>
      </c>
      <c r="K389" s="43">
        <v>1761</v>
      </c>
      <c r="L389" s="43">
        <v>3040</v>
      </c>
      <c r="M389" s="43">
        <v>176</v>
      </c>
    </row>
    <row r="390" spans="1:13">
      <c r="A390" s="44" t="s">
        <v>45</v>
      </c>
      <c r="B390" s="44" t="s">
        <v>115</v>
      </c>
      <c r="C390" s="44" t="s">
        <v>108</v>
      </c>
      <c r="D390" s="44" t="s">
        <v>127</v>
      </c>
      <c r="E390" s="43">
        <v>26626</v>
      </c>
      <c r="F390" s="43">
        <v>8246</v>
      </c>
      <c r="G390" s="43">
        <v>5458</v>
      </c>
      <c r="H390" s="43">
        <v>1741</v>
      </c>
      <c r="I390" s="43">
        <v>1047</v>
      </c>
      <c r="J390" s="43">
        <v>1803</v>
      </c>
      <c r="K390" s="43">
        <v>956</v>
      </c>
      <c r="L390" s="43">
        <v>2664</v>
      </c>
      <c r="M390" s="43">
        <v>35</v>
      </c>
    </row>
    <row r="391" spans="1:13">
      <c r="A391" s="44" t="s">
        <v>45</v>
      </c>
      <c r="B391" s="44" t="s">
        <v>116</v>
      </c>
      <c r="C391" s="44" t="s">
        <v>108</v>
      </c>
      <c r="D391" s="44" t="s">
        <v>127</v>
      </c>
      <c r="E391" s="43">
        <v>48979</v>
      </c>
      <c r="F391" s="43">
        <v>17734</v>
      </c>
      <c r="G391" s="43">
        <v>9440</v>
      </c>
      <c r="H391" s="43">
        <v>5110</v>
      </c>
      <c r="I391" s="43">
        <v>3184</v>
      </c>
      <c r="J391" s="43">
        <v>3922</v>
      </c>
      <c r="K391" s="43">
        <v>1948</v>
      </c>
      <c r="L391" s="43">
        <v>3519</v>
      </c>
      <c r="M391" s="43">
        <v>51</v>
      </c>
    </row>
    <row r="392" spans="1:13">
      <c r="A392" s="44" t="s">
        <v>45</v>
      </c>
      <c r="B392" s="44" t="s">
        <v>85</v>
      </c>
      <c r="C392" s="44" t="s">
        <v>108</v>
      </c>
      <c r="D392" s="44" t="s">
        <v>127</v>
      </c>
      <c r="E392" s="43">
        <v>23299</v>
      </c>
      <c r="F392" s="43">
        <v>8465</v>
      </c>
      <c r="G392" s="43">
        <v>4477</v>
      </c>
      <c r="H392" s="43">
        <v>2471</v>
      </c>
      <c r="I392" s="43">
        <v>1517</v>
      </c>
      <c r="J392" s="43">
        <v>1841</v>
      </c>
      <c r="K392" s="43">
        <v>953</v>
      </c>
      <c r="L392" s="43">
        <v>1657</v>
      </c>
      <c r="M392" s="43">
        <v>26</v>
      </c>
    </row>
    <row r="393" spans="1:13">
      <c r="A393" s="44" t="s">
        <v>45</v>
      </c>
      <c r="B393" s="44" t="s">
        <v>84</v>
      </c>
      <c r="C393" s="44" t="s">
        <v>108</v>
      </c>
      <c r="D393" s="44" t="s">
        <v>127</v>
      </c>
      <c r="E393" s="43">
        <v>8921</v>
      </c>
      <c r="F393" s="43">
        <v>3102</v>
      </c>
      <c r="G393" s="43">
        <v>1734</v>
      </c>
      <c r="H393" s="43">
        <v>846</v>
      </c>
      <c r="I393" s="43">
        <v>522</v>
      </c>
      <c r="J393" s="43">
        <v>664</v>
      </c>
      <c r="K393" s="43">
        <v>331</v>
      </c>
      <c r="L393" s="43">
        <v>729</v>
      </c>
      <c r="M393" s="43">
        <v>10</v>
      </c>
    </row>
    <row r="394" spans="1:13">
      <c r="A394" s="44" t="s">
        <v>53</v>
      </c>
      <c r="B394" s="44" t="s">
        <v>115</v>
      </c>
      <c r="C394" s="44" t="s">
        <v>108</v>
      </c>
      <c r="D394" s="44" t="s">
        <v>127</v>
      </c>
      <c r="E394" s="43">
        <v>44617</v>
      </c>
      <c r="F394" s="43">
        <v>13857</v>
      </c>
      <c r="G394" s="43">
        <v>9049</v>
      </c>
      <c r="H394" s="43">
        <v>2981</v>
      </c>
      <c r="I394" s="43">
        <v>1827</v>
      </c>
      <c r="J394" s="43">
        <v>3019</v>
      </c>
      <c r="K394" s="43">
        <v>1512</v>
      </c>
      <c r="L394" s="43">
        <v>4423</v>
      </c>
      <c r="M394" s="43">
        <v>95</v>
      </c>
    </row>
    <row r="395" spans="1:13">
      <c r="A395" s="44" t="s">
        <v>53</v>
      </c>
      <c r="B395" s="44" t="s">
        <v>116</v>
      </c>
      <c r="C395" s="44" t="s">
        <v>108</v>
      </c>
      <c r="D395" s="44" t="s">
        <v>127</v>
      </c>
      <c r="E395" s="43">
        <v>75870</v>
      </c>
      <c r="F395" s="43">
        <v>26361</v>
      </c>
      <c r="G395" s="43">
        <v>14731</v>
      </c>
      <c r="H395" s="43">
        <v>7128</v>
      </c>
      <c r="I395" s="43">
        <v>4502</v>
      </c>
      <c r="J395" s="43">
        <v>5768</v>
      </c>
      <c r="K395" s="43">
        <v>2816</v>
      </c>
      <c r="L395" s="43">
        <v>6015</v>
      </c>
      <c r="M395" s="43">
        <v>132</v>
      </c>
    </row>
    <row r="396" spans="1:13">
      <c r="A396" s="44" t="s">
        <v>53</v>
      </c>
      <c r="B396" s="44" t="s">
        <v>85</v>
      </c>
      <c r="C396" s="44" t="s">
        <v>108</v>
      </c>
      <c r="D396" s="44" t="s">
        <v>127</v>
      </c>
      <c r="E396" s="43">
        <v>36946</v>
      </c>
      <c r="F396" s="43">
        <v>12858</v>
      </c>
      <c r="G396" s="43">
        <v>7166</v>
      </c>
      <c r="H396" s="43">
        <v>3466</v>
      </c>
      <c r="I396" s="43">
        <v>2226</v>
      </c>
      <c r="J396" s="43">
        <v>2809</v>
      </c>
      <c r="K396" s="43">
        <v>1355</v>
      </c>
      <c r="L396" s="43">
        <v>2942</v>
      </c>
      <c r="M396" s="43">
        <v>60</v>
      </c>
    </row>
    <row r="397" spans="1:13">
      <c r="A397" s="44" t="s">
        <v>53</v>
      </c>
      <c r="B397" s="44" t="s">
        <v>84</v>
      </c>
      <c r="C397" s="44" t="s">
        <v>108</v>
      </c>
      <c r="D397" s="44" t="s">
        <v>127</v>
      </c>
      <c r="E397" s="43">
        <v>13358</v>
      </c>
      <c r="F397" s="43">
        <v>4534</v>
      </c>
      <c r="G397" s="43">
        <v>2615</v>
      </c>
      <c r="H397" s="43">
        <v>1138</v>
      </c>
      <c r="I397" s="43">
        <v>781</v>
      </c>
      <c r="J397" s="43">
        <v>999</v>
      </c>
      <c r="K397" s="43">
        <v>491</v>
      </c>
      <c r="L397" s="43">
        <v>1102</v>
      </c>
      <c r="M397" s="43">
        <v>23</v>
      </c>
    </row>
    <row r="398" spans="1:13">
      <c r="A398" s="44" t="s">
        <v>0</v>
      </c>
      <c r="B398" s="44" t="s">
        <v>115</v>
      </c>
      <c r="C398" s="44" t="s">
        <v>108</v>
      </c>
      <c r="D398" s="44" t="s">
        <v>127</v>
      </c>
      <c r="E398" s="43">
        <v>62399</v>
      </c>
      <c r="F398" s="43">
        <v>20219</v>
      </c>
      <c r="G398" s="43">
        <v>12906</v>
      </c>
      <c r="H398" s="43">
        <v>4534</v>
      </c>
      <c r="I398" s="43">
        <v>2779</v>
      </c>
      <c r="J398" s="43">
        <v>5044</v>
      </c>
      <c r="K398" s="43">
        <v>2354</v>
      </c>
      <c r="L398" s="43">
        <v>5393</v>
      </c>
      <c r="M398" s="43">
        <v>115</v>
      </c>
    </row>
    <row r="399" spans="1:13">
      <c r="A399" s="44" t="s">
        <v>0</v>
      </c>
      <c r="B399" s="44" t="s">
        <v>116</v>
      </c>
      <c r="C399" s="44" t="s">
        <v>108</v>
      </c>
      <c r="D399" s="44" t="s">
        <v>127</v>
      </c>
      <c r="E399" s="43">
        <v>111733</v>
      </c>
      <c r="F399" s="43">
        <v>40090</v>
      </c>
      <c r="G399" s="43">
        <v>21978</v>
      </c>
      <c r="H399" s="43">
        <v>11075</v>
      </c>
      <c r="I399" s="43">
        <v>7037</v>
      </c>
      <c r="J399" s="43">
        <v>9612</v>
      </c>
      <c r="K399" s="43">
        <v>4410</v>
      </c>
      <c r="L399" s="43">
        <v>7775</v>
      </c>
      <c r="M399" s="43">
        <v>181</v>
      </c>
    </row>
    <row r="400" spans="1:13">
      <c r="A400" s="44" t="s">
        <v>0</v>
      </c>
      <c r="B400" s="44" t="s">
        <v>85</v>
      </c>
      <c r="C400" s="44" t="s">
        <v>108</v>
      </c>
      <c r="D400" s="44" t="s">
        <v>127</v>
      </c>
      <c r="E400" s="43">
        <v>53680</v>
      </c>
      <c r="F400" s="43">
        <v>19333</v>
      </c>
      <c r="G400" s="43">
        <v>10529</v>
      </c>
      <c r="H400" s="43">
        <v>5353</v>
      </c>
      <c r="I400" s="43">
        <v>3451</v>
      </c>
      <c r="J400" s="43">
        <v>4623</v>
      </c>
      <c r="K400" s="43">
        <v>2119</v>
      </c>
      <c r="L400" s="43">
        <v>3703</v>
      </c>
      <c r="M400" s="43">
        <v>84</v>
      </c>
    </row>
    <row r="401" spans="1:13">
      <c r="A401" s="44" t="s">
        <v>0</v>
      </c>
      <c r="B401" s="44" t="s">
        <v>84</v>
      </c>
      <c r="C401" s="44" t="s">
        <v>108</v>
      </c>
      <c r="D401" s="44" t="s">
        <v>127</v>
      </c>
      <c r="E401" s="43">
        <v>20039</v>
      </c>
      <c r="F401" s="43">
        <v>7098</v>
      </c>
      <c r="G401" s="43">
        <v>3972</v>
      </c>
      <c r="H401" s="43">
        <v>1946</v>
      </c>
      <c r="I401" s="43">
        <v>1180</v>
      </c>
      <c r="J401" s="43">
        <v>1694</v>
      </c>
      <c r="K401" s="43">
        <v>800</v>
      </c>
      <c r="L401" s="43">
        <v>1442</v>
      </c>
      <c r="M401" s="43">
        <v>36</v>
      </c>
    </row>
    <row r="402" spans="1:13">
      <c r="A402" s="44" t="s">
        <v>102</v>
      </c>
      <c r="B402" s="44" t="s">
        <v>115</v>
      </c>
      <c r="C402" s="44" t="s">
        <v>108</v>
      </c>
      <c r="D402" s="44" t="s">
        <v>127</v>
      </c>
      <c r="E402" s="43">
        <v>45765</v>
      </c>
      <c r="F402" s="43">
        <v>14295</v>
      </c>
      <c r="G402" s="43">
        <v>9384</v>
      </c>
      <c r="H402" s="43">
        <v>3047</v>
      </c>
      <c r="I402" s="43">
        <v>1864</v>
      </c>
      <c r="J402" s="43">
        <v>3569</v>
      </c>
      <c r="K402" s="43">
        <v>1596</v>
      </c>
      <c r="L402" s="43">
        <v>3926</v>
      </c>
      <c r="M402" s="43">
        <v>293</v>
      </c>
    </row>
    <row r="403" spans="1:13">
      <c r="A403" s="44" t="s">
        <v>102</v>
      </c>
      <c r="B403" s="44" t="s">
        <v>116</v>
      </c>
      <c r="C403" s="44" t="s">
        <v>108</v>
      </c>
      <c r="D403" s="44" t="s">
        <v>127</v>
      </c>
      <c r="E403" s="43">
        <v>90291</v>
      </c>
      <c r="F403" s="43">
        <v>31781</v>
      </c>
      <c r="G403" s="43">
        <v>17668</v>
      </c>
      <c r="H403" s="43">
        <v>8714</v>
      </c>
      <c r="I403" s="43">
        <v>5399</v>
      </c>
      <c r="J403" s="43">
        <v>7620</v>
      </c>
      <c r="K403" s="43">
        <v>3485</v>
      </c>
      <c r="L403" s="43">
        <v>6104</v>
      </c>
      <c r="M403" s="43">
        <v>459</v>
      </c>
    </row>
    <row r="404" spans="1:13">
      <c r="A404" s="44" t="s">
        <v>102</v>
      </c>
      <c r="B404" s="44" t="s">
        <v>85</v>
      </c>
      <c r="C404" s="44" t="s">
        <v>108</v>
      </c>
      <c r="D404" s="44" t="s">
        <v>127</v>
      </c>
      <c r="E404" s="43">
        <v>43492</v>
      </c>
      <c r="F404" s="43">
        <v>15346</v>
      </c>
      <c r="G404" s="43">
        <v>8526</v>
      </c>
      <c r="H404" s="43">
        <v>4198</v>
      </c>
      <c r="I404" s="43">
        <v>2622</v>
      </c>
      <c r="J404" s="43">
        <v>3706</v>
      </c>
      <c r="K404" s="43">
        <v>1669</v>
      </c>
      <c r="L404" s="43">
        <v>2932</v>
      </c>
      <c r="M404" s="43">
        <v>219</v>
      </c>
    </row>
    <row r="405" spans="1:13">
      <c r="A405" s="44" t="s">
        <v>102</v>
      </c>
      <c r="B405" s="44" t="s">
        <v>84</v>
      </c>
      <c r="C405" s="44" t="s">
        <v>108</v>
      </c>
      <c r="D405" s="44" t="s">
        <v>127</v>
      </c>
      <c r="E405" s="43">
        <v>13964</v>
      </c>
      <c r="F405" s="43">
        <v>4878</v>
      </c>
      <c r="G405" s="43">
        <v>2743</v>
      </c>
      <c r="H405" s="43">
        <v>1343</v>
      </c>
      <c r="I405" s="43">
        <v>792</v>
      </c>
      <c r="J405" s="43">
        <v>1155</v>
      </c>
      <c r="K405" s="43">
        <v>543</v>
      </c>
      <c r="L405" s="43">
        <v>972</v>
      </c>
      <c r="M405" s="43">
        <v>73</v>
      </c>
    </row>
    <row r="406" spans="1:13">
      <c r="A406" s="44" t="s">
        <v>57</v>
      </c>
      <c r="B406" s="44" t="s">
        <v>115</v>
      </c>
      <c r="C406" s="44" t="s">
        <v>108</v>
      </c>
      <c r="D406" s="44" t="s">
        <v>127</v>
      </c>
      <c r="E406" s="43">
        <v>64393</v>
      </c>
      <c r="F406" s="43">
        <v>20311</v>
      </c>
      <c r="G406" s="43">
        <v>12832</v>
      </c>
      <c r="H406" s="43">
        <v>4607</v>
      </c>
      <c r="I406" s="43">
        <v>2872</v>
      </c>
      <c r="J406" s="43">
        <v>4581</v>
      </c>
      <c r="K406" s="43">
        <v>2218</v>
      </c>
      <c r="L406" s="43">
        <v>5627</v>
      </c>
      <c r="M406" s="43">
        <v>406</v>
      </c>
    </row>
    <row r="407" spans="1:13">
      <c r="A407" s="44" t="s">
        <v>57</v>
      </c>
      <c r="B407" s="44" t="s">
        <v>116</v>
      </c>
      <c r="C407" s="44" t="s">
        <v>108</v>
      </c>
      <c r="D407" s="44" t="s">
        <v>127</v>
      </c>
      <c r="E407" s="43">
        <v>134258</v>
      </c>
      <c r="F407" s="43">
        <v>47989</v>
      </c>
      <c r="G407" s="43">
        <v>25468</v>
      </c>
      <c r="H407" s="43">
        <v>13823</v>
      </c>
      <c r="I407" s="43">
        <v>8698</v>
      </c>
      <c r="J407" s="43">
        <v>10605</v>
      </c>
      <c r="K407" s="43">
        <v>5097</v>
      </c>
      <c r="L407" s="43">
        <v>9070</v>
      </c>
      <c r="M407" s="43">
        <v>696</v>
      </c>
    </row>
    <row r="408" spans="1:13">
      <c r="A408" s="44" t="s">
        <v>57</v>
      </c>
      <c r="B408" s="44" t="s">
        <v>85</v>
      </c>
      <c r="C408" s="44" t="s">
        <v>108</v>
      </c>
      <c r="D408" s="44" t="s">
        <v>127</v>
      </c>
      <c r="E408" s="43">
        <v>63204</v>
      </c>
      <c r="F408" s="43">
        <v>22399</v>
      </c>
      <c r="G408" s="43">
        <v>12013</v>
      </c>
      <c r="H408" s="43">
        <v>6326</v>
      </c>
      <c r="I408" s="43">
        <v>4060</v>
      </c>
      <c r="J408" s="43">
        <v>4978</v>
      </c>
      <c r="K408" s="43">
        <v>2366</v>
      </c>
      <c r="L408" s="43">
        <v>4340</v>
      </c>
      <c r="M408" s="43">
        <v>329</v>
      </c>
    </row>
    <row r="409" spans="1:13">
      <c r="A409" s="44" t="s">
        <v>57</v>
      </c>
      <c r="B409" s="44" t="s">
        <v>84</v>
      </c>
      <c r="C409" s="44" t="s">
        <v>108</v>
      </c>
      <c r="D409" s="44" t="s">
        <v>127</v>
      </c>
      <c r="E409" s="43">
        <v>30318</v>
      </c>
      <c r="F409" s="43">
        <v>10609</v>
      </c>
      <c r="G409" s="43">
        <v>5820</v>
      </c>
      <c r="H409" s="43">
        <v>2975</v>
      </c>
      <c r="I409" s="43">
        <v>1814</v>
      </c>
      <c r="J409" s="43">
        <v>2424</v>
      </c>
      <c r="K409" s="43">
        <v>1098</v>
      </c>
      <c r="L409" s="43">
        <v>2119</v>
      </c>
      <c r="M409" s="43">
        <v>179</v>
      </c>
    </row>
    <row r="410" spans="1:13">
      <c r="A410" s="44" t="s">
        <v>46</v>
      </c>
      <c r="B410" s="44" t="s">
        <v>115</v>
      </c>
      <c r="C410" s="44" t="s">
        <v>108</v>
      </c>
      <c r="D410" s="44" t="s">
        <v>127</v>
      </c>
      <c r="E410" s="43">
        <v>35988</v>
      </c>
      <c r="F410" s="43">
        <v>10871</v>
      </c>
      <c r="G410" s="43">
        <v>7326</v>
      </c>
      <c r="H410" s="43">
        <v>2158</v>
      </c>
      <c r="I410" s="43">
        <v>1387</v>
      </c>
      <c r="J410" s="43">
        <v>2434</v>
      </c>
      <c r="K410" s="43">
        <v>1185</v>
      </c>
      <c r="L410" s="43">
        <v>3515</v>
      </c>
      <c r="M410" s="43">
        <v>192</v>
      </c>
    </row>
    <row r="411" spans="1:13">
      <c r="A411" s="44" t="s">
        <v>46</v>
      </c>
      <c r="B411" s="44" t="s">
        <v>116</v>
      </c>
      <c r="C411" s="44" t="s">
        <v>108</v>
      </c>
      <c r="D411" s="44" t="s">
        <v>127</v>
      </c>
      <c r="E411" s="43">
        <v>75955</v>
      </c>
      <c r="F411" s="43">
        <v>26658</v>
      </c>
      <c r="G411" s="43">
        <v>14695</v>
      </c>
      <c r="H411" s="43">
        <v>7077</v>
      </c>
      <c r="I411" s="43">
        <v>4886</v>
      </c>
      <c r="J411" s="43">
        <v>5993</v>
      </c>
      <c r="K411" s="43">
        <v>3125</v>
      </c>
      <c r="L411" s="43">
        <v>5254</v>
      </c>
      <c r="M411" s="43">
        <v>323</v>
      </c>
    </row>
    <row r="412" spans="1:13">
      <c r="A412" s="44" t="s">
        <v>46</v>
      </c>
      <c r="B412" s="44" t="s">
        <v>85</v>
      </c>
      <c r="C412" s="44" t="s">
        <v>108</v>
      </c>
      <c r="D412" s="44" t="s">
        <v>127</v>
      </c>
      <c r="E412" s="43">
        <v>36169</v>
      </c>
      <c r="F412" s="43">
        <v>12527</v>
      </c>
      <c r="G412" s="43">
        <v>7013</v>
      </c>
      <c r="H412" s="43">
        <v>3234</v>
      </c>
      <c r="I412" s="43">
        <v>2280</v>
      </c>
      <c r="J412" s="43">
        <v>2836</v>
      </c>
      <c r="K412" s="43">
        <v>1419</v>
      </c>
      <c r="L412" s="43">
        <v>2591</v>
      </c>
      <c r="M412" s="43">
        <v>167</v>
      </c>
    </row>
    <row r="413" spans="1:13">
      <c r="A413" s="44" t="s">
        <v>46</v>
      </c>
      <c r="B413" s="44" t="s">
        <v>84</v>
      </c>
      <c r="C413" s="44" t="s">
        <v>108</v>
      </c>
      <c r="D413" s="44" t="s">
        <v>127</v>
      </c>
      <c r="E413" s="43">
        <v>14871</v>
      </c>
      <c r="F413" s="43">
        <v>5038</v>
      </c>
      <c r="G413" s="43">
        <v>2923</v>
      </c>
      <c r="H413" s="43">
        <v>1246</v>
      </c>
      <c r="I413" s="43">
        <v>869</v>
      </c>
      <c r="J413" s="43">
        <v>1165</v>
      </c>
      <c r="K413" s="43">
        <v>578</v>
      </c>
      <c r="L413" s="43">
        <v>1107</v>
      </c>
      <c r="M413" s="43">
        <v>73</v>
      </c>
    </row>
    <row r="414" spans="1:13">
      <c r="A414" s="44" t="s">
        <v>49</v>
      </c>
      <c r="B414" s="44" t="s">
        <v>115</v>
      </c>
      <c r="C414" s="44" t="s">
        <v>108</v>
      </c>
      <c r="D414" s="44" t="s">
        <v>127</v>
      </c>
      <c r="E414" s="43">
        <v>35812</v>
      </c>
      <c r="F414" s="43">
        <v>11567</v>
      </c>
      <c r="G414" s="43">
        <v>7139</v>
      </c>
      <c r="H414" s="43">
        <v>2784</v>
      </c>
      <c r="I414" s="43">
        <v>1644</v>
      </c>
      <c r="J414" s="43">
        <v>2510</v>
      </c>
      <c r="K414" s="43">
        <v>1226</v>
      </c>
      <c r="L414" s="43">
        <v>3309</v>
      </c>
      <c r="M414" s="43">
        <v>94</v>
      </c>
    </row>
    <row r="415" spans="1:13">
      <c r="A415" s="44" t="s">
        <v>49</v>
      </c>
      <c r="B415" s="44" t="s">
        <v>116</v>
      </c>
      <c r="C415" s="44" t="s">
        <v>108</v>
      </c>
      <c r="D415" s="44" t="s">
        <v>127</v>
      </c>
      <c r="E415" s="43">
        <v>64821</v>
      </c>
      <c r="F415" s="43">
        <v>23230</v>
      </c>
      <c r="G415" s="43">
        <v>12366</v>
      </c>
      <c r="H415" s="43">
        <v>6733</v>
      </c>
      <c r="I415" s="43">
        <v>4131</v>
      </c>
      <c r="J415" s="43">
        <v>5008</v>
      </c>
      <c r="K415" s="43">
        <v>2434</v>
      </c>
      <c r="L415" s="43">
        <v>4780</v>
      </c>
      <c r="M415" s="43">
        <v>144</v>
      </c>
    </row>
    <row r="416" spans="1:13">
      <c r="A416" s="44" t="s">
        <v>49</v>
      </c>
      <c r="B416" s="44" t="s">
        <v>85</v>
      </c>
      <c r="C416" s="44" t="s">
        <v>108</v>
      </c>
      <c r="D416" s="44" t="s">
        <v>127</v>
      </c>
      <c r="E416" s="43">
        <v>31604</v>
      </c>
      <c r="F416" s="43">
        <v>11360</v>
      </c>
      <c r="G416" s="43">
        <v>6029</v>
      </c>
      <c r="H416" s="43">
        <v>3308</v>
      </c>
      <c r="I416" s="43">
        <v>2023</v>
      </c>
      <c r="J416" s="43">
        <v>2475</v>
      </c>
      <c r="K416" s="43">
        <v>1177</v>
      </c>
      <c r="L416" s="43">
        <v>2307</v>
      </c>
      <c r="M416" s="43">
        <v>70</v>
      </c>
    </row>
    <row r="417" spans="1:13">
      <c r="A417" s="44" t="s">
        <v>49</v>
      </c>
      <c r="B417" s="44" t="s">
        <v>84</v>
      </c>
      <c r="C417" s="44" t="s">
        <v>108</v>
      </c>
      <c r="D417" s="44" t="s">
        <v>127</v>
      </c>
      <c r="E417" s="43">
        <v>11852</v>
      </c>
      <c r="F417" s="43">
        <v>4154</v>
      </c>
      <c r="G417" s="43">
        <v>2265</v>
      </c>
      <c r="H417" s="43">
        <v>1158</v>
      </c>
      <c r="I417" s="43">
        <v>731</v>
      </c>
      <c r="J417" s="43">
        <v>852</v>
      </c>
      <c r="K417" s="43">
        <v>457</v>
      </c>
      <c r="L417" s="43">
        <v>933</v>
      </c>
      <c r="M417" s="43">
        <v>23</v>
      </c>
    </row>
    <row r="418" spans="1:13">
      <c r="A418" s="44" t="s">
        <v>104</v>
      </c>
      <c r="B418" s="44" t="s">
        <v>115</v>
      </c>
      <c r="C418" s="44" t="s">
        <v>108</v>
      </c>
      <c r="D418" s="44" t="s">
        <v>127</v>
      </c>
      <c r="E418" s="43">
        <v>89991</v>
      </c>
      <c r="F418" s="43">
        <v>28672</v>
      </c>
      <c r="G418" s="43">
        <v>18403</v>
      </c>
      <c r="H418" s="43">
        <v>6343</v>
      </c>
      <c r="I418" s="43">
        <v>3926</v>
      </c>
      <c r="J418" s="43">
        <v>6924</v>
      </c>
      <c r="K418" s="43">
        <v>3267</v>
      </c>
      <c r="L418" s="43">
        <v>7951</v>
      </c>
      <c r="M418" s="43">
        <v>261</v>
      </c>
    </row>
    <row r="419" spans="1:13">
      <c r="A419" s="44" t="s">
        <v>104</v>
      </c>
      <c r="B419" s="44" t="s">
        <v>116</v>
      </c>
      <c r="C419" s="44" t="s">
        <v>108</v>
      </c>
      <c r="D419" s="44" t="s">
        <v>127</v>
      </c>
      <c r="E419" s="43">
        <v>203670</v>
      </c>
      <c r="F419" s="43">
        <v>73646</v>
      </c>
      <c r="G419" s="43">
        <v>39270</v>
      </c>
      <c r="H419" s="43">
        <v>21203</v>
      </c>
      <c r="I419" s="43">
        <v>13173</v>
      </c>
      <c r="J419" s="43">
        <v>16929</v>
      </c>
      <c r="K419" s="43">
        <v>7995</v>
      </c>
      <c r="L419" s="43">
        <v>13849</v>
      </c>
      <c r="M419" s="43">
        <v>497</v>
      </c>
    </row>
    <row r="420" spans="1:13">
      <c r="A420" s="44" t="s">
        <v>104</v>
      </c>
      <c r="B420" s="44" t="s">
        <v>85</v>
      </c>
      <c r="C420" s="44" t="s">
        <v>108</v>
      </c>
      <c r="D420" s="44" t="s">
        <v>127</v>
      </c>
      <c r="E420" s="43">
        <v>98048</v>
      </c>
      <c r="F420" s="43">
        <v>35595</v>
      </c>
      <c r="G420" s="43">
        <v>18819</v>
      </c>
      <c r="H420" s="43">
        <v>10392</v>
      </c>
      <c r="I420" s="43">
        <v>6384</v>
      </c>
      <c r="J420" s="43">
        <v>8134</v>
      </c>
      <c r="K420" s="43">
        <v>3805</v>
      </c>
      <c r="L420" s="43">
        <v>6646</v>
      </c>
      <c r="M420" s="43">
        <v>234</v>
      </c>
    </row>
    <row r="421" spans="1:13">
      <c r="A421" s="44" t="s">
        <v>104</v>
      </c>
      <c r="B421" s="44" t="s">
        <v>84</v>
      </c>
      <c r="C421" s="44" t="s">
        <v>108</v>
      </c>
      <c r="D421" s="44" t="s">
        <v>127</v>
      </c>
      <c r="E421" s="43">
        <v>41197</v>
      </c>
      <c r="F421" s="43">
        <v>14585</v>
      </c>
      <c r="G421" s="43">
        <v>8024</v>
      </c>
      <c r="H421" s="43">
        <v>4081</v>
      </c>
      <c r="I421" s="43">
        <v>2480</v>
      </c>
      <c r="J421" s="43">
        <v>3399</v>
      </c>
      <c r="K421" s="43">
        <v>1570</v>
      </c>
      <c r="L421" s="43">
        <v>2955</v>
      </c>
      <c r="M421" s="43">
        <v>100</v>
      </c>
    </row>
    <row r="422" spans="1:13">
      <c r="A422" s="44" t="s">
        <v>105</v>
      </c>
      <c r="B422" s="44" t="s">
        <v>115</v>
      </c>
      <c r="C422" s="44" t="s">
        <v>108</v>
      </c>
      <c r="D422" s="44" t="s">
        <v>127</v>
      </c>
      <c r="E422" s="43">
        <v>55602</v>
      </c>
      <c r="F422" s="43">
        <v>17143</v>
      </c>
      <c r="G422" s="43">
        <v>11341</v>
      </c>
      <c r="H422" s="43">
        <v>3556</v>
      </c>
      <c r="I422" s="43">
        <v>2246</v>
      </c>
      <c r="J422" s="43">
        <v>3983</v>
      </c>
      <c r="K422" s="43">
        <v>1986</v>
      </c>
      <c r="L422" s="43">
        <v>5172</v>
      </c>
      <c r="M422" s="43">
        <v>200</v>
      </c>
    </row>
    <row r="423" spans="1:13">
      <c r="A423" s="44" t="s">
        <v>105</v>
      </c>
      <c r="B423" s="44" t="s">
        <v>116</v>
      </c>
      <c r="C423" s="44" t="s">
        <v>108</v>
      </c>
      <c r="D423" s="44" t="s">
        <v>127</v>
      </c>
      <c r="E423" s="43">
        <v>105363</v>
      </c>
      <c r="F423" s="43">
        <v>36327</v>
      </c>
      <c r="G423" s="43">
        <v>20551</v>
      </c>
      <c r="H423" s="43">
        <v>9564</v>
      </c>
      <c r="I423" s="43">
        <v>6212</v>
      </c>
      <c r="J423" s="43">
        <v>8176</v>
      </c>
      <c r="K423" s="43">
        <v>4173</v>
      </c>
      <c r="L423" s="43">
        <v>7883</v>
      </c>
      <c r="M423" s="43">
        <v>319</v>
      </c>
    </row>
    <row r="424" spans="1:13">
      <c r="A424" s="44" t="s">
        <v>105</v>
      </c>
      <c r="B424" s="44" t="s">
        <v>85</v>
      </c>
      <c r="C424" s="44" t="s">
        <v>108</v>
      </c>
      <c r="D424" s="44" t="s">
        <v>127</v>
      </c>
      <c r="E424" s="43">
        <v>51321</v>
      </c>
      <c r="F424" s="43">
        <v>17785</v>
      </c>
      <c r="G424" s="43">
        <v>9951</v>
      </c>
      <c r="H424" s="43">
        <v>4761</v>
      </c>
      <c r="I424" s="43">
        <v>3073</v>
      </c>
      <c r="J424" s="43">
        <v>3968</v>
      </c>
      <c r="K424" s="43">
        <v>2066</v>
      </c>
      <c r="L424" s="43">
        <v>3752</v>
      </c>
      <c r="M424" s="43">
        <v>165</v>
      </c>
    </row>
    <row r="425" spans="1:13">
      <c r="A425" s="44" t="s">
        <v>105</v>
      </c>
      <c r="B425" s="44" t="s">
        <v>84</v>
      </c>
      <c r="C425" s="44" t="s">
        <v>108</v>
      </c>
      <c r="D425" s="44" t="s">
        <v>127</v>
      </c>
      <c r="E425" s="43">
        <v>19165</v>
      </c>
      <c r="F425" s="43">
        <v>6519</v>
      </c>
      <c r="G425" s="43">
        <v>3763</v>
      </c>
      <c r="H425" s="43">
        <v>1666</v>
      </c>
      <c r="I425" s="43">
        <v>1090</v>
      </c>
      <c r="J425" s="43">
        <v>1505</v>
      </c>
      <c r="K425" s="43">
        <v>730</v>
      </c>
      <c r="L425" s="43">
        <v>1457</v>
      </c>
      <c r="M425" s="43">
        <v>71</v>
      </c>
    </row>
    <row r="426" spans="1:13">
      <c r="A426" s="44" t="s">
        <v>52</v>
      </c>
      <c r="B426" s="44" t="s">
        <v>115</v>
      </c>
      <c r="C426" s="44" t="s">
        <v>108</v>
      </c>
      <c r="D426" s="44" t="s">
        <v>127</v>
      </c>
      <c r="E426" s="43">
        <v>73810</v>
      </c>
      <c r="F426" s="43">
        <v>23322</v>
      </c>
      <c r="G426" s="43">
        <v>14681</v>
      </c>
      <c r="H426" s="43">
        <v>5377</v>
      </c>
      <c r="I426" s="43">
        <v>3264</v>
      </c>
      <c r="J426" s="43">
        <v>5359</v>
      </c>
      <c r="K426" s="43">
        <v>2470</v>
      </c>
      <c r="L426" s="43">
        <v>6344</v>
      </c>
      <c r="M426" s="43">
        <v>508</v>
      </c>
    </row>
    <row r="427" spans="1:13">
      <c r="A427" s="44" t="s">
        <v>52</v>
      </c>
      <c r="B427" s="44" t="s">
        <v>116</v>
      </c>
      <c r="C427" s="44" t="s">
        <v>108</v>
      </c>
      <c r="D427" s="44" t="s">
        <v>127</v>
      </c>
      <c r="E427" s="43">
        <v>152561</v>
      </c>
      <c r="F427" s="43">
        <v>54232</v>
      </c>
      <c r="G427" s="43">
        <v>28778</v>
      </c>
      <c r="H427" s="43">
        <v>15799</v>
      </c>
      <c r="I427" s="43">
        <v>9655</v>
      </c>
      <c r="J427" s="43">
        <v>11957</v>
      </c>
      <c r="K427" s="43">
        <v>5535</v>
      </c>
      <c r="L427" s="43">
        <v>10406</v>
      </c>
      <c r="M427" s="43">
        <v>880</v>
      </c>
    </row>
    <row r="428" spans="1:13">
      <c r="A428" s="44" t="s">
        <v>52</v>
      </c>
      <c r="B428" s="44" t="s">
        <v>85</v>
      </c>
      <c r="C428" s="44" t="s">
        <v>108</v>
      </c>
      <c r="D428" s="44" t="s">
        <v>127</v>
      </c>
      <c r="E428" s="43">
        <v>74905</v>
      </c>
      <c r="F428" s="43">
        <v>26499</v>
      </c>
      <c r="G428" s="43">
        <v>14153</v>
      </c>
      <c r="H428" s="43">
        <v>7652</v>
      </c>
      <c r="I428" s="43">
        <v>4694</v>
      </c>
      <c r="J428" s="43">
        <v>5890</v>
      </c>
      <c r="K428" s="43">
        <v>2677</v>
      </c>
      <c r="L428" s="43">
        <v>5135</v>
      </c>
      <c r="M428" s="43">
        <v>451</v>
      </c>
    </row>
    <row r="429" spans="1:13">
      <c r="A429" s="44" t="s">
        <v>52</v>
      </c>
      <c r="B429" s="44" t="s">
        <v>84</v>
      </c>
      <c r="C429" s="44" t="s">
        <v>108</v>
      </c>
      <c r="D429" s="44" t="s">
        <v>127</v>
      </c>
      <c r="E429" s="43">
        <v>30168</v>
      </c>
      <c r="F429" s="43">
        <v>10431</v>
      </c>
      <c r="G429" s="43">
        <v>5780</v>
      </c>
      <c r="H429" s="43">
        <v>2883</v>
      </c>
      <c r="I429" s="43">
        <v>1768</v>
      </c>
      <c r="J429" s="43">
        <v>2338</v>
      </c>
      <c r="K429" s="43">
        <v>1073</v>
      </c>
      <c r="L429" s="43">
        <v>2186</v>
      </c>
      <c r="M429" s="43">
        <v>183</v>
      </c>
    </row>
    <row r="430" spans="1:13">
      <c r="A430" s="44" t="s">
        <v>54</v>
      </c>
      <c r="B430" s="44" t="s">
        <v>115</v>
      </c>
      <c r="C430" s="44" t="s">
        <v>108</v>
      </c>
      <c r="D430" s="44" t="s">
        <v>127</v>
      </c>
      <c r="E430" s="43">
        <v>37540</v>
      </c>
      <c r="F430" s="43">
        <v>11702</v>
      </c>
      <c r="G430" s="43">
        <v>7560</v>
      </c>
      <c r="H430" s="43">
        <v>2545</v>
      </c>
      <c r="I430" s="43">
        <v>1597</v>
      </c>
      <c r="J430" s="43">
        <v>2845</v>
      </c>
      <c r="K430" s="43">
        <v>1384</v>
      </c>
      <c r="L430" s="43">
        <v>2993</v>
      </c>
      <c r="M430" s="43">
        <v>338</v>
      </c>
    </row>
    <row r="431" spans="1:13">
      <c r="A431" s="44" t="s">
        <v>54</v>
      </c>
      <c r="B431" s="44" t="s">
        <v>116</v>
      </c>
      <c r="C431" s="44" t="s">
        <v>108</v>
      </c>
      <c r="D431" s="44" t="s">
        <v>127</v>
      </c>
      <c r="E431" s="43">
        <v>73705</v>
      </c>
      <c r="F431" s="43">
        <v>25698</v>
      </c>
      <c r="G431" s="43">
        <v>14233</v>
      </c>
      <c r="H431" s="43">
        <v>7068</v>
      </c>
      <c r="I431" s="43">
        <v>4397</v>
      </c>
      <c r="J431" s="43">
        <v>6104</v>
      </c>
      <c r="K431" s="43">
        <v>2898</v>
      </c>
      <c r="L431" s="43">
        <v>4652</v>
      </c>
      <c r="M431" s="43">
        <v>579</v>
      </c>
    </row>
    <row r="432" spans="1:13">
      <c r="A432" s="44" t="s">
        <v>54</v>
      </c>
      <c r="B432" s="44" t="s">
        <v>85</v>
      </c>
      <c r="C432" s="44" t="s">
        <v>108</v>
      </c>
      <c r="D432" s="44" t="s">
        <v>127</v>
      </c>
      <c r="E432" s="43">
        <v>37461</v>
      </c>
      <c r="F432" s="43">
        <v>13069</v>
      </c>
      <c r="G432" s="43">
        <v>7244</v>
      </c>
      <c r="H432" s="43">
        <v>3559</v>
      </c>
      <c r="I432" s="43">
        <v>2266</v>
      </c>
      <c r="J432" s="43">
        <v>3085</v>
      </c>
      <c r="K432" s="43">
        <v>1477</v>
      </c>
      <c r="L432" s="43">
        <v>2411</v>
      </c>
      <c r="M432" s="43">
        <v>271</v>
      </c>
    </row>
    <row r="433" spans="1:13">
      <c r="A433" s="44" t="s">
        <v>54</v>
      </c>
      <c r="B433" s="44" t="s">
        <v>84</v>
      </c>
      <c r="C433" s="44" t="s">
        <v>108</v>
      </c>
      <c r="D433" s="44" t="s">
        <v>127</v>
      </c>
      <c r="E433" s="43">
        <v>14767</v>
      </c>
      <c r="F433" s="43">
        <v>5060</v>
      </c>
      <c r="G433" s="43">
        <v>2885</v>
      </c>
      <c r="H433" s="43">
        <v>1323</v>
      </c>
      <c r="I433" s="43">
        <v>852</v>
      </c>
      <c r="J433" s="43">
        <v>1226</v>
      </c>
      <c r="K433" s="43">
        <v>571</v>
      </c>
      <c r="L433" s="43">
        <v>984</v>
      </c>
      <c r="M433" s="43">
        <v>104</v>
      </c>
    </row>
    <row r="434" spans="1:13">
      <c r="A434" s="44" t="s">
        <v>44</v>
      </c>
      <c r="B434" s="44" t="s">
        <v>115</v>
      </c>
      <c r="C434" s="44" t="s">
        <v>108</v>
      </c>
      <c r="D434" s="44" t="s">
        <v>127</v>
      </c>
      <c r="E434" s="43">
        <v>46394</v>
      </c>
      <c r="F434" s="43">
        <v>14734</v>
      </c>
      <c r="G434" s="43">
        <v>9282</v>
      </c>
      <c r="H434" s="43">
        <v>3335</v>
      </c>
      <c r="I434" s="43">
        <v>2117</v>
      </c>
      <c r="J434" s="43">
        <v>3474</v>
      </c>
      <c r="K434" s="43">
        <v>1658</v>
      </c>
      <c r="L434" s="43">
        <v>3807</v>
      </c>
      <c r="M434" s="43">
        <v>343</v>
      </c>
    </row>
    <row r="435" spans="1:13">
      <c r="A435" s="44" t="s">
        <v>44</v>
      </c>
      <c r="B435" s="44" t="s">
        <v>116</v>
      </c>
      <c r="C435" s="44" t="s">
        <v>108</v>
      </c>
      <c r="D435" s="44" t="s">
        <v>127</v>
      </c>
      <c r="E435" s="43">
        <v>84324</v>
      </c>
      <c r="F435" s="43">
        <v>29525</v>
      </c>
      <c r="G435" s="43">
        <v>16249</v>
      </c>
      <c r="H435" s="43">
        <v>8196</v>
      </c>
      <c r="I435" s="43">
        <v>5080</v>
      </c>
      <c r="J435" s="43">
        <v>6783</v>
      </c>
      <c r="K435" s="43">
        <v>3210</v>
      </c>
      <c r="L435" s="43">
        <v>5741</v>
      </c>
      <c r="M435" s="43">
        <v>515</v>
      </c>
    </row>
    <row r="436" spans="1:13">
      <c r="A436" s="44" t="s">
        <v>44</v>
      </c>
      <c r="B436" s="44" t="s">
        <v>85</v>
      </c>
      <c r="C436" s="44" t="s">
        <v>108</v>
      </c>
      <c r="D436" s="44" t="s">
        <v>127</v>
      </c>
      <c r="E436" s="43">
        <v>39908</v>
      </c>
      <c r="F436" s="43">
        <v>13974</v>
      </c>
      <c r="G436" s="43">
        <v>7688</v>
      </c>
      <c r="H436" s="43">
        <v>3932</v>
      </c>
      <c r="I436" s="43">
        <v>2354</v>
      </c>
      <c r="J436" s="43">
        <v>3235</v>
      </c>
      <c r="K436" s="43">
        <v>1518</v>
      </c>
      <c r="L436" s="43">
        <v>2662</v>
      </c>
      <c r="M436" s="43">
        <v>273</v>
      </c>
    </row>
    <row r="437" spans="1:13">
      <c r="A437" s="44" t="s">
        <v>44</v>
      </c>
      <c r="B437" s="44" t="s">
        <v>84</v>
      </c>
      <c r="C437" s="44" t="s">
        <v>108</v>
      </c>
      <c r="D437" s="44" t="s">
        <v>127</v>
      </c>
      <c r="E437" s="43">
        <v>14510</v>
      </c>
      <c r="F437" s="43">
        <v>4994</v>
      </c>
      <c r="G437" s="43">
        <v>2809</v>
      </c>
      <c r="H437" s="43">
        <v>1367</v>
      </c>
      <c r="I437" s="43">
        <v>818</v>
      </c>
      <c r="J437" s="43">
        <v>1155</v>
      </c>
      <c r="K437" s="43">
        <v>558</v>
      </c>
      <c r="L437" s="43">
        <v>991</v>
      </c>
      <c r="M437" s="43">
        <v>105</v>
      </c>
    </row>
    <row r="438" spans="1:13">
      <c r="A438" s="44" t="s">
        <v>56</v>
      </c>
      <c r="B438" s="44" t="s">
        <v>115</v>
      </c>
      <c r="C438" s="44" t="s">
        <v>108</v>
      </c>
      <c r="D438" s="44" t="s">
        <v>127</v>
      </c>
      <c r="E438" s="43">
        <v>37550</v>
      </c>
      <c r="F438" s="43">
        <v>11474</v>
      </c>
      <c r="G438" s="43">
        <v>7407</v>
      </c>
      <c r="H438" s="43">
        <v>2496</v>
      </c>
      <c r="I438" s="43">
        <v>1571</v>
      </c>
      <c r="J438" s="43">
        <v>2537</v>
      </c>
      <c r="K438" s="43">
        <v>1205</v>
      </c>
      <c r="L438" s="43">
        <v>3285</v>
      </c>
      <c r="M438" s="43">
        <v>380</v>
      </c>
    </row>
    <row r="439" spans="1:13">
      <c r="A439" s="44" t="s">
        <v>56</v>
      </c>
      <c r="B439" s="44" t="s">
        <v>116</v>
      </c>
      <c r="C439" s="44" t="s">
        <v>108</v>
      </c>
      <c r="D439" s="44" t="s">
        <v>127</v>
      </c>
      <c r="E439" s="43">
        <v>67415</v>
      </c>
      <c r="F439" s="43">
        <v>22982</v>
      </c>
      <c r="G439" s="43">
        <v>12764</v>
      </c>
      <c r="H439" s="43">
        <v>6222</v>
      </c>
      <c r="I439" s="43">
        <v>3996</v>
      </c>
      <c r="J439" s="43">
        <v>4941</v>
      </c>
      <c r="K439" s="43">
        <v>2454</v>
      </c>
      <c r="L439" s="43">
        <v>4818</v>
      </c>
      <c r="M439" s="43">
        <v>551</v>
      </c>
    </row>
    <row r="440" spans="1:13">
      <c r="A440" s="44" t="s">
        <v>56</v>
      </c>
      <c r="B440" s="44" t="s">
        <v>85</v>
      </c>
      <c r="C440" s="44" t="s">
        <v>108</v>
      </c>
      <c r="D440" s="44" t="s">
        <v>127</v>
      </c>
      <c r="E440" s="43">
        <v>33732</v>
      </c>
      <c r="F440" s="43">
        <v>11483</v>
      </c>
      <c r="G440" s="43">
        <v>6374</v>
      </c>
      <c r="H440" s="43">
        <v>3116</v>
      </c>
      <c r="I440" s="43">
        <v>1993</v>
      </c>
      <c r="J440" s="43">
        <v>2480</v>
      </c>
      <c r="K440" s="43">
        <v>1195</v>
      </c>
      <c r="L440" s="43">
        <v>2413</v>
      </c>
      <c r="M440" s="43">
        <v>286</v>
      </c>
    </row>
    <row r="441" spans="1:13">
      <c r="A441" s="44" t="s">
        <v>56</v>
      </c>
      <c r="B441" s="44" t="s">
        <v>84</v>
      </c>
      <c r="C441" s="44" t="s">
        <v>108</v>
      </c>
      <c r="D441" s="44" t="s">
        <v>127</v>
      </c>
      <c r="E441" s="43">
        <v>11724</v>
      </c>
      <c r="F441" s="43">
        <v>3879</v>
      </c>
      <c r="G441" s="43">
        <v>2262</v>
      </c>
      <c r="H441" s="43">
        <v>962</v>
      </c>
      <c r="I441" s="43">
        <v>655</v>
      </c>
      <c r="J441" s="43">
        <v>858</v>
      </c>
      <c r="K441" s="43">
        <v>422</v>
      </c>
      <c r="L441" s="43">
        <v>889</v>
      </c>
      <c r="M441" s="43">
        <v>93</v>
      </c>
    </row>
    <row r="442" spans="1:13">
      <c r="A442" s="44" t="s">
        <v>103</v>
      </c>
      <c r="B442" s="44" t="s">
        <v>115</v>
      </c>
      <c r="C442" s="44" t="s">
        <v>108</v>
      </c>
      <c r="D442" s="44" t="s">
        <v>127</v>
      </c>
      <c r="E442" s="43">
        <v>37886</v>
      </c>
      <c r="F442" s="43">
        <v>12308</v>
      </c>
      <c r="G442" s="43">
        <v>7482</v>
      </c>
      <c r="H442" s="43">
        <v>3003</v>
      </c>
      <c r="I442" s="43">
        <v>1823</v>
      </c>
      <c r="J442" s="43">
        <v>3082</v>
      </c>
      <c r="K442" s="43">
        <v>1224</v>
      </c>
      <c r="L442" s="43">
        <v>2817</v>
      </c>
      <c r="M442" s="43">
        <v>359</v>
      </c>
    </row>
    <row r="443" spans="1:13">
      <c r="A443" s="44" t="s">
        <v>103</v>
      </c>
      <c r="B443" s="44" t="s">
        <v>116</v>
      </c>
      <c r="C443" s="44" t="s">
        <v>108</v>
      </c>
      <c r="D443" s="44" t="s">
        <v>127</v>
      </c>
      <c r="E443" s="43">
        <v>72986</v>
      </c>
      <c r="F443" s="43">
        <v>26205</v>
      </c>
      <c r="G443" s="43">
        <v>13746</v>
      </c>
      <c r="H443" s="43">
        <v>7810</v>
      </c>
      <c r="I443" s="43">
        <v>4649</v>
      </c>
      <c r="J443" s="43">
        <v>6200</v>
      </c>
      <c r="K443" s="43">
        <v>2494</v>
      </c>
      <c r="L443" s="43">
        <v>4446</v>
      </c>
      <c r="M443" s="43">
        <v>606</v>
      </c>
    </row>
    <row r="444" spans="1:13">
      <c r="A444" s="44" t="s">
        <v>103</v>
      </c>
      <c r="B444" s="44" t="s">
        <v>85</v>
      </c>
      <c r="C444" s="44" t="s">
        <v>108</v>
      </c>
      <c r="D444" s="44" t="s">
        <v>127</v>
      </c>
      <c r="E444" s="43">
        <v>34615</v>
      </c>
      <c r="F444" s="43">
        <v>12471</v>
      </c>
      <c r="G444" s="43">
        <v>6494</v>
      </c>
      <c r="H444" s="43">
        <v>3740</v>
      </c>
      <c r="I444" s="43">
        <v>2237</v>
      </c>
      <c r="J444" s="43">
        <v>2950</v>
      </c>
      <c r="K444" s="43">
        <v>1211</v>
      </c>
      <c r="L444" s="43">
        <v>2033</v>
      </c>
      <c r="M444" s="43">
        <v>300</v>
      </c>
    </row>
    <row r="445" spans="1:13">
      <c r="A445" s="44" t="s">
        <v>103</v>
      </c>
      <c r="B445" s="44" t="s">
        <v>84</v>
      </c>
      <c r="C445" s="44" t="s">
        <v>108</v>
      </c>
      <c r="D445" s="44" t="s">
        <v>127</v>
      </c>
      <c r="E445" s="43">
        <v>11051</v>
      </c>
      <c r="F445" s="43">
        <v>3900</v>
      </c>
      <c r="G445" s="43">
        <v>2077</v>
      </c>
      <c r="H445" s="43">
        <v>1124</v>
      </c>
      <c r="I445" s="43">
        <v>699</v>
      </c>
      <c r="J445" s="43">
        <v>938</v>
      </c>
      <c r="K445" s="43">
        <v>374</v>
      </c>
      <c r="L445" s="43">
        <v>653</v>
      </c>
      <c r="M445" s="43">
        <v>112</v>
      </c>
    </row>
    <row r="446" spans="1:13">
      <c r="A446" s="44" t="s">
        <v>55</v>
      </c>
      <c r="B446" s="44" t="s">
        <v>115</v>
      </c>
      <c r="C446" s="44" t="s">
        <v>108</v>
      </c>
      <c r="D446" s="44" t="s">
        <v>127</v>
      </c>
      <c r="E446" s="43">
        <v>36296</v>
      </c>
      <c r="F446" s="43">
        <v>11624</v>
      </c>
      <c r="G446" s="43">
        <v>7188</v>
      </c>
      <c r="H446" s="43">
        <v>2816</v>
      </c>
      <c r="I446" s="43">
        <v>1620</v>
      </c>
      <c r="J446" s="43">
        <v>2539</v>
      </c>
      <c r="K446" s="43">
        <v>1160</v>
      </c>
      <c r="L446" s="43">
        <v>3292</v>
      </c>
      <c r="M446" s="43">
        <v>197</v>
      </c>
    </row>
    <row r="447" spans="1:13">
      <c r="A447" s="44" t="s">
        <v>55</v>
      </c>
      <c r="B447" s="44" t="s">
        <v>116</v>
      </c>
      <c r="C447" s="44" t="s">
        <v>108</v>
      </c>
      <c r="D447" s="44" t="s">
        <v>127</v>
      </c>
      <c r="E447" s="43">
        <v>71491</v>
      </c>
      <c r="F447" s="43">
        <v>25885</v>
      </c>
      <c r="G447" s="43">
        <v>13397</v>
      </c>
      <c r="H447" s="43">
        <v>7855</v>
      </c>
      <c r="I447" s="43">
        <v>4633</v>
      </c>
      <c r="J447" s="43">
        <v>5419</v>
      </c>
      <c r="K447" s="43">
        <v>2594</v>
      </c>
      <c r="L447" s="43">
        <v>5086</v>
      </c>
      <c r="M447" s="43">
        <v>298</v>
      </c>
    </row>
    <row r="448" spans="1:13">
      <c r="A448" s="44" t="s">
        <v>55</v>
      </c>
      <c r="B448" s="44" t="s">
        <v>85</v>
      </c>
      <c r="C448" s="44" t="s">
        <v>108</v>
      </c>
      <c r="D448" s="44" t="s">
        <v>127</v>
      </c>
      <c r="E448" s="43">
        <v>33473</v>
      </c>
      <c r="F448" s="43">
        <v>12097</v>
      </c>
      <c r="G448" s="43">
        <v>6238</v>
      </c>
      <c r="H448" s="43">
        <v>3646</v>
      </c>
      <c r="I448" s="43">
        <v>2213</v>
      </c>
      <c r="J448" s="43">
        <v>2503</v>
      </c>
      <c r="K448" s="43">
        <v>1189</v>
      </c>
      <c r="L448" s="43">
        <v>2403</v>
      </c>
      <c r="M448" s="43">
        <v>143</v>
      </c>
    </row>
    <row r="449" spans="1:13">
      <c r="A449" s="44" t="s">
        <v>55</v>
      </c>
      <c r="B449" s="44" t="s">
        <v>84</v>
      </c>
      <c r="C449" s="44" t="s">
        <v>108</v>
      </c>
      <c r="D449" s="44" t="s">
        <v>127</v>
      </c>
      <c r="E449" s="43">
        <v>14177</v>
      </c>
      <c r="F449" s="43">
        <v>5032</v>
      </c>
      <c r="G449" s="43">
        <v>2650</v>
      </c>
      <c r="H449" s="43">
        <v>1448</v>
      </c>
      <c r="I449" s="43">
        <v>934</v>
      </c>
      <c r="J449" s="43">
        <v>1061</v>
      </c>
      <c r="K449" s="43">
        <v>465</v>
      </c>
      <c r="L449" s="43">
        <v>1063</v>
      </c>
      <c r="M449" s="43">
        <v>61</v>
      </c>
    </row>
    <row r="450" spans="1:13">
      <c r="A450" s="44" t="s">
        <v>101</v>
      </c>
      <c r="B450" s="44" t="s">
        <v>115</v>
      </c>
      <c r="C450" s="44" t="s">
        <v>108</v>
      </c>
      <c r="D450" s="44" t="s">
        <v>127</v>
      </c>
      <c r="E450" s="43">
        <v>18873</v>
      </c>
      <c r="F450" s="43">
        <v>5462</v>
      </c>
      <c r="G450" s="43">
        <v>3652</v>
      </c>
      <c r="H450" s="43">
        <v>1132</v>
      </c>
      <c r="I450" s="43">
        <v>678</v>
      </c>
      <c r="J450" s="43">
        <v>1054</v>
      </c>
      <c r="K450" s="43">
        <v>542</v>
      </c>
      <c r="L450" s="43">
        <v>1833</v>
      </c>
      <c r="M450" s="43">
        <v>223</v>
      </c>
    </row>
    <row r="451" spans="1:13">
      <c r="A451" s="44" t="s">
        <v>101</v>
      </c>
      <c r="B451" s="44" t="s">
        <v>116</v>
      </c>
      <c r="C451" s="44" t="s">
        <v>108</v>
      </c>
      <c r="D451" s="44" t="s">
        <v>127</v>
      </c>
      <c r="E451" s="43">
        <v>41087</v>
      </c>
      <c r="F451" s="43">
        <v>14142</v>
      </c>
      <c r="G451" s="43">
        <v>7521</v>
      </c>
      <c r="H451" s="43">
        <v>4043</v>
      </c>
      <c r="I451" s="43">
        <v>2578</v>
      </c>
      <c r="J451" s="43">
        <v>2703</v>
      </c>
      <c r="K451" s="43">
        <v>1570</v>
      </c>
      <c r="L451" s="43">
        <v>2855</v>
      </c>
      <c r="M451" s="43">
        <v>393</v>
      </c>
    </row>
    <row r="452" spans="1:13">
      <c r="A452" s="44" t="s">
        <v>101</v>
      </c>
      <c r="B452" s="44" t="s">
        <v>85</v>
      </c>
      <c r="C452" s="44" t="s">
        <v>108</v>
      </c>
      <c r="D452" s="44" t="s">
        <v>127</v>
      </c>
      <c r="E452" s="43">
        <v>18738</v>
      </c>
      <c r="F452" s="43">
        <v>6474</v>
      </c>
      <c r="G452" s="43">
        <v>3411</v>
      </c>
      <c r="H452" s="43">
        <v>1872</v>
      </c>
      <c r="I452" s="43">
        <v>1191</v>
      </c>
      <c r="J452" s="43">
        <v>1223</v>
      </c>
      <c r="K452" s="43">
        <v>726</v>
      </c>
      <c r="L452" s="43">
        <v>1276</v>
      </c>
      <c r="M452" s="43">
        <v>186</v>
      </c>
    </row>
    <row r="453" spans="1:13">
      <c r="A453" s="44" t="s">
        <v>101</v>
      </c>
      <c r="B453" s="44" t="s">
        <v>84</v>
      </c>
      <c r="C453" s="44" t="s">
        <v>108</v>
      </c>
      <c r="D453" s="44" t="s">
        <v>127</v>
      </c>
      <c r="E453" s="43">
        <v>7712</v>
      </c>
      <c r="F453" s="43">
        <v>2564</v>
      </c>
      <c r="G453" s="43">
        <v>1420</v>
      </c>
      <c r="H453" s="43">
        <v>698</v>
      </c>
      <c r="I453" s="43">
        <v>446</v>
      </c>
      <c r="J453" s="43">
        <v>492</v>
      </c>
      <c r="K453" s="43">
        <v>286</v>
      </c>
      <c r="L453" s="43">
        <v>559</v>
      </c>
      <c r="M453" s="43">
        <v>83</v>
      </c>
    </row>
    <row r="454" spans="1:13">
      <c r="A454" s="44" t="s">
        <v>51</v>
      </c>
      <c r="B454" s="44" t="s">
        <v>115</v>
      </c>
      <c r="C454" s="44" t="s">
        <v>108</v>
      </c>
      <c r="D454" s="44" t="s">
        <v>127</v>
      </c>
      <c r="E454" s="43">
        <v>71942</v>
      </c>
      <c r="F454" s="43">
        <v>22804</v>
      </c>
      <c r="G454" s="43">
        <v>14556</v>
      </c>
      <c r="H454" s="43">
        <v>5144</v>
      </c>
      <c r="I454" s="43">
        <v>3104</v>
      </c>
      <c r="J454" s="43">
        <v>5178</v>
      </c>
      <c r="K454" s="43">
        <v>2479</v>
      </c>
      <c r="L454" s="43">
        <v>6662</v>
      </c>
      <c r="M454" s="43">
        <v>237</v>
      </c>
    </row>
    <row r="455" spans="1:13">
      <c r="A455" s="44" t="s">
        <v>51</v>
      </c>
      <c r="B455" s="44" t="s">
        <v>116</v>
      </c>
      <c r="C455" s="44" t="s">
        <v>108</v>
      </c>
      <c r="D455" s="44" t="s">
        <v>127</v>
      </c>
      <c r="E455" s="43">
        <v>130083</v>
      </c>
      <c r="F455" s="43">
        <v>46914</v>
      </c>
      <c r="G455" s="43">
        <v>24885</v>
      </c>
      <c r="H455" s="43">
        <v>13758</v>
      </c>
      <c r="I455" s="43">
        <v>8271</v>
      </c>
      <c r="J455" s="43">
        <v>10251</v>
      </c>
      <c r="K455" s="43">
        <v>5052</v>
      </c>
      <c r="L455" s="43">
        <v>9234</v>
      </c>
      <c r="M455" s="43">
        <v>348</v>
      </c>
    </row>
    <row r="456" spans="1:13">
      <c r="A456" s="44" t="s">
        <v>51</v>
      </c>
      <c r="B456" s="44" t="s">
        <v>85</v>
      </c>
      <c r="C456" s="44" t="s">
        <v>108</v>
      </c>
      <c r="D456" s="44" t="s">
        <v>127</v>
      </c>
      <c r="E456" s="43">
        <v>65481</v>
      </c>
      <c r="F456" s="43">
        <v>23594</v>
      </c>
      <c r="G456" s="43">
        <v>12559</v>
      </c>
      <c r="H456" s="43">
        <v>6919</v>
      </c>
      <c r="I456" s="43">
        <v>4116</v>
      </c>
      <c r="J456" s="43">
        <v>5164</v>
      </c>
      <c r="K456" s="43">
        <v>2547</v>
      </c>
      <c r="L456" s="43">
        <v>4687</v>
      </c>
      <c r="M456" s="43">
        <v>161</v>
      </c>
    </row>
    <row r="457" spans="1:13">
      <c r="A457" s="44" t="s">
        <v>51</v>
      </c>
      <c r="B457" s="44" t="s">
        <v>84</v>
      </c>
      <c r="C457" s="44" t="s">
        <v>108</v>
      </c>
      <c r="D457" s="44" t="s">
        <v>127</v>
      </c>
      <c r="E457" s="43">
        <v>21271</v>
      </c>
      <c r="F457" s="43">
        <v>7397</v>
      </c>
      <c r="G457" s="43">
        <v>4193</v>
      </c>
      <c r="H457" s="43">
        <v>2031</v>
      </c>
      <c r="I457" s="43">
        <v>1173</v>
      </c>
      <c r="J457" s="43">
        <v>1730</v>
      </c>
      <c r="K457" s="43">
        <v>752</v>
      </c>
      <c r="L457" s="43">
        <v>1663</v>
      </c>
      <c r="M457" s="43">
        <v>48</v>
      </c>
    </row>
    <row r="458" spans="1:13">
      <c r="A458" s="44" t="s">
        <v>99</v>
      </c>
      <c r="B458" s="44" t="s">
        <v>115</v>
      </c>
      <c r="C458" s="44" t="s">
        <v>108</v>
      </c>
      <c r="D458" s="44" t="s">
        <v>127</v>
      </c>
      <c r="E458" s="43">
        <v>35920</v>
      </c>
      <c r="F458" s="43">
        <v>11496</v>
      </c>
      <c r="G458" s="43">
        <v>7132</v>
      </c>
      <c r="H458" s="43">
        <v>2675</v>
      </c>
      <c r="I458" s="43">
        <v>1689</v>
      </c>
      <c r="J458" s="43">
        <v>2453</v>
      </c>
      <c r="K458" s="43">
        <v>1171</v>
      </c>
      <c r="L458" s="43">
        <v>3409</v>
      </c>
      <c r="M458" s="43">
        <v>99</v>
      </c>
    </row>
    <row r="459" spans="1:13">
      <c r="A459" s="44" t="s">
        <v>99</v>
      </c>
      <c r="B459" s="44" t="s">
        <v>116</v>
      </c>
      <c r="C459" s="44" t="s">
        <v>108</v>
      </c>
      <c r="D459" s="44" t="s">
        <v>127</v>
      </c>
      <c r="E459" s="43">
        <v>67089</v>
      </c>
      <c r="F459" s="43">
        <v>24067</v>
      </c>
      <c r="G459" s="43">
        <v>12713</v>
      </c>
      <c r="H459" s="43">
        <v>6946</v>
      </c>
      <c r="I459" s="43">
        <v>4408</v>
      </c>
      <c r="J459" s="43">
        <v>5105</v>
      </c>
      <c r="K459" s="43">
        <v>2482</v>
      </c>
      <c r="L459" s="43">
        <v>4963</v>
      </c>
      <c r="M459" s="43">
        <v>163</v>
      </c>
    </row>
    <row r="460" spans="1:13">
      <c r="A460" s="44" t="s">
        <v>99</v>
      </c>
      <c r="B460" s="44" t="s">
        <v>85</v>
      </c>
      <c r="C460" s="44" t="s">
        <v>108</v>
      </c>
      <c r="D460" s="44" t="s">
        <v>127</v>
      </c>
      <c r="E460" s="43">
        <v>32850</v>
      </c>
      <c r="F460" s="43">
        <v>11779</v>
      </c>
      <c r="G460" s="43">
        <v>6205</v>
      </c>
      <c r="H460" s="43">
        <v>3425</v>
      </c>
      <c r="I460" s="43">
        <v>2149</v>
      </c>
      <c r="J460" s="43">
        <v>2448</v>
      </c>
      <c r="K460" s="43">
        <v>1227</v>
      </c>
      <c r="L460" s="43">
        <v>2445</v>
      </c>
      <c r="M460" s="43">
        <v>85</v>
      </c>
    </row>
    <row r="461" spans="1:13">
      <c r="A461" s="44" t="s">
        <v>99</v>
      </c>
      <c r="B461" s="44" t="s">
        <v>84</v>
      </c>
      <c r="C461" s="44" t="s">
        <v>108</v>
      </c>
      <c r="D461" s="44" t="s">
        <v>127</v>
      </c>
      <c r="E461" s="43">
        <v>12019</v>
      </c>
      <c r="F461" s="43">
        <v>4228</v>
      </c>
      <c r="G461" s="43">
        <v>2301</v>
      </c>
      <c r="H461" s="43">
        <v>1163</v>
      </c>
      <c r="I461" s="43">
        <v>764</v>
      </c>
      <c r="J461" s="43">
        <v>912</v>
      </c>
      <c r="K461" s="43">
        <v>444</v>
      </c>
      <c r="L461" s="43">
        <v>916</v>
      </c>
      <c r="M461" s="43">
        <v>29</v>
      </c>
    </row>
    <row r="462" spans="1:13">
      <c r="A462" s="44" t="s">
        <v>100</v>
      </c>
      <c r="B462" s="44" t="s">
        <v>115</v>
      </c>
      <c r="C462" s="44" t="s">
        <v>108</v>
      </c>
      <c r="D462" s="44" t="s">
        <v>127</v>
      </c>
      <c r="E462" s="43">
        <v>64552</v>
      </c>
      <c r="F462" s="43">
        <v>20274</v>
      </c>
      <c r="G462" s="43">
        <v>13165</v>
      </c>
      <c r="H462" s="43">
        <v>4376</v>
      </c>
      <c r="I462" s="43">
        <v>2733</v>
      </c>
      <c r="J462" s="43">
        <v>5026</v>
      </c>
      <c r="K462" s="43">
        <v>2279</v>
      </c>
      <c r="L462" s="43">
        <v>5464</v>
      </c>
      <c r="M462" s="43">
        <v>396</v>
      </c>
    </row>
    <row r="463" spans="1:13">
      <c r="A463" s="44" t="s">
        <v>100</v>
      </c>
      <c r="B463" s="44" t="s">
        <v>116</v>
      </c>
      <c r="C463" s="44" t="s">
        <v>108</v>
      </c>
      <c r="D463" s="44" t="s">
        <v>127</v>
      </c>
      <c r="E463" s="43">
        <v>121382</v>
      </c>
      <c r="F463" s="43">
        <v>42319</v>
      </c>
      <c r="G463" s="43">
        <v>23666</v>
      </c>
      <c r="H463" s="43">
        <v>11421</v>
      </c>
      <c r="I463" s="43">
        <v>7232</v>
      </c>
      <c r="J463" s="43">
        <v>10093</v>
      </c>
      <c r="K463" s="43">
        <v>4626</v>
      </c>
      <c r="L463" s="43">
        <v>8304</v>
      </c>
      <c r="M463" s="43">
        <v>643</v>
      </c>
    </row>
    <row r="464" spans="1:13">
      <c r="A464" s="44" t="s">
        <v>100</v>
      </c>
      <c r="B464" s="44" t="s">
        <v>85</v>
      </c>
      <c r="C464" s="44" t="s">
        <v>108</v>
      </c>
      <c r="D464" s="44" t="s">
        <v>127</v>
      </c>
      <c r="E464" s="43">
        <v>61179</v>
      </c>
      <c r="F464" s="43">
        <v>21375</v>
      </c>
      <c r="G464" s="43">
        <v>11873</v>
      </c>
      <c r="H464" s="43">
        <v>5807</v>
      </c>
      <c r="I464" s="43">
        <v>3695</v>
      </c>
      <c r="J464" s="43">
        <v>5104</v>
      </c>
      <c r="K464" s="43">
        <v>2306</v>
      </c>
      <c r="L464" s="43">
        <v>4111</v>
      </c>
      <c r="M464" s="43">
        <v>352</v>
      </c>
    </row>
    <row r="465" spans="1:13">
      <c r="A465" s="44" t="s">
        <v>100</v>
      </c>
      <c r="B465" s="44" t="s">
        <v>84</v>
      </c>
      <c r="C465" s="44" t="s">
        <v>108</v>
      </c>
      <c r="D465" s="44" t="s">
        <v>127</v>
      </c>
      <c r="E465" s="43">
        <v>23578</v>
      </c>
      <c r="F465" s="43">
        <v>8079</v>
      </c>
      <c r="G465" s="43">
        <v>4625</v>
      </c>
      <c r="H465" s="43">
        <v>2130</v>
      </c>
      <c r="I465" s="43">
        <v>1324</v>
      </c>
      <c r="J465" s="43">
        <v>1935</v>
      </c>
      <c r="K465" s="43">
        <v>886</v>
      </c>
      <c r="L465" s="43">
        <v>1666</v>
      </c>
      <c r="M465" s="43">
        <v>138</v>
      </c>
    </row>
    <row r="466" spans="1:13">
      <c r="A466" s="44" t="s">
        <v>98</v>
      </c>
      <c r="B466" s="44" t="s">
        <v>115</v>
      </c>
      <c r="C466" s="44" t="s">
        <v>108</v>
      </c>
      <c r="D466" s="44" t="s">
        <v>127</v>
      </c>
      <c r="E466" s="43">
        <v>44796</v>
      </c>
      <c r="F466" s="43">
        <v>13718</v>
      </c>
      <c r="G466" s="43">
        <v>9187</v>
      </c>
      <c r="H466" s="43">
        <v>2757</v>
      </c>
      <c r="I466" s="43">
        <v>1774</v>
      </c>
      <c r="J466" s="43">
        <v>3097</v>
      </c>
      <c r="K466" s="43">
        <v>1582</v>
      </c>
      <c r="L466" s="43">
        <v>4381</v>
      </c>
      <c r="M466" s="43">
        <v>127</v>
      </c>
    </row>
    <row r="467" spans="1:13">
      <c r="A467" s="44" t="s">
        <v>98</v>
      </c>
      <c r="B467" s="44" t="s">
        <v>116</v>
      </c>
      <c r="C467" s="44" t="s">
        <v>108</v>
      </c>
      <c r="D467" s="44" t="s">
        <v>127</v>
      </c>
      <c r="E467" s="43">
        <v>79137</v>
      </c>
      <c r="F467" s="43">
        <v>27997</v>
      </c>
      <c r="G467" s="43">
        <v>15296</v>
      </c>
      <c r="H467" s="43">
        <v>7716</v>
      </c>
      <c r="I467" s="43">
        <v>4985</v>
      </c>
      <c r="J467" s="43">
        <v>6123</v>
      </c>
      <c r="K467" s="43">
        <v>3253</v>
      </c>
      <c r="L467" s="43">
        <v>5732</v>
      </c>
      <c r="M467" s="43">
        <v>188</v>
      </c>
    </row>
    <row r="468" spans="1:13">
      <c r="A468" s="44" t="s">
        <v>98</v>
      </c>
      <c r="B468" s="44" t="s">
        <v>85</v>
      </c>
      <c r="C468" s="44" t="s">
        <v>108</v>
      </c>
      <c r="D468" s="44" t="s">
        <v>127</v>
      </c>
      <c r="E468" s="43">
        <v>37998</v>
      </c>
      <c r="F468" s="43">
        <v>13511</v>
      </c>
      <c r="G468" s="43">
        <v>7306</v>
      </c>
      <c r="H468" s="43">
        <v>3751</v>
      </c>
      <c r="I468" s="43">
        <v>2454</v>
      </c>
      <c r="J468" s="43">
        <v>2905</v>
      </c>
      <c r="K468" s="43">
        <v>1584</v>
      </c>
      <c r="L468" s="43">
        <v>2734</v>
      </c>
      <c r="M468" s="43">
        <v>83</v>
      </c>
    </row>
    <row r="469" spans="1:13">
      <c r="A469" s="44" t="s">
        <v>98</v>
      </c>
      <c r="B469" s="44" t="s">
        <v>84</v>
      </c>
      <c r="C469" s="44" t="s">
        <v>108</v>
      </c>
      <c r="D469" s="44" t="s">
        <v>127</v>
      </c>
      <c r="E469" s="43">
        <v>14931</v>
      </c>
      <c r="F469" s="43">
        <v>5127</v>
      </c>
      <c r="G469" s="43">
        <v>2929</v>
      </c>
      <c r="H469" s="43">
        <v>1286</v>
      </c>
      <c r="I469" s="43">
        <v>912</v>
      </c>
      <c r="J469" s="43">
        <v>1135</v>
      </c>
      <c r="K469" s="43">
        <v>629</v>
      </c>
      <c r="L469" s="43">
        <v>1133</v>
      </c>
      <c r="M469" s="43">
        <v>32</v>
      </c>
    </row>
  </sheetData>
  <autoFilter ref="A5:M5"/>
  <phoneticPr fontId="7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showGridLines="0" workbookViewId="0">
      <selection activeCell="A6" sqref="A6:K21"/>
    </sheetView>
  </sheetViews>
  <sheetFormatPr defaultColWidth="16" defaultRowHeight="13.2"/>
  <cols>
    <col min="1" max="1" width="15.6328125" style="3" customWidth="1"/>
    <col min="2" max="3" width="9.7265625" style="3" bestFit="1" customWidth="1"/>
    <col min="4" max="13" width="8.6328125" style="3" customWidth="1"/>
    <col min="14" max="16384" width="16" style="3"/>
  </cols>
  <sheetData>
    <row r="1" spans="1:11">
      <c r="A1" s="2" t="s">
        <v>17</v>
      </c>
      <c r="B1" s="8">
        <f>'OTV-活动'!B1</f>
        <v>43240</v>
      </c>
      <c r="C1" s="8">
        <f>'OTV-活动'!C1</f>
        <v>43271</v>
      </c>
    </row>
    <row r="2" spans="1:11">
      <c r="A2" s="2" t="s">
        <v>18</v>
      </c>
      <c r="B2" s="8">
        <f>'OTV-活动'!B2</f>
        <v>43240</v>
      </c>
      <c r="C2" s="8">
        <f>'OTV-活动'!C2</f>
        <v>43247</v>
      </c>
    </row>
    <row r="3" spans="1:11">
      <c r="A3" s="9"/>
      <c r="B3" s="9"/>
      <c r="C3" s="9"/>
    </row>
    <row r="4" spans="1:11">
      <c r="A4" s="2" t="s">
        <v>80</v>
      </c>
    </row>
    <row r="5" spans="1:11">
      <c r="A5" s="2" t="s">
        <v>27</v>
      </c>
      <c r="B5" s="2" t="s">
        <v>9</v>
      </c>
      <c r="C5" s="2" t="s">
        <v>11</v>
      </c>
      <c r="D5" s="2" t="s">
        <v>13</v>
      </c>
      <c r="E5" s="2" t="s">
        <v>38</v>
      </c>
      <c r="F5" s="18">
        <v>1</v>
      </c>
      <c r="G5" s="18">
        <v>2</v>
      </c>
      <c r="H5" s="18">
        <v>3</v>
      </c>
      <c r="I5" s="18">
        <v>4</v>
      </c>
      <c r="J5" s="18">
        <v>5</v>
      </c>
      <c r="K5" s="2" t="s">
        <v>26</v>
      </c>
    </row>
    <row r="6" spans="1:11">
      <c r="A6" s="44" t="s">
        <v>89</v>
      </c>
      <c r="B6" s="44" t="s">
        <v>115</v>
      </c>
      <c r="C6" s="43">
        <v>1674873</v>
      </c>
      <c r="D6" s="43">
        <v>698801</v>
      </c>
      <c r="E6" s="43">
        <v>331005</v>
      </c>
      <c r="F6" s="43">
        <v>269924</v>
      </c>
      <c r="G6" s="43">
        <v>97872</v>
      </c>
      <c r="H6" s="43">
        <v>183577</v>
      </c>
      <c r="I6" s="43">
        <v>121274</v>
      </c>
      <c r="J6" s="43">
        <v>8438</v>
      </c>
      <c r="K6" s="43">
        <v>17716</v>
      </c>
    </row>
    <row r="7" spans="1:11">
      <c r="A7" s="44" t="s">
        <v>89</v>
      </c>
      <c r="B7" s="44" t="s">
        <v>116</v>
      </c>
      <c r="C7" s="43">
        <v>3195671</v>
      </c>
      <c r="D7" s="43">
        <v>1428275</v>
      </c>
      <c r="E7" s="43">
        <v>586979</v>
      </c>
      <c r="F7" s="43">
        <v>603165</v>
      </c>
      <c r="G7" s="43">
        <v>238131</v>
      </c>
      <c r="H7" s="43">
        <v>335332</v>
      </c>
      <c r="I7" s="43">
        <v>210114</v>
      </c>
      <c r="J7" s="43">
        <v>14274</v>
      </c>
      <c r="K7" s="43">
        <v>27259</v>
      </c>
    </row>
    <row r="8" spans="1:11">
      <c r="A8" s="44" t="s">
        <v>89</v>
      </c>
      <c r="B8" s="44" t="s">
        <v>85</v>
      </c>
      <c r="C8" s="43">
        <v>1537104</v>
      </c>
      <c r="D8" s="43">
        <v>681905</v>
      </c>
      <c r="E8" s="43">
        <v>284359</v>
      </c>
      <c r="F8" s="43">
        <v>285107</v>
      </c>
      <c r="G8" s="43">
        <v>112439</v>
      </c>
      <c r="H8" s="43">
        <v>161355</v>
      </c>
      <c r="I8" s="43">
        <v>102575</v>
      </c>
      <c r="J8" s="43">
        <v>6983</v>
      </c>
      <c r="K8" s="43">
        <v>13446</v>
      </c>
    </row>
    <row r="9" spans="1:11">
      <c r="A9" s="44" t="s">
        <v>89</v>
      </c>
      <c r="B9" s="44" t="s">
        <v>84</v>
      </c>
      <c r="C9" s="43">
        <v>577884</v>
      </c>
      <c r="D9" s="43">
        <v>252882</v>
      </c>
      <c r="E9" s="43">
        <v>108429</v>
      </c>
      <c r="F9" s="43">
        <v>104542</v>
      </c>
      <c r="G9" s="43">
        <v>39911</v>
      </c>
      <c r="H9" s="43">
        <v>60449</v>
      </c>
      <c r="I9" s="43">
        <v>39896</v>
      </c>
      <c r="J9" s="43">
        <v>2783</v>
      </c>
      <c r="K9" s="43">
        <v>5301</v>
      </c>
    </row>
    <row r="10" spans="1:11">
      <c r="A10" s="44" t="s">
        <v>108</v>
      </c>
      <c r="B10" s="44" t="s">
        <v>115</v>
      </c>
      <c r="C10" s="43">
        <v>1665359</v>
      </c>
      <c r="D10" s="43">
        <v>512745</v>
      </c>
      <c r="E10" s="43">
        <v>336556</v>
      </c>
      <c r="F10" s="43">
        <v>108306</v>
      </c>
      <c r="G10" s="43">
        <v>67883</v>
      </c>
      <c r="H10" s="43">
        <v>117511</v>
      </c>
      <c r="I10" s="43">
        <v>57175</v>
      </c>
      <c r="J10" s="43">
        <v>152247</v>
      </c>
      <c r="K10" s="43">
        <v>9623</v>
      </c>
    </row>
    <row r="11" spans="1:11">
      <c r="A11" s="44" t="s">
        <v>108</v>
      </c>
      <c r="B11" s="44" t="s">
        <v>116</v>
      </c>
      <c r="C11" s="43">
        <v>3195812</v>
      </c>
      <c r="D11" s="43">
        <v>1116230</v>
      </c>
      <c r="E11" s="43">
        <v>614373</v>
      </c>
      <c r="F11" s="43">
        <v>306949</v>
      </c>
      <c r="G11" s="43">
        <v>194908</v>
      </c>
      <c r="H11" s="43">
        <v>249424</v>
      </c>
      <c r="I11" s="43">
        <v>122533</v>
      </c>
      <c r="J11" s="43">
        <v>227101</v>
      </c>
      <c r="K11" s="43">
        <v>15315</v>
      </c>
    </row>
    <row r="12" spans="1:11">
      <c r="A12" s="44" t="s">
        <v>108</v>
      </c>
      <c r="B12" s="44" t="s">
        <v>85</v>
      </c>
      <c r="C12" s="43">
        <v>1547695</v>
      </c>
      <c r="D12" s="43">
        <v>539930</v>
      </c>
      <c r="E12" s="43">
        <v>297545</v>
      </c>
      <c r="F12" s="43">
        <v>148068</v>
      </c>
      <c r="G12" s="43">
        <v>94317</v>
      </c>
      <c r="H12" s="43">
        <v>120747</v>
      </c>
      <c r="I12" s="43">
        <v>59123</v>
      </c>
      <c r="J12" s="43">
        <v>110178</v>
      </c>
      <c r="K12" s="43">
        <v>7497</v>
      </c>
    </row>
    <row r="13" spans="1:11">
      <c r="A13" s="44" t="s">
        <v>108</v>
      </c>
      <c r="B13" s="44" t="s">
        <v>84</v>
      </c>
      <c r="C13" s="43">
        <v>606583</v>
      </c>
      <c r="D13" s="43">
        <v>206637</v>
      </c>
      <c r="E13" s="43">
        <v>117827</v>
      </c>
      <c r="F13" s="43">
        <v>54084</v>
      </c>
      <c r="G13" s="43">
        <v>34726</v>
      </c>
      <c r="H13" s="43">
        <v>46820</v>
      </c>
      <c r="I13" s="43">
        <v>22778</v>
      </c>
      <c r="J13" s="43">
        <v>45130</v>
      </c>
      <c r="K13" s="43">
        <v>3099</v>
      </c>
    </row>
    <row r="14" spans="1:11">
      <c r="A14" s="44" t="s">
        <v>88</v>
      </c>
      <c r="B14" s="44" t="s">
        <v>115</v>
      </c>
      <c r="C14" s="43">
        <v>5156280</v>
      </c>
      <c r="D14" s="43">
        <v>1701215</v>
      </c>
      <c r="E14" s="43">
        <v>1013495</v>
      </c>
      <c r="F14" s="43">
        <v>414073</v>
      </c>
      <c r="G14" s="43">
        <v>273647</v>
      </c>
      <c r="H14" s="43">
        <v>470239</v>
      </c>
      <c r="I14" s="43">
        <v>185269</v>
      </c>
      <c r="J14" s="43">
        <v>347151</v>
      </c>
      <c r="K14" s="43">
        <v>10836</v>
      </c>
    </row>
    <row r="15" spans="1:11">
      <c r="A15" s="44" t="s">
        <v>88</v>
      </c>
      <c r="B15" s="44" t="s">
        <v>116</v>
      </c>
      <c r="C15" s="43">
        <v>10281732</v>
      </c>
      <c r="D15" s="43">
        <v>3970769</v>
      </c>
      <c r="E15" s="43">
        <v>1806765</v>
      </c>
      <c r="F15" s="43">
        <v>1321554</v>
      </c>
      <c r="G15" s="43">
        <v>842450</v>
      </c>
      <c r="H15" s="43">
        <v>928342</v>
      </c>
      <c r="I15" s="43">
        <v>380147</v>
      </c>
      <c r="J15" s="43">
        <v>480970</v>
      </c>
      <c r="K15" s="43">
        <v>17306</v>
      </c>
    </row>
    <row r="16" spans="1:11">
      <c r="A16" s="44" t="s">
        <v>88</v>
      </c>
      <c r="B16" s="44" t="s">
        <v>85</v>
      </c>
      <c r="C16" s="43">
        <v>5136895</v>
      </c>
      <c r="D16" s="43">
        <v>1927628</v>
      </c>
      <c r="E16" s="43">
        <v>888019</v>
      </c>
      <c r="F16" s="43">
        <v>633425</v>
      </c>
      <c r="G16" s="43">
        <v>406184</v>
      </c>
      <c r="H16" s="43">
        <v>453084</v>
      </c>
      <c r="I16" s="43">
        <v>187042</v>
      </c>
      <c r="J16" s="43">
        <v>239339</v>
      </c>
      <c r="K16" s="43">
        <v>8554</v>
      </c>
    </row>
    <row r="17" spans="1:11">
      <c r="A17" s="44" t="s">
        <v>88</v>
      </c>
      <c r="B17" s="44" t="s">
        <v>84</v>
      </c>
      <c r="C17" s="43">
        <v>2038582</v>
      </c>
      <c r="D17" s="43">
        <v>730494</v>
      </c>
      <c r="E17" s="43">
        <v>357533</v>
      </c>
      <c r="F17" s="43">
        <v>224876</v>
      </c>
      <c r="G17" s="43">
        <v>148085</v>
      </c>
      <c r="H17" s="43">
        <v>178469</v>
      </c>
      <c r="I17" s="43">
        <v>74287</v>
      </c>
      <c r="J17" s="43">
        <v>101107</v>
      </c>
      <c r="K17" s="43">
        <v>3670</v>
      </c>
    </row>
    <row r="18" spans="1:11">
      <c r="A18" s="44" t="s">
        <v>107</v>
      </c>
      <c r="B18" s="44" t="s">
        <v>115</v>
      </c>
      <c r="C18" s="43">
        <v>1089742</v>
      </c>
      <c r="D18" s="43">
        <v>430622</v>
      </c>
      <c r="E18" s="43">
        <v>216998</v>
      </c>
      <c r="F18" s="43">
        <v>130997</v>
      </c>
      <c r="G18" s="43">
        <v>82627</v>
      </c>
      <c r="H18" s="43">
        <v>126402</v>
      </c>
      <c r="I18" s="43">
        <v>43389</v>
      </c>
      <c r="J18" s="43">
        <v>46508</v>
      </c>
      <c r="K18" s="43">
        <v>699</v>
      </c>
    </row>
    <row r="19" spans="1:11">
      <c r="A19" s="44" t="s">
        <v>107</v>
      </c>
      <c r="B19" s="44" t="s">
        <v>116</v>
      </c>
      <c r="C19" s="43">
        <v>1926087</v>
      </c>
      <c r="D19" s="43">
        <v>819978</v>
      </c>
      <c r="E19" s="43">
        <v>356617</v>
      </c>
      <c r="F19" s="43">
        <v>291530</v>
      </c>
      <c r="G19" s="43">
        <v>171831</v>
      </c>
      <c r="H19" s="43">
        <v>213677</v>
      </c>
      <c r="I19" s="43">
        <v>71422</v>
      </c>
      <c r="J19" s="43">
        <v>70528</v>
      </c>
      <c r="K19" s="43">
        <v>990</v>
      </c>
    </row>
    <row r="20" spans="1:11">
      <c r="A20" s="44" t="s">
        <v>107</v>
      </c>
      <c r="B20" s="44" t="s">
        <v>85</v>
      </c>
      <c r="C20" s="43">
        <v>887350</v>
      </c>
      <c r="D20" s="43">
        <v>380330</v>
      </c>
      <c r="E20" s="43">
        <v>163254</v>
      </c>
      <c r="F20" s="43">
        <v>136795</v>
      </c>
      <c r="G20" s="43">
        <v>80281</v>
      </c>
      <c r="H20" s="43">
        <v>98173</v>
      </c>
      <c r="I20" s="43">
        <v>32490</v>
      </c>
      <c r="J20" s="43">
        <v>32131</v>
      </c>
      <c r="K20" s="43">
        <v>460</v>
      </c>
    </row>
    <row r="21" spans="1:11">
      <c r="A21" s="44" t="s">
        <v>107</v>
      </c>
      <c r="B21" s="44" t="s">
        <v>84</v>
      </c>
      <c r="C21" s="43">
        <v>338703</v>
      </c>
      <c r="D21" s="43">
        <v>144420</v>
      </c>
      <c r="E21" s="43">
        <v>62736</v>
      </c>
      <c r="F21" s="43">
        <v>51458</v>
      </c>
      <c r="G21" s="43">
        <v>30226</v>
      </c>
      <c r="H21" s="43">
        <v>37723</v>
      </c>
      <c r="I21" s="43">
        <v>12414</v>
      </c>
      <c r="J21" s="43">
        <v>12426</v>
      </c>
      <c r="K21" s="43">
        <v>173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33"/>
  <sheetViews>
    <sheetView showGridLines="0" zoomScale="80" zoomScaleNormal="80" workbookViewId="0">
      <pane xSplit="6" ySplit="1" topLeftCell="G2" activePane="bottomRight" state="frozenSplit"/>
      <selection pane="topRight" activeCell="F1" sqref="F1"/>
      <selection pane="bottomLeft" activeCell="A2" sqref="A2"/>
      <selection pane="bottomRight" activeCell="G4" sqref="G4"/>
    </sheetView>
  </sheetViews>
  <sheetFormatPr defaultColWidth="10.6328125" defaultRowHeight="13.2"/>
  <cols>
    <col min="1" max="3" width="10.6328125" style="3"/>
    <col min="4" max="4" width="20" style="3" bestFit="1" customWidth="1"/>
    <col min="5" max="5" width="10.6328125" style="3"/>
    <col min="6" max="6" width="12.6328125" style="17" bestFit="1" customWidth="1"/>
    <col min="7" max="16384" width="10.6328125" style="3"/>
  </cols>
  <sheetData>
    <row r="1" spans="1:38">
      <c r="A1" s="11" t="s">
        <v>6</v>
      </c>
      <c r="B1" s="11" t="s">
        <v>7</v>
      </c>
      <c r="C1" s="11" t="s">
        <v>21</v>
      </c>
      <c r="D1" s="32" t="s">
        <v>109</v>
      </c>
      <c r="E1" s="11" t="s">
        <v>24</v>
      </c>
      <c r="F1" s="16" t="s">
        <v>35</v>
      </c>
      <c r="G1" s="12">
        <v>43240</v>
      </c>
      <c r="H1" s="12">
        <v>43241</v>
      </c>
      <c r="I1" s="12">
        <v>43242</v>
      </c>
      <c r="J1" s="12">
        <v>43243</v>
      </c>
      <c r="K1" s="12">
        <v>43244</v>
      </c>
      <c r="L1" s="12">
        <v>43245</v>
      </c>
      <c r="M1" s="12">
        <v>43246</v>
      </c>
      <c r="N1" s="12">
        <v>43247</v>
      </c>
      <c r="O1" s="12">
        <v>43248</v>
      </c>
      <c r="P1" s="12">
        <v>43249</v>
      </c>
      <c r="Q1" s="12">
        <v>43250</v>
      </c>
      <c r="R1" s="12">
        <v>43251</v>
      </c>
      <c r="S1" s="12">
        <v>43252</v>
      </c>
      <c r="T1" s="12">
        <v>43253</v>
      </c>
      <c r="U1" s="12">
        <v>43254</v>
      </c>
      <c r="V1" s="12">
        <v>43255</v>
      </c>
      <c r="W1" s="12">
        <v>43256</v>
      </c>
      <c r="X1" s="12">
        <v>43257</v>
      </c>
      <c r="Y1" s="12">
        <v>43258</v>
      </c>
      <c r="Z1" s="12">
        <v>43259</v>
      </c>
      <c r="AA1" s="12">
        <v>43260</v>
      </c>
      <c r="AB1" s="12">
        <v>43261</v>
      </c>
      <c r="AC1" s="12">
        <v>43262</v>
      </c>
      <c r="AD1" s="12">
        <v>43263</v>
      </c>
      <c r="AE1" s="12">
        <v>43264</v>
      </c>
      <c r="AF1" s="12">
        <v>43265</v>
      </c>
      <c r="AG1" s="12">
        <v>43266</v>
      </c>
      <c r="AH1" s="12">
        <v>43267</v>
      </c>
      <c r="AI1" s="12">
        <v>43268</v>
      </c>
      <c r="AJ1" s="12">
        <v>43269</v>
      </c>
      <c r="AK1" s="12">
        <v>43270</v>
      </c>
      <c r="AL1" s="12">
        <v>43271</v>
      </c>
    </row>
    <row r="2" spans="1:38">
      <c r="A2" s="33" t="s">
        <v>123</v>
      </c>
      <c r="B2" s="34" t="s">
        <v>40</v>
      </c>
      <c r="C2" s="21" t="s">
        <v>42</v>
      </c>
      <c r="D2" s="34" t="s">
        <v>120</v>
      </c>
      <c r="E2" s="35">
        <f>SUM(G2:AL2)*1000</f>
        <v>17100000</v>
      </c>
      <c r="F2" s="14">
        <f>SUM(G2:N2)*1000</f>
        <v>4272000</v>
      </c>
      <c r="G2" s="14">
        <v>534</v>
      </c>
      <c r="H2" s="14">
        <v>534</v>
      </c>
      <c r="I2" s="14">
        <v>534</v>
      </c>
      <c r="J2" s="14">
        <v>534</v>
      </c>
      <c r="K2" s="14">
        <v>534</v>
      </c>
      <c r="L2" s="14">
        <v>534</v>
      </c>
      <c r="M2" s="14">
        <v>534</v>
      </c>
      <c r="N2" s="14">
        <v>534</v>
      </c>
      <c r="O2" s="14">
        <v>534</v>
      </c>
      <c r="P2" s="14">
        <v>534</v>
      </c>
      <c r="Q2" s="14">
        <v>534</v>
      </c>
      <c r="R2" s="14">
        <v>534</v>
      </c>
      <c r="S2" s="14">
        <v>534</v>
      </c>
      <c r="T2" s="14">
        <v>534</v>
      </c>
      <c r="U2" s="14">
        <v>534</v>
      </c>
      <c r="V2" s="14">
        <v>534</v>
      </c>
      <c r="W2" s="14">
        <v>534</v>
      </c>
      <c r="X2" s="14">
        <v>534</v>
      </c>
      <c r="Y2" s="14">
        <v>534</v>
      </c>
      <c r="Z2" s="14">
        <v>534</v>
      </c>
      <c r="AA2" s="14">
        <v>534</v>
      </c>
      <c r="AB2" s="14">
        <v>534</v>
      </c>
      <c r="AC2" s="14">
        <v>534</v>
      </c>
      <c r="AD2" s="14">
        <v>534</v>
      </c>
      <c r="AE2" s="14">
        <v>534</v>
      </c>
      <c r="AF2" s="14">
        <v>534</v>
      </c>
      <c r="AG2" s="14">
        <v>534</v>
      </c>
      <c r="AH2" s="14">
        <v>534</v>
      </c>
      <c r="AI2" s="14">
        <v>534</v>
      </c>
      <c r="AJ2" s="14">
        <v>534</v>
      </c>
      <c r="AK2" s="14">
        <v>534</v>
      </c>
      <c r="AL2" s="14">
        <v>546</v>
      </c>
    </row>
    <row r="3" spans="1:38">
      <c r="A3" s="33" t="s">
        <v>123</v>
      </c>
      <c r="B3" s="21" t="s">
        <v>40</v>
      </c>
      <c r="C3" s="21" t="s">
        <v>43</v>
      </c>
      <c r="D3" s="21" t="s">
        <v>120</v>
      </c>
      <c r="E3" s="35">
        <f t="shared" ref="E3:E66" si="0">SUM(G3:AL3)*1000</f>
        <v>2800000</v>
      </c>
      <c r="F3" s="14">
        <f t="shared" ref="F3:F66" si="1">SUM(G3:N3)*1000</f>
        <v>704000</v>
      </c>
      <c r="G3" s="14">
        <v>88</v>
      </c>
      <c r="H3" s="14">
        <v>88</v>
      </c>
      <c r="I3" s="14">
        <v>88</v>
      </c>
      <c r="J3" s="14">
        <v>88</v>
      </c>
      <c r="K3" s="14">
        <v>88</v>
      </c>
      <c r="L3" s="14">
        <v>88</v>
      </c>
      <c r="M3" s="14">
        <v>88</v>
      </c>
      <c r="N3" s="14">
        <v>88</v>
      </c>
      <c r="O3" s="14">
        <v>88</v>
      </c>
      <c r="P3" s="14">
        <v>88</v>
      </c>
      <c r="Q3" s="14">
        <v>88</v>
      </c>
      <c r="R3" s="14">
        <v>88</v>
      </c>
      <c r="S3" s="14">
        <v>88</v>
      </c>
      <c r="T3" s="14">
        <v>88</v>
      </c>
      <c r="U3" s="14">
        <v>88</v>
      </c>
      <c r="V3" s="14">
        <v>88</v>
      </c>
      <c r="W3" s="14">
        <v>88</v>
      </c>
      <c r="X3" s="14">
        <v>88</v>
      </c>
      <c r="Y3" s="14">
        <v>88</v>
      </c>
      <c r="Z3" s="14">
        <v>88</v>
      </c>
      <c r="AA3" s="14">
        <v>88</v>
      </c>
      <c r="AB3" s="14">
        <v>88</v>
      </c>
      <c r="AC3" s="14">
        <v>88</v>
      </c>
      <c r="AD3" s="14">
        <v>88</v>
      </c>
      <c r="AE3" s="14">
        <v>88</v>
      </c>
      <c r="AF3" s="14">
        <v>88</v>
      </c>
      <c r="AG3" s="14">
        <v>88</v>
      </c>
      <c r="AH3" s="14">
        <v>88</v>
      </c>
      <c r="AI3" s="14">
        <v>88</v>
      </c>
      <c r="AJ3" s="14">
        <v>88</v>
      </c>
      <c r="AK3" s="14">
        <v>88</v>
      </c>
      <c r="AL3" s="14">
        <v>72</v>
      </c>
    </row>
    <row r="4" spans="1:38">
      <c r="A4" s="33" t="s">
        <v>123</v>
      </c>
      <c r="B4" s="21" t="s">
        <v>40</v>
      </c>
      <c r="C4" s="21" t="s">
        <v>1</v>
      </c>
      <c r="D4" s="21" t="s">
        <v>120</v>
      </c>
      <c r="E4" s="35">
        <f t="shared" si="0"/>
        <v>8910000</v>
      </c>
      <c r="F4" s="14">
        <f t="shared" si="1"/>
        <v>2224000</v>
      </c>
      <c r="G4" s="14">
        <v>278</v>
      </c>
      <c r="H4" s="14">
        <v>278</v>
      </c>
      <c r="I4" s="14">
        <v>278</v>
      </c>
      <c r="J4" s="14">
        <v>278</v>
      </c>
      <c r="K4" s="14">
        <v>278</v>
      </c>
      <c r="L4" s="14">
        <v>278</v>
      </c>
      <c r="M4" s="14">
        <v>278</v>
      </c>
      <c r="N4" s="14">
        <v>278</v>
      </c>
      <c r="O4" s="14">
        <v>278</v>
      </c>
      <c r="P4" s="14">
        <v>278</v>
      </c>
      <c r="Q4" s="14">
        <v>278</v>
      </c>
      <c r="R4" s="14">
        <v>278</v>
      </c>
      <c r="S4" s="14">
        <v>278</v>
      </c>
      <c r="T4" s="14">
        <v>278</v>
      </c>
      <c r="U4" s="14">
        <v>278</v>
      </c>
      <c r="V4" s="14">
        <v>278</v>
      </c>
      <c r="W4" s="14">
        <v>278</v>
      </c>
      <c r="X4" s="14">
        <v>278</v>
      </c>
      <c r="Y4" s="14">
        <v>278</v>
      </c>
      <c r="Z4" s="14">
        <v>278</v>
      </c>
      <c r="AA4" s="14">
        <v>278</v>
      </c>
      <c r="AB4" s="14">
        <v>278</v>
      </c>
      <c r="AC4" s="14">
        <v>278</v>
      </c>
      <c r="AD4" s="14">
        <v>278</v>
      </c>
      <c r="AE4" s="14">
        <v>278</v>
      </c>
      <c r="AF4" s="14">
        <v>278</v>
      </c>
      <c r="AG4" s="14">
        <v>278</v>
      </c>
      <c r="AH4" s="14">
        <v>278</v>
      </c>
      <c r="AI4" s="14">
        <v>278</v>
      </c>
      <c r="AJ4" s="14">
        <v>278</v>
      </c>
      <c r="AK4" s="14">
        <v>278</v>
      </c>
      <c r="AL4" s="14">
        <v>292</v>
      </c>
    </row>
    <row r="5" spans="1:38">
      <c r="A5" s="33" t="s">
        <v>123</v>
      </c>
      <c r="B5" s="21" t="s">
        <v>40</v>
      </c>
      <c r="C5" s="21" t="s">
        <v>4</v>
      </c>
      <c r="D5" s="21" t="s">
        <v>120</v>
      </c>
      <c r="E5" s="35">
        <f t="shared" si="0"/>
        <v>9000000</v>
      </c>
      <c r="F5" s="14">
        <f t="shared" si="1"/>
        <v>2248000</v>
      </c>
      <c r="G5" s="14">
        <v>281</v>
      </c>
      <c r="H5" s="14">
        <v>281</v>
      </c>
      <c r="I5" s="14">
        <v>281</v>
      </c>
      <c r="J5" s="14">
        <v>281</v>
      </c>
      <c r="K5" s="14">
        <v>281</v>
      </c>
      <c r="L5" s="14">
        <v>281</v>
      </c>
      <c r="M5" s="14">
        <v>281</v>
      </c>
      <c r="N5" s="14">
        <v>281</v>
      </c>
      <c r="O5" s="14">
        <v>281</v>
      </c>
      <c r="P5" s="14">
        <v>281</v>
      </c>
      <c r="Q5" s="14">
        <v>281</v>
      </c>
      <c r="R5" s="14">
        <v>281</v>
      </c>
      <c r="S5" s="14">
        <v>281</v>
      </c>
      <c r="T5" s="14">
        <v>281</v>
      </c>
      <c r="U5" s="14">
        <v>281</v>
      </c>
      <c r="V5" s="14">
        <v>281</v>
      </c>
      <c r="W5" s="14">
        <v>281</v>
      </c>
      <c r="X5" s="14">
        <v>281</v>
      </c>
      <c r="Y5" s="14">
        <v>281</v>
      </c>
      <c r="Z5" s="14">
        <v>281</v>
      </c>
      <c r="AA5" s="14">
        <v>281</v>
      </c>
      <c r="AB5" s="14">
        <v>281</v>
      </c>
      <c r="AC5" s="14">
        <v>281</v>
      </c>
      <c r="AD5" s="14">
        <v>281</v>
      </c>
      <c r="AE5" s="14">
        <v>281</v>
      </c>
      <c r="AF5" s="14">
        <v>281</v>
      </c>
      <c r="AG5" s="14">
        <v>281</v>
      </c>
      <c r="AH5" s="14">
        <v>281</v>
      </c>
      <c r="AI5" s="14">
        <v>281</v>
      </c>
      <c r="AJ5" s="14">
        <v>281</v>
      </c>
      <c r="AK5" s="14">
        <v>281</v>
      </c>
      <c r="AL5" s="14">
        <v>289</v>
      </c>
    </row>
    <row r="6" spans="1:38">
      <c r="A6" s="33" t="s">
        <v>123</v>
      </c>
      <c r="B6" s="21" t="s">
        <v>40</v>
      </c>
      <c r="C6" s="21" t="s">
        <v>5</v>
      </c>
      <c r="D6" s="21" t="s">
        <v>120</v>
      </c>
      <c r="E6" s="35">
        <f t="shared" si="0"/>
        <v>3240000</v>
      </c>
      <c r="F6" s="14">
        <f t="shared" si="1"/>
        <v>808000</v>
      </c>
      <c r="G6" s="14">
        <v>101</v>
      </c>
      <c r="H6" s="14">
        <v>101</v>
      </c>
      <c r="I6" s="14">
        <v>101</v>
      </c>
      <c r="J6" s="14">
        <v>101</v>
      </c>
      <c r="K6" s="14">
        <v>101</v>
      </c>
      <c r="L6" s="14">
        <v>101</v>
      </c>
      <c r="M6" s="14">
        <v>101</v>
      </c>
      <c r="N6" s="14">
        <v>101</v>
      </c>
      <c r="O6" s="14">
        <v>101</v>
      </c>
      <c r="P6" s="14">
        <v>101</v>
      </c>
      <c r="Q6" s="14">
        <v>101</v>
      </c>
      <c r="R6" s="14">
        <v>101</v>
      </c>
      <c r="S6" s="14">
        <v>101</v>
      </c>
      <c r="T6" s="14">
        <v>101</v>
      </c>
      <c r="U6" s="14">
        <v>101</v>
      </c>
      <c r="V6" s="14">
        <v>101</v>
      </c>
      <c r="W6" s="14">
        <v>101</v>
      </c>
      <c r="X6" s="14">
        <v>101</v>
      </c>
      <c r="Y6" s="14">
        <v>101</v>
      </c>
      <c r="Z6" s="14">
        <v>101</v>
      </c>
      <c r="AA6" s="14">
        <v>101</v>
      </c>
      <c r="AB6" s="14">
        <v>101</v>
      </c>
      <c r="AC6" s="14">
        <v>101</v>
      </c>
      <c r="AD6" s="14">
        <v>101</v>
      </c>
      <c r="AE6" s="14">
        <v>101</v>
      </c>
      <c r="AF6" s="14">
        <v>101</v>
      </c>
      <c r="AG6" s="14">
        <v>101</v>
      </c>
      <c r="AH6" s="14">
        <v>101</v>
      </c>
      <c r="AI6" s="14">
        <v>101</v>
      </c>
      <c r="AJ6" s="14">
        <v>101</v>
      </c>
      <c r="AK6" s="14">
        <v>101</v>
      </c>
      <c r="AL6" s="14">
        <v>109</v>
      </c>
    </row>
    <row r="7" spans="1:38">
      <c r="A7" s="33" t="s">
        <v>123</v>
      </c>
      <c r="B7" s="21" t="s">
        <v>40</v>
      </c>
      <c r="C7" s="21" t="s">
        <v>47</v>
      </c>
      <c r="D7" s="21" t="s">
        <v>120</v>
      </c>
      <c r="E7" s="35">
        <f t="shared" si="0"/>
        <v>7380000</v>
      </c>
      <c r="F7" s="14">
        <f t="shared" si="1"/>
        <v>1848000</v>
      </c>
      <c r="G7" s="14">
        <v>231</v>
      </c>
      <c r="H7" s="14">
        <v>231</v>
      </c>
      <c r="I7" s="14">
        <v>231</v>
      </c>
      <c r="J7" s="14">
        <v>231</v>
      </c>
      <c r="K7" s="14">
        <v>231</v>
      </c>
      <c r="L7" s="14">
        <v>231</v>
      </c>
      <c r="M7" s="14">
        <v>231</v>
      </c>
      <c r="N7" s="14">
        <v>231</v>
      </c>
      <c r="O7" s="14">
        <v>231</v>
      </c>
      <c r="P7" s="14">
        <v>231</v>
      </c>
      <c r="Q7" s="14">
        <v>231</v>
      </c>
      <c r="R7" s="14">
        <v>231</v>
      </c>
      <c r="S7" s="14">
        <v>231</v>
      </c>
      <c r="T7" s="14">
        <v>231</v>
      </c>
      <c r="U7" s="14">
        <v>231</v>
      </c>
      <c r="V7" s="14">
        <v>231</v>
      </c>
      <c r="W7" s="14">
        <v>231</v>
      </c>
      <c r="X7" s="14">
        <v>231</v>
      </c>
      <c r="Y7" s="14">
        <v>231</v>
      </c>
      <c r="Z7" s="14">
        <v>231</v>
      </c>
      <c r="AA7" s="14">
        <v>231</v>
      </c>
      <c r="AB7" s="14">
        <v>231</v>
      </c>
      <c r="AC7" s="14">
        <v>231</v>
      </c>
      <c r="AD7" s="14">
        <v>231</v>
      </c>
      <c r="AE7" s="14">
        <v>231</v>
      </c>
      <c r="AF7" s="14">
        <v>231</v>
      </c>
      <c r="AG7" s="14">
        <v>231</v>
      </c>
      <c r="AH7" s="14">
        <v>231</v>
      </c>
      <c r="AI7" s="14">
        <v>231</v>
      </c>
      <c r="AJ7" s="14">
        <v>231</v>
      </c>
      <c r="AK7" s="14">
        <v>231</v>
      </c>
      <c r="AL7" s="14">
        <v>219</v>
      </c>
    </row>
    <row r="8" spans="1:38">
      <c r="A8" s="33" t="s">
        <v>123</v>
      </c>
      <c r="B8" s="21" t="s">
        <v>40</v>
      </c>
      <c r="C8" s="20" t="s">
        <v>48</v>
      </c>
      <c r="D8" s="21" t="s">
        <v>120</v>
      </c>
      <c r="E8" s="35">
        <f t="shared" si="0"/>
        <v>5670000</v>
      </c>
      <c r="F8" s="14">
        <f t="shared" si="1"/>
        <v>1416000</v>
      </c>
      <c r="G8" s="14">
        <v>177</v>
      </c>
      <c r="H8" s="14">
        <v>177</v>
      </c>
      <c r="I8" s="14">
        <v>177</v>
      </c>
      <c r="J8" s="14">
        <v>177</v>
      </c>
      <c r="K8" s="14">
        <v>177</v>
      </c>
      <c r="L8" s="14">
        <v>177</v>
      </c>
      <c r="M8" s="14">
        <v>177</v>
      </c>
      <c r="N8" s="14">
        <v>177</v>
      </c>
      <c r="O8" s="14">
        <v>177</v>
      </c>
      <c r="P8" s="14">
        <v>177</v>
      </c>
      <c r="Q8" s="14">
        <v>177</v>
      </c>
      <c r="R8" s="14">
        <v>177</v>
      </c>
      <c r="S8" s="14">
        <v>177</v>
      </c>
      <c r="T8" s="14">
        <v>177</v>
      </c>
      <c r="U8" s="14">
        <v>177</v>
      </c>
      <c r="V8" s="14">
        <v>177</v>
      </c>
      <c r="W8" s="14">
        <v>177</v>
      </c>
      <c r="X8" s="14">
        <v>177</v>
      </c>
      <c r="Y8" s="14">
        <v>177</v>
      </c>
      <c r="Z8" s="14">
        <v>177</v>
      </c>
      <c r="AA8" s="14">
        <v>177</v>
      </c>
      <c r="AB8" s="14">
        <v>177</v>
      </c>
      <c r="AC8" s="14">
        <v>177</v>
      </c>
      <c r="AD8" s="14">
        <v>177</v>
      </c>
      <c r="AE8" s="14">
        <v>177</v>
      </c>
      <c r="AF8" s="14">
        <v>177</v>
      </c>
      <c r="AG8" s="14">
        <v>177</v>
      </c>
      <c r="AH8" s="14">
        <v>177</v>
      </c>
      <c r="AI8" s="14">
        <v>177</v>
      </c>
      <c r="AJ8" s="14">
        <v>177</v>
      </c>
      <c r="AK8" s="14">
        <v>177</v>
      </c>
      <c r="AL8" s="14">
        <v>183</v>
      </c>
    </row>
    <row r="9" spans="1:38">
      <c r="A9" s="33" t="s">
        <v>123</v>
      </c>
      <c r="B9" s="21" t="s">
        <v>40</v>
      </c>
      <c r="C9" s="20" t="s">
        <v>3</v>
      </c>
      <c r="D9" s="21" t="s">
        <v>120</v>
      </c>
      <c r="E9" s="35">
        <f t="shared" si="0"/>
        <v>3690000</v>
      </c>
      <c r="F9" s="14">
        <f t="shared" si="1"/>
        <v>920000</v>
      </c>
      <c r="G9" s="14">
        <v>115</v>
      </c>
      <c r="H9" s="14">
        <v>115</v>
      </c>
      <c r="I9" s="14">
        <v>115</v>
      </c>
      <c r="J9" s="14">
        <v>115</v>
      </c>
      <c r="K9" s="14">
        <v>115</v>
      </c>
      <c r="L9" s="14">
        <v>115</v>
      </c>
      <c r="M9" s="14">
        <v>115</v>
      </c>
      <c r="N9" s="14">
        <v>115</v>
      </c>
      <c r="O9" s="14">
        <v>115</v>
      </c>
      <c r="P9" s="14">
        <v>115</v>
      </c>
      <c r="Q9" s="14">
        <v>115</v>
      </c>
      <c r="R9" s="14">
        <v>115</v>
      </c>
      <c r="S9" s="14">
        <v>115</v>
      </c>
      <c r="T9" s="14">
        <v>115</v>
      </c>
      <c r="U9" s="14">
        <v>115</v>
      </c>
      <c r="V9" s="14">
        <v>115</v>
      </c>
      <c r="W9" s="14">
        <v>115</v>
      </c>
      <c r="X9" s="14">
        <v>115</v>
      </c>
      <c r="Y9" s="14">
        <v>115</v>
      </c>
      <c r="Z9" s="14">
        <v>115</v>
      </c>
      <c r="AA9" s="14">
        <v>115</v>
      </c>
      <c r="AB9" s="14">
        <v>115</v>
      </c>
      <c r="AC9" s="14">
        <v>115</v>
      </c>
      <c r="AD9" s="14">
        <v>115</v>
      </c>
      <c r="AE9" s="14">
        <v>115</v>
      </c>
      <c r="AF9" s="14">
        <v>115</v>
      </c>
      <c r="AG9" s="14">
        <v>115</v>
      </c>
      <c r="AH9" s="14">
        <v>115</v>
      </c>
      <c r="AI9" s="14">
        <v>115</v>
      </c>
      <c r="AJ9" s="14">
        <v>115</v>
      </c>
      <c r="AK9" s="14">
        <v>115</v>
      </c>
      <c r="AL9" s="14">
        <v>125</v>
      </c>
    </row>
    <row r="10" spans="1:38">
      <c r="A10" s="33" t="s">
        <v>123</v>
      </c>
      <c r="B10" s="21" t="s">
        <v>40</v>
      </c>
      <c r="C10" s="20" t="s">
        <v>50</v>
      </c>
      <c r="D10" s="21" t="s">
        <v>120</v>
      </c>
      <c r="E10" s="35">
        <f t="shared" si="0"/>
        <v>5400000</v>
      </c>
      <c r="F10" s="14">
        <f t="shared" si="1"/>
        <v>1352000</v>
      </c>
      <c r="G10" s="14">
        <v>169</v>
      </c>
      <c r="H10" s="14">
        <v>169</v>
      </c>
      <c r="I10" s="14">
        <v>169</v>
      </c>
      <c r="J10" s="14">
        <v>169</v>
      </c>
      <c r="K10" s="14">
        <v>169</v>
      </c>
      <c r="L10" s="14">
        <v>169</v>
      </c>
      <c r="M10" s="14">
        <v>169</v>
      </c>
      <c r="N10" s="14">
        <v>169</v>
      </c>
      <c r="O10" s="14">
        <v>169</v>
      </c>
      <c r="P10" s="14">
        <v>169</v>
      </c>
      <c r="Q10" s="14">
        <v>169</v>
      </c>
      <c r="R10" s="14">
        <v>169</v>
      </c>
      <c r="S10" s="14">
        <v>169</v>
      </c>
      <c r="T10" s="14">
        <v>169</v>
      </c>
      <c r="U10" s="14">
        <v>169</v>
      </c>
      <c r="V10" s="14">
        <v>169</v>
      </c>
      <c r="W10" s="14">
        <v>169</v>
      </c>
      <c r="X10" s="14">
        <v>169</v>
      </c>
      <c r="Y10" s="14">
        <v>169</v>
      </c>
      <c r="Z10" s="14">
        <v>169</v>
      </c>
      <c r="AA10" s="14">
        <v>169</v>
      </c>
      <c r="AB10" s="14">
        <v>169</v>
      </c>
      <c r="AC10" s="14">
        <v>169</v>
      </c>
      <c r="AD10" s="14">
        <v>169</v>
      </c>
      <c r="AE10" s="14">
        <v>169</v>
      </c>
      <c r="AF10" s="14">
        <v>169</v>
      </c>
      <c r="AG10" s="14">
        <v>169</v>
      </c>
      <c r="AH10" s="14">
        <v>169</v>
      </c>
      <c r="AI10" s="14">
        <v>169</v>
      </c>
      <c r="AJ10" s="14">
        <v>169</v>
      </c>
      <c r="AK10" s="14">
        <v>169</v>
      </c>
      <c r="AL10" s="14">
        <v>161</v>
      </c>
    </row>
    <row r="11" spans="1:38">
      <c r="A11" s="33" t="s">
        <v>123</v>
      </c>
      <c r="B11" s="21" t="s">
        <v>40</v>
      </c>
      <c r="C11" s="20" t="s">
        <v>45</v>
      </c>
      <c r="D11" s="21" t="s">
        <v>120</v>
      </c>
      <c r="E11" s="35">
        <f t="shared" si="0"/>
        <v>2790000</v>
      </c>
      <c r="F11" s="14">
        <f t="shared" si="1"/>
        <v>696000</v>
      </c>
      <c r="G11" s="14">
        <v>87</v>
      </c>
      <c r="H11" s="14">
        <v>87</v>
      </c>
      <c r="I11" s="14">
        <v>87</v>
      </c>
      <c r="J11" s="14">
        <v>87</v>
      </c>
      <c r="K11" s="14">
        <v>87</v>
      </c>
      <c r="L11" s="14">
        <v>87</v>
      </c>
      <c r="M11" s="14">
        <v>87</v>
      </c>
      <c r="N11" s="14">
        <v>87</v>
      </c>
      <c r="O11" s="14">
        <v>87</v>
      </c>
      <c r="P11" s="14">
        <v>87</v>
      </c>
      <c r="Q11" s="14">
        <v>87</v>
      </c>
      <c r="R11" s="14">
        <v>87</v>
      </c>
      <c r="S11" s="14">
        <v>87</v>
      </c>
      <c r="T11" s="14">
        <v>87</v>
      </c>
      <c r="U11" s="14">
        <v>87</v>
      </c>
      <c r="V11" s="14">
        <v>87</v>
      </c>
      <c r="W11" s="14">
        <v>87</v>
      </c>
      <c r="X11" s="14">
        <v>87</v>
      </c>
      <c r="Y11" s="14">
        <v>87</v>
      </c>
      <c r="Z11" s="14">
        <v>87</v>
      </c>
      <c r="AA11" s="14">
        <v>87</v>
      </c>
      <c r="AB11" s="14">
        <v>87</v>
      </c>
      <c r="AC11" s="14">
        <v>87</v>
      </c>
      <c r="AD11" s="14">
        <v>87</v>
      </c>
      <c r="AE11" s="14">
        <v>87</v>
      </c>
      <c r="AF11" s="14">
        <v>87</v>
      </c>
      <c r="AG11" s="14">
        <v>87</v>
      </c>
      <c r="AH11" s="14">
        <v>87</v>
      </c>
      <c r="AI11" s="14">
        <v>87</v>
      </c>
      <c r="AJ11" s="14">
        <v>87</v>
      </c>
      <c r="AK11" s="14">
        <v>87</v>
      </c>
      <c r="AL11" s="14">
        <v>93</v>
      </c>
    </row>
    <row r="12" spans="1:38">
      <c r="A12" s="33" t="s">
        <v>123</v>
      </c>
      <c r="B12" s="21" t="s">
        <v>40</v>
      </c>
      <c r="C12" s="20" t="s">
        <v>53</v>
      </c>
      <c r="D12" s="21" t="s">
        <v>120</v>
      </c>
      <c r="E12" s="35">
        <f t="shared" si="0"/>
        <v>4320000</v>
      </c>
      <c r="F12" s="14">
        <f t="shared" si="1"/>
        <v>1080000</v>
      </c>
      <c r="G12" s="14">
        <v>135</v>
      </c>
      <c r="H12" s="14">
        <v>135</v>
      </c>
      <c r="I12" s="14">
        <v>135</v>
      </c>
      <c r="J12" s="14">
        <v>135</v>
      </c>
      <c r="K12" s="14">
        <v>135</v>
      </c>
      <c r="L12" s="14">
        <v>135</v>
      </c>
      <c r="M12" s="14">
        <v>135</v>
      </c>
      <c r="N12" s="14">
        <v>135</v>
      </c>
      <c r="O12" s="14">
        <v>135</v>
      </c>
      <c r="P12" s="14">
        <v>135</v>
      </c>
      <c r="Q12" s="14">
        <v>135</v>
      </c>
      <c r="R12" s="14">
        <v>135</v>
      </c>
      <c r="S12" s="14">
        <v>135</v>
      </c>
      <c r="T12" s="14">
        <v>135</v>
      </c>
      <c r="U12" s="14">
        <v>135</v>
      </c>
      <c r="V12" s="14">
        <v>135</v>
      </c>
      <c r="W12" s="14">
        <v>135</v>
      </c>
      <c r="X12" s="14">
        <v>135</v>
      </c>
      <c r="Y12" s="14">
        <v>135</v>
      </c>
      <c r="Z12" s="14">
        <v>135</v>
      </c>
      <c r="AA12" s="14">
        <v>135</v>
      </c>
      <c r="AB12" s="14">
        <v>135</v>
      </c>
      <c r="AC12" s="14">
        <v>135</v>
      </c>
      <c r="AD12" s="14">
        <v>135</v>
      </c>
      <c r="AE12" s="14">
        <v>135</v>
      </c>
      <c r="AF12" s="14">
        <v>135</v>
      </c>
      <c r="AG12" s="14">
        <v>135</v>
      </c>
      <c r="AH12" s="14">
        <v>135</v>
      </c>
      <c r="AI12" s="14">
        <v>135</v>
      </c>
      <c r="AJ12" s="14">
        <v>135</v>
      </c>
      <c r="AK12" s="14">
        <v>135</v>
      </c>
      <c r="AL12" s="14">
        <v>135</v>
      </c>
    </row>
    <row r="13" spans="1:38">
      <c r="A13" s="33" t="s">
        <v>123</v>
      </c>
      <c r="B13" s="33" t="s">
        <v>40</v>
      </c>
      <c r="C13" s="21" t="s">
        <v>0</v>
      </c>
      <c r="D13" s="33" t="s">
        <v>120</v>
      </c>
      <c r="E13" s="35">
        <f t="shared" si="0"/>
        <v>6030000</v>
      </c>
      <c r="F13" s="14">
        <f t="shared" si="1"/>
        <v>1504000</v>
      </c>
      <c r="G13" s="14">
        <v>188</v>
      </c>
      <c r="H13" s="14">
        <v>188</v>
      </c>
      <c r="I13" s="14">
        <v>188</v>
      </c>
      <c r="J13" s="14">
        <v>188</v>
      </c>
      <c r="K13" s="14">
        <v>188</v>
      </c>
      <c r="L13" s="14">
        <v>188</v>
      </c>
      <c r="M13" s="14">
        <v>188</v>
      </c>
      <c r="N13" s="14">
        <v>188</v>
      </c>
      <c r="O13" s="14">
        <v>188</v>
      </c>
      <c r="P13" s="14">
        <v>188</v>
      </c>
      <c r="Q13" s="14">
        <v>188</v>
      </c>
      <c r="R13" s="14">
        <v>188</v>
      </c>
      <c r="S13" s="14">
        <v>188</v>
      </c>
      <c r="T13" s="14">
        <v>188</v>
      </c>
      <c r="U13" s="14">
        <v>188</v>
      </c>
      <c r="V13" s="14">
        <v>188</v>
      </c>
      <c r="W13" s="14">
        <v>188</v>
      </c>
      <c r="X13" s="14">
        <v>188</v>
      </c>
      <c r="Y13" s="14">
        <v>188</v>
      </c>
      <c r="Z13" s="14">
        <v>188</v>
      </c>
      <c r="AA13" s="14">
        <v>188</v>
      </c>
      <c r="AB13" s="14">
        <v>188</v>
      </c>
      <c r="AC13" s="14">
        <v>188</v>
      </c>
      <c r="AD13" s="14">
        <v>188</v>
      </c>
      <c r="AE13" s="14">
        <v>188</v>
      </c>
      <c r="AF13" s="14">
        <v>188</v>
      </c>
      <c r="AG13" s="14">
        <v>188</v>
      </c>
      <c r="AH13" s="14">
        <v>188</v>
      </c>
      <c r="AI13" s="14">
        <v>188</v>
      </c>
      <c r="AJ13" s="14">
        <v>188</v>
      </c>
      <c r="AK13" s="14">
        <v>188</v>
      </c>
      <c r="AL13" s="14">
        <v>202</v>
      </c>
    </row>
    <row r="14" spans="1:38">
      <c r="A14" s="33" t="s">
        <v>123</v>
      </c>
      <c r="B14" s="33" t="s">
        <v>40</v>
      </c>
      <c r="C14" s="21" t="s">
        <v>102</v>
      </c>
      <c r="D14" s="33" t="s">
        <v>120</v>
      </c>
      <c r="E14" s="35">
        <f t="shared" si="0"/>
        <v>2250000</v>
      </c>
      <c r="F14" s="14">
        <f t="shared" si="1"/>
        <v>560000</v>
      </c>
      <c r="G14" s="14">
        <v>70</v>
      </c>
      <c r="H14" s="14">
        <v>70</v>
      </c>
      <c r="I14" s="14">
        <v>70</v>
      </c>
      <c r="J14" s="14">
        <v>70</v>
      </c>
      <c r="K14" s="14">
        <v>70</v>
      </c>
      <c r="L14" s="14">
        <v>70</v>
      </c>
      <c r="M14" s="14">
        <v>70</v>
      </c>
      <c r="N14" s="14">
        <v>70</v>
      </c>
      <c r="O14" s="14">
        <v>70</v>
      </c>
      <c r="P14" s="14">
        <v>70</v>
      </c>
      <c r="Q14" s="14">
        <v>70</v>
      </c>
      <c r="R14" s="14">
        <v>70</v>
      </c>
      <c r="S14" s="14">
        <v>70</v>
      </c>
      <c r="T14" s="14">
        <v>70</v>
      </c>
      <c r="U14" s="14">
        <v>70</v>
      </c>
      <c r="V14" s="14">
        <v>70</v>
      </c>
      <c r="W14" s="14">
        <v>70</v>
      </c>
      <c r="X14" s="14">
        <v>70</v>
      </c>
      <c r="Y14" s="14">
        <v>70</v>
      </c>
      <c r="Z14" s="14">
        <v>70</v>
      </c>
      <c r="AA14" s="14">
        <v>70</v>
      </c>
      <c r="AB14" s="14">
        <v>70</v>
      </c>
      <c r="AC14" s="14">
        <v>70</v>
      </c>
      <c r="AD14" s="14">
        <v>70</v>
      </c>
      <c r="AE14" s="14">
        <v>70</v>
      </c>
      <c r="AF14" s="14">
        <v>70</v>
      </c>
      <c r="AG14" s="14">
        <v>70</v>
      </c>
      <c r="AH14" s="14">
        <v>70</v>
      </c>
      <c r="AI14" s="14">
        <v>70</v>
      </c>
      <c r="AJ14" s="14">
        <v>70</v>
      </c>
      <c r="AK14" s="14">
        <v>70</v>
      </c>
      <c r="AL14" s="14">
        <v>80</v>
      </c>
    </row>
    <row r="15" spans="1:38">
      <c r="A15" s="33" t="s">
        <v>123</v>
      </c>
      <c r="B15" s="36" t="s">
        <v>40</v>
      </c>
      <c r="C15" s="21" t="s">
        <v>57</v>
      </c>
      <c r="D15" s="36" t="s">
        <v>120</v>
      </c>
      <c r="E15" s="35">
        <f t="shared" si="0"/>
        <v>5850000</v>
      </c>
      <c r="F15" s="14">
        <f t="shared" si="1"/>
        <v>1464000</v>
      </c>
      <c r="G15" s="14">
        <v>183</v>
      </c>
      <c r="H15" s="14">
        <v>183</v>
      </c>
      <c r="I15" s="14">
        <v>183</v>
      </c>
      <c r="J15" s="14">
        <v>183</v>
      </c>
      <c r="K15" s="14">
        <v>183</v>
      </c>
      <c r="L15" s="14">
        <v>183</v>
      </c>
      <c r="M15" s="14">
        <v>183</v>
      </c>
      <c r="N15" s="14">
        <v>183</v>
      </c>
      <c r="O15" s="14">
        <v>183</v>
      </c>
      <c r="P15" s="14">
        <v>183</v>
      </c>
      <c r="Q15" s="14">
        <v>183</v>
      </c>
      <c r="R15" s="14">
        <v>183</v>
      </c>
      <c r="S15" s="14">
        <v>183</v>
      </c>
      <c r="T15" s="14">
        <v>183</v>
      </c>
      <c r="U15" s="14">
        <v>183</v>
      </c>
      <c r="V15" s="14">
        <v>183</v>
      </c>
      <c r="W15" s="14">
        <v>183</v>
      </c>
      <c r="X15" s="14">
        <v>183</v>
      </c>
      <c r="Y15" s="14">
        <v>183</v>
      </c>
      <c r="Z15" s="14">
        <v>183</v>
      </c>
      <c r="AA15" s="14">
        <v>183</v>
      </c>
      <c r="AB15" s="14">
        <v>183</v>
      </c>
      <c r="AC15" s="14">
        <v>183</v>
      </c>
      <c r="AD15" s="14">
        <v>183</v>
      </c>
      <c r="AE15" s="14">
        <v>183</v>
      </c>
      <c r="AF15" s="14">
        <v>183</v>
      </c>
      <c r="AG15" s="14">
        <v>183</v>
      </c>
      <c r="AH15" s="14">
        <v>183</v>
      </c>
      <c r="AI15" s="14">
        <v>183</v>
      </c>
      <c r="AJ15" s="14">
        <v>183</v>
      </c>
      <c r="AK15" s="14">
        <v>183</v>
      </c>
      <c r="AL15" s="14">
        <v>177</v>
      </c>
    </row>
    <row r="16" spans="1:38">
      <c r="A16" s="33" t="s">
        <v>123</v>
      </c>
      <c r="B16" s="36" t="s">
        <v>40</v>
      </c>
      <c r="C16" s="21" t="s">
        <v>46</v>
      </c>
      <c r="D16" s="36" t="s">
        <v>120</v>
      </c>
      <c r="E16" s="35">
        <f t="shared" si="0"/>
        <v>2880000</v>
      </c>
      <c r="F16" s="14">
        <f t="shared" si="1"/>
        <v>720000</v>
      </c>
      <c r="G16" s="14">
        <v>90</v>
      </c>
      <c r="H16" s="14">
        <v>90</v>
      </c>
      <c r="I16" s="14">
        <v>90</v>
      </c>
      <c r="J16" s="14">
        <v>90</v>
      </c>
      <c r="K16" s="14">
        <v>90</v>
      </c>
      <c r="L16" s="14">
        <v>90</v>
      </c>
      <c r="M16" s="14">
        <v>90</v>
      </c>
      <c r="N16" s="14">
        <v>90</v>
      </c>
      <c r="O16" s="14">
        <v>90</v>
      </c>
      <c r="P16" s="14">
        <v>90</v>
      </c>
      <c r="Q16" s="14">
        <v>90</v>
      </c>
      <c r="R16" s="14">
        <v>90</v>
      </c>
      <c r="S16" s="14">
        <v>90</v>
      </c>
      <c r="T16" s="14">
        <v>90</v>
      </c>
      <c r="U16" s="14">
        <v>90</v>
      </c>
      <c r="V16" s="14">
        <v>90</v>
      </c>
      <c r="W16" s="14">
        <v>90</v>
      </c>
      <c r="X16" s="14">
        <v>90</v>
      </c>
      <c r="Y16" s="14">
        <v>90</v>
      </c>
      <c r="Z16" s="14">
        <v>90</v>
      </c>
      <c r="AA16" s="14">
        <v>90</v>
      </c>
      <c r="AB16" s="14">
        <v>90</v>
      </c>
      <c r="AC16" s="14">
        <v>90</v>
      </c>
      <c r="AD16" s="14">
        <v>90</v>
      </c>
      <c r="AE16" s="14">
        <v>90</v>
      </c>
      <c r="AF16" s="14">
        <v>90</v>
      </c>
      <c r="AG16" s="14">
        <v>90</v>
      </c>
      <c r="AH16" s="14">
        <v>90</v>
      </c>
      <c r="AI16" s="14">
        <v>90</v>
      </c>
      <c r="AJ16" s="14">
        <v>90</v>
      </c>
      <c r="AK16" s="14">
        <v>90</v>
      </c>
      <c r="AL16" s="14">
        <v>90</v>
      </c>
    </row>
    <row r="17" spans="1:38">
      <c r="A17" s="33" t="s">
        <v>123</v>
      </c>
      <c r="B17" s="36" t="s">
        <v>40</v>
      </c>
      <c r="C17" s="21" t="s">
        <v>49</v>
      </c>
      <c r="D17" s="36" t="s">
        <v>120</v>
      </c>
      <c r="E17" s="35">
        <f t="shared" si="0"/>
        <v>3240000</v>
      </c>
      <c r="F17" s="14">
        <f t="shared" si="1"/>
        <v>808000</v>
      </c>
      <c r="G17" s="14">
        <v>101</v>
      </c>
      <c r="H17" s="14">
        <v>101</v>
      </c>
      <c r="I17" s="14">
        <v>101</v>
      </c>
      <c r="J17" s="14">
        <v>101</v>
      </c>
      <c r="K17" s="14">
        <v>101</v>
      </c>
      <c r="L17" s="14">
        <v>101</v>
      </c>
      <c r="M17" s="14">
        <v>101</v>
      </c>
      <c r="N17" s="14">
        <v>101</v>
      </c>
      <c r="O17" s="14">
        <v>101</v>
      </c>
      <c r="P17" s="14">
        <v>101</v>
      </c>
      <c r="Q17" s="14">
        <v>101</v>
      </c>
      <c r="R17" s="14">
        <v>101</v>
      </c>
      <c r="S17" s="14">
        <v>101</v>
      </c>
      <c r="T17" s="14">
        <v>101</v>
      </c>
      <c r="U17" s="14">
        <v>101</v>
      </c>
      <c r="V17" s="14">
        <v>101</v>
      </c>
      <c r="W17" s="14">
        <v>101</v>
      </c>
      <c r="X17" s="14">
        <v>101</v>
      </c>
      <c r="Y17" s="14">
        <v>101</v>
      </c>
      <c r="Z17" s="14">
        <v>101</v>
      </c>
      <c r="AA17" s="14">
        <v>101</v>
      </c>
      <c r="AB17" s="14">
        <v>101</v>
      </c>
      <c r="AC17" s="14">
        <v>101</v>
      </c>
      <c r="AD17" s="14">
        <v>101</v>
      </c>
      <c r="AE17" s="14">
        <v>101</v>
      </c>
      <c r="AF17" s="14">
        <v>101</v>
      </c>
      <c r="AG17" s="14">
        <v>101</v>
      </c>
      <c r="AH17" s="14">
        <v>101</v>
      </c>
      <c r="AI17" s="14">
        <v>101</v>
      </c>
      <c r="AJ17" s="14">
        <v>101</v>
      </c>
      <c r="AK17" s="14">
        <v>101</v>
      </c>
      <c r="AL17" s="14">
        <v>109</v>
      </c>
    </row>
    <row r="18" spans="1:38">
      <c r="A18" s="33" t="s">
        <v>123</v>
      </c>
      <c r="B18" s="36" t="s">
        <v>40</v>
      </c>
      <c r="C18" s="21" t="s">
        <v>104</v>
      </c>
      <c r="D18" s="36" t="s">
        <v>120</v>
      </c>
      <c r="E18" s="35">
        <f t="shared" si="0"/>
        <v>3900000</v>
      </c>
      <c r="F18" s="14">
        <f t="shared" si="1"/>
        <v>976000</v>
      </c>
      <c r="G18" s="14">
        <v>122</v>
      </c>
      <c r="H18" s="14">
        <v>122</v>
      </c>
      <c r="I18" s="14">
        <v>122</v>
      </c>
      <c r="J18" s="14">
        <v>122</v>
      </c>
      <c r="K18" s="14">
        <v>122</v>
      </c>
      <c r="L18" s="14">
        <v>122</v>
      </c>
      <c r="M18" s="14">
        <v>122</v>
      </c>
      <c r="N18" s="14">
        <v>122</v>
      </c>
      <c r="O18" s="14">
        <v>122</v>
      </c>
      <c r="P18" s="14">
        <v>122</v>
      </c>
      <c r="Q18" s="14">
        <v>122</v>
      </c>
      <c r="R18" s="14">
        <v>122</v>
      </c>
      <c r="S18" s="14">
        <v>122</v>
      </c>
      <c r="T18" s="14">
        <v>122</v>
      </c>
      <c r="U18" s="14">
        <v>122</v>
      </c>
      <c r="V18" s="14">
        <v>122</v>
      </c>
      <c r="W18" s="14">
        <v>122</v>
      </c>
      <c r="X18" s="14">
        <v>122</v>
      </c>
      <c r="Y18" s="14">
        <v>122</v>
      </c>
      <c r="Z18" s="14">
        <v>122</v>
      </c>
      <c r="AA18" s="14">
        <v>122</v>
      </c>
      <c r="AB18" s="14">
        <v>122</v>
      </c>
      <c r="AC18" s="14">
        <v>122</v>
      </c>
      <c r="AD18" s="14">
        <v>122</v>
      </c>
      <c r="AE18" s="14">
        <v>122</v>
      </c>
      <c r="AF18" s="14">
        <v>122</v>
      </c>
      <c r="AG18" s="14">
        <v>122</v>
      </c>
      <c r="AH18" s="14">
        <v>122</v>
      </c>
      <c r="AI18" s="14">
        <v>122</v>
      </c>
      <c r="AJ18" s="14">
        <v>122</v>
      </c>
      <c r="AK18" s="14">
        <v>122</v>
      </c>
      <c r="AL18" s="14">
        <v>118</v>
      </c>
    </row>
    <row r="19" spans="1:38">
      <c r="A19" s="33" t="s">
        <v>123</v>
      </c>
      <c r="B19" s="36" t="s">
        <v>40</v>
      </c>
      <c r="C19" s="21" t="s">
        <v>105</v>
      </c>
      <c r="D19" s="36" t="s">
        <v>120</v>
      </c>
      <c r="E19" s="35">
        <f t="shared" si="0"/>
        <v>3200000</v>
      </c>
      <c r="F19" s="14">
        <f t="shared" si="1"/>
        <v>800000</v>
      </c>
      <c r="G19" s="14">
        <v>100</v>
      </c>
      <c r="H19" s="14">
        <v>100</v>
      </c>
      <c r="I19" s="14">
        <v>100</v>
      </c>
      <c r="J19" s="14">
        <v>100</v>
      </c>
      <c r="K19" s="14">
        <v>100</v>
      </c>
      <c r="L19" s="14">
        <v>100</v>
      </c>
      <c r="M19" s="14">
        <v>100</v>
      </c>
      <c r="N19" s="14">
        <v>100</v>
      </c>
      <c r="O19" s="14">
        <v>100</v>
      </c>
      <c r="P19" s="14">
        <v>100</v>
      </c>
      <c r="Q19" s="14">
        <v>100</v>
      </c>
      <c r="R19" s="14">
        <v>100</v>
      </c>
      <c r="S19" s="14">
        <v>100</v>
      </c>
      <c r="T19" s="14">
        <v>100</v>
      </c>
      <c r="U19" s="14">
        <v>100</v>
      </c>
      <c r="V19" s="14">
        <v>100</v>
      </c>
      <c r="W19" s="14">
        <v>100</v>
      </c>
      <c r="X19" s="14">
        <v>100</v>
      </c>
      <c r="Y19" s="14">
        <v>100</v>
      </c>
      <c r="Z19" s="14">
        <v>100</v>
      </c>
      <c r="AA19" s="14">
        <v>100</v>
      </c>
      <c r="AB19" s="14">
        <v>100</v>
      </c>
      <c r="AC19" s="14">
        <v>100</v>
      </c>
      <c r="AD19" s="14">
        <v>100</v>
      </c>
      <c r="AE19" s="14">
        <v>100</v>
      </c>
      <c r="AF19" s="14">
        <v>100</v>
      </c>
      <c r="AG19" s="14">
        <v>100</v>
      </c>
      <c r="AH19" s="14">
        <v>100</v>
      </c>
      <c r="AI19" s="14">
        <v>100</v>
      </c>
      <c r="AJ19" s="14">
        <v>100</v>
      </c>
      <c r="AK19" s="14">
        <v>100</v>
      </c>
      <c r="AL19" s="14">
        <v>100</v>
      </c>
    </row>
    <row r="20" spans="1:38">
      <c r="A20" s="33" t="s">
        <v>123</v>
      </c>
      <c r="B20" s="36" t="s">
        <v>40</v>
      </c>
      <c r="C20" s="21" t="s">
        <v>52</v>
      </c>
      <c r="D20" s="36" t="s">
        <v>120</v>
      </c>
      <c r="E20" s="35">
        <f t="shared" si="0"/>
        <v>4000000</v>
      </c>
      <c r="F20" s="14">
        <f t="shared" si="1"/>
        <v>1000000</v>
      </c>
      <c r="G20" s="14">
        <v>125</v>
      </c>
      <c r="H20" s="14">
        <v>125</v>
      </c>
      <c r="I20" s="14">
        <v>125</v>
      </c>
      <c r="J20" s="14">
        <v>125</v>
      </c>
      <c r="K20" s="14">
        <v>125</v>
      </c>
      <c r="L20" s="14">
        <v>125</v>
      </c>
      <c r="M20" s="14">
        <v>125</v>
      </c>
      <c r="N20" s="14">
        <v>125</v>
      </c>
      <c r="O20" s="14">
        <v>125</v>
      </c>
      <c r="P20" s="14">
        <v>125</v>
      </c>
      <c r="Q20" s="14">
        <v>125</v>
      </c>
      <c r="R20" s="14">
        <v>125</v>
      </c>
      <c r="S20" s="14">
        <v>125</v>
      </c>
      <c r="T20" s="14">
        <v>125</v>
      </c>
      <c r="U20" s="14">
        <v>125</v>
      </c>
      <c r="V20" s="14">
        <v>125</v>
      </c>
      <c r="W20" s="14">
        <v>125</v>
      </c>
      <c r="X20" s="14">
        <v>125</v>
      </c>
      <c r="Y20" s="14">
        <v>125</v>
      </c>
      <c r="Z20" s="14">
        <v>125</v>
      </c>
      <c r="AA20" s="14">
        <v>125</v>
      </c>
      <c r="AB20" s="14">
        <v>125</v>
      </c>
      <c r="AC20" s="14">
        <v>125</v>
      </c>
      <c r="AD20" s="14">
        <v>125</v>
      </c>
      <c r="AE20" s="14">
        <v>125</v>
      </c>
      <c r="AF20" s="14">
        <v>125</v>
      </c>
      <c r="AG20" s="14">
        <v>125</v>
      </c>
      <c r="AH20" s="14">
        <v>125</v>
      </c>
      <c r="AI20" s="14">
        <v>125</v>
      </c>
      <c r="AJ20" s="14">
        <v>125</v>
      </c>
      <c r="AK20" s="14">
        <v>125</v>
      </c>
      <c r="AL20" s="14">
        <v>125</v>
      </c>
    </row>
    <row r="21" spans="1:38">
      <c r="A21" s="33" t="s">
        <v>123</v>
      </c>
      <c r="B21" s="36" t="s">
        <v>40</v>
      </c>
      <c r="C21" s="21" t="s">
        <v>54</v>
      </c>
      <c r="D21" s="36" t="s">
        <v>120</v>
      </c>
      <c r="E21" s="35">
        <f t="shared" si="0"/>
        <v>1800000</v>
      </c>
      <c r="F21" s="14">
        <f t="shared" si="1"/>
        <v>448000</v>
      </c>
      <c r="G21" s="14">
        <v>56</v>
      </c>
      <c r="H21" s="14">
        <v>56</v>
      </c>
      <c r="I21" s="14">
        <v>56</v>
      </c>
      <c r="J21" s="14">
        <v>56</v>
      </c>
      <c r="K21" s="14">
        <v>56</v>
      </c>
      <c r="L21" s="14">
        <v>56</v>
      </c>
      <c r="M21" s="14">
        <v>56</v>
      </c>
      <c r="N21" s="14">
        <v>56</v>
      </c>
      <c r="O21" s="14">
        <v>56</v>
      </c>
      <c r="P21" s="14">
        <v>56</v>
      </c>
      <c r="Q21" s="14">
        <v>56</v>
      </c>
      <c r="R21" s="14">
        <v>56</v>
      </c>
      <c r="S21" s="14">
        <v>56</v>
      </c>
      <c r="T21" s="14">
        <v>56</v>
      </c>
      <c r="U21" s="14">
        <v>56</v>
      </c>
      <c r="V21" s="14">
        <v>56</v>
      </c>
      <c r="W21" s="14">
        <v>56</v>
      </c>
      <c r="X21" s="14">
        <v>56</v>
      </c>
      <c r="Y21" s="14">
        <v>56</v>
      </c>
      <c r="Z21" s="14">
        <v>56</v>
      </c>
      <c r="AA21" s="14">
        <v>56</v>
      </c>
      <c r="AB21" s="14">
        <v>56</v>
      </c>
      <c r="AC21" s="14">
        <v>56</v>
      </c>
      <c r="AD21" s="14">
        <v>56</v>
      </c>
      <c r="AE21" s="14">
        <v>56</v>
      </c>
      <c r="AF21" s="14">
        <v>56</v>
      </c>
      <c r="AG21" s="14">
        <v>56</v>
      </c>
      <c r="AH21" s="14">
        <v>56</v>
      </c>
      <c r="AI21" s="14">
        <v>56</v>
      </c>
      <c r="AJ21" s="14">
        <v>56</v>
      </c>
      <c r="AK21" s="14">
        <v>56</v>
      </c>
      <c r="AL21" s="14">
        <v>64</v>
      </c>
    </row>
    <row r="22" spans="1:38">
      <c r="A22" s="33" t="s">
        <v>123</v>
      </c>
      <c r="B22" s="36" t="s">
        <v>40</v>
      </c>
      <c r="C22" s="21" t="s">
        <v>44</v>
      </c>
      <c r="D22" s="36" t="s">
        <v>120</v>
      </c>
      <c r="E22" s="35">
        <f t="shared" si="0"/>
        <v>2160000</v>
      </c>
      <c r="F22" s="14">
        <f t="shared" si="1"/>
        <v>544000</v>
      </c>
      <c r="G22" s="14">
        <v>68</v>
      </c>
      <c r="H22" s="14">
        <v>68</v>
      </c>
      <c r="I22" s="14">
        <v>68</v>
      </c>
      <c r="J22" s="14">
        <v>68</v>
      </c>
      <c r="K22" s="14">
        <v>68</v>
      </c>
      <c r="L22" s="14">
        <v>68</v>
      </c>
      <c r="M22" s="14">
        <v>68</v>
      </c>
      <c r="N22" s="14">
        <v>68</v>
      </c>
      <c r="O22" s="14">
        <v>68</v>
      </c>
      <c r="P22" s="14">
        <v>68</v>
      </c>
      <c r="Q22" s="14">
        <v>68</v>
      </c>
      <c r="R22" s="14">
        <v>68</v>
      </c>
      <c r="S22" s="14">
        <v>68</v>
      </c>
      <c r="T22" s="14">
        <v>68</v>
      </c>
      <c r="U22" s="14">
        <v>68</v>
      </c>
      <c r="V22" s="14">
        <v>68</v>
      </c>
      <c r="W22" s="14">
        <v>68</v>
      </c>
      <c r="X22" s="14">
        <v>68</v>
      </c>
      <c r="Y22" s="14">
        <v>68</v>
      </c>
      <c r="Z22" s="14">
        <v>68</v>
      </c>
      <c r="AA22" s="14">
        <v>68</v>
      </c>
      <c r="AB22" s="14">
        <v>68</v>
      </c>
      <c r="AC22" s="14">
        <v>68</v>
      </c>
      <c r="AD22" s="14">
        <v>68</v>
      </c>
      <c r="AE22" s="14">
        <v>68</v>
      </c>
      <c r="AF22" s="14">
        <v>68</v>
      </c>
      <c r="AG22" s="14">
        <v>68</v>
      </c>
      <c r="AH22" s="14">
        <v>68</v>
      </c>
      <c r="AI22" s="14">
        <v>68</v>
      </c>
      <c r="AJ22" s="14">
        <v>68</v>
      </c>
      <c r="AK22" s="14">
        <v>68</v>
      </c>
      <c r="AL22" s="14">
        <v>52</v>
      </c>
    </row>
    <row r="23" spans="1:38">
      <c r="A23" s="33" t="s">
        <v>123</v>
      </c>
      <c r="B23" s="36" t="s">
        <v>40</v>
      </c>
      <c r="C23" s="21" t="s">
        <v>56</v>
      </c>
      <c r="D23" s="36" t="s">
        <v>120</v>
      </c>
      <c r="E23" s="35">
        <f t="shared" si="0"/>
        <v>1260000</v>
      </c>
      <c r="F23" s="14">
        <f t="shared" si="1"/>
        <v>312000</v>
      </c>
      <c r="G23" s="14">
        <v>39</v>
      </c>
      <c r="H23" s="14">
        <v>39</v>
      </c>
      <c r="I23" s="14">
        <v>39</v>
      </c>
      <c r="J23" s="14">
        <v>39</v>
      </c>
      <c r="K23" s="14">
        <v>39</v>
      </c>
      <c r="L23" s="14">
        <v>39</v>
      </c>
      <c r="M23" s="14">
        <v>39</v>
      </c>
      <c r="N23" s="14">
        <v>39</v>
      </c>
      <c r="O23" s="14">
        <v>39</v>
      </c>
      <c r="P23" s="14">
        <v>39</v>
      </c>
      <c r="Q23" s="14">
        <v>39</v>
      </c>
      <c r="R23" s="14">
        <v>39</v>
      </c>
      <c r="S23" s="14">
        <v>39</v>
      </c>
      <c r="T23" s="14">
        <v>39</v>
      </c>
      <c r="U23" s="14">
        <v>39</v>
      </c>
      <c r="V23" s="14">
        <v>39</v>
      </c>
      <c r="W23" s="14">
        <v>39</v>
      </c>
      <c r="X23" s="14">
        <v>39</v>
      </c>
      <c r="Y23" s="14">
        <v>39</v>
      </c>
      <c r="Z23" s="14">
        <v>39</v>
      </c>
      <c r="AA23" s="14">
        <v>39</v>
      </c>
      <c r="AB23" s="14">
        <v>39</v>
      </c>
      <c r="AC23" s="14">
        <v>39</v>
      </c>
      <c r="AD23" s="14">
        <v>39</v>
      </c>
      <c r="AE23" s="14">
        <v>39</v>
      </c>
      <c r="AF23" s="14">
        <v>39</v>
      </c>
      <c r="AG23" s="14">
        <v>39</v>
      </c>
      <c r="AH23" s="14">
        <v>39</v>
      </c>
      <c r="AI23" s="14">
        <v>39</v>
      </c>
      <c r="AJ23" s="14">
        <v>39</v>
      </c>
      <c r="AK23" s="14">
        <v>39</v>
      </c>
      <c r="AL23" s="14">
        <v>51</v>
      </c>
    </row>
    <row r="24" spans="1:38">
      <c r="A24" s="33" t="s">
        <v>123</v>
      </c>
      <c r="B24" s="36" t="s">
        <v>40</v>
      </c>
      <c r="C24" s="21" t="s">
        <v>103</v>
      </c>
      <c r="D24" s="36" t="s">
        <v>120</v>
      </c>
      <c r="E24" s="35">
        <f t="shared" si="0"/>
        <v>4320000</v>
      </c>
      <c r="F24" s="14">
        <f t="shared" si="1"/>
        <v>1080000</v>
      </c>
      <c r="G24" s="14">
        <v>135</v>
      </c>
      <c r="H24" s="14">
        <v>135</v>
      </c>
      <c r="I24" s="14">
        <v>135</v>
      </c>
      <c r="J24" s="14">
        <v>135</v>
      </c>
      <c r="K24" s="14">
        <v>135</v>
      </c>
      <c r="L24" s="14">
        <v>135</v>
      </c>
      <c r="M24" s="14">
        <v>135</v>
      </c>
      <c r="N24" s="14">
        <v>135</v>
      </c>
      <c r="O24" s="14">
        <v>135</v>
      </c>
      <c r="P24" s="14">
        <v>135</v>
      </c>
      <c r="Q24" s="14">
        <v>135</v>
      </c>
      <c r="R24" s="14">
        <v>135</v>
      </c>
      <c r="S24" s="14">
        <v>135</v>
      </c>
      <c r="T24" s="14">
        <v>135</v>
      </c>
      <c r="U24" s="14">
        <v>135</v>
      </c>
      <c r="V24" s="14">
        <v>135</v>
      </c>
      <c r="W24" s="14">
        <v>135</v>
      </c>
      <c r="X24" s="14">
        <v>135</v>
      </c>
      <c r="Y24" s="14">
        <v>135</v>
      </c>
      <c r="Z24" s="14">
        <v>135</v>
      </c>
      <c r="AA24" s="14">
        <v>135</v>
      </c>
      <c r="AB24" s="14">
        <v>135</v>
      </c>
      <c r="AC24" s="14">
        <v>135</v>
      </c>
      <c r="AD24" s="14">
        <v>135</v>
      </c>
      <c r="AE24" s="14">
        <v>135</v>
      </c>
      <c r="AF24" s="14">
        <v>135</v>
      </c>
      <c r="AG24" s="14">
        <v>135</v>
      </c>
      <c r="AH24" s="14">
        <v>135</v>
      </c>
      <c r="AI24" s="14">
        <v>135</v>
      </c>
      <c r="AJ24" s="14">
        <v>135</v>
      </c>
      <c r="AK24" s="14">
        <v>135</v>
      </c>
      <c r="AL24" s="14">
        <v>135</v>
      </c>
    </row>
    <row r="25" spans="1:38">
      <c r="A25" s="33" t="s">
        <v>123</v>
      </c>
      <c r="B25" s="36" t="s">
        <v>40</v>
      </c>
      <c r="C25" s="21" t="s">
        <v>55</v>
      </c>
      <c r="D25" s="36" t="s">
        <v>120</v>
      </c>
      <c r="E25" s="35">
        <f t="shared" si="0"/>
        <v>2340000</v>
      </c>
      <c r="F25" s="14">
        <f t="shared" si="1"/>
        <v>584000</v>
      </c>
      <c r="G25" s="14">
        <v>73</v>
      </c>
      <c r="H25" s="14">
        <v>73</v>
      </c>
      <c r="I25" s="14">
        <v>73</v>
      </c>
      <c r="J25" s="14">
        <v>73</v>
      </c>
      <c r="K25" s="14">
        <v>73</v>
      </c>
      <c r="L25" s="14">
        <v>73</v>
      </c>
      <c r="M25" s="14">
        <v>73</v>
      </c>
      <c r="N25" s="14">
        <v>73</v>
      </c>
      <c r="O25" s="14">
        <v>73</v>
      </c>
      <c r="P25" s="14">
        <v>73</v>
      </c>
      <c r="Q25" s="14">
        <v>73</v>
      </c>
      <c r="R25" s="14">
        <v>73</v>
      </c>
      <c r="S25" s="14">
        <v>73</v>
      </c>
      <c r="T25" s="14">
        <v>73</v>
      </c>
      <c r="U25" s="14">
        <v>73</v>
      </c>
      <c r="V25" s="14">
        <v>73</v>
      </c>
      <c r="W25" s="14">
        <v>73</v>
      </c>
      <c r="X25" s="14">
        <v>73</v>
      </c>
      <c r="Y25" s="14">
        <v>73</v>
      </c>
      <c r="Z25" s="14">
        <v>73</v>
      </c>
      <c r="AA25" s="14">
        <v>73</v>
      </c>
      <c r="AB25" s="14">
        <v>73</v>
      </c>
      <c r="AC25" s="14">
        <v>73</v>
      </c>
      <c r="AD25" s="14">
        <v>73</v>
      </c>
      <c r="AE25" s="14">
        <v>73</v>
      </c>
      <c r="AF25" s="14">
        <v>73</v>
      </c>
      <c r="AG25" s="14">
        <v>73</v>
      </c>
      <c r="AH25" s="14">
        <v>73</v>
      </c>
      <c r="AI25" s="14">
        <v>73</v>
      </c>
      <c r="AJ25" s="14">
        <v>73</v>
      </c>
      <c r="AK25" s="14">
        <v>73</v>
      </c>
      <c r="AL25" s="14">
        <v>77</v>
      </c>
    </row>
    <row r="26" spans="1:38">
      <c r="A26" s="33" t="s">
        <v>123</v>
      </c>
      <c r="B26" s="36" t="s">
        <v>40</v>
      </c>
      <c r="C26" s="21" t="s">
        <v>101</v>
      </c>
      <c r="D26" s="36" t="s">
        <v>120</v>
      </c>
      <c r="E26" s="35">
        <f t="shared" si="0"/>
        <v>1260000</v>
      </c>
      <c r="F26" s="14">
        <f t="shared" si="1"/>
        <v>312000</v>
      </c>
      <c r="G26" s="14">
        <v>39</v>
      </c>
      <c r="H26" s="14">
        <v>39</v>
      </c>
      <c r="I26" s="14">
        <v>39</v>
      </c>
      <c r="J26" s="14">
        <v>39</v>
      </c>
      <c r="K26" s="14">
        <v>39</v>
      </c>
      <c r="L26" s="14">
        <v>39</v>
      </c>
      <c r="M26" s="14">
        <v>39</v>
      </c>
      <c r="N26" s="14">
        <v>39</v>
      </c>
      <c r="O26" s="14">
        <v>39</v>
      </c>
      <c r="P26" s="14">
        <v>39</v>
      </c>
      <c r="Q26" s="14">
        <v>39</v>
      </c>
      <c r="R26" s="14">
        <v>39</v>
      </c>
      <c r="S26" s="14">
        <v>39</v>
      </c>
      <c r="T26" s="14">
        <v>39</v>
      </c>
      <c r="U26" s="14">
        <v>39</v>
      </c>
      <c r="V26" s="14">
        <v>39</v>
      </c>
      <c r="W26" s="14">
        <v>39</v>
      </c>
      <c r="X26" s="14">
        <v>39</v>
      </c>
      <c r="Y26" s="14">
        <v>39</v>
      </c>
      <c r="Z26" s="14">
        <v>39</v>
      </c>
      <c r="AA26" s="14">
        <v>39</v>
      </c>
      <c r="AB26" s="14">
        <v>39</v>
      </c>
      <c r="AC26" s="14">
        <v>39</v>
      </c>
      <c r="AD26" s="14">
        <v>39</v>
      </c>
      <c r="AE26" s="14">
        <v>39</v>
      </c>
      <c r="AF26" s="14">
        <v>39</v>
      </c>
      <c r="AG26" s="14">
        <v>39</v>
      </c>
      <c r="AH26" s="14">
        <v>39</v>
      </c>
      <c r="AI26" s="14">
        <v>39</v>
      </c>
      <c r="AJ26" s="14">
        <v>39</v>
      </c>
      <c r="AK26" s="14">
        <v>39</v>
      </c>
      <c r="AL26" s="14">
        <v>51</v>
      </c>
    </row>
    <row r="27" spans="1:38">
      <c r="A27" s="33" t="s">
        <v>123</v>
      </c>
      <c r="B27" s="36" t="s">
        <v>40</v>
      </c>
      <c r="C27" s="21" t="s">
        <v>51</v>
      </c>
      <c r="D27" s="36" t="s">
        <v>120</v>
      </c>
      <c r="E27" s="35">
        <f t="shared" si="0"/>
        <v>3780000</v>
      </c>
      <c r="F27" s="14">
        <f t="shared" si="1"/>
        <v>944000</v>
      </c>
      <c r="G27" s="14">
        <v>118</v>
      </c>
      <c r="H27" s="14">
        <v>118</v>
      </c>
      <c r="I27" s="14">
        <v>118</v>
      </c>
      <c r="J27" s="14">
        <v>118</v>
      </c>
      <c r="K27" s="14">
        <v>118</v>
      </c>
      <c r="L27" s="14">
        <v>118</v>
      </c>
      <c r="M27" s="14">
        <v>118</v>
      </c>
      <c r="N27" s="14">
        <v>118</v>
      </c>
      <c r="O27" s="14">
        <v>118</v>
      </c>
      <c r="P27" s="14">
        <v>118</v>
      </c>
      <c r="Q27" s="14">
        <v>118</v>
      </c>
      <c r="R27" s="14">
        <v>118</v>
      </c>
      <c r="S27" s="14">
        <v>118</v>
      </c>
      <c r="T27" s="14">
        <v>118</v>
      </c>
      <c r="U27" s="14">
        <v>118</v>
      </c>
      <c r="V27" s="14">
        <v>118</v>
      </c>
      <c r="W27" s="14">
        <v>118</v>
      </c>
      <c r="X27" s="14">
        <v>118</v>
      </c>
      <c r="Y27" s="14">
        <v>118</v>
      </c>
      <c r="Z27" s="14">
        <v>118</v>
      </c>
      <c r="AA27" s="14">
        <v>118</v>
      </c>
      <c r="AB27" s="14">
        <v>118</v>
      </c>
      <c r="AC27" s="14">
        <v>118</v>
      </c>
      <c r="AD27" s="14">
        <v>118</v>
      </c>
      <c r="AE27" s="14">
        <v>118</v>
      </c>
      <c r="AF27" s="14">
        <v>118</v>
      </c>
      <c r="AG27" s="14">
        <v>118</v>
      </c>
      <c r="AH27" s="14">
        <v>118</v>
      </c>
      <c r="AI27" s="14">
        <v>118</v>
      </c>
      <c r="AJ27" s="14">
        <v>118</v>
      </c>
      <c r="AK27" s="14">
        <v>118</v>
      </c>
      <c r="AL27" s="14">
        <v>122</v>
      </c>
    </row>
    <row r="28" spans="1:38">
      <c r="A28" s="33" t="s">
        <v>123</v>
      </c>
      <c r="B28" s="36" t="s">
        <v>40</v>
      </c>
      <c r="C28" s="20" t="s">
        <v>99</v>
      </c>
      <c r="D28" s="36" t="s">
        <v>120</v>
      </c>
      <c r="E28" s="35">
        <f t="shared" si="0"/>
        <v>1800000</v>
      </c>
      <c r="F28" s="14">
        <f t="shared" si="1"/>
        <v>448000</v>
      </c>
      <c r="G28" s="14">
        <v>56</v>
      </c>
      <c r="H28" s="14">
        <v>56</v>
      </c>
      <c r="I28" s="14">
        <v>56</v>
      </c>
      <c r="J28" s="14">
        <v>56</v>
      </c>
      <c r="K28" s="14">
        <v>56</v>
      </c>
      <c r="L28" s="14">
        <v>56</v>
      </c>
      <c r="M28" s="14">
        <v>56</v>
      </c>
      <c r="N28" s="14">
        <v>56</v>
      </c>
      <c r="O28" s="14">
        <v>56</v>
      </c>
      <c r="P28" s="14">
        <v>56</v>
      </c>
      <c r="Q28" s="14">
        <v>56</v>
      </c>
      <c r="R28" s="14">
        <v>56</v>
      </c>
      <c r="S28" s="14">
        <v>56</v>
      </c>
      <c r="T28" s="14">
        <v>56</v>
      </c>
      <c r="U28" s="14">
        <v>56</v>
      </c>
      <c r="V28" s="14">
        <v>56</v>
      </c>
      <c r="W28" s="14">
        <v>56</v>
      </c>
      <c r="X28" s="14">
        <v>56</v>
      </c>
      <c r="Y28" s="14">
        <v>56</v>
      </c>
      <c r="Z28" s="14">
        <v>56</v>
      </c>
      <c r="AA28" s="14">
        <v>56</v>
      </c>
      <c r="AB28" s="14">
        <v>56</v>
      </c>
      <c r="AC28" s="14">
        <v>56</v>
      </c>
      <c r="AD28" s="14">
        <v>56</v>
      </c>
      <c r="AE28" s="14">
        <v>56</v>
      </c>
      <c r="AF28" s="14">
        <v>56</v>
      </c>
      <c r="AG28" s="14">
        <v>56</v>
      </c>
      <c r="AH28" s="14">
        <v>56</v>
      </c>
      <c r="AI28" s="14">
        <v>56</v>
      </c>
      <c r="AJ28" s="14">
        <v>56</v>
      </c>
      <c r="AK28" s="14">
        <v>56</v>
      </c>
      <c r="AL28" s="14">
        <v>64</v>
      </c>
    </row>
    <row r="29" spans="1:38">
      <c r="A29" s="33" t="s">
        <v>123</v>
      </c>
      <c r="B29" s="36" t="s">
        <v>40</v>
      </c>
      <c r="C29" s="20" t="s">
        <v>100</v>
      </c>
      <c r="D29" s="36" t="s">
        <v>120</v>
      </c>
      <c r="E29" s="35">
        <f t="shared" si="0"/>
        <v>4590000</v>
      </c>
      <c r="F29" s="14">
        <f t="shared" si="1"/>
        <v>1144000</v>
      </c>
      <c r="G29" s="14">
        <v>143</v>
      </c>
      <c r="H29" s="14">
        <v>143</v>
      </c>
      <c r="I29" s="14">
        <v>143</v>
      </c>
      <c r="J29" s="14">
        <v>143</v>
      </c>
      <c r="K29" s="14">
        <v>143</v>
      </c>
      <c r="L29" s="14">
        <v>143</v>
      </c>
      <c r="M29" s="14">
        <v>143</v>
      </c>
      <c r="N29" s="14">
        <v>143</v>
      </c>
      <c r="O29" s="14">
        <v>143</v>
      </c>
      <c r="P29" s="14">
        <v>143</v>
      </c>
      <c r="Q29" s="14">
        <v>143</v>
      </c>
      <c r="R29" s="14">
        <v>143</v>
      </c>
      <c r="S29" s="14">
        <v>143</v>
      </c>
      <c r="T29" s="14">
        <v>143</v>
      </c>
      <c r="U29" s="14">
        <v>143</v>
      </c>
      <c r="V29" s="14">
        <v>143</v>
      </c>
      <c r="W29" s="14">
        <v>143</v>
      </c>
      <c r="X29" s="14">
        <v>143</v>
      </c>
      <c r="Y29" s="14">
        <v>143</v>
      </c>
      <c r="Z29" s="14">
        <v>143</v>
      </c>
      <c r="AA29" s="14">
        <v>143</v>
      </c>
      <c r="AB29" s="14">
        <v>143</v>
      </c>
      <c r="AC29" s="14">
        <v>143</v>
      </c>
      <c r="AD29" s="14">
        <v>143</v>
      </c>
      <c r="AE29" s="14">
        <v>143</v>
      </c>
      <c r="AF29" s="14">
        <v>143</v>
      </c>
      <c r="AG29" s="14">
        <v>143</v>
      </c>
      <c r="AH29" s="14">
        <v>143</v>
      </c>
      <c r="AI29" s="14">
        <v>143</v>
      </c>
      <c r="AJ29" s="14">
        <v>143</v>
      </c>
      <c r="AK29" s="14">
        <v>143</v>
      </c>
      <c r="AL29" s="14">
        <v>157</v>
      </c>
    </row>
    <row r="30" spans="1:38">
      <c r="A30" s="33" t="s">
        <v>123</v>
      </c>
      <c r="B30" s="36" t="s">
        <v>40</v>
      </c>
      <c r="C30" s="20" t="s">
        <v>98</v>
      </c>
      <c r="D30" s="36" t="s">
        <v>120</v>
      </c>
      <c r="E30" s="35">
        <f t="shared" si="0"/>
        <v>2430000</v>
      </c>
      <c r="F30" s="14">
        <f t="shared" si="1"/>
        <v>608000</v>
      </c>
      <c r="G30" s="14">
        <v>76</v>
      </c>
      <c r="H30" s="14">
        <v>76</v>
      </c>
      <c r="I30" s="14">
        <v>76</v>
      </c>
      <c r="J30" s="14">
        <v>76</v>
      </c>
      <c r="K30" s="14">
        <v>76</v>
      </c>
      <c r="L30" s="14">
        <v>76</v>
      </c>
      <c r="M30" s="14">
        <v>76</v>
      </c>
      <c r="N30" s="14">
        <v>76</v>
      </c>
      <c r="O30" s="14">
        <v>76</v>
      </c>
      <c r="P30" s="14">
        <v>76</v>
      </c>
      <c r="Q30" s="14">
        <v>76</v>
      </c>
      <c r="R30" s="14">
        <v>76</v>
      </c>
      <c r="S30" s="14">
        <v>76</v>
      </c>
      <c r="T30" s="14">
        <v>76</v>
      </c>
      <c r="U30" s="14">
        <v>76</v>
      </c>
      <c r="V30" s="14">
        <v>76</v>
      </c>
      <c r="W30" s="14">
        <v>76</v>
      </c>
      <c r="X30" s="14">
        <v>76</v>
      </c>
      <c r="Y30" s="14">
        <v>76</v>
      </c>
      <c r="Z30" s="14">
        <v>76</v>
      </c>
      <c r="AA30" s="14">
        <v>76</v>
      </c>
      <c r="AB30" s="14">
        <v>76</v>
      </c>
      <c r="AC30" s="14">
        <v>76</v>
      </c>
      <c r="AD30" s="14">
        <v>76</v>
      </c>
      <c r="AE30" s="14">
        <v>76</v>
      </c>
      <c r="AF30" s="14">
        <v>76</v>
      </c>
      <c r="AG30" s="14">
        <v>76</v>
      </c>
      <c r="AH30" s="14">
        <v>76</v>
      </c>
      <c r="AI30" s="14">
        <v>76</v>
      </c>
      <c r="AJ30" s="14">
        <v>76</v>
      </c>
      <c r="AK30" s="14">
        <v>76</v>
      </c>
      <c r="AL30" s="14">
        <v>74</v>
      </c>
    </row>
    <row r="31" spans="1:38">
      <c r="A31" s="33" t="s">
        <v>123</v>
      </c>
      <c r="B31" s="36" t="s">
        <v>2</v>
      </c>
      <c r="C31" s="20" t="s">
        <v>42</v>
      </c>
      <c r="D31" s="34" t="s">
        <v>120</v>
      </c>
      <c r="E31" s="35">
        <f t="shared" si="0"/>
        <v>4567000</v>
      </c>
      <c r="F31" s="14">
        <f t="shared" si="1"/>
        <v>1144000</v>
      </c>
      <c r="G31" s="14">
        <v>143</v>
      </c>
      <c r="H31" s="14">
        <v>143</v>
      </c>
      <c r="I31" s="14">
        <v>143</v>
      </c>
      <c r="J31" s="14">
        <v>143</v>
      </c>
      <c r="K31" s="14">
        <v>143</v>
      </c>
      <c r="L31" s="14">
        <v>143</v>
      </c>
      <c r="M31" s="14">
        <v>143</v>
      </c>
      <c r="N31" s="14">
        <v>143</v>
      </c>
      <c r="O31" s="14">
        <v>143</v>
      </c>
      <c r="P31" s="14">
        <v>143</v>
      </c>
      <c r="Q31" s="14">
        <v>143</v>
      </c>
      <c r="R31" s="14">
        <v>143</v>
      </c>
      <c r="S31" s="14">
        <v>143</v>
      </c>
      <c r="T31" s="14">
        <v>143</v>
      </c>
      <c r="U31" s="14">
        <v>143</v>
      </c>
      <c r="V31" s="14">
        <v>143</v>
      </c>
      <c r="W31" s="14">
        <v>143</v>
      </c>
      <c r="X31" s="14">
        <v>143</v>
      </c>
      <c r="Y31" s="14">
        <v>143</v>
      </c>
      <c r="Z31" s="14">
        <v>143</v>
      </c>
      <c r="AA31" s="14">
        <v>143</v>
      </c>
      <c r="AB31" s="14">
        <v>143</v>
      </c>
      <c r="AC31" s="14">
        <v>143</v>
      </c>
      <c r="AD31" s="14">
        <v>143</v>
      </c>
      <c r="AE31" s="14">
        <v>143</v>
      </c>
      <c r="AF31" s="14">
        <v>143</v>
      </c>
      <c r="AG31" s="14">
        <v>143</v>
      </c>
      <c r="AH31" s="14">
        <v>143</v>
      </c>
      <c r="AI31" s="14">
        <v>143</v>
      </c>
      <c r="AJ31" s="14">
        <v>143</v>
      </c>
      <c r="AK31" s="14">
        <v>143</v>
      </c>
      <c r="AL31" s="14">
        <v>134</v>
      </c>
    </row>
    <row r="32" spans="1:38">
      <c r="A32" s="33" t="s">
        <v>123</v>
      </c>
      <c r="B32" s="36" t="s">
        <v>2</v>
      </c>
      <c r="C32" s="20" t="s">
        <v>43</v>
      </c>
      <c r="D32" s="21" t="s">
        <v>120</v>
      </c>
      <c r="E32" s="35">
        <f t="shared" si="0"/>
        <v>5424000</v>
      </c>
      <c r="F32" s="14">
        <f t="shared" si="1"/>
        <v>1360000</v>
      </c>
      <c r="G32" s="14">
        <v>170</v>
      </c>
      <c r="H32" s="14">
        <v>170</v>
      </c>
      <c r="I32" s="14">
        <v>170</v>
      </c>
      <c r="J32" s="14">
        <v>170</v>
      </c>
      <c r="K32" s="14">
        <v>170</v>
      </c>
      <c r="L32" s="14">
        <v>170</v>
      </c>
      <c r="M32" s="14">
        <v>170</v>
      </c>
      <c r="N32" s="14">
        <v>170</v>
      </c>
      <c r="O32" s="14">
        <v>170</v>
      </c>
      <c r="P32" s="14">
        <v>170</v>
      </c>
      <c r="Q32" s="14">
        <v>170</v>
      </c>
      <c r="R32" s="14">
        <v>170</v>
      </c>
      <c r="S32" s="14">
        <v>170</v>
      </c>
      <c r="T32" s="14">
        <v>170</v>
      </c>
      <c r="U32" s="14">
        <v>170</v>
      </c>
      <c r="V32" s="14">
        <v>170</v>
      </c>
      <c r="W32" s="14">
        <v>170</v>
      </c>
      <c r="X32" s="14">
        <v>170</v>
      </c>
      <c r="Y32" s="14">
        <v>170</v>
      </c>
      <c r="Z32" s="14">
        <v>170</v>
      </c>
      <c r="AA32" s="14">
        <v>170</v>
      </c>
      <c r="AB32" s="14">
        <v>170</v>
      </c>
      <c r="AC32" s="14">
        <v>170</v>
      </c>
      <c r="AD32" s="14">
        <v>170</v>
      </c>
      <c r="AE32" s="14">
        <v>170</v>
      </c>
      <c r="AF32" s="14">
        <v>170</v>
      </c>
      <c r="AG32" s="14">
        <v>170</v>
      </c>
      <c r="AH32" s="14">
        <v>170</v>
      </c>
      <c r="AI32" s="14">
        <v>170</v>
      </c>
      <c r="AJ32" s="14">
        <v>170</v>
      </c>
      <c r="AK32" s="14">
        <v>170</v>
      </c>
      <c r="AL32" s="14">
        <v>154</v>
      </c>
    </row>
    <row r="33" spans="1:38">
      <c r="A33" s="33" t="s">
        <v>123</v>
      </c>
      <c r="B33" s="36" t="s">
        <v>2</v>
      </c>
      <c r="C33" s="20" t="s">
        <v>1</v>
      </c>
      <c r="D33" s="21" t="s">
        <v>120</v>
      </c>
      <c r="E33" s="35">
        <f t="shared" si="0"/>
        <v>1522000</v>
      </c>
      <c r="F33" s="14">
        <f t="shared" si="1"/>
        <v>384000</v>
      </c>
      <c r="G33" s="14">
        <v>48</v>
      </c>
      <c r="H33" s="14">
        <v>48</v>
      </c>
      <c r="I33" s="14">
        <v>48</v>
      </c>
      <c r="J33" s="14">
        <v>48</v>
      </c>
      <c r="K33" s="14">
        <v>48</v>
      </c>
      <c r="L33" s="14">
        <v>48</v>
      </c>
      <c r="M33" s="14">
        <v>48</v>
      </c>
      <c r="N33" s="14">
        <v>48</v>
      </c>
      <c r="O33" s="14">
        <v>48</v>
      </c>
      <c r="P33" s="14">
        <v>48</v>
      </c>
      <c r="Q33" s="14">
        <v>48</v>
      </c>
      <c r="R33" s="14">
        <v>48</v>
      </c>
      <c r="S33" s="14">
        <v>48</v>
      </c>
      <c r="T33" s="14">
        <v>48</v>
      </c>
      <c r="U33" s="14">
        <v>48</v>
      </c>
      <c r="V33" s="14">
        <v>48</v>
      </c>
      <c r="W33" s="14">
        <v>48</v>
      </c>
      <c r="X33" s="14">
        <v>48</v>
      </c>
      <c r="Y33" s="14">
        <v>48</v>
      </c>
      <c r="Z33" s="14">
        <v>48</v>
      </c>
      <c r="AA33" s="14">
        <v>48</v>
      </c>
      <c r="AB33" s="14">
        <v>48</v>
      </c>
      <c r="AC33" s="14">
        <v>48</v>
      </c>
      <c r="AD33" s="14">
        <v>48</v>
      </c>
      <c r="AE33" s="14">
        <v>48</v>
      </c>
      <c r="AF33" s="14">
        <v>48</v>
      </c>
      <c r="AG33" s="14">
        <v>48</v>
      </c>
      <c r="AH33" s="14">
        <v>48</v>
      </c>
      <c r="AI33" s="14">
        <v>48</v>
      </c>
      <c r="AJ33" s="14">
        <v>48</v>
      </c>
      <c r="AK33" s="14">
        <v>48</v>
      </c>
      <c r="AL33" s="14">
        <v>34</v>
      </c>
    </row>
    <row r="34" spans="1:38">
      <c r="A34" s="33" t="s">
        <v>123</v>
      </c>
      <c r="B34" s="36" t="s">
        <v>2</v>
      </c>
      <c r="C34" s="20" t="s">
        <v>4</v>
      </c>
      <c r="D34" s="21" t="s">
        <v>120</v>
      </c>
      <c r="E34" s="35">
        <f t="shared" si="0"/>
        <v>5810000</v>
      </c>
      <c r="F34" s="14">
        <f t="shared" si="1"/>
        <v>1456000</v>
      </c>
      <c r="G34" s="14">
        <v>182</v>
      </c>
      <c r="H34" s="14">
        <v>182</v>
      </c>
      <c r="I34" s="14">
        <v>182</v>
      </c>
      <c r="J34" s="14">
        <v>182</v>
      </c>
      <c r="K34" s="14">
        <v>182</v>
      </c>
      <c r="L34" s="14">
        <v>182</v>
      </c>
      <c r="M34" s="14">
        <v>182</v>
      </c>
      <c r="N34" s="14">
        <v>182</v>
      </c>
      <c r="O34" s="14">
        <v>182</v>
      </c>
      <c r="P34" s="14">
        <v>182</v>
      </c>
      <c r="Q34" s="14">
        <v>182</v>
      </c>
      <c r="R34" s="14">
        <v>182</v>
      </c>
      <c r="S34" s="14">
        <v>182</v>
      </c>
      <c r="T34" s="14">
        <v>182</v>
      </c>
      <c r="U34" s="14">
        <v>182</v>
      </c>
      <c r="V34" s="14">
        <v>182</v>
      </c>
      <c r="W34" s="14">
        <v>182</v>
      </c>
      <c r="X34" s="14">
        <v>182</v>
      </c>
      <c r="Y34" s="14">
        <v>182</v>
      </c>
      <c r="Z34" s="14">
        <v>182</v>
      </c>
      <c r="AA34" s="14">
        <v>182</v>
      </c>
      <c r="AB34" s="14">
        <v>182</v>
      </c>
      <c r="AC34" s="14">
        <v>182</v>
      </c>
      <c r="AD34" s="14">
        <v>182</v>
      </c>
      <c r="AE34" s="14">
        <v>182</v>
      </c>
      <c r="AF34" s="14">
        <v>182</v>
      </c>
      <c r="AG34" s="14">
        <v>182</v>
      </c>
      <c r="AH34" s="14">
        <v>182</v>
      </c>
      <c r="AI34" s="14">
        <v>182</v>
      </c>
      <c r="AJ34" s="14">
        <v>182</v>
      </c>
      <c r="AK34" s="14">
        <v>182</v>
      </c>
      <c r="AL34" s="14">
        <v>168</v>
      </c>
    </row>
    <row r="35" spans="1:38">
      <c r="A35" s="33" t="s">
        <v>123</v>
      </c>
      <c r="B35" s="36" t="s">
        <v>2</v>
      </c>
      <c r="C35" s="20" t="s">
        <v>5</v>
      </c>
      <c r="D35" s="21" t="s">
        <v>120</v>
      </c>
      <c r="E35" s="35">
        <f t="shared" si="0"/>
        <v>7451000</v>
      </c>
      <c r="F35" s="14">
        <f t="shared" si="1"/>
        <v>1864000</v>
      </c>
      <c r="G35" s="14">
        <v>233</v>
      </c>
      <c r="H35" s="14">
        <v>233</v>
      </c>
      <c r="I35" s="14">
        <v>233</v>
      </c>
      <c r="J35" s="14">
        <v>233</v>
      </c>
      <c r="K35" s="14">
        <v>233</v>
      </c>
      <c r="L35" s="14">
        <v>233</v>
      </c>
      <c r="M35" s="14">
        <v>233</v>
      </c>
      <c r="N35" s="14">
        <v>233</v>
      </c>
      <c r="O35" s="14">
        <v>233</v>
      </c>
      <c r="P35" s="14">
        <v>233</v>
      </c>
      <c r="Q35" s="14">
        <v>233</v>
      </c>
      <c r="R35" s="14">
        <v>233</v>
      </c>
      <c r="S35" s="14">
        <v>233</v>
      </c>
      <c r="T35" s="14">
        <v>233</v>
      </c>
      <c r="U35" s="14">
        <v>233</v>
      </c>
      <c r="V35" s="14">
        <v>233</v>
      </c>
      <c r="W35" s="14">
        <v>233</v>
      </c>
      <c r="X35" s="14">
        <v>233</v>
      </c>
      <c r="Y35" s="14">
        <v>233</v>
      </c>
      <c r="Z35" s="14">
        <v>233</v>
      </c>
      <c r="AA35" s="14">
        <v>233</v>
      </c>
      <c r="AB35" s="14">
        <v>233</v>
      </c>
      <c r="AC35" s="14">
        <v>233</v>
      </c>
      <c r="AD35" s="14">
        <v>233</v>
      </c>
      <c r="AE35" s="14">
        <v>233</v>
      </c>
      <c r="AF35" s="14">
        <v>233</v>
      </c>
      <c r="AG35" s="14">
        <v>233</v>
      </c>
      <c r="AH35" s="14">
        <v>233</v>
      </c>
      <c r="AI35" s="14">
        <v>233</v>
      </c>
      <c r="AJ35" s="14">
        <v>233</v>
      </c>
      <c r="AK35" s="14">
        <v>233</v>
      </c>
      <c r="AL35" s="14">
        <v>228</v>
      </c>
    </row>
    <row r="36" spans="1:38">
      <c r="A36" s="33" t="s">
        <v>123</v>
      </c>
      <c r="B36" s="36" t="s">
        <v>2</v>
      </c>
      <c r="C36" s="20" t="s">
        <v>47</v>
      </c>
      <c r="D36" s="21" t="s">
        <v>120</v>
      </c>
      <c r="E36" s="35">
        <f t="shared" si="0"/>
        <v>4085000</v>
      </c>
      <c r="F36" s="14">
        <f t="shared" si="1"/>
        <v>1024000</v>
      </c>
      <c r="G36" s="14">
        <v>128</v>
      </c>
      <c r="H36" s="14">
        <v>128</v>
      </c>
      <c r="I36" s="14">
        <v>128</v>
      </c>
      <c r="J36" s="14">
        <v>128</v>
      </c>
      <c r="K36" s="14">
        <v>128</v>
      </c>
      <c r="L36" s="14">
        <v>128</v>
      </c>
      <c r="M36" s="14">
        <v>128</v>
      </c>
      <c r="N36" s="14">
        <v>128</v>
      </c>
      <c r="O36" s="14">
        <v>128</v>
      </c>
      <c r="P36" s="14">
        <v>128</v>
      </c>
      <c r="Q36" s="14">
        <v>128</v>
      </c>
      <c r="R36" s="14">
        <v>128</v>
      </c>
      <c r="S36" s="14">
        <v>128</v>
      </c>
      <c r="T36" s="14">
        <v>128</v>
      </c>
      <c r="U36" s="14">
        <v>128</v>
      </c>
      <c r="V36" s="14">
        <v>128</v>
      </c>
      <c r="W36" s="14">
        <v>128</v>
      </c>
      <c r="X36" s="14">
        <v>128</v>
      </c>
      <c r="Y36" s="14">
        <v>128</v>
      </c>
      <c r="Z36" s="14">
        <v>128</v>
      </c>
      <c r="AA36" s="14">
        <v>128</v>
      </c>
      <c r="AB36" s="14">
        <v>128</v>
      </c>
      <c r="AC36" s="14">
        <v>128</v>
      </c>
      <c r="AD36" s="14">
        <v>128</v>
      </c>
      <c r="AE36" s="14">
        <v>128</v>
      </c>
      <c r="AF36" s="14">
        <v>128</v>
      </c>
      <c r="AG36" s="14">
        <v>128</v>
      </c>
      <c r="AH36" s="14">
        <v>128</v>
      </c>
      <c r="AI36" s="14">
        <v>128</v>
      </c>
      <c r="AJ36" s="14">
        <v>128</v>
      </c>
      <c r="AK36" s="14">
        <v>128</v>
      </c>
      <c r="AL36" s="14">
        <v>117</v>
      </c>
    </row>
    <row r="37" spans="1:38">
      <c r="A37" s="33" t="s">
        <v>123</v>
      </c>
      <c r="B37" s="36" t="s">
        <v>2</v>
      </c>
      <c r="C37" s="20" t="s">
        <v>48</v>
      </c>
      <c r="D37" s="21" t="s">
        <v>120</v>
      </c>
      <c r="E37" s="35">
        <f t="shared" si="0"/>
        <v>5556000</v>
      </c>
      <c r="F37" s="14">
        <f t="shared" si="1"/>
        <v>1392000</v>
      </c>
      <c r="G37" s="14">
        <v>174</v>
      </c>
      <c r="H37" s="14">
        <v>174</v>
      </c>
      <c r="I37" s="14">
        <v>174</v>
      </c>
      <c r="J37" s="14">
        <v>174</v>
      </c>
      <c r="K37" s="14">
        <v>174</v>
      </c>
      <c r="L37" s="14">
        <v>174</v>
      </c>
      <c r="M37" s="14">
        <v>174</v>
      </c>
      <c r="N37" s="14">
        <v>174</v>
      </c>
      <c r="O37" s="14">
        <v>174</v>
      </c>
      <c r="P37" s="14">
        <v>174</v>
      </c>
      <c r="Q37" s="14">
        <v>174</v>
      </c>
      <c r="R37" s="14">
        <v>174</v>
      </c>
      <c r="S37" s="14">
        <v>174</v>
      </c>
      <c r="T37" s="14">
        <v>174</v>
      </c>
      <c r="U37" s="14">
        <v>174</v>
      </c>
      <c r="V37" s="14">
        <v>174</v>
      </c>
      <c r="W37" s="14">
        <v>174</v>
      </c>
      <c r="X37" s="14">
        <v>174</v>
      </c>
      <c r="Y37" s="14">
        <v>174</v>
      </c>
      <c r="Z37" s="14">
        <v>174</v>
      </c>
      <c r="AA37" s="14">
        <v>174</v>
      </c>
      <c r="AB37" s="14">
        <v>174</v>
      </c>
      <c r="AC37" s="14">
        <v>174</v>
      </c>
      <c r="AD37" s="14">
        <v>174</v>
      </c>
      <c r="AE37" s="14">
        <v>174</v>
      </c>
      <c r="AF37" s="14">
        <v>174</v>
      </c>
      <c r="AG37" s="14">
        <v>174</v>
      </c>
      <c r="AH37" s="14">
        <v>174</v>
      </c>
      <c r="AI37" s="14">
        <v>174</v>
      </c>
      <c r="AJ37" s="14">
        <v>174</v>
      </c>
      <c r="AK37" s="14">
        <v>174</v>
      </c>
      <c r="AL37" s="14">
        <v>162</v>
      </c>
    </row>
    <row r="38" spans="1:38">
      <c r="A38" s="33" t="s">
        <v>123</v>
      </c>
      <c r="B38" s="36" t="s">
        <v>2</v>
      </c>
      <c r="C38" s="20" t="s">
        <v>3</v>
      </c>
      <c r="D38" s="21" t="s">
        <v>120</v>
      </c>
      <c r="E38" s="35">
        <f t="shared" si="0"/>
        <v>4723000</v>
      </c>
      <c r="F38" s="14">
        <f t="shared" si="1"/>
        <v>1184000</v>
      </c>
      <c r="G38" s="14">
        <v>148</v>
      </c>
      <c r="H38" s="14">
        <v>148</v>
      </c>
      <c r="I38" s="14">
        <v>148</v>
      </c>
      <c r="J38" s="14">
        <v>148</v>
      </c>
      <c r="K38" s="14">
        <v>148</v>
      </c>
      <c r="L38" s="14">
        <v>148</v>
      </c>
      <c r="M38" s="14">
        <v>148</v>
      </c>
      <c r="N38" s="14">
        <v>148</v>
      </c>
      <c r="O38" s="14">
        <v>148</v>
      </c>
      <c r="P38" s="14">
        <v>148</v>
      </c>
      <c r="Q38" s="14">
        <v>148</v>
      </c>
      <c r="R38" s="14">
        <v>148</v>
      </c>
      <c r="S38" s="14">
        <v>148</v>
      </c>
      <c r="T38" s="14">
        <v>148</v>
      </c>
      <c r="U38" s="14">
        <v>148</v>
      </c>
      <c r="V38" s="14">
        <v>148</v>
      </c>
      <c r="W38" s="14">
        <v>148</v>
      </c>
      <c r="X38" s="14">
        <v>148</v>
      </c>
      <c r="Y38" s="14">
        <v>148</v>
      </c>
      <c r="Z38" s="14">
        <v>148</v>
      </c>
      <c r="AA38" s="14">
        <v>148</v>
      </c>
      <c r="AB38" s="14">
        <v>148</v>
      </c>
      <c r="AC38" s="14">
        <v>148</v>
      </c>
      <c r="AD38" s="14">
        <v>148</v>
      </c>
      <c r="AE38" s="14">
        <v>148</v>
      </c>
      <c r="AF38" s="14">
        <v>148</v>
      </c>
      <c r="AG38" s="14">
        <v>148</v>
      </c>
      <c r="AH38" s="14">
        <v>148</v>
      </c>
      <c r="AI38" s="14">
        <v>148</v>
      </c>
      <c r="AJ38" s="14">
        <v>148</v>
      </c>
      <c r="AK38" s="14">
        <v>148</v>
      </c>
      <c r="AL38" s="14">
        <v>135</v>
      </c>
    </row>
    <row r="39" spans="1:38">
      <c r="A39" s="33" t="s">
        <v>123</v>
      </c>
      <c r="B39" s="36" t="s">
        <v>2</v>
      </c>
      <c r="C39" s="20" t="s">
        <v>50</v>
      </c>
      <c r="D39" s="21" t="s">
        <v>120</v>
      </c>
      <c r="E39" s="35">
        <f t="shared" si="0"/>
        <v>9708000</v>
      </c>
      <c r="F39" s="14">
        <f t="shared" si="1"/>
        <v>2424000</v>
      </c>
      <c r="G39" s="14">
        <v>303</v>
      </c>
      <c r="H39" s="14">
        <v>303</v>
      </c>
      <c r="I39" s="14">
        <v>303</v>
      </c>
      <c r="J39" s="14">
        <v>303</v>
      </c>
      <c r="K39" s="14">
        <v>303</v>
      </c>
      <c r="L39" s="14">
        <v>303</v>
      </c>
      <c r="M39" s="14">
        <v>303</v>
      </c>
      <c r="N39" s="14">
        <v>303</v>
      </c>
      <c r="O39" s="14">
        <v>303</v>
      </c>
      <c r="P39" s="14">
        <v>303</v>
      </c>
      <c r="Q39" s="14">
        <v>303</v>
      </c>
      <c r="R39" s="14">
        <v>303</v>
      </c>
      <c r="S39" s="14">
        <v>303</v>
      </c>
      <c r="T39" s="14">
        <v>303</v>
      </c>
      <c r="U39" s="14">
        <v>303</v>
      </c>
      <c r="V39" s="14">
        <v>303</v>
      </c>
      <c r="W39" s="14">
        <v>303</v>
      </c>
      <c r="X39" s="14">
        <v>303</v>
      </c>
      <c r="Y39" s="14">
        <v>303</v>
      </c>
      <c r="Z39" s="14">
        <v>303</v>
      </c>
      <c r="AA39" s="14">
        <v>303</v>
      </c>
      <c r="AB39" s="14">
        <v>303</v>
      </c>
      <c r="AC39" s="14">
        <v>303</v>
      </c>
      <c r="AD39" s="14">
        <v>303</v>
      </c>
      <c r="AE39" s="14">
        <v>303</v>
      </c>
      <c r="AF39" s="14">
        <v>303</v>
      </c>
      <c r="AG39" s="14">
        <v>303</v>
      </c>
      <c r="AH39" s="14">
        <v>303</v>
      </c>
      <c r="AI39" s="14">
        <v>303</v>
      </c>
      <c r="AJ39" s="14">
        <v>303</v>
      </c>
      <c r="AK39" s="14">
        <v>303</v>
      </c>
      <c r="AL39" s="14">
        <v>315</v>
      </c>
    </row>
    <row r="40" spans="1:38">
      <c r="A40" s="33" t="s">
        <v>123</v>
      </c>
      <c r="B40" s="36" t="s">
        <v>2</v>
      </c>
      <c r="C40" s="20" t="s">
        <v>45</v>
      </c>
      <c r="D40" s="21" t="s">
        <v>120</v>
      </c>
      <c r="E40" s="35">
        <f t="shared" si="0"/>
        <v>1991000</v>
      </c>
      <c r="F40" s="14">
        <f t="shared" si="1"/>
        <v>496000</v>
      </c>
      <c r="G40" s="14">
        <v>62</v>
      </c>
      <c r="H40" s="14">
        <v>62</v>
      </c>
      <c r="I40" s="14">
        <v>62</v>
      </c>
      <c r="J40" s="14">
        <v>62</v>
      </c>
      <c r="K40" s="14">
        <v>62</v>
      </c>
      <c r="L40" s="14">
        <v>62</v>
      </c>
      <c r="M40" s="14">
        <v>62</v>
      </c>
      <c r="N40" s="14">
        <v>62</v>
      </c>
      <c r="O40" s="14">
        <v>62</v>
      </c>
      <c r="P40" s="14">
        <v>62</v>
      </c>
      <c r="Q40" s="14">
        <v>62</v>
      </c>
      <c r="R40" s="14">
        <v>62</v>
      </c>
      <c r="S40" s="14">
        <v>62</v>
      </c>
      <c r="T40" s="14">
        <v>62</v>
      </c>
      <c r="U40" s="14">
        <v>62</v>
      </c>
      <c r="V40" s="14">
        <v>62</v>
      </c>
      <c r="W40" s="14">
        <v>62</v>
      </c>
      <c r="X40" s="14">
        <v>62</v>
      </c>
      <c r="Y40" s="14">
        <v>62</v>
      </c>
      <c r="Z40" s="14">
        <v>62</v>
      </c>
      <c r="AA40" s="14">
        <v>62</v>
      </c>
      <c r="AB40" s="14">
        <v>62</v>
      </c>
      <c r="AC40" s="14">
        <v>62</v>
      </c>
      <c r="AD40" s="14">
        <v>62</v>
      </c>
      <c r="AE40" s="14">
        <v>62</v>
      </c>
      <c r="AF40" s="14">
        <v>62</v>
      </c>
      <c r="AG40" s="14">
        <v>62</v>
      </c>
      <c r="AH40" s="14">
        <v>62</v>
      </c>
      <c r="AI40" s="14">
        <v>62</v>
      </c>
      <c r="AJ40" s="14">
        <v>62</v>
      </c>
      <c r="AK40" s="14">
        <v>62</v>
      </c>
      <c r="AL40" s="14">
        <v>69</v>
      </c>
    </row>
    <row r="41" spans="1:38">
      <c r="A41" s="33" t="s">
        <v>123</v>
      </c>
      <c r="B41" s="21" t="s">
        <v>2</v>
      </c>
      <c r="C41" s="20" t="s">
        <v>53</v>
      </c>
      <c r="D41" s="21" t="s">
        <v>120</v>
      </c>
      <c r="E41" s="35">
        <f t="shared" si="0"/>
        <v>2289000</v>
      </c>
      <c r="F41" s="14">
        <f t="shared" si="1"/>
        <v>576000</v>
      </c>
      <c r="G41" s="14">
        <v>72</v>
      </c>
      <c r="H41" s="14">
        <v>72</v>
      </c>
      <c r="I41" s="14">
        <v>72</v>
      </c>
      <c r="J41" s="14">
        <v>72</v>
      </c>
      <c r="K41" s="14">
        <v>72</v>
      </c>
      <c r="L41" s="14">
        <v>72</v>
      </c>
      <c r="M41" s="14">
        <v>72</v>
      </c>
      <c r="N41" s="14">
        <v>72</v>
      </c>
      <c r="O41" s="14">
        <v>72</v>
      </c>
      <c r="P41" s="14">
        <v>72</v>
      </c>
      <c r="Q41" s="14">
        <v>72</v>
      </c>
      <c r="R41" s="14">
        <v>72</v>
      </c>
      <c r="S41" s="14">
        <v>72</v>
      </c>
      <c r="T41" s="14">
        <v>72</v>
      </c>
      <c r="U41" s="14">
        <v>72</v>
      </c>
      <c r="V41" s="14">
        <v>72</v>
      </c>
      <c r="W41" s="14">
        <v>72</v>
      </c>
      <c r="X41" s="14">
        <v>72</v>
      </c>
      <c r="Y41" s="14">
        <v>72</v>
      </c>
      <c r="Z41" s="14">
        <v>72</v>
      </c>
      <c r="AA41" s="14">
        <v>72</v>
      </c>
      <c r="AB41" s="14">
        <v>72</v>
      </c>
      <c r="AC41" s="14">
        <v>72</v>
      </c>
      <c r="AD41" s="14">
        <v>72</v>
      </c>
      <c r="AE41" s="14">
        <v>72</v>
      </c>
      <c r="AF41" s="14">
        <v>72</v>
      </c>
      <c r="AG41" s="14">
        <v>72</v>
      </c>
      <c r="AH41" s="14">
        <v>72</v>
      </c>
      <c r="AI41" s="14">
        <v>72</v>
      </c>
      <c r="AJ41" s="14">
        <v>72</v>
      </c>
      <c r="AK41" s="14">
        <v>72</v>
      </c>
      <c r="AL41" s="14">
        <v>57</v>
      </c>
    </row>
    <row r="42" spans="1:38">
      <c r="A42" s="33" t="s">
        <v>123</v>
      </c>
      <c r="B42" s="21" t="s">
        <v>2</v>
      </c>
      <c r="C42" s="20" t="s">
        <v>0</v>
      </c>
      <c r="D42" s="33" t="s">
        <v>120</v>
      </c>
      <c r="E42" s="35">
        <f t="shared" si="0"/>
        <v>1938000</v>
      </c>
      <c r="F42" s="14">
        <f t="shared" si="1"/>
        <v>488000</v>
      </c>
      <c r="G42" s="14">
        <v>61</v>
      </c>
      <c r="H42" s="14">
        <v>61</v>
      </c>
      <c r="I42" s="14">
        <v>61</v>
      </c>
      <c r="J42" s="14">
        <v>61</v>
      </c>
      <c r="K42" s="14">
        <v>61</v>
      </c>
      <c r="L42" s="14">
        <v>61</v>
      </c>
      <c r="M42" s="14">
        <v>61</v>
      </c>
      <c r="N42" s="14">
        <v>61</v>
      </c>
      <c r="O42" s="14">
        <v>61</v>
      </c>
      <c r="P42" s="14">
        <v>61</v>
      </c>
      <c r="Q42" s="14">
        <v>61</v>
      </c>
      <c r="R42" s="14">
        <v>61</v>
      </c>
      <c r="S42" s="14">
        <v>61</v>
      </c>
      <c r="T42" s="14">
        <v>61</v>
      </c>
      <c r="U42" s="14">
        <v>61</v>
      </c>
      <c r="V42" s="14">
        <v>61</v>
      </c>
      <c r="W42" s="14">
        <v>61</v>
      </c>
      <c r="X42" s="14">
        <v>61</v>
      </c>
      <c r="Y42" s="14">
        <v>61</v>
      </c>
      <c r="Z42" s="14">
        <v>61</v>
      </c>
      <c r="AA42" s="14">
        <v>61</v>
      </c>
      <c r="AB42" s="14">
        <v>61</v>
      </c>
      <c r="AC42" s="14">
        <v>61</v>
      </c>
      <c r="AD42" s="14">
        <v>61</v>
      </c>
      <c r="AE42" s="14">
        <v>61</v>
      </c>
      <c r="AF42" s="14">
        <v>61</v>
      </c>
      <c r="AG42" s="14">
        <v>61</v>
      </c>
      <c r="AH42" s="14">
        <v>61</v>
      </c>
      <c r="AI42" s="14">
        <v>61</v>
      </c>
      <c r="AJ42" s="14">
        <v>61</v>
      </c>
      <c r="AK42" s="14">
        <v>61</v>
      </c>
      <c r="AL42" s="14">
        <v>47</v>
      </c>
    </row>
    <row r="43" spans="1:38">
      <c r="A43" s="33" t="s">
        <v>123</v>
      </c>
      <c r="B43" s="21" t="s">
        <v>2</v>
      </c>
      <c r="C43" s="20" t="s">
        <v>102</v>
      </c>
      <c r="D43" s="33" t="s">
        <v>120</v>
      </c>
      <c r="E43" s="35">
        <f t="shared" si="0"/>
        <v>5170000</v>
      </c>
      <c r="F43" s="14">
        <f t="shared" si="1"/>
        <v>1296000</v>
      </c>
      <c r="G43" s="14">
        <v>162</v>
      </c>
      <c r="H43" s="14">
        <v>162</v>
      </c>
      <c r="I43" s="14">
        <v>162</v>
      </c>
      <c r="J43" s="14">
        <v>162</v>
      </c>
      <c r="K43" s="14">
        <v>162</v>
      </c>
      <c r="L43" s="14">
        <v>162</v>
      </c>
      <c r="M43" s="14">
        <v>162</v>
      </c>
      <c r="N43" s="14">
        <v>162</v>
      </c>
      <c r="O43" s="14">
        <v>162</v>
      </c>
      <c r="P43" s="14">
        <v>162</v>
      </c>
      <c r="Q43" s="14">
        <v>162</v>
      </c>
      <c r="R43" s="14">
        <v>162</v>
      </c>
      <c r="S43" s="14">
        <v>162</v>
      </c>
      <c r="T43" s="14">
        <v>162</v>
      </c>
      <c r="U43" s="14">
        <v>162</v>
      </c>
      <c r="V43" s="14">
        <v>162</v>
      </c>
      <c r="W43" s="14">
        <v>162</v>
      </c>
      <c r="X43" s="14">
        <v>162</v>
      </c>
      <c r="Y43" s="14">
        <v>162</v>
      </c>
      <c r="Z43" s="14">
        <v>162</v>
      </c>
      <c r="AA43" s="14">
        <v>162</v>
      </c>
      <c r="AB43" s="14">
        <v>162</v>
      </c>
      <c r="AC43" s="14">
        <v>162</v>
      </c>
      <c r="AD43" s="14">
        <v>162</v>
      </c>
      <c r="AE43" s="14">
        <v>162</v>
      </c>
      <c r="AF43" s="14">
        <v>162</v>
      </c>
      <c r="AG43" s="14">
        <v>162</v>
      </c>
      <c r="AH43" s="14">
        <v>162</v>
      </c>
      <c r="AI43" s="14">
        <v>162</v>
      </c>
      <c r="AJ43" s="14">
        <v>162</v>
      </c>
      <c r="AK43" s="14">
        <v>162</v>
      </c>
      <c r="AL43" s="14">
        <v>148</v>
      </c>
    </row>
    <row r="44" spans="1:38">
      <c r="A44" s="33" t="s">
        <v>123</v>
      </c>
      <c r="B44" s="21" t="s">
        <v>2</v>
      </c>
      <c r="C44" s="20" t="s">
        <v>57</v>
      </c>
      <c r="D44" s="36" t="s">
        <v>120</v>
      </c>
      <c r="E44" s="35">
        <f t="shared" si="0"/>
        <v>4574000</v>
      </c>
      <c r="F44" s="14">
        <f t="shared" si="1"/>
        <v>1144000</v>
      </c>
      <c r="G44" s="14">
        <v>143</v>
      </c>
      <c r="H44" s="14">
        <v>143</v>
      </c>
      <c r="I44" s="14">
        <v>143</v>
      </c>
      <c r="J44" s="14">
        <v>143</v>
      </c>
      <c r="K44" s="14">
        <v>143</v>
      </c>
      <c r="L44" s="14">
        <v>143</v>
      </c>
      <c r="M44" s="14">
        <v>143</v>
      </c>
      <c r="N44" s="14">
        <v>143</v>
      </c>
      <c r="O44" s="14">
        <v>143</v>
      </c>
      <c r="P44" s="14">
        <v>143</v>
      </c>
      <c r="Q44" s="14">
        <v>143</v>
      </c>
      <c r="R44" s="14">
        <v>143</v>
      </c>
      <c r="S44" s="14">
        <v>143</v>
      </c>
      <c r="T44" s="14">
        <v>143</v>
      </c>
      <c r="U44" s="14">
        <v>143</v>
      </c>
      <c r="V44" s="14">
        <v>143</v>
      </c>
      <c r="W44" s="14">
        <v>143</v>
      </c>
      <c r="X44" s="14">
        <v>143</v>
      </c>
      <c r="Y44" s="14">
        <v>143</v>
      </c>
      <c r="Z44" s="14">
        <v>143</v>
      </c>
      <c r="AA44" s="14">
        <v>143</v>
      </c>
      <c r="AB44" s="14">
        <v>143</v>
      </c>
      <c r="AC44" s="14">
        <v>143</v>
      </c>
      <c r="AD44" s="14">
        <v>143</v>
      </c>
      <c r="AE44" s="14">
        <v>143</v>
      </c>
      <c r="AF44" s="14">
        <v>143</v>
      </c>
      <c r="AG44" s="14">
        <v>143</v>
      </c>
      <c r="AH44" s="14">
        <v>143</v>
      </c>
      <c r="AI44" s="14">
        <v>143</v>
      </c>
      <c r="AJ44" s="14">
        <v>143</v>
      </c>
      <c r="AK44" s="14">
        <v>143</v>
      </c>
      <c r="AL44" s="14">
        <v>141</v>
      </c>
    </row>
    <row r="45" spans="1:38">
      <c r="A45" s="33" t="s">
        <v>123</v>
      </c>
      <c r="B45" s="21" t="s">
        <v>2</v>
      </c>
      <c r="C45" s="20" t="s">
        <v>46</v>
      </c>
      <c r="D45" s="36" t="s">
        <v>120</v>
      </c>
      <c r="E45" s="35">
        <f t="shared" si="0"/>
        <v>4348000</v>
      </c>
      <c r="F45" s="14">
        <f t="shared" si="1"/>
        <v>1088000</v>
      </c>
      <c r="G45" s="14">
        <v>136</v>
      </c>
      <c r="H45" s="14">
        <v>136</v>
      </c>
      <c r="I45" s="14">
        <v>136</v>
      </c>
      <c r="J45" s="14">
        <v>136</v>
      </c>
      <c r="K45" s="14">
        <v>136</v>
      </c>
      <c r="L45" s="14">
        <v>136</v>
      </c>
      <c r="M45" s="14">
        <v>136</v>
      </c>
      <c r="N45" s="14">
        <v>136</v>
      </c>
      <c r="O45" s="14">
        <v>136</v>
      </c>
      <c r="P45" s="14">
        <v>136</v>
      </c>
      <c r="Q45" s="14">
        <v>136</v>
      </c>
      <c r="R45" s="14">
        <v>136</v>
      </c>
      <c r="S45" s="14">
        <v>136</v>
      </c>
      <c r="T45" s="14">
        <v>136</v>
      </c>
      <c r="U45" s="14">
        <v>136</v>
      </c>
      <c r="V45" s="14">
        <v>136</v>
      </c>
      <c r="W45" s="14">
        <v>136</v>
      </c>
      <c r="X45" s="14">
        <v>136</v>
      </c>
      <c r="Y45" s="14">
        <v>136</v>
      </c>
      <c r="Z45" s="14">
        <v>136</v>
      </c>
      <c r="AA45" s="14">
        <v>136</v>
      </c>
      <c r="AB45" s="14">
        <v>136</v>
      </c>
      <c r="AC45" s="14">
        <v>136</v>
      </c>
      <c r="AD45" s="14">
        <v>136</v>
      </c>
      <c r="AE45" s="14">
        <v>136</v>
      </c>
      <c r="AF45" s="14">
        <v>136</v>
      </c>
      <c r="AG45" s="14">
        <v>136</v>
      </c>
      <c r="AH45" s="14">
        <v>136</v>
      </c>
      <c r="AI45" s="14">
        <v>136</v>
      </c>
      <c r="AJ45" s="14">
        <v>136</v>
      </c>
      <c r="AK45" s="14">
        <v>136</v>
      </c>
      <c r="AL45" s="14">
        <v>132</v>
      </c>
    </row>
    <row r="46" spans="1:38">
      <c r="A46" s="33" t="s">
        <v>123</v>
      </c>
      <c r="B46" s="21" t="s">
        <v>2</v>
      </c>
      <c r="C46" s="20" t="s">
        <v>49</v>
      </c>
      <c r="D46" s="36" t="s">
        <v>120</v>
      </c>
      <c r="E46" s="35">
        <f t="shared" si="0"/>
        <v>3789000</v>
      </c>
      <c r="F46" s="14">
        <f t="shared" si="1"/>
        <v>944000</v>
      </c>
      <c r="G46" s="14">
        <v>118</v>
      </c>
      <c r="H46" s="14">
        <v>118</v>
      </c>
      <c r="I46" s="14">
        <v>118</v>
      </c>
      <c r="J46" s="14">
        <v>118</v>
      </c>
      <c r="K46" s="14">
        <v>118</v>
      </c>
      <c r="L46" s="14">
        <v>118</v>
      </c>
      <c r="M46" s="14">
        <v>118</v>
      </c>
      <c r="N46" s="14">
        <v>118</v>
      </c>
      <c r="O46" s="14">
        <v>118</v>
      </c>
      <c r="P46" s="14">
        <v>118</v>
      </c>
      <c r="Q46" s="14">
        <v>118</v>
      </c>
      <c r="R46" s="14">
        <v>118</v>
      </c>
      <c r="S46" s="14">
        <v>118</v>
      </c>
      <c r="T46" s="14">
        <v>118</v>
      </c>
      <c r="U46" s="14">
        <v>118</v>
      </c>
      <c r="V46" s="14">
        <v>118</v>
      </c>
      <c r="W46" s="14">
        <v>118</v>
      </c>
      <c r="X46" s="14">
        <v>118</v>
      </c>
      <c r="Y46" s="14">
        <v>118</v>
      </c>
      <c r="Z46" s="14">
        <v>118</v>
      </c>
      <c r="AA46" s="14">
        <v>118</v>
      </c>
      <c r="AB46" s="14">
        <v>118</v>
      </c>
      <c r="AC46" s="14">
        <v>118</v>
      </c>
      <c r="AD46" s="14">
        <v>118</v>
      </c>
      <c r="AE46" s="14">
        <v>118</v>
      </c>
      <c r="AF46" s="14">
        <v>118</v>
      </c>
      <c r="AG46" s="14">
        <v>118</v>
      </c>
      <c r="AH46" s="14">
        <v>118</v>
      </c>
      <c r="AI46" s="14">
        <v>118</v>
      </c>
      <c r="AJ46" s="14">
        <v>118</v>
      </c>
      <c r="AK46" s="14">
        <v>118</v>
      </c>
      <c r="AL46" s="14">
        <v>131</v>
      </c>
    </row>
    <row r="47" spans="1:38">
      <c r="A47" s="33" t="s">
        <v>123</v>
      </c>
      <c r="B47" s="21" t="s">
        <v>2</v>
      </c>
      <c r="C47" s="20" t="s">
        <v>104</v>
      </c>
      <c r="D47" s="36" t="s">
        <v>120</v>
      </c>
      <c r="E47" s="35">
        <f t="shared" si="0"/>
        <v>1905000</v>
      </c>
      <c r="F47" s="14">
        <f t="shared" si="1"/>
        <v>480000</v>
      </c>
      <c r="G47" s="14">
        <v>60</v>
      </c>
      <c r="H47" s="14">
        <v>60</v>
      </c>
      <c r="I47" s="14">
        <v>60</v>
      </c>
      <c r="J47" s="14">
        <v>60</v>
      </c>
      <c r="K47" s="14">
        <v>60</v>
      </c>
      <c r="L47" s="14">
        <v>60</v>
      </c>
      <c r="M47" s="14">
        <v>60</v>
      </c>
      <c r="N47" s="14">
        <v>60</v>
      </c>
      <c r="O47" s="14">
        <v>60</v>
      </c>
      <c r="P47" s="14">
        <v>60</v>
      </c>
      <c r="Q47" s="14">
        <v>60</v>
      </c>
      <c r="R47" s="14">
        <v>60</v>
      </c>
      <c r="S47" s="14">
        <v>60</v>
      </c>
      <c r="T47" s="14">
        <v>60</v>
      </c>
      <c r="U47" s="14">
        <v>60</v>
      </c>
      <c r="V47" s="14">
        <v>60</v>
      </c>
      <c r="W47" s="14">
        <v>60</v>
      </c>
      <c r="X47" s="14">
        <v>60</v>
      </c>
      <c r="Y47" s="14">
        <v>60</v>
      </c>
      <c r="Z47" s="14">
        <v>60</v>
      </c>
      <c r="AA47" s="14">
        <v>60</v>
      </c>
      <c r="AB47" s="14">
        <v>60</v>
      </c>
      <c r="AC47" s="14">
        <v>60</v>
      </c>
      <c r="AD47" s="14">
        <v>60</v>
      </c>
      <c r="AE47" s="14">
        <v>60</v>
      </c>
      <c r="AF47" s="14">
        <v>60</v>
      </c>
      <c r="AG47" s="14">
        <v>60</v>
      </c>
      <c r="AH47" s="14">
        <v>60</v>
      </c>
      <c r="AI47" s="14">
        <v>60</v>
      </c>
      <c r="AJ47" s="14">
        <v>60</v>
      </c>
      <c r="AK47" s="14">
        <v>60</v>
      </c>
      <c r="AL47" s="14">
        <v>45</v>
      </c>
    </row>
    <row r="48" spans="1:38">
      <c r="A48" s="33" t="s">
        <v>123</v>
      </c>
      <c r="B48" s="21" t="s">
        <v>2</v>
      </c>
      <c r="C48" s="20" t="s">
        <v>105</v>
      </c>
      <c r="D48" s="36" t="s">
        <v>120</v>
      </c>
      <c r="E48" s="35">
        <f t="shared" si="0"/>
        <v>2618000</v>
      </c>
      <c r="F48" s="14">
        <f t="shared" si="1"/>
        <v>656000</v>
      </c>
      <c r="G48" s="14">
        <v>82</v>
      </c>
      <c r="H48" s="14">
        <v>82</v>
      </c>
      <c r="I48" s="14">
        <v>82</v>
      </c>
      <c r="J48" s="14">
        <v>82</v>
      </c>
      <c r="K48" s="14">
        <v>82</v>
      </c>
      <c r="L48" s="14">
        <v>82</v>
      </c>
      <c r="M48" s="14">
        <v>82</v>
      </c>
      <c r="N48" s="14">
        <v>82</v>
      </c>
      <c r="O48" s="14">
        <v>82</v>
      </c>
      <c r="P48" s="14">
        <v>82</v>
      </c>
      <c r="Q48" s="14">
        <v>82</v>
      </c>
      <c r="R48" s="14">
        <v>82</v>
      </c>
      <c r="S48" s="14">
        <v>82</v>
      </c>
      <c r="T48" s="14">
        <v>82</v>
      </c>
      <c r="U48" s="14">
        <v>82</v>
      </c>
      <c r="V48" s="14">
        <v>82</v>
      </c>
      <c r="W48" s="14">
        <v>82</v>
      </c>
      <c r="X48" s="14">
        <v>82</v>
      </c>
      <c r="Y48" s="14">
        <v>82</v>
      </c>
      <c r="Z48" s="14">
        <v>82</v>
      </c>
      <c r="AA48" s="14">
        <v>82</v>
      </c>
      <c r="AB48" s="14">
        <v>82</v>
      </c>
      <c r="AC48" s="14">
        <v>82</v>
      </c>
      <c r="AD48" s="14">
        <v>82</v>
      </c>
      <c r="AE48" s="14">
        <v>82</v>
      </c>
      <c r="AF48" s="14">
        <v>82</v>
      </c>
      <c r="AG48" s="14">
        <v>82</v>
      </c>
      <c r="AH48" s="14">
        <v>82</v>
      </c>
      <c r="AI48" s="14">
        <v>82</v>
      </c>
      <c r="AJ48" s="14">
        <v>82</v>
      </c>
      <c r="AK48" s="14">
        <v>82</v>
      </c>
      <c r="AL48" s="14">
        <v>76</v>
      </c>
    </row>
    <row r="49" spans="1:38">
      <c r="A49" s="33" t="s">
        <v>123</v>
      </c>
      <c r="B49" s="21" t="s">
        <v>2</v>
      </c>
      <c r="C49" s="20" t="s">
        <v>52</v>
      </c>
      <c r="D49" s="36" t="s">
        <v>120</v>
      </c>
      <c r="E49" s="35">
        <f t="shared" si="0"/>
        <v>1825000</v>
      </c>
      <c r="F49" s="14">
        <f t="shared" si="1"/>
        <v>456000</v>
      </c>
      <c r="G49" s="14">
        <v>57</v>
      </c>
      <c r="H49" s="14">
        <v>57</v>
      </c>
      <c r="I49" s="14">
        <v>57</v>
      </c>
      <c r="J49" s="14">
        <v>57</v>
      </c>
      <c r="K49" s="14">
        <v>57</v>
      </c>
      <c r="L49" s="14">
        <v>57</v>
      </c>
      <c r="M49" s="14">
        <v>57</v>
      </c>
      <c r="N49" s="14">
        <v>57</v>
      </c>
      <c r="O49" s="14">
        <v>57</v>
      </c>
      <c r="P49" s="14">
        <v>57</v>
      </c>
      <c r="Q49" s="14">
        <v>57</v>
      </c>
      <c r="R49" s="14">
        <v>57</v>
      </c>
      <c r="S49" s="14">
        <v>57</v>
      </c>
      <c r="T49" s="14">
        <v>57</v>
      </c>
      <c r="U49" s="14">
        <v>57</v>
      </c>
      <c r="V49" s="14">
        <v>57</v>
      </c>
      <c r="W49" s="14">
        <v>57</v>
      </c>
      <c r="X49" s="14">
        <v>57</v>
      </c>
      <c r="Y49" s="14">
        <v>57</v>
      </c>
      <c r="Z49" s="14">
        <v>57</v>
      </c>
      <c r="AA49" s="14">
        <v>57</v>
      </c>
      <c r="AB49" s="14">
        <v>57</v>
      </c>
      <c r="AC49" s="14">
        <v>57</v>
      </c>
      <c r="AD49" s="14">
        <v>57</v>
      </c>
      <c r="AE49" s="14">
        <v>57</v>
      </c>
      <c r="AF49" s="14">
        <v>57</v>
      </c>
      <c r="AG49" s="14">
        <v>57</v>
      </c>
      <c r="AH49" s="14">
        <v>57</v>
      </c>
      <c r="AI49" s="14">
        <v>57</v>
      </c>
      <c r="AJ49" s="14">
        <v>57</v>
      </c>
      <c r="AK49" s="14">
        <v>57</v>
      </c>
      <c r="AL49" s="14">
        <v>58</v>
      </c>
    </row>
    <row r="50" spans="1:38">
      <c r="A50" s="33" t="s">
        <v>123</v>
      </c>
      <c r="B50" s="21" t="s">
        <v>2</v>
      </c>
      <c r="C50" s="20" t="s">
        <v>54</v>
      </c>
      <c r="D50" s="36" t="s">
        <v>120</v>
      </c>
      <c r="E50" s="35">
        <f t="shared" si="0"/>
        <v>2784000</v>
      </c>
      <c r="F50" s="14">
        <f t="shared" si="1"/>
        <v>696000</v>
      </c>
      <c r="G50" s="14">
        <v>87</v>
      </c>
      <c r="H50" s="14">
        <v>87</v>
      </c>
      <c r="I50" s="14">
        <v>87</v>
      </c>
      <c r="J50" s="14">
        <v>87</v>
      </c>
      <c r="K50" s="14">
        <v>87</v>
      </c>
      <c r="L50" s="14">
        <v>87</v>
      </c>
      <c r="M50" s="14">
        <v>87</v>
      </c>
      <c r="N50" s="14">
        <v>87</v>
      </c>
      <c r="O50" s="14">
        <v>87</v>
      </c>
      <c r="P50" s="14">
        <v>87</v>
      </c>
      <c r="Q50" s="14">
        <v>87</v>
      </c>
      <c r="R50" s="14">
        <v>87</v>
      </c>
      <c r="S50" s="14">
        <v>87</v>
      </c>
      <c r="T50" s="14">
        <v>87</v>
      </c>
      <c r="U50" s="14">
        <v>87</v>
      </c>
      <c r="V50" s="14">
        <v>87</v>
      </c>
      <c r="W50" s="14">
        <v>87</v>
      </c>
      <c r="X50" s="14">
        <v>87</v>
      </c>
      <c r="Y50" s="14">
        <v>87</v>
      </c>
      <c r="Z50" s="14">
        <v>87</v>
      </c>
      <c r="AA50" s="14">
        <v>87</v>
      </c>
      <c r="AB50" s="14">
        <v>87</v>
      </c>
      <c r="AC50" s="14">
        <v>87</v>
      </c>
      <c r="AD50" s="14">
        <v>87</v>
      </c>
      <c r="AE50" s="14">
        <v>87</v>
      </c>
      <c r="AF50" s="14">
        <v>87</v>
      </c>
      <c r="AG50" s="14">
        <v>87</v>
      </c>
      <c r="AH50" s="14">
        <v>87</v>
      </c>
      <c r="AI50" s="14">
        <v>87</v>
      </c>
      <c r="AJ50" s="14">
        <v>87</v>
      </c>
      <c r="AK50" s="14">
        <v>87</v>
      </c>
      <c r="AL50" s="14">
        <v>87</v>
      </c>
    </row>
    <row r="51" spans="1:38">
      <c r="A51" s="33" t="s">
        <v>123</v>
      </c>
      <c r="B51" s="21" t="s">
        <v>2</v>
      </c>
      <c r="C51" s="20" t="s">
        <v>44</v>
      </c>
      <c r="D51" s="36" t="s">
        <v>120</v>
      </c>
      <c r="E51" s="35">
        <f t="shared" si="0"/>
        <v>2959000</v>
      </c>
      <c r="F51" s="14">
        <f t="shared" si="1"/>
        <v>736000</v>
      </c>
      <c r="G51" s="14">
        <v>92</v>
      </c>
      <c r="H51" s="14">
        <v>92</v>
      </c>
      <c r="I51" s="14">
        <v>92</v>
      </c>
      <c r="J51" s="14">
        <v>92</v>
      </c>
      <c r="K51" s="14">
        <v>92</v>
      </c>
      <c r="L51" s="14">
        <v>92</v>
      </c>
      <c r="M51" s="14">
        <v>92</v>
      </c>
      <c r="N51" s="14">
        <v>92</v>
      </c>
      <c r="O51" s="14">
        <v>92</v>
      </c>
      <c r="P51" s="14">
        <v>92</v>
      </c>
      <c r="Q51" s="14">
        <v>92</v>
      </c>
      <c r="R51" s="14">
        <v>92</v>
      </c>
      <c r="S51" s="14">
        <v>92</v>
      </c>
      <c r="T51" s="14">
        <v>92</v>
      </c>
      <c r="U51" s="14">
        <v>92</v>
      </c>
      <c r="V51" s="14">
        <v>92</v>
      </c>
      <c r="W51" s="14">
        <v>92</v>
      </c>
      <c r="X51" s="14">
        <v>92</v>
      </c>
      <c r="Y51" s="14">
        <v>92</v>
      </c>
      <c r="Z51" s="14">
        <v>92</v>
      </c>
      <c r="AA51" s="14">
        <v>92</v>
      </c>
      <c r="AB51" s="14">
        <v>92</v>
      </c>
      <c r="AC51" s="14">
        <v>92</v>
      </c>
      <c r="AD51" s="14">
        <v>92</v>
      </c>
      <c r="AE51" s="14">
        <v>92</v>
      </c>
      <c r="AF51" s="14">
        <v>92</v>
      </c>
      <c r="AG51" s="14">
        <v>92</v>
      </c>
      <c r="AH51" s="14">
        <v>92</v>
      </c>
      <c r="AI51" s="14">
        <v>92</v>
      </c>
      <c r="AJ51" s="14">
        <v>92</v>
      </c>
      <c r="AK51" s="14">
        <v>92</v>
      </c>
      <c r="AL51" s="14">
        <v>107</v>
      </c>
    </row>
    <row r="52" spans="1:38">
      <c r="A52" s="33" t="s">
        <v>123</v>
      </c>
      <c r="B52" s="21" t="s">
        <v>2</v>
      </c>
      <c r="C52" s="20" t="s">
        <v>56</v>
      </c>
      <c r="D52" s="36" t="s">
        <v>120</v>
      </c>
      <c r="E52" s="35">
        <f t="shared" si="0"/>
        <v>2164000</v>
      </c>
      <c r="F52" s="14">
        <f t="shared" si="1"/>
        <v>544000</v>
      </c>
      <c r="G52" s="14">
        <v>68</v>
      </c>
      <c r="H52" s="14">
        <v>68</v>
      </c>
      <c r="I52" s="14">
        <v>68</v>
      </c>
      <c r="J52" s="14">
        <v>68</v>
      </c>
      <c r="K52" s="14">
        <v>68</v>
      </c>
      <c r="L52" s="14">
        <v>68</v>
      </c>
      <c r="M52" s="14">
        <v>68</v>
      </c>
      <c r="N52" s="14">
        <v>68</v>
      </c>
      <c r="O52" s="14">
        <v>68</v>
      </c>
      <c r="P52" s="14">
        <v>68</v>
      </c>
      <c r="Q52" s="14">
        <v>68</v>
      </c>
      <c r="R52" s="14">
        <v>68</v>
      </c>
      <c r="S52" s="14">
        <v>68</v>
      </c>
      <c r="T52" s="14">
        <v>68</v>
      </c>
      <c r="U52" s="14">
        <v>68</v>
      </c>
      <c r="V52" s="14">
        <v>68</v>
      </c>
      <c r="W52" s="14">
        <v>68</v>
      </c>
      <c r="X52" s="14">
        <v>68</v>
      </c>
      <c r="Y52" s="14">
        <v>68</v>
      </c>
      <c r="Z52" s="14">
        <v>68</v>
      </c>
      <c r="AA52" s="14">
        <v>68</v>
      </c>
      <c r="AB52" s="14">
        <v>68</v>
      </c>
      <c r="AC52" s="14">
        <v>68</v>
      </c>
      <c r="AD52" s="14">
        <v>68</v>
      </c>
      <c r="AE52" s="14">
        <v>68</v>
      </c>
      <c r="AF52" s="14">
        <v>68</v>
      </c>
      <c r="AG52" s="14">
        <v>68</v>
      </c>
      <c r="AH52" s="14">
        <v>68</v>
      </c>
      <c r="AI52" s="14">
        <v>68</v>
      </c>
      <c r="AJ52" s="14">
        <v>68</v>
      </c>
      <c r="AK52" s="14">
        <v>68</v>
      </c>
      <c r="AL52" s="14">
        <v>56</v>
      </c>
    </row>
    <row r="53" spans="1:38">
      <c r="A53" s="33" t="s">
        <v>123</v>
      </c>
      <c r="B53" s="21" t="s">
        <v>2</v>
      </c>
      <c r="C53" s="20" t="s">
        <v>103</v>
      </c>
      <c r="D53" s="36" t="s">
        <v>120</v>
      </c>
      <c r="E53" s="35">
        <f t="shared" si="0"/>
        <v>1204000</v>
      </c>
      <c r="F53" s="14">
        <f t="shared" si="1"/>
        <v>304000</v>
      </c>
      <c r="G53" s="14">
        <v>38</v>
      </c>
      <c r="H53" s="14">
        <v>38</v>
      </c>
      <c r="I53" s="14">
        <v>38</v>
      </c>
      <c r="J53" s="14">
        <v>38</v>
      </c>
      <c r="K53" s="14">
        <v>38</v>
      </c>
      <c r="L53" s="14">
        <v>38</v>
      </c>
      <c r="M53" s="14">
        <v>38</v>
      </c>
      <c r="N53" s="14">
        <v>38</v>
      </c>
      <c r="O53" s="14">
        <v>38</v>
      </c>
      <c r="P53" s="14">
        <v>38</v>
      </c>
      <c r="Q53" s="14">
        <v>38</v>
      </c>
      <c r="R53" s="14">
        <v>38</v>
      </c>
      <c r="S53" s="14">
        <v>38</v>
      </c>
      <c r="T53" s="14">
        <v>38</v>
      </c>
      <c r="U53" s="14">
        <v>38</v>
      </c>
      <c r="V53" s="14">
        <v>38</v>
      </c>
      <c r="W53" s="14">
        <v>38</v>
      </c>
      <c r="X53" s="14">
        <v>38</v>
      </c>
      <c r="Y53" s="14">
        <v>38</v>
      </c>
      <c r="Z53" s="14">
        <v>38</v>
      </c>
      <c r="AA53" s="14">
        <v>38</v>
      </c>
      <c r="AB53" s="14">
        <v>38</v>
      </c>
      <c r="AC53" s="14">
        <v>38</v>
      </c>
      <c r="AD53" s="14">
        <v>38</v>
      </c>
      <c r="AE53" s="14">
        <v>38</v>
      </c>
      <c r="AF53" s="14">
        <v>38</v>
      </c>
      <c r="AG53" s="14">
        <v>38</v>
      </c>
      <c r="AH53" s="14">
        <v>38</v>
      </c>
      <c r="AI53" s="14">
        <v>38</v>
      </c>
      <c r="AJ53" s="14">
        <v>38</v>
      </c>
      <c r="AK53" s="14">
        <v>38</v>
      </c>
      <c r="AL53" s="14">
        <v>26</v>
      </c>
    </row>
    <row r="54" spans="1:38">
      <c r="A54" s="33" t="s">
        <v>123</v>
      </c>
      <c r="B54" s="21" t="s">
        <v>2</v>
      </c>
      <c r="C54" s="20" t="s">
        <v>55</v>
      </c>
      <c r="D54" s="36" t="s">
        <v>120</v>
      </c>
      <c r="E54" s="35">
        <f t="shared" si="0"/>
        <v>3318000</v>
      </c>
      <c r="F54" s="14">
        <f t="shared" si="1"/>
        <v>832000</v>
      </c>
      <c r="G54" s="14">
        <v>104</v>
      </c>
      <c r="H54" s="14">
        <v>104</v>
      </c>
      <c r="I54" s="14">
        <v>104</v>
      </c>
      <c r="J54" s="14">
        <v>104</v>
      </c>
      <c r="K54" s="14">
        <v>104</v>
      </c>
      <c r="L54" s="14">
        <v>104</v>
      </c>
      <c r="M54" s="14">
        <v>104</v>
      </c>
      <c r="N54" s="14">
        <v>104</v>
      </c>
      <c r="O54" s="14">
        <v>104</v>
      </c>
      <c r="P54" s="14">
        <v>104</v>
      </c>
      <c r="Q54" s="14">
        <v>104</v>
      </c>
      <c r="R54" s="14">
        <v>104</v>
      </c>
      <c r="S54" s="14">
        <v>104</v>
      </c>
      <c r="T54" s="14">
        <v>104</v>
      </c>
      <c r="U54" s="14">
        <v>104</v>
      </c>
      <c r="V54" s="14">
        <v>104</v>
      </c>
      <c r="W54" s="14">
        <v>104</v>
      </c>
      <c r="X54" s="14">
        <v>104</v>
      </c>
      <c r="Y54" s="14">
        <v>104</v>
      </c>
      <c r="Z54" s="14">
        <v>104</v>
      </c>
      <c r="AA54" s="14">
        <v>104</v>
      </c>
      <c r="AB54" s="14">
        <v>104</v>
      </c>
      <c r="AC54" s="14">
        <v>104</v>
      </c>
      <c r="AD54" s="14">
        <v>104</v>
      </c>
      <c r="AE54" s="14">
        <v>104</v>
      </c>
      <c r="AF54" s="14">
        <v>104</v>
      </c>
      <c r="AG54" s="14">
        <v>104</v>
      </c>
      <c r="AH54" s="14">
        <v>104</v>
      </c>
      <c r="AI54" s="14">
        <v>104</v>
      </c>
      <c r="AJ54" s="14">
        <v>104</v>
      </c>
      <c r="AK54" s="14">
        <v>104</v>
      </c>
      <c r="AL54" s="14">
        <v>94</v>
      </c>
    </row>
    <row r="55" spans="1:38">
      <c r="A55" s="33" t="s">
        <v>123</v>
      </c>
      <c r="B55" s="21" t="s">
        <v>2</v>
      </c>
      <c r="C55" s="20" t="s">
        <v>101</v>
      </c>
      <c r="D55" s="36" t="s">
        <v>120</v>
      </c>
      <c r="E55" s="35">
        <f t="shared" si="0"/>
        <v>1211000</v>
      </c>
      <c r="F55" s="14">
        <f t="shared" si="1"/>
        <v>304000</v>
      </c>
      <c r="G55" s="14">
        <v>38</v>
      </c>
      <c r="H55" s="14">
        <v>38</v>
      </c>
      <c r="I55" s="14">
        <v>38</v>
      </c>
      <c r="J55" s="14">
        <v>38</v>
      </c>
      <c r="K55" s="14">
        <v>38</v>
      </c>
      <c r="L55" s="14">
        <v>38</v>
      </c>
      <c r="M55" s="14">
        <v>38</v>
      </c>
      <c r="N55" s="14">
        <v>38</v>
      </c>
      <c r="O55" s="14">
        <v>38</v>
      </c>
      <c r="P55" s="14">
        <v>38</v>
      </c>
      <c r="Q55" s="14">
        <v>38</v>
      </c>
      <c r="R55" s="14">
        <v>38</v>
      </c>
      <c r="S55" s="14">
        <v>38</v>
      </c>
      <c r="T55" s="14">
        <v>38</v>
      </c>
      <c r="U55" s="14">
        <v>38</v>
      </c>
      <c r="V55" s="14">
        <v>38</v>
      </c>
      <c r="W55" s="14">
        <v>38</v>
      </c>
      <c r="X55" s="14">
        <v>38</v>
      </c>
      <c r="Y55" s="14">
        <v>38</v>
      </c>
      <c r="Z55" s="14">
        <v>38</v>
      </c>
      <c r="AA55" s="14">
        <v>38</v>
      </c>
      <c r="AB55" s="14">
        <v>38</v>
      </c>
      <c r="AC55" s="14">
        <v>38</v>
      </c>
      <c r="AD55" s="14">
        <v>38</v>
      </c>
      <c r="AE55" s="14">
        <v>38</v>
      </c>
      <c r="AF55" s="14">
        <v>38</v>
      </c>
      <c r="AG55" s="14">
        <v>38</v>
      </c>
      <c r="AH55" s="14">
        <v>38</v>
      </c>
      <c r="AI55" s="14">
        <v>38</v>
      </c>
      <c r="AJ55" s="14">
        <v>38</v>
      </c>
      <c r="AK55" s="14">
        <v>38</v>
      </c>
      <c r="AL55" s="14">
        <v>33</v>
      </c>
    </row>
    <row r="56" spans="1:38">
      <c r="A56" s="33" t="s">
        <v>123</v>
      </c>
      <c r="B56" s="21" t="s">
        <v>2</v>
      </c>
      <c r="C56" s="20" t="s">
        <v>51</v>
      </c>
      <c r="D56" s="36" t="s">
        <v>120</v>
      </c>
      <c r="E56" s="35">
        <f t="shared" si="0"/>
        <v>2938000</v>
      </c>
      <c r="F56" s="14">
        <f t="shared" si="1"/>
        <v>736000</v>
      </c>
      <c r="G56" s="14">
        <v>92</v>
      </c>
      <c r="H56" s="14">
        <v>92</v>
      </c>
      <c r="I56" s="14">
        <v>92</v>
      </c>
      <c r="J56" s="14">
        <v>92</v>
      </c>
      <c r="K56" s="14">
        <v>92</v>
      </c>
      <c r="L56" s="14">
        <v>92</v>
      </c>
      <c r="M56" s="14">
        <v>92</v>
      </c>
      <c r="N56" s="14">
        <v>92</v>
      </c>
      <c r="O56" s="14">
        <v>92</v>
      </c>
      <c r="P56" s="14">
        <v>92</v>
      </c>
      <c r="Q56" s="14">
        <v>92</v>
      </c>
      <c r="R56" s="14">
        <v>92</v>
      </c>
      <c r="S56" s="14">
        <v>92</v>
      </c>
      <c r="T56" s="14">
        <v>92</v>
      </c>
      <c r="U56" s="14">
        <v>92</v>
      </c>
      <c r="V56" s="14">
        <v>92</v>
      </c>
      <c r="W56" s="14">
        <v>92</v>
      </c>
      <c r="X56" s="14">
        <v>92</v>
      </c>
      <c r="Y56" s="14">
        <v>92</v>
      </c>
      <c r="Z56" s="14">
        <v>92</v>
      </c>
      <c r="AA56" s="14">
        <v>92</v>
      </c>
      <c r="AB56" s="14">
        <v>92</v>
      </c>
      <c r="AC56" s="14">
        <v>92</v>
      </c>
      <c r="AD56" s="14">
        <v>92</v>
      </c>
      <c r="AE56" s="14">
        <v>92</v>
      </c>
      <c r="AF56" s="14">
        <v>92</v>
      </c>
      <c r="AG56" s="14">
        <v>92</v>
      </c>
      <c r="AH56" s="14">
        <v>92</v>
      </c>
      <c r="AI56" s="14">
        <v>92</v>
      </c>
      <c r="AJ56" s="14">
        <v>92</v>
      </c>
      <c r="AK56" s="14">
        <v>92</v>
      </c>
      <c r="AL56" s="14">
        <v>86</v>
      </c>
    </row>
    <row r="57" spans="1:38">
      <c r="A57" s="33" t="s">
        <v>123</v>
      </c>
      <c r="B57" s="21" t="s">
        <v>2</v>
      </c>
      <c r="C57" s="20" t="s">
        <v>99</v>
      </c>
      <c r="D57" s="36" t="s">
        <v>120</v>
      </c>
      <c r="E57" s="35">
        <f t="shared" si="0"/>
        <v>2747000</v>
      </c>
      <c r="F57" s="14">
        <f t="shared" si="1"/>
        <v>688000</v>
      </c>
      <c r="G57" s="14">
        <v>86</v>
      </c>
      <c r="H57" s="14">
        <v>86</v>
      </c>
      <c r="I57" s="14">
        <v>86</v>
      </c>
      <c r="J57" s="14">
        <v>86</v>
      </c>
      <c r="K57" s="14">
        <v>86</v>
      </c>
      <c r="L57" s="14">
        <v>86</v>
      </c>
      <c r="M57" s="14">
        <v>86</v>
      </c>
      <c r="N57" s="14">
        <v>86</v>
      </c>
      <c r="O57" s="14">
        <v>86</v>
      </c>
      <c r="P57" s="14">
        <v>86</v>
      </c>
      <c r="Q57" s="14">
        <v>86</v>
      </c>
      <c r="R57" s="14">
        <v>86</v>
      </c>
      <c r="S57" s="14">
        <v>86</v>
      </c>
      <c r="T57" s="14">
        <v>86</v>
      </c>
      <c r="U57" s="14">
        <v>86</v>
      </c>
      <c r="V57" s="14">
        <v>86</v>
      </c>
      <c r="W57" s="14">
        <v>86</v>
      </c>
      <c r="X57" s="14">
        <v>86</v>
      </c>
      <c r="Y57" s="14">
        <v>86</v>
      </c>
      <c r="Z57" s="14">
        <v>86</v>
      </c>
      <c r="AA57" s="14">
        <v>86</v>
      </c>
      <c r="AB57" s="14">
        <v>86</v>
      </c>
      <c r="AC57" s="14">
        <v>86</v>
      </c>
      <c r="AD57" s="14">
        <v>86</v>
      </c>
      <c r="AE57" s="14">
        <v>86</v>
      </c>
      <c r="AF57" s="14">
        <v>86</v>
      </c>
      <c r="AG57" s="14">
        <v>86</v>
      </c>
      <c r="AH57" s="14">
        <v>86</v>
      </c>
      <c r="AI57" s="14">
        <v>86</v>
      </c>
      <c r="AJ57" s="14">
        <v>86</v>
      </c>
      <c r="AK57" s="14">
        <v>86</v>
      </c>
      <c r="AL57" s="14">
        <v>81</v>
      </c>
    </row>
    <row r="58" spans="1:38">
      <c r="A58" s="33" t="s">
        <v>123</v>
      </c>
      <c r="B58" s="21" t="s">
        <v>2</v>
      </c>
      <c r="C58" s="20" t="s">
        <v>100</v>
      </c>
      <c r="D58" s="36" t="s">
        <v>120</v>
      </c>
      <c r="E58" s="35">
        <f t="shared" si="0"/>
        <v>3943000</v>
      </c>
      <c r="F58" s="14">
        <f t="shared" si="1"/>
        <v>984000</v>
      </c>
      <c r="G58" s="14">
        <v>123</v>
      </c>
      <c r="H58" s="14">
        <v>123</v>
      </c>
      <c r="I58" s="14">
        <v>123</v>
      </c>
      <c r="J58" s="14">
        <v>123</v>
      </c>
      <c r="K58" s="14">
        <v>123</v>
      </c>
      <c r="L58" s="14">
        <v>123</v>
      </c>
      <c r="M58" s="14">
        <v>123</v>
      </c>
      <c r="N58" s="14">
        <v>123</v>
      </c>
      <c r="O58" s="14">
        <v>123</v>
      </c>
      <c r="P58" s="14">
        <v>123</v>
      </c>
      <c r="Q58" s="14">
        <v>123</v>
      </c>
      <c r="R58" s="14">
        <v>123</v>
      </c>
      <c r="S58" s="14">
        <v>123</v>
      </c>
      <c r="T58" s="14">
        <v>123</v>
      </c>
      <c r="U58" s="14">
        <v>123</v>
      </c>
      <c r="V58" s="14">
        <v>123</v>
      </c>
      <c r="W58" s="14">
        <v>123</v>
      </c>
      <c r="X58" s="14">
        <v>123</v>
      </c>
      <c r="Y58" s="14">
        <v>123</v>
      </c>
      <c r="Z58" s="14">
        <v>123</v>
      </c>
      <c r="AA58" s="14">
        <v>123</v>
      </c>
      <c r="AB58" s="14">
        <v>123</v>
      </c>
      <c r="AC58" s="14">
        <v>123</v>
      </c>
      <c r="AD58" s="14">
        <v>123</v>
      </c>
      <c r="AE58" s="14">
        <v>123</v>
      </c>
      <c r="AF58" s="14">
        <v>123</v>
      </c>
      <c r="AG58" s="14">
        <v>123</v>
      </c>
      <c r="AH58" s="14">
        <v>123</v>
      </c>
      <c r="AI58" s="14">
        <v>123</v>
      </c>
      <c r="AJ58" s="14">
        <v>123</v>
      </c>
      <c r="AK58" s="14">
        <v>123</v>
      </c>
      <c r="AL58" s="14">
        <v>130</v>
      </c>
    </row>
    <row r="59" spans="1:38">
      <c r="A59" s="33" t="s">
        <v>123</v>
      </c>
      <c r="B59" s="21" t="s">
        <v>2</v>
      </c>
      <c r="C59" s="20" t="s">
        <v>98</v>
      </c>
      <c r="D59" s="36" t="s">
        <v>120</v>
      </c>
      <c r="E59" s="35">
        <f t="shared" si="0"/>
        <v>3085000</v>
      </c>
      <c r="F59" s="14">
        <f t="shared" si="1"/>
        <v>768000</v>
      </c>
      <c r="G59" s="14">
        <v>96</v>
      </c>
      <c r="H59" s="14">
        <v>96</v>
      </c>
      <c r="I59" s="14">
        <v>96</v>
      </c>
      <c r="J59" s="14">
        <v>96</v>
      </c>
      <c r="K59" s="14">
        <v>96</v>
      </c>
      <c r="L59" s="14">
        <v>96</v>
      </c>
      <c r="M59" s="14">
        <v>96</v>
      </c>
      <c r="N59" s="14">
        <v>96</v>
      </c>
      <c r="O59" s="14">
        <v>96</v>
      </c>
      <c r="P59" s="14">
        <v>96</v>
      </c>
      <c r="Q59" s="14">
        <v>96</v>
      </c>
      <c r="R59" s="14">
        <v>96</v>
      </c>
      <c r="S59" s="14">
        <v>96</v>
      </c>
      <c r="T59" s="14">
        <v>96</v>
      </c>
      <c r="U59" s="14">
        <v>96</v>
      </c>
      <c r="V59" s="14">
        <v>96</v>
      </c>
      <c r="W59" s="14">
        <v>96</v>
      </c>
      <c r="X59" s="14">
        <v>96</v>
      </c>
      <c r="Y59" s="14">
        <v>96</v>
      </c>
      <c r="Z59" s="14">
        <v>96</v>
      </c>
      <c r="AA59" s="14">
        <v>96</v>
      </c>
      <c r="AB59" s="14">
        <v>96</v>
      </c>
      <c r="AC59" s="14">
        <v>96</v>
      </c>
      <c r="AD59" s="14">
        <v>96</v>
      </c>
      <c r="AE59" s="14">
        <v>96</v>
      </c>
      <c r="AF59" s="14">
        <v>96</v>
      </c>
      <c r="AG59" s="14">
        <v>96</v>
      </c>
      <c r="AH59" s="14">
        <v>96</v>
      </c>
      <c r="AI59" s="14">
        <v>96</v>
      </c>
      <c r="AJ59" s="14">
        <v>96</v>
      </c>
      <c r="AK59" s="14">
        <v>96</v>
      </c>
      <c r="AL59" s="14">
        <v>109</v>
      </c>
    </row>
    <row r="60" spans="1:38">
      <c r="A60" s="33" t="s">
        <v>123</v>
      </c>
      <c r="B60" s="24" t="s">
        <v>19</v>
      </c>
      <c r="C60" s="20" t="s">
        <v>42</v>
      </c>
      <c r="D60" s="34" t="s">
        <v>120</v>
      </c>
      <c r="E60" s="35">
        <f t="shared" si="0"/>
        <v>1870000.0000000002</v>
      </c>
      <c r="F60" s="14">
        <f t="shared" si="1"/>
        <v>464000</v>
      </c>
      <c r="G60" s="14">
        <v>58</v>
      </c>
      <c r="H60" s="14">
        <v>58</v>
      </c>
      <c r="I60" s="14">
        <v>58</v>
      </c>
      <c r="J60" s="14">
        <v>58</v>
      </c>
      <c r="K60" s="14">
        <v>58</v>
      </c>
      <c r="L60" s="14">
        <v>58</v>
      </c>
      <c r="M60" s="14">
        <v>58</v>
      </c>
      <c r="N60" s="14">
        <v>58</v>
      </c>
      <c r="O60" s="14">
        <v>58</v>
      </c>
      <c r="P60" s="14">
        <v>58</v>
      </c>
      <c r="Q60" s="14">
        <v>58</v>
      </c>
      <c r="R60" s="14">
        <v>58</v>
      </c>
      <c r="S60" s="14">
        <v>58</v>
      </c>
      <c r="T60" s="14">
        <v>58</v>
      </c>
      <c r="U60" s="14">
        <v>58</v>
      </c>
      <c r="V60" s="14">
        <v>58</v>
      </c>
      <c r="W60" s="14">
        <v>58</v>
      </c>
      <c r="X60" s="14">
        <v>58</v>
      </c>
      <c r="Y60" s="14">
        <v>58</v>
      </c>
      <c r="Z60" s="14">
        <v>58</v>
      </c>
      <c r="AA60" s="14">
        <v>58</v>
      </c>
      <c r="AB60" s="14">
        <v>58</v>
      </c>
      <c r="AC60" s="14">
        <v>58</v>
      </c>
      <c r="AD60" s="14">
        <v>58</v>
      </c>
      <c r="AE60" s="14">
        <v>58</v>
      </c>
      <c r="AF60" s="14">
        <v>58</v>
      </c>
      <c r="AG60" s="14">
        <v>58</v>
      </c>
      <c r="AH60" s="14">
        <v>58</v>
      </c>
      <c r="AI60" s="14">
        <v>58</v>
      </c>
      <c r="AJ60" s="14">
        <v>58</v>
      </c>
      <c r="AK60" s="14">
        <v>58</v>
      </c>
      <c r="AL60" s="14">
        <v>72.000000000000227</v>
      </c>
    </row>
    <row r="61" spans="1:38">
      <c r="A61" s="33" t="s">
        <v>123</v>
      </c>
      <c r="B61" s="24" t="s">
        <v>19</v>
      </c>
      <c r="C61" s="20" t="s">
        <v>43</v>
      </c>
      <c r="D61" s="21" t="s">
        <v>120</v>
      </c>
      <c r="E61" s="35">
        <f t="shared" si="0"/>
        <v>2500000</v>
      </c>
      <c r="F61" s="14">
        <f t="shared" si="1"/>
        <v>624000</v>
      </c>
      <c r="G61" s="14">
        <v>78</v>
      </c>
      <c r="H61" s="14">
        <v>78</v>
      </c>
      <c r="I61" s="14">
        <v>78</v>
      </c>
      <c r="J61" s="14">
        <v>78</v>
      </c>
      <c r="K61" s="14">
        <v>78</v>
      </c>
      <c r="L61" s="14">
        <v>78</v>
      </c>
      <c r="M61" s="14">
        <v>78</v>
      </c>
      <c r="N61" s="14">
        <v>78</v>
      </c>
      <c r="O61" s="14">
        <v>78</v>
      </c>
      <c r="P61" s="14">
        <v>78</v>
      </c>
      <c r="Q61" s="14">
        <v>78</v>
      </c>
      <c r="R61" s="14">
        <v>78</v>
      </c>
      <c r="S61" s="14">
        <v>78</v>
      </c>
      <c r="T61" s="14">
        <v>78</v>
      </c>
      <c r="U61" s="14">
        <v>78</v>
      </c>
      <c r="V61" s="14">
        <v>78</v>
      </c>
      <c r="W61" s="14">
        <v>78</v>
      </c>
      <c r="X61" s="14">
        <v>78</v>
      </c>
      <c r="Y61" s="14">
        <v>78</v>
      </c>
      <c r="Z61" s="14">
        <v>78</v>
      </c>
      <c r="AA61" s="14">
        <v>78</v>
      </c>
      <c r="AB61" s="14">
        <v>78</v>
      </c>
      <c r="AC61" s="14">
        <v>78</v>
      </c>
      <c r="AD61" s="14">
        <v>78</v>
      </c>
      <c r="AE61" s="14">
        <v>78</v>
      </c>
      <c r="AF61" s="14">
        <v>78</v>
      </c>
      <c r="AG61" s="14">
        <v>78</v>
      </c>
      <c r="AH61" s="14">
        <v>78</v>
      </c>
      <c r="AI61" s="14">
        <v>78</v>
      </c>
      <c r="AJ61" s="14">
        <v>78</v>
      </c>
      <c r="AK61" s="14">
        <v>78</v>
      </c>
      <c r="AL61" s="14">
        <v>82</v>
      </c>
    </row>
    <row r="62" spans="1:38">
      <c r="A62" s="33" t="s">
        <v>123</v>
      </c>
      <c r="B62" s="24" t="s">
        <v>19</v>
      </c>
      <c r="C62" s="20" t="s">
        <v>1</v>
      </c>
      <c r="D62" s="21" t="s">
        <v>120</v>
      </c>
      <c r="E62" s="35">
        <f t="shared" si="0"/>
        <v>1650000.0000000002</v>
      </c>
      <c r="F62" s="14">
        <f t="shared" si="1"/>
        <v>416000</v>
      </c>
      <c r="G62" s="14">
        <v>52</v>
      </c>
      <c r="H62" s="14">
        <v>52</v>
      </c>
      <c r="I62" s="14">
        <v>52</v>
      </c>
      <c r="J62" s="14">
        <v>52</v>
      </c>
      <c r="K62" s="14">
        <v>52</v>
      </c>
      <c r="L62" s="14">
        <v>52</v>
      </c>
      <c r="M62" s="14">
        <v>52</v>
      </c>
      <c r="N62" s="14">
        <v>52</v>
      </c>
      <c r="O62" s="14">
        <v>52</v>
      </c>
      <c r="P62" s="14">
        <v>52</v>
      </c>
      <c r="Q62" s="14">
        <v>52</v>
      </c>
      <c r="R62" s="14">
        <v>52</v>
      </c>
      <c r="S62" s="14">
        <v>52</v>
      </c>
      <c r="T62" s="14">
        <v>52</v>
      </c>
      <c r="U62" s="14">
        <v>52</v>
      </c>
      <c r="V62" s="14">
        <v>52</v>
      </c>
      <c r="W62" s="14">
        <v>52</v>
      </c>
      <c r="X62" s="14">
        <v>52</v>
      </c>
      <c r="Y62" s="14">
        <v>52</v>
      </c>
      <c r="Z62" s="14">
        <v>52</v>
      </c>
      <c r="AA62" s="14">
        <v>52</v>
      </c>
      <c r="AB62" s="14">
        <v>52</v>
      </c>
      <c r="AC62" s="14">
        <v>52</v>
      </c>
      <c r="AD62" s="14">
        <v>52</v>
      </c>
      <c r="AE62" s="14">
        <v>52</v>
      </c>
      <c r="AF62" s="14">
        <v>52</v>
      </c>
      <c r="AG62" s="14">
        <v>52</v>
      </c>
      <c r="AH62" s="14">
        <v>52</v>
      </c>
      <c r="AI62" s="14">
        <v>52</v>
      </c>
      <c r="AJ62" s="14">
        <v>52</v>
      </c>
      <c r="AK62" s="14">
        <v>52</v>
      </c>
      <c r="AL62" s="14">
        <v>38.000000000000227</v>
      </c>
    </row>
    <row r="63" spans="1:38">
      <c r="A63" s="33" t="s">
        <v>123</v>
      </c>
      <c r="B63" s="24" t="s">
        <v>19</v>
      </c>
      <c r="C63" s="20" t="s">
        <v>4</v>
      </c>
      <c r="D63" s="21" t="s">
        <v>120</v>
      </c>
      <c r="E63" s="35">
        <f t="shared" si="0"/>
        <v>1650000.0000000002</v>
      </c>
      <c r="F63" s="14">
        <f t="shared" si="1"/>
        <v>416000</v>
      </c>
      <c r="G63" s="14">
        <v>52</v>
      </c>
      <c r="H63" s="14">
        <v>52</v>
      </c>
      <c r="I63" s="14">
        <v>52</v>
      </c>
      <c r="J63" s="14">
        <v>52</v>
      </c>
      <c r="K63" s="14">
        <v>52</v>
      </c>
      <c r="L63" s="14">
        <v>52</v>
      </c>
      <c r="M63" s="14">
        <v>52</v>
      </c>
      <c r="N63" s="14">
        <v>52</v>
      </c>
      <c r="O63" s="14">
        <v>52</v>
      </c>
      <c r="P63" s="14">
        <v>52</v>
      </c>
      <c r="Q63" s="14">
        <v>52</v>
      </c>
      <c r="R63" s="14">
        <v>52</v>
      </c>
      <c r="S63" s="14">
        <v>52</v>
      </c>
      <c r="T63" s="14">
        <v>52</v>
      </c>
      <c r="U63" s="14">
        <v>52</v>
      </c>
      <c r="V63" s="14">
        <v>52</v>
      </c>
      <c r="W63" s="14">
        <v>52</v>
      </c>
      <c r="X63" s="14">
        <v>52</v>
      </c>
      <c r="Y63" s="14">
        <v>52</v>
      </c>
      <c r="Z63" s="14">
        <v>52</v>
      </c>
      <c r="AA63" s="14">
        <v>52</v>
      </c>
      <c r="AB63" s="14">
        <v>52</v>
      </c>
      <c r="AC63" s="14">
        <v>52</v>
      </c>
      <c r="AD63" s="14">
        <v>52</v>
      </c>
      <c r="AE63" s="14">
        <v>52</v>
      </c>
      <c r="AF63" s="14">
        <v>52</v>
      </c>
      <c r="AG63" s="14">
        <v>52</v>
      </c>
      <c r="AH63" s="14">
        <v>52</v>
      </c>
      <c r="AI63" s="14">
        <v>52</v>
      </c>
      <c r="AJ63" s="14">
        <v>52</v>
      </c>
      <c r="AK63" s="14">
        <v>52</v>
      </c>
      <c r="AL63" s="14">
        <v>38.000000000000227</v>
      </c>
    </row>
    <row r="64" spans="1:38">
      <c r="A64" s="33" t="s">
        <v>123</v>
      </c>
      <c r="B64" s="24" t="s">
        <v>19</v>
      </c>
      <c r="C64" s="20" t="s">
        <v>5</v>
      </c>
      <c r="D64" s="21" t="s">
        <v>120</v>
      </c>
      <c r="E64" s="35">
        <f t="shared" si="0"/>
        <v>825000.00000000012</v>
      </c>
      <c r="F64" s="14">
        <f t="shared" si="1"/>
        <v>208000</v>
      </c>
      <c r="G64" s="14">
        <v>26</v>
      </c>
      <c r="H64" s="14">
        <v>26</v>
      </c>
      <c r="I64" s="14">
        <v>26</v>
      </c>
      <c r="J64" s="14">
        <v>26</v>
      </c>
      <c r="K64" s="14">
        <v>26</v>
      </c>
      <c r="L64" s="14">
        <v>26</v>
      </c>
      <c r="M64" s="14">
        <v>26</v>
      </c>
      <c r="N64" s="14">
        <v>26</v>
      </c>
      <c r="O64" s="14">
        <v>26</v>
      </c>
      <c r="P64" s="14">
        <v>26</v>
      </c>
      <c r="Q64" s="14">
        <v>26</v>
      </c>
      <c r="R64" s="14">
        <v>26</v>
      </c>
      <c r="S64" s="14">
        <v>26</v>
      </c>
      <c r="T64" s="14">
        <v>26</v>
      </c>
      <c r="U64" s="14">
        <v>26</v>
      </c>
      <c r="V64" s="14">
        <v>26</v>
      </c>
      <c r="W64" s="14">
        <v>26</v>
      </c>
      <c r="X64" s="14">
        <v>26</v>
      </c>
      <c r="Y64" s="14">
        <v>26</v>
      </c>
      <c r="Z64" s="14">
        <v>26</v>
      </c>
      <c r="AA64" s="14">
        <v>26</v>
      </c>
      <c r="AB64" s="14">
        <v>26</v>
      </c>
      <c r="AC64" s="14">
        <v>26</v>
      </c>
      <c r="AD64" s="14">
        <v>26</v>
      </c>
      <c r="AE64" s="14">
        <v>26</v>
      </c>
      <c r="AF64" s="14">
        <v>26</v>
      </c>
      <c r="AG64" s="14">
        <v>26</v>
      </c>
      <c r="AH64" s="14">
        <v>26</v>
      </c>
      <c r="AI64" s="14">
        <v>26</v>
      </c>
      <c r="AJ64" s="14">
        <v>26</v>
      </c>
      <c r="AK64" s="14">
        <v>26</v>
      </c>
      <c r="AL64" s="14">
        <v>19.000000000000114</v>
      </c>
    </row>
    <row r="65" spans="1:38">
      <c r="A65" s="33" t="s">
        <v>123</v>
      </c>
      <c r="B65" s="24" t="s">
        <v>19</v>
      </c>
      <c r="C65" s="20" t="s">
        <v>47</v>
      </c>
      <c r="D65" s="21" t="s">
        <v>120</v>
      </c>
      <c r="E65" s="35">
        <f t="shared" si="0"/>
        <v>2400000</v>
      </c>
      <c r="F65" s="14">
        <f t="shared" si="1"/>
        <v>600000</v>
      </c>
      <c r="G65" s="14">
        <v>75</v>
      </c>
      <c r="H65" s="14">
        <v>75</v>
      </c>
      <c r="I65" s="14">
        <v>75</v>
      </c>
      <c r="J65" s="14">
        <v>75</v>
      </c>
      <c r="K65" s="14">
        <v>75</v>
      </c>
      <c r="L65" s="14">
        <v>75</v>
      </c>
      <c r="M65" s="14">
        <v>75</v>
      </c>
      <c r="N65" s="14">
        <v>75</v>
      </c>
      <c r="O65" s="14">
        <v>75</v>
      </c>
      <c r="P65" s="14">
        <v>75</v>
      </c>
      <c r="Q65" s="14">
        <v>75</v>
      </c>
      <c r="R65" s="14">
        <v>75</v>
      </c>
      <c r="S65" s="14">
        <v>75</v>
      </c>
      <c r="T65" s="14">
        <v>75</v>
      </c>
      <c r="U65" s="14">
        <v>75</v>
      </c>
      <c r="V65" s="14">
        <v>75</v>
      </c>
      <c r="W65" s="14">
        <v>75</v>
      </c>
      <c r="X65" s="14">
        <v>75</v>
      </c>
      <c r="Y65" s="14">
        <v>75</v>
      </c>
      <c r="Z65" s="14">
        <v>75</v>
      </c>
      <c r="AA65" s="14">
        <v>75</v>
      </c>
      <c r="AB65" s="14">
        <v>75</v>
      </c>
      <c r="AC65" s="14">
        <v>75</v>
      </c>
      <c r="AD65" s="14">
        <v>75</v>
      </c>
      <c r="AE65" s="14">
        <v>75</v>
      </c>
      <c r="AF65" s="14">
        <v>75</v>
      </c>
      <c r="AG65" s="14">
        <v>75</v>
      </c>
      <c r="AH65" s="14">
        <v>75</v>
      </c>
      <c r="AI65" s="14">
        <v>75</v>
      </c>
      <c r="AJ65" s="14">
        <v>75</v>
      </c>
      <c r="AK65" s="14">
        <v>75</v>
      </c>
      <c r="AL65" s="14">
        <v>75</v>
      </c>
    </row>
    <row r="66" spans="1:38">
      <c r="A66" s="33" t="s">
        <v>123</v>
      </c>
      <c r="B66" s="24" t="s">
        <v>19</v>
      </c>
      <c r="C66" s="20" t="s">
        <v>48</v>
      </c>
      <c r="D66" s="21" t="s">
        <v>120</v>
      </c>
      <c r="E66" s="35">
        <f t="shared" si="0"/>
        <v>1800000</v>
      </c>
      <c r="F66" s="14">
        <f t="shared" si="1"/>
        <v>448000</v>
      </c>
      <c r="G66" s="14">
        <v>56</v>
      </c>
      <c r="H66" s="14">
        <v>56</v>
      </c>
      <c r="I66" s="14">
        <v>56</v>
      </c>
      <c r="J66" s="14">
        <v>56</v>
      </c>
      <c r="K66" s="14">
        <v>56</v>
      </c>
      <c r="L66" s="14">
        <v>56</v>
      </c>
      <c r="M66" s="14">
        <v>56</v>
      </c>
      <c r="N66" s="14">
        <v>56</v>
      </c>
      <c r="O66" s="14">
        <v>56</v>
      </c>
      <c r="P66" s="14">
        <v>56</v>
      </c>
      <c r="Q66" s="14">
        <v>56</v>
      </c>
      <c r="R66" s="14">
        <v>56</v>
      </c>
      <c r="S66" s="14">
        <v>56</v>
      </c>
      <c r="T66" s="14">
        <v>56</v>
      </c>
      <c r="U66" s="14">
        <v>56</v>
      </c>
      <c r="V66" s="14">
        <v>56</v>
      </c>
      <c r="W66" s="14">
        <v>56</v>
      </c>
      <c r="X66" s="14">
        <v>56</v>
      </c>
      <c r="Y66" s="14">
        <v>56</v>
      </c>
      <c r="Z66" s="14">
        <v>56</v>
      </c>
      <c r="AA66" s="14">
        <v>56</v>
      </c>
      <c r="AB66" s="14">
        <v>56</v>
      </c>
      <c r="AC66" s="14">
        <v>56</v>
      </c>
      <c r="AD66" s="14">
        <v>56</v>
      </c>
      <c r="AE66" s="14">
        <v>56</v>
      </c>
      <c r="AF66" s="14">
        <v>56</v>
      </c>
      <c r="AG66" s="14">
        <v>56</v>
      </c>
      <c r="AH66" s="14">
        <v>56</v>
      </c>
      <c r="AI66" s="14">
        <v>56</v>
      </c>
      <c r="AJ66" s="14">
        <v>56</v>
      </c>
      <c r="AK66" s="14">
        <v>56</v>
      </c>
      <c r="AL66" s="14">
        <v>64</v>
      </c>
    </row>
    <row r="67" spans="1:38">
      <c r="A67" s="33" t="s">
        <v>123</v>
      </c>
      <c r="B67" s="24" t="s">
        <v>19</v>
      </c>
      <c r="C67" s="20" t="s">
        <v>3</v>
      </c>
      <c r="D67" s="21" t="s">
        <v>120</v>
      </c>
      <c r="E67" s="35">
        <f t="shared" ref="E67:E130" si="2">SUM(G67:AL67)*1000</f>
        <v>825000.00000000012</v>
      </c>
      <c r="F67" s="14">
        <f t="shared" ref="F67:F130" si="3">SUM(G67:N67)*1000</f>
        <v>208000</v>
      </c>
      <c r="G67" s="14">
        <v>26</v>
      </c>
      <c r="H67" s="14">
        <v>26</v>
      </c>
      <c r="I67" s="14">
        <v>26</v>
      </c>
      <c r="J67" s="14">
        <v>26</v>
      </c>
      <c r="K67" s="14">
        <v>26</v>
      </c>
      <c r="L67" s="14">
        <v>26</v>
      </c>
      <c r="M67" s="14">
        <v>26</v>
      </c>
      <c r="N67" s="14">
        <v>26</v>
      </c>
      <c r="O67" s="14">
        <v>26</v>
      </c>
      <c r="P67" s="14">
        <v>26</v>
      </c>
      <c r="Q67" s="14">
        <v>26</v>
      </c>
      <c r="R67" s="14">
        <v>26</v>
      </c>
      <c r="S67" s="14">
        <v>26</v>
      </c>
      <c r="T67" s="14">
        <v>26</v>
      </c>
      <c r="U67" s="14">
        <v>26</v>
      </c>
      <c r="V67" s="14">
        <v>26</v>
      </c>
      <c r="W67" s="14">
        <v>26</v>
      </c>
      <c r="X67" s="14">
        <v>26</v>
      </c>
      <c r="Y67" s="14">
        <v>26</v>
      </c>
      <c r="Z67" s="14">
        <v>26</v>
      </c>
      <c r="AA67" s="14">
        <v>26</v>
      </c>
      <c r="AB67" s="14">
        <v>26</v>
      </c>
      <c r="AC67" s="14">
        <v>26</v>
      </c>
      <c r="AD67" s="14">
        <v>26</v>
      </c>
      <c r="AE67" s="14">
        <v>26</v>
      </c>
      <c r="AF67" s="14">
        <v>26</v>
      </c>
      <c r="AG67" s="14">
        <v>26</v>
      </c>
      <c r="AH67" s="14">
        <v>26</v>
      </c>
      <c r="AI67" s="14">
        <v>26</v>
      </c>
      <c r="AJ67" s="14">
        <v>26</v>
      </c>
      <c r="AK67" s="14">
        <v>26</v>
      </c>
      <c r="AL67" s="14">
        <v>19.000000000000114</v>
      </c>
    </row>
    <row r="68" spans="1:38">
      <c r="A68" s="33" t="s">
        <v>123</v>
      </c>
      <c r="B68" s="24" t="s">
        <v>19</v>
      </c>
      <c r="C68" s="20" t="s">
        <v>50</v>
      </c>
      <c r="D68" s="21" t="s">
        <v>120</v>
      </c>
      <c r="E68" s="35">
        <f t="shared" si="2"/>
        <v>1155000</v>
      </c>
      <c r="F68" s="14">
        <f t="shared" si="3"/>
        <v>288000</v>
      </c>
      <c r="G68" s="14">
        <v>36</v>
      </c>
      <c r="H68" s="14">
        <v>36</v>
      </c>
      <c r="I68" s="14">
        <v>36</v>
      </c>
      <c r="J68" s="14">
        <v>36</v>
      </c>
      <c r="K68" s="14">
        <v>36</v>
      </c>
      <c r="L68" s="14">
        <v>36</v>
      </c>
      <c r="M68" s="14">
        <v>36</v>
      </c>
      <c r="N68" s="14">
        <v>36</v>
      </c>
      <c r="O68" s="14">
        <v>36</v>
      </c>
      <c r="P68" s="14">
        <v>36</v>
      </c>
      <c r="Q68" s="14">
        <v>36</v>
      </c>
      <c r="R68" s="14">
        <v>36</v>
      </c>
      <c r="S68" s="14">
        <v>36</v>
      </c>
      <c r="T68" s="14">
        <v>36</v>
      </c>
      <c r="U68" s="14">
        <v>36</v>
      </c>
      <c r="V68" s="14">
        <v>36</v>
      </c>
      <c r="W68" s="14">
        <v>36</v>
      </c>
      <c r="X68" s="14">
        <v>36</v>
      </c>
      <c r="Y68" s="14">
        <v>36</v>
      </c>
      <c r="Z68" s="14">
        <v>36</v>
      </c>
      <c r="AA68" s="14">
        <v>36</v>
      </c>
      <c r="AB68" s="14">
        <v>36</v>
      </c>
      <c r="AC68" s="14">
        <v>36</v>
      </c>
      <c r="AD68" s="14">
        <v>36</v>
      </c>
      <c r="AE68" s="14">
        <v>36</v>
      </c>
      <c r="AF68" s="14">
        <v>36</v>
      </c>
      <c r="AG68" s="14">
        <v>36</v>
      </c>
      <c r="AH68" s="14">
        <v>36</v>
      </c>
      <c r="AI68" s="14">
        <v>36</v>
      </c>
      <c r="AJ68" s="14">
        <v>36</v>
      </c>
      <c r="AK68" s="14">
        <v>36</v>
      </c>
      <c r="AL68" s="14">
        <v>39</v>
      </c>
    </row>
    <row r="69" spans="1:38">
      <c r="A69" s="33" t="s">
        <v>123</v>
      </c>
      <c r="B69" s="24" t="s">
        <v>19</v>
      </c>
      <c r="C69" s="20" t="s">
        <v>45</v>
      </c>
      <c r="D69" s="21" t="s">
        <v>120</v>
      </c>
      <c r="E69" s="35">
        <f t="shared" si="2"/>
        <v>434500.00000000006</v>
      </c>
      <c r="F69" s="14">
        <f t="shared" si="3"/>
        <v>112000</v>
      </c>
      <c r="G69" s="14">
        <v>14</v>
      </c>
      <c r="H69" s="14">
        <v>14</v>
      </c>
      <c r="I69" s="14">
        <v>14</v>
      </c>
      <c r="J69" s="14">
        <v>14</v>
      </c>
      <c r="K69" s="14">
        <v>14</v>
      </c>
      <c r="L69" s="14">
        <v>14</v>
      </c>
      <c r="M69" s="14">
        <v>14</v>
      </c>
      <c r="N69" s="14">
        <v>14</v>
      </c>
      <c r="O69" s="14">
        <v>14</v>
      </c>
      <c r="P69" s="14">
        <v>14</v>
      </c>
      <c r="Q69" s="14">
        <v>14</v>
      </c>
      <c r="R69" s="14">
        <v>14</v>
      </c>
      <c r="S69" s="14">
        <v>14</v>
      </c>
      <c r="T69" s="14">
        <v>14</v>
      </c>
      <c r="U69" s="14">
        <v>14</v>
      </c>
      <c r="V69" s="14">
        <v>14</v>
      </c>
      <c r="W69" s="14">
        <v>14</v>
      </c>
      <c r="X69" s="14">
        <v>14</v>
      </c>
      <c r="Y69" s="14">
        <v>14</v>
      </c>
      <c r="Z69" s="14">
        <v>13</v>
      </c>
      <c r="AA69" s="14">
        <v>13</v>
      </c>
      <c r="AB69" s="14">
        <v>13</v>
      </c>
      <c r="AC69" s="14">
        <v>13</v>
      </c>
      <c r="AD69" s="14">
        <v>13</v>
      </c>
      <c r="AE69" s="14">
        <v>13</v>
      </c>
      <c r="AF69" s="14">
        <v>13</v>
      </c>
      <c r="AG69" s="14">
        <v>13</v>
      </c>
      <c r="AH69" s="14">
        <v>13</v>
      </c>
      <c r="AI69" s="14">
        <v>13</v>
      </c>
      <c r="AJ69" s="14">
        <v>13</v>
      </c>
      <c r="AK69" s="14">
        <v>13</v>
      </c>
      <c r="AL69" s="14">
        <v>12.500000000000057</v>
      </c>
    </row>
    <row r="70" spans="1:38">
      <c r="A70" s="33" t="s">
        <v>123</v>
      </c>
      <c r="B70" s="24" t="s">
        <v>19</v>
      </c>
      <c r="C70" s="20" t="s">
        <v>53</v>
      </c>
      <c r="D70" s="21" t="s">
        <v>120</v>
      </c>
      <c r="E70" s="35">
        <f t="shared" si="2"/>
        <v>715000.00000000012</v>
      </c>
      <c r="F70" s="14">
        <f t="shared" si="3"/>
        <v>176000</v>
      </c>
      <c r="G70" s="14">
        <v>22</v>
      </c>
      <c r="H70" s="14">
        <v>22</v>
      </c>
      <c r="I70" s="14">
        <v>22</v>
      </c>
      <c r="J70" s="14">
        <v>22</v>
      </c>
      <c r="K70" s="14">
        <v>22</v>
      </c>
      <c r="L70" s="14">
        <v>22</v>
      </c>
      <c r="M70" s="14">
        <v>22</v>
      </c>
      <c r="N70" s="14">
        <v>22</v>
      </c>
      <c r="O70" s="14">
        <v>22</v>
      </c>
      <c r="P70" s="14">
        <v>22</v>
      </c>
      <c r="Q70" s="14">
        <v>22</v>
      </c>
      <c r="R70" s="14">
        <v>22</v>
      </c>
      <c r="S70" s="14">
        <v>22</v>
      </c>
      <c r="T70" s="14">
        <v>22</v>
      </c>
      <c r="U70" s="14">
        <v>22</v>
      </c>
      <c r="V70" s="14">
        <v>22</v>
      </c>
      <c r="W70" s="14">
        <v>22</v>
      </c>
      <c r="X70" s="14">
        <v>22</v>
      </c>
      <c r="Y70" s="14">
        <v>22</v>
      </c>
      <c r="Z70" s="14">
        <v>22</v>
      </c>
      <c r="AA70" s="14">
        <v>22</v>
      </c>
      <c r="AB70" s="14">
        <v>22</v>
      </c>
      <c r="AC70" s="14">
        <v>22</v>
      </c>
      <c r="AD70" s="14">
        <v>22</v>
      </c>
      <c r="AE70" s="14">
        <v>22</v>
      </c>
      <c r="AF70" s="14">
        <v>22</v>
      </c>
      <c r="AG70" s="14">
        <v>22</v>
      </c>
      <c r="AH70" s="14">
        <v>22</v>
      </c>
      <c r="AI70" s="14">
        <v>22</v>
      </c>
      <c r="AJ70" s="14">
        <v>22</v>
      </c>
      <c r="AK70" s="14">
        <v>22</v>
      </c>
      <c r="AL70" s="14">
        <v>33.000000000000114</v>
      </c>
    </row>
    <row r="71" spans="1:38">
      <c r="A71" s="33" t="s">
        <v>123</v>
      </c>
      <c r="B71" s="24" t="s">
        <v>19</v>
      </c>
      <c r="C71" s="20" t="s">
        <v>0</v>
      </c>
      <c r="D71" s="33" t="s">
        <v>120</v>
      </c>
      <c r="E71" s="35">
        <f t="shared" si="2"/>
        <v>880000.00000000012</v>
      </c>
      <c r="F71" s="14">
        <f t="shared" si="3"/>
        <v>224000</v>
      </c>
      <c r="G71" s="14">
        <v>28</v>
      </c>
      <c r="H71" s="14">
        <v>28</v>
      </c>
      <c r="I71" s="14">
        <v>28</v>
      </c>
      <c r="J71" s="14">
        <v>28</v>
      </c>
      <c r="K71" s="14">
        <v>28</v>
      </c>
      <c r="L71" s="14">
        <v>28</v>
      </c>
      <c r="M71" s="14">
        <v>28</v>
      </c>
      <c r="N71" s="14">
        <v>28</v>
      </c>
      <c r="O71" s="14">
        <v>28</v>
      </c>
      <c r="P71" s="14">
        <v>28</v>
      </c>
      <c r="Q71" s="14">
        <v>28</v>
      </c>
      <c r="R71" s="14">
        <v>28</v>
      </c>
      <c r="S71" s="14">
        <v>28</v>
      </c>
      <c r="T71" s="14">
        <v>28</v>
      </c>
      <c r="U71" s="14">
        <v>28</v>
      </c>
      <c r="V71" s="14">
        <v>28</v>
      </c>
      <c r="W71" s="14">
        <v>28</v>
      </c>
      <c r="X71" s="14">
        <v>28</v>
      </c>
      <c r="Y71" s="14">
        <v>28</v>
      </c>
      <c r="Z71" s="14">
        <v>28</v>
      </c>
      <c r="AA71" s="14">
        <v>28</v>
      </c>
      <c r="AB71" s="14">
        <v>28</v>
      </c>
      <c r="AC71" s="14">
        <v>28</v>
      </c>
      <c r="AD71" s="14">
        <v>28</v>
      </c>
      <c r="AE71" s="14">
        <v>28</v>
      </c>
      <c r="AF71" s="14">
        <v>28</v>
      </c>
      <c r="AG71" s="14">
        <v>28</v>
      </c>
      <c r="AH71" s="14">
        <v>28</v>
      </c>
      <c r="AI71" s="14">
        <v>28</v>
      </c>
      <c r="AJ71" s="14">
        <v>28</v>
      </c>
      <c r="AK71" s="14">
        <v>28</v>
      </c>
      <c r="AL71" s="14">
        <v>12.000000000000114</v>
      </c>
    </row>
    <row r="72" spans="1:38">
      <c r="A72" s="33" t="s">
        <v>123</v>
      </c>
      <c r="B72" s="24" t="s">
        <v>19</v>
      </c>
      <c r="C72" s="20" t="s">
        <v>102</v>
      </c>
      <c r="D72" s="33" t="s">
        <v>120</v>
      </c>
      <c r="E72" s="35">
        <f t="shared" si="2"/>
        <v>605000</v>
      </c>
      <c r="F72" s="14">
        <f t="shared" si="3"/>
        <v>152000</v>
      </c>
      <c r="G72" s="14">
        <v>19</v>
      </c>
      <c r="H72" s="14">
        <v>19</v>
      </c>
      <c r="I72" s="14">
        <v>19</v>
      </c>
      <c r="J72" s="14">
        <v>19</v>
      </c>
      <c r="K72" s="14">
        <v>19</v>
      </c>
      <c r="L72" s="14">
        <v>19</v>
      </c>
      <c r="M72" s="14">
        <v>19</v>
      </c>
      <c r="N72" s="14">
        <v>19</v>
      </c>
      <c r="O72" s="14">
        <v>19</v>
      </c>
      <c r="P72" s="14">
        <v>19</v>
      </c>
      <c r="Q72" s="14">
        <v>19</v>
      </c>
      <c r="R72" s="14">
        <v>19</v>
      </c>
      <c r="S72" s="14">
        <v>19</v>
      </c>
      <c r="T72" s="14">
        <v>19</v>
      </c>
      <c r="U72" s="14">
        <v>19</v>
      </c>
      <c r="V72" s="14">
        <v>19</v>
      </c>
      <c r="W72" s="14">
        <v>19</v>
      </c>
      <c r="X72" s="14">
        <v>19</v>
      </c>
      <c r="Y72" s="14">
        <v>19</v>
      </c>
      <c r="Z72" s="14">
        <v>19</v>
      </c>
      <c r="AA72" s="14">
        <v>19</v>
      </c>
      <c r="AB72" s="14">
        <v>19</v>
      </c>
      <c r="AC72" s="14">
        <v>19</v>
      </c>
      <c r="AD72" s="14">
        <v>19</v>
      </c>
      <c r="AE72" s="14">
        <v>19</v>
      </c>
      <c r="AF72" s="14">
        <v>19</v>
      </c>
      <c r="AG72" s="14">
        <v>19</v>
      </c>
      <c r="AH72" s="14">
        <v>19</v>
      </c>
      <c r="AI72" s="14">
        <v>19</v>
      </c>
      <c r="AJ72" s="14">
        <v>19</v>
      </c>
      <c r="AK72" s="14">
        <v>19</v>
      </c>
      <c r="AL72" s="14">
        <v>16</v>
      </c>
    </row>
    <row r="73" spans="1:38">
      <c r="A73" s="33" t="s">
        <v>123</v>
      </c>
      <c r="B73" s="24" t="s">
        <v>19</v>
      </c>
      <c r="C73" s="20" t="s">
        <v>57</v>
      </c>
      <c r="D73" s="36" t="s">
        <v>120</v>
      </c>
      <c r="E73" s="35">
        <f t="shared" si="2"/>
        <v>1265000</v>
      </c>
      <c r="F73" s="14">
        <f t="shared" si="3"/>
        <v>320000</v>
      </c>
      <c r="G73" s="14">
        <v>40</v>
      </c>
      <c r="H73" s="14">
        <v>40</v>
      </c>
      <c r="I73" s="14">
        <v>40</v>
      </c>
      <c r="J73" s="14">
        <v>40</v>
      </c>
      <c r="K73" s="14">
        <v>40</v>
      </c>
      <c r="L73" s="14">
        <v>40</v>
      </c>
      <c r="M73" s="14">
        <v>40</v>
      </c>
      <c r="N73" s="14">
        <v>40</v>
      </c>
      <c r="O73" s="14">
        <v>40</v>
      </c>
      <c r="P73" s="14">
        <v>40</v>
      </c>
      <c r="Q73" s="14">
        <v>40</v>
      </c>
      <c r="R73" s="14">
        <v>40</v>
      </c>
      <c r="S73" s="14">
        <v>40</v>
      </c>
      <c r="T73" s="14">
        <v>40</v>
      </c>
      <c r="U73" s="14">
        <v>40</v>
      </c>
      <c r="V73" s="14">
        <v>40</v>
      </c>
      <c r="W73" s="14">
        <v>40</v>
      </c>
      <c r="X73" s="14">
        <v>40</v>
      </c>
      <c r="Y73" s="14">
        <v>40</v>
      </c>
      <c r="Z73" s="14">
        <v>40</v>
      </c>
      <c r="AA73" s="14">
        <v>40</v>
      </c>
      <c r="AB73" s="14">
        <v>40</v>
      </c>
      <c r="AC73" s="14">
        <v>40</v>
      </c>
      <c r="AD73" s="14">
        <v>40</v>
      </c>
      <c r="AE73" s="14">
        <v>40</v>
      </c>
      <c r="AF73" s="14">
        <v>40</v>
      </c>
      <c r="AG73" s="14">
        <v>40</v>
      </c>
      <c r="AH73" s="14">
        <v>40</v>
      </c>
      <c r="AI73" s="14">
        <v>40</v>
      </c>
      <c r="AJ73" s="14">
        <v>40</v>
      </c>
      <c r="AK73" s="14">
        <v>40</v>
      </c>
      <c r="AL73" s="14">
        <v>25</v>
      </c>
    </row>
    <row r="74" spans="1:38">
      <c r="A74" s="33" t="s">
        <v>123</v>
      </c>
      <c r="B74" s="24" t="s">
        <v>19</v>
      </c>
      <c r="C74" s="20" t="s">
        <v>46</v>
      </c>
      <c r="D74" s="36" t="s">
        <v>120</v>
      </c>
      <c r="E74" s="35">
        <f t="shared" si="2"/>
        <v>770000.00000000012</v>
      </c>
      <c r="F74" s="14">
        <f t="shared" si="3"/>
        <v>192000</v>
      </c>
      <c r="G74" s="14">
        <v>24</v>
      </c>
      <c r="H74" s="14">
        <v>24</v>
      </c>
      <c r="I74" s="14">
        <v>24</v>
      </c>
      <c r="J74" s="14">
        <v>24</v>
      </c>
      <c r="K74" s="14">
        <v>24</v>
      </c>
      <c r="L74" s="14">
        <v>24</v>
      </c>
      <c r="M74" s="14">
        <v>24</v>
      </c>
      <c r="N74" s="14">
        <v>24</v>
      </c>
      <c r="O74" s="14">
        <v>24</v>
      </c>
      <c r="P74" s="14">
        <v>24</v>
      </c>
      <c r="Q74" s="14">
        <v>24</v>
      </c>
      <c r="R74" s="14">
        <v>24</v>
      </c>
      <c r="S74" s="14">
        <v>24</v>
      </c>
      <c r="T74" s="14">
        <v>24</v>
      </c>
      <c r="U74" s="14">
        <v>24</v>
      </c>
      <c r="V74" s="14">
        <v>24</v>
      </c>
      <c r="W74" s="14">
        <v>24</v>
      </c>
      <c r="X74" s="14">
        <v>24</v>
      </c>
      <c r="Y74" s="14">
        <v>24</v>
      </c>
      <c r="Z74" s="14">
        <v>24</v>
      </c>
      <c r="AA74" s="14">
        <v>24</v>
      </c>
      <c r="AB74" s="14">
        <v>24</v>
      </c>
      <c r="AC74" s="14">
        <v>24</v>
      </c>
      <c r="AD74" s="14">
        <v>24</v>
      </c>
      <c r="AE74" s="14">
        <v>24</v>
      </c>
      <c r="AF74" s="14">
        <v>24</v>
      </c>
      <c r="AG74" s="14">
        <v>24</v>
      </c>
      <c r="AH74" s="14">
        <v>24</v>
      </c>
      <c r="AI74" s="14">
        <v>24</v>
      </c>
      <c r="AJ74" s="14">
        <v>24</v>
      </c>
      <c r="AK74" s="14">
        <v>24</v>
      </c>
      <c r="AL74" s="14">
        <v>26.000000000000114</v>
      </c>
    </row>
    <row r="75" spans="1:38">
      <c r="A75" s="33" t="s">
        <v>123</v>
      </c>
      <c r="B75" s="24" t="s">
        <v>19</v>
      </c>
      <c r="C75" s="20" t="s">
        <v>49</v>
      </c>
      <c r="D75" s="36" t="s">
        <v>120</v>
      </c>
      <c r="E75" s="35">
        <f t="shared" si="2"/>
        <v>506000.00000000006</v>
      </c>
      <c r="F75" s="14">
        <f t="shared" si="3"/>
        <v>128000</v>
      </c>
      <c r="G75" s="14">
        <v>16</v>
      </c>
      <c r="H75" s="14">
        <v>16</v>
      </c>
      <c r="I75" s="14">
        <v>16</v>
      </c>
      <c r="J75" s="14">
        <v>16</v>
      </c>
      <c r="K75" s="14">
        <v>16</v>
      </c>
      <c r="L75" s="14">
        <v>16</v>
      </c>
      <c r="M75" s="14">
        <v>16</v>
      </c>
      <c r="N75" s="14">
        <v>16</v>
      </c>
      <c r="O75" s="14">
        <v>16</v>
      </c>
      <c r="P75" s="14">
        <v>16</v>
      </c>
      <c r="Q75" s="14">
        <v>16</v>
      </c>
      <c r="R75" s="14">
        <v>16</v>
      </c>
      <c r="S75" s="14">
        <v>16</v>
      </c>
      <c r="T75" s="14">
        <v>16</v>
      </c>
      <c r="U75" s="14">
        <v>16</v>
      </c>
      <c r="V75" s="14">
        <v>16</v>
      </c>
      <c r="W75" s="14">
        <v>16</v>
      </c>
      <c r="X75" s="14">
        <v>16</v>
      </c>
      <c r="Y75" s="14">
        <v>16</v>
      </c>
      <c r="Z75" s="14">
        <v>16</v>
      </c>
      <c r="AA75" s="14">
        <v>16</v>
      </c>
      <c r="AB75" s="14">
        <v>16</v>
      </c>
      <c r="AC75" s="14">
        <v>16</v>
      </c>
      <c r="AD75" s="14">
        <v>16</v>
      </c>
      <c r="AE75" s="14">
        <v>16</v>
      </c>
      <c r="AF75" s="14">
        <v>16</v>
      </c>
      <c r="AG75" s="14">
        <v>16</v>
      </c>
      <c r="AH75" s="14">
        <v>16</v>
      </c>
      <c r="AI75" s="14">
        <v>16</v>
      </c>
      <c r="AJ75" s="14">
        <v>16</v>
      </c>
      <c r="AK75" s="14">
        <v>16</v>
      </c>
      <c r="AL75" s="14">
        <v>10.000000000000057</v>
      </c>
    </row>
    <row r="76" spans="1:38">
      <c r="A76" s="33" t="s">
        <v>123</v>
      </c>
      <c r="B76" s="24" t="s">
        <v>19</v>
      </c>
      <c r="C76" s="20" t="s">
        <v>104</v>
      </c>
      <c r="D76" s="36" t="s">
        <v>120</v>
      </c>
      <c r="E76" s="35">
        <f t="shared" si="2"/>
        <v>1045000</v>
      </c>
      <c r="F76" s="14">
        <f t="shared" si="3"/>
        <v>264000</v>
      </c>
      <c r="G76" s="14">
        <v>33</v>
      </c>
      <c r="H76" s="14">
        <v>33</v>
      </c>
      <c r="I76" s="14">
        <v>33</v>
      </c>
      <c r="J76" s="14">
        <v>33</v>
      </c>
      <c r="K76" s="14">
        <v>33</v>
      </c>
      <c r="L76" s="14">
        <v>33</v>
      </c>
      <c r="M76" s="14">
        <v>33</v>
      </c>
      <c r="N76" s="14">
        <v>33</v>
      </c>
      <c r="O76" s="14">
        <v>33</v>
      </c>
      <c r="P76" s="14">
        <v>33</v>
      </c>
      <c r="Q76" s="14">
        <v>33</v>
      </c>
      <c r="R76" s="14">
        <v>33</v>
      </c>
      <c r="S76" s="14">
        <v>33</v>
      </c>
      <c r="T76" s="14">
        <v>33</v>
      </c>
      <c r="U76" s="14">
        <v>33</v>
      </c>
      <c r="V76" s="14">
        <v>33</v>
      </c>
      <c r="W76" s="14">
        <v>33</v>
      </c>
      <c r="X76" s="14">
        <v>33</v>
      </c>
      <c r="Y76" s="14">
        <v>33</v>
      </c>
      <c r="Z76" s="14">
        <v>33</v>
      </c>
      <c r="AA76" s="14">
        <v>33</v>
      </c>
      <c r="AB76" s="14">
        <v>33</v>
      </c>
      <c r="AC76" s="14">
        <v>33</v>
      </c>
      <c r="AD76" s="14">
        <v>33</v>
      </c>
      <c r="AE76" s="14">
        <v>33</v>
      </c>
      <c r="AF76" s="14">
        <v>33</v>
      </c>
      <c r="AG76" s="14">
        <v>33</v>
      </c>
      <c r="AH76" s="14">
        <v>33</v>
      </c>
      <c r="AI76" s="14">
        <v>33</v>
      </c>
      <c r="AJ76" s="14">
        <v>33</v>
      </c>
      <c r="AK76" s="14">
        <v>33</v>
      </c>
      <c r="AL76" s="14">
        <v>22</v>
      </c>
    </row>
    <row r="77" spans="1:38">
      <c r="A77" s="33" t="s">
        <v>123</v>
      </c>
      <c r="B77" s="24" t="s">
        <v>19</v>
      </c>
      <c r="C77" s="20" t="s">
        <v>105</v>
      </c>
      <c r="D77" s="36" t="s">
        <v>120</v>
      </c>
      <c r="E77" s="35">
        <f t="shared" si="2"/>
        <v>660000</v>
      </c>
      <c r="F77" s="14">
        <f t="shared" si="3"/>
        <v>168000</v>
      </c>
      <c r="G77" s="14">
        <v>21</v>
      </c>
      <c r="H77" s="14">
        <v>21</v>
      </c>
      <c r="I77" s="14">
        <v>21</v>
      </c>
      <c r="J77" s="14">
        <v>21</v>
      </c>
      <c r="K77" s="14">
        <v>21</v>
      </c>
      <c r="L77" s="14">
        <v>21</v>
      </c>
      <c r="M77" s="14">
        <v>21</v>
      </c>
      <c r="N77" s="14">
        <v>21</v>
      </c>
      <c r="O77" s="14">
        <v>21</v>
      </c>
      <c r="P77" s="14">
        <v>21</v>
      </c>
      <c r="Q77" s="14">
        <v>21</v>
      </c>
      <c r="R77" s="14">
        <v>21</v>
      </c>
      <c r="S77" s="14">
        <v>21</v>
      </c>
      <c r="T77" s="14">
        <v>21</v>
      </c>
      <c r="U77" s="14">
        <v>21</v>
      </c>
      <c r="V77" s="14">
        <v>21</v>
      </c>
      <c r="W77" s="14">
        <v>21</v>
      </c>
      <c r="X77" s="14">
        <v>21</v>
      </c>
      <c r="Y77" s="14">
        <v>21</v>
      </c>
      <c r="Z77" s="14">
        <v>21</v>
      </c>
      <c r="AA77" s="14">
        <v>21</v>
      </c>
      <c r="AB77" s="14">
        <v>21</v>
      </c>
      <c r="AC77" s="14">
        <v>21</v>
      </c>
      <c r="AD77" s="14">
        <v>21</v>
      </c>
      <c r="AE77" s="14">
        <v>21</v>
      </c>
      <c r="AF77" s="14">
        <v>21</v>
      </c>
      <c r="AG77" s="14">
        <v>21</v>
      </c>
      <c r="AH77" s="14">
        <v>21</v>
      </c>
      <c r="AI77" s="14">
        <v>21</v>
      </c>
      <c r="AJ77" s="14">
        <v>21</v>
      </c>
      <c r="AK77" s="14">
        <v>21</v>
      </c>
      <c r="AL77" s="14">
        <v>9</v>
      </c>
    </row>
    <row r="78" spans="1:38">
      <c r="A78" s="33" t="s">
        <v>123</v>
      </c>
      <c r="B78" s="24" t="s">
        <v>19</v>
      </c>
      <c r="C78" s="20" t="s">
        <v>52</v>
      </c>
      <c r="D78" s="36" t="s">
        <v>120</v>
      </c>
      <c r="E78" s="35">
        <f t="shared" si="2"/>
        <v>770000.00000000012</v>
      </c>
      <c r="F78" s="14">
        <f t="shared" si="3"/>
        <v>192000</v>
      </c>
      <c r="G78" s="14">
        <v>24</v>
      </c>
      <c r="H78" s="14">
        <v>24</v>
      </c>
      <c r="I78" s="14">
        <v>24</v>
      </c>
      <c r="J78" s="14">
        <v>24</v>
      </c>
      <c r="K78" s="14">
        <v>24</v>
      </c>
      <c r="L78" s="14">
        <v>24</v>
      </c>
      <c r="M78" s="14">
        <v>24</v>
      </c>
      <c r="N78" s="14">
        <v>24</v>
      </c>
      <c r="O78" s="14">
        <v>24</v>
      </c>
      <c r="P78" s="14">
        <v>24</v>
      </c>
      <c r="Q78" s="14">
        <v>24</v>
      </c>
      <c r="R78" s="14">
        <v>24</v>
      </c>
      <c r="S78" s="14">
        <v>24</v>
      </c>
      <c r="T78" s="14">
        <v>24</v>
      </c>
      <c r="U78" s="14">
        <v>24</v>
      </c>
      <c r="V78" s="14">
        <v>24</v>
      </c>
      <c r="W78" s="14">
        <v>24</v>
      </c>
      <c r="X78" s="14">
        <v>24</v>
      </c>
      <c r="Y78" s="14">
        <v>24</v>
      </c>
      <c r="Z78" s="14">
        <v>24</v>
      </c>
      <c r="AA78" s="14">
        <v>24</v>
      </c>
      <c r="AB78" s="14">
        <v>24</v>
      </c>
      <c r="AC78" s="14">
        <v>24</v>
      </c>
      <c r="AD78" s="14">
        <v>24</v>
      </c>
      <c r="AE78" s="14">
        <v>24</v>
      </c>
      <c r="AF78" s="14">
        <v>24</v>
      </c>
      <c r="AG78" s="14">
        <v>24</v>
      </c>
      <c r="AH78" s="14">
        <v>24</v>
      </c>
      <c r="AI78" s="14">
        <v>24</v>
      </c>
      <c r="AJ78" s="14">
        <v>24</v>
      </c>
      <c r="AK78" s="14">
        <v>24</v>
      </c>
      <c r="AL78" s="14">
        <v>26.000000000000114</v>
      </c>
    </row>
    <row r="79" spans="1:38">
      <c r="A79" s="33" t="s">
        <v>123</v>
      </c>
      <c r="B79" s="24" t="s">
        <v>19</v>
      </c>
      <c r="C79" s="20" t="s">
        <v>54</v>
      </c>
      <c r="D79" s="36" t="s">
        <v>120</v>
      </c>
      <c r="E79" s="35">
        <f t="shared" si="2"/>
        <v>330000</v>
      </c>
      <c r="F79" s="14">
        <f t="shared" si="3"/>
        <v>80000</v>
      </c>
      <c r="G79" s="14">
        <v>10</v>
      </c>
      <c r="H79" s="14">
        <v>10</v>
      </c>
      <c r="I79" s="14">
        <v>10</v>
      </c>
      <c r="J79" s="14">
        <v>10</v>
      </c>
      <c r="K79" s="14">
        <v>10</v>
      </c>
      <c r="L79" s="14">
        <v>10</v>
      </c>
      <c r="M79" s="14">
        <v>10</v>
      </c>
      <c r="N79" s="14">
        <v>10</v>
      </c>
      <c r="O79" s="14">
        <v>10</v>
      </c>
      <c r="P79" s="14">
        <v>10</v>
      </c>
      <c r="Q79" s="14">
        <v>10</v>
      </c>
      <c r="R79" s="14">
        <v>10</v>
      </c>
      <c r="S79" s="14">
        <v>10</v>
      </c>
      <c r="T79" s="14">
        <v>10</v>
      </c>
      <c r="U79" s="14">
        <v>10</v>
      </c>
      <c r="V79" s="14">
        <v>10</v>
      </c>
      <c r="W79" s="14">
        <v>10</v>
      </c>
      <c r="X79" s="14">
        <v>10</v>
      </c>
      <c r="Y79" s="14">
        <v>10</v>
      </c>
      <c r="Z79" s="14">
        <v>10</v>
      </c>
      <c r="AA79" s="14">
        <v>10</v>
      </c>
      <c r="AB79" s="14">
        <v>10</v>
      </c>
      <c r="AC79" s="14">
        <v>10</v>
      </c>
      <c r="AD79" s="14">
        <v>10</v>
      </c>
      <c r="AE79" s="14">
        <v>10</v>
      </c>
      <c r="AF79" s="14">
        <v>10</v>
      </c>
      <c r="AG79" s="14">
        <v>10</v>
      </c>
      <c r="AH79" s="14">
        <v>10</v>
      </c>
      <c r="AI79" s="14">
        <v>10</v>
      </c>
      <c r="AJ79" s="14">
        <v>10</v>
      </c>
      <c r="AK79" s="14">
        <v>10</v>
      </c>
      <c r="AL79" s="14">
        <v>20</v>
      </c>
    </row>
    <row r="80" spans="1:38">
      <c r="A80" s="33" t="s">
        <v>123</v>
      </c>
      <c r="B80" s="24" t="s">
        <v>19</v>
      </c>
      <c r="C80" s="20" t="s">
        <v>44</v>
      </c>
      <c r="D80" s="36" t="s">
        <v>120</v>
      </c>
      <c r="E80" s="35">
        <f t="shared" si="2"/>
        <v>495000.00000000006</v>
      </c>
      <c r="F80" s="14">
        <f t="shared" si="3"/>
        <v>120000</v>
      </c>
      <c r="G80" s="14">
        <v>15</v>
      </c>
      <c r="H80" s="14">
        <v>15</v>
      </c>
      <c r="I80" s="14">
        <v>15</v>
      </c>
      <c r="J80" s="14">
        <v>15</v>
      </c>
      <c r="K80" s="14">
        <v>15</v>
      </c>
      <c r="L80" s="14">
        <v>15</v>
      </c>
      <c r="M80" s="14">
        <v>15</v>
      </c>
      <c r="N80" s="14">
        <v>15</v>
      </c>
      <c r="O80" s="14">
        <v>15</v>
      </c>
      <c r="P80" s="14">
        <v>15</v>
      </c>
      <c r="Q80" s="14">
        <v>15</v>
      </c>
      <c r="R80" s="14">
        <v>15</v>
      </c>
      <c r="S80" s="14">
        <v>15</v>
      </c>
      <c r="T80" s="14">
        <v>15</v>
      </c>
      <c r="U80" s="14">
        <v>15</v>
      </c>
      <c r="V80" s="14">
        <v>15</v>
      </c>
      <c r="W80" s="14">
        <v>15</v>
      </c>
      <c r="X80" s="14">
        <v>15</v>
      </c>
      <c r="Y80" s="14">
        <v>15</v>
      </c>
      <c r="Z80" s="14">
        <v>15</v>
      </c>
      <c r="AA80" s="14">
        <v>15</v>
      </c>
      <c r="AB80" s="14">
        <v>15</v>
      </c>
      <c r="AC80" s="14">
        <v>15</v>
      </c>
      <c r="AD80" s="14">
        <v>15</v>
      </c>
      <c r="AE80" s="14">
        <v>15</v>
      </c>
      <c r="AF80" s="14">
        <v>15</v>
      </c>
      <c r="AG80" s="14">
        <v>15</v>
      </c>
      <c r="AH80" s="14">
        <v>15</v>
      </c>
      <c r="AI80" s="14">
        <v>15</v>
      </c>
      <c r="AJ80" s="14">
        <v>15</v>
      </c>
      <c r="AK80" s="14">
        <v>15</v>
      </c>
      <c r="AL80" s="14">
        <v>30.000000000000057</v>
      </c>
    </row>
    <row r="81" spans="1:38">
      <c r="A81" s="33" t="s">
        <v>123</v>
      </c>
      <c r="B81" s="24" t="s">
        <v>19</v>
      </c>
      <c r="C81" s="20" t="s">
        <v>56</v>
      </c>
      <c r="D81" s="36" t="s">
        <v>120</v>
      </c>
      <c r="E81" s="35">
        <f t="shared" si="2"/>
        <v>291500</v>
      </c>
      <c r="F81" s="14">
        <f t="shared" si="3"/>
        <v>72000</v>
      </c>
      <c r="G81" s="14">
        <v>9</v>
      </c>
      <c r="H81" s="14">
        <v>9</v>
      </c>
      <c r="I81" s="14">
        <v>9</v>
      </c>
      <c r="J81" s="14">
        <v>9</v>
      </c>
      <c r="K81" s="14">
        <v>9</v>
      </c>
      <c r="L81" s="14">
        <v>9</v>
      </c>
      <c r="M81" s="14">
        <v>9</v>
      </c>
      <c r="N81" s="14">
        <v>9</v>
      </c>
      <c r="O81" s="14">
        <v>9</v>
      </c>
      <c r="P81" s="14">
        <v>9</v>
      </c>
      <c r="Q81" s="14">
        <v>9</v>
      </c>
      <c r="R81" s="14">
        <v>9</v>
      </c>
      <c r="S81" s="14">
        <v>9</v>
      </c>
      <c r="T81" s="14">
        <v>9</v>
      </c>
      <c r="U81" s="14">
        <v>9</v>
      </c>
      <c r="V81" s="14">
        <v>9</v>
      </c>
      <c r="W81" s="14">
        <v>9</v>
      </c>
      <c r="X81" s="14">
        <v>9</v>
      </c>
      <c r="Y81" s="14">
        <v>9</v>
      </c>
      <c r="Z81" s="14">
        <v>9</v>
      </c>
      <c r="AA81" s="14">
        <v>9</v>
      </c>
      <c r="AB81" s="14">
        <v>9</v>
      </c>
      <c r="AC81" s="14">
        <v>9</v>
      </c>
      <c r="AD81" s="14">
        <v>9</v>
      </c>
      <c r="AE81" s="14">
        <v>9</v>
      </c>
      <c r="AF81" s="14">
        <v>9</v>
      </c>
      <c r="AG81" s="14">
        <v>9</v>
      </c>
      <c r="AH81" s="14">
        <v>9</v>
      </c>
      <c r="AI81" s="14">
        <v>9</v>
      </c>
      <c r="AJ81" s="14">
        <v>9</v>
      </c>
      <c r="AK81" s="14">
        <v>9</v>
      </c>
      <c r="AL81" s="14">
        <v>12.5</v>
      </c>
    </row>
    <row r="82" spans="1:38">
      <c r="A82" s="33" t="s">
        <v>123</v>
      </c>
      <c r="B82" s="24" t="s">
        <v>19</v>
      </c>
      <c r="C82" s="20" t="s">
        <v>103</v>
      </c>
      <c r="D82" s="36" t="s">
        <v>120</v>
      </c>
      <c r="E82" s="35">
        <f t="shared" si="2"/>
        <v>770000.00000000012</v>
      </c>
      <c r="F82" s="14">
        <f t="shared" si="3"/>
        <v>192000</v>
      </c>
      <c r="G82" s="14">
        <v>24</v>
      </c>
      <c r="H82" s="14">
        <v>24</v>
      </c>
      <c r="I82" s="14">
        <v>24</v>
      </c>
      <c r="J82" s="14">
        <v>24</v>
      </c>
      <c r="K82" s="14">
        <v>24</v>
      </c>
      <c r="L82" s="14">
        <v>24</v>
      </c>
      <c r="M82" s="14">
        <v>24</v>
      </c>
      <c r="N82" s="14">
        <v>24</v>
      </c>
      <c r="O82" s="14">
        <v>24</v>
      </c>
      <c r="P82" s="14">
        <v>24</v>
      </c>
      <c r="Q82" s="14">
        <v>24</v>
      </c>
      <c r="R82" s="14">
        <v>24</v>
      </c>
      <c r="S82" s="14">
        <v>24</v>
      </c>
      <c r="T82" s="14">
        <v>24</v>
      </c>
      <c r="U82" s="14">
        <v>24</v>
      </c>
      <c r="V82" s="14">
        <v>24</v>
      </c>
      <c r="W82" s="14">
        <v>24</v>
      </c>
      <c r="X82" s="14">
        <v>24</v>
      </c>
      <c r="Y82" s="14">
        <v>24</v>
      </c>
      <c r="Z82" s="14">
        <v>24</v>
      </c>
      <c r="AA82" s="14">
        <v>24</v>
      </c>
      <c r="AB82" s="14">
        <v>24</v>
      </c>
      <c r="AC82" s="14">
        <v>24</v>
      </c>
      <c r="AD82" s="14">
        <v>24</v>
      </c>
      <c r="AE82" s="14">
        <v>24</v>
      </c>
      <c r="AF82" s="14">
        <v>24</v>
      </c>
      <c r="AG82" s="14">
        <v>24</v>
      </c>
      <c r="AH82" s="14">
        <v>24</v>
      </c>
      <c r="AI82" s="14">
        <v>24</v>
      </c>
      <c r="AJ82" s="14">
        <v>24</v>
      </c>
      <c r="AK82" s="14">
        <v>24</v>
      </c>
      <c r="AL82" s="14">
        <v>26.000000000000114</v>
      </c>
    </row>
    <row r="83" spans="1:38">
      <c r="A83" s="33" t="s">
        <v>123</v>
      </c>
      <c r="B83" s="24" t="s">
        <v>19</v>
      </c>
      <c r="C83" s="20" t="s">
        <v>55</v>
      </c>
      <c r="D83" s="36" t="s">
        <v>120</v>
      </c>
      <c r="E83" s="35">
        <f t="shared" si="2"/>
        <v>478500.00000000006</v>
      </c>
      <c r="F83" s="14">
        <f t="shared" si="3"/>
        <v>120000</v>
      </c>
      <c r="G83" s="14">
        <v>15</v>
      </c>
      <c r="H83" s="14">
        <v>15</v>
      </c>
      <c r="I83" s="14">
        <v>15</v>
      </c>
      <c r="J83" s="14">
        <v>15</v>
      </c>
      <c r="K83" s="14">
        <v>15</v>
      </c>
      <c r="L83" s="14">
        <v>15</v>
      </c>
      <c r="M83" s="14">
        <v>15</v>
      </c>
      <c r="N83" s="14">
        <v>15</v>
      </c>
      <c r="O83" s="14">
        <v>15</v>
      </c>
      <c r="P83" s="14">
        <v>15</v>
      </c>
      <c r="Q83" s="14">
        <v>15</v>
      </c>
      <c r="R83" s="14">
        <v>15</v>
      </c>
      <c r="S83" s="14">
        <v>15</v>
      </c>
      <c r="T83" s="14">
        <v>15</v>
      </c>
      <c r="U83" s="14">
        <v>15</v>
      </c>
      <c r="V83" s="14">
        <v>15</v>
      </c>
      <c r="W83" s="14">
        <v>15</v>
      </c>
      <c r="X83" s="14">
        <v>15</v>
      </c>
      <c r="Y83" s="14">
        <v>15</v>
      </c>
      <c r="Z83" s="14">
        <v>15</v>
      </c>
      <c r="AA83" s="14">
        <v>15</v>
      </c>
      <c r="AB83" s="14">
        <v>15</v>
      </c>
      <c r="AC83" s="14">
        <v>15</v>
      </c>
      <c r="AD83" s="14">
        <v>15</v>
      </c>
      <c r="AE83" s="14">
        <v>15</v>
      </c>
      <c r="AF83" s="14">
        <v>15</v>
      </c>
      <c r="AG83" s="14">
        <v>15</v>
      </c>
      <c r="AH83" s="14">
        <v>15</v>
      </c>
      <c r="AI83" s="14">
        <v>15</v>
      </c>
      <c r="AJ83" s="14">
        <v>15</v>
      </c>
      <c r="AK83" s="14">
        <v>15</v>
      </c>
      <c r="AL83" s="14">
        <v>13.500000000000057</v>
      </c>
    </row>
    <row r="84" spans="1:38">
      <c r="A84" s="33" t="s">
        <v>123</v>
      </c>
      <c r="B84" s="24" t="s">
        <v>19</v>
      </c>
      <c r="C84" s="20" t="s">
        <v>101</v>
      </c>
      <c r="D84" s="36" t="s">
        <v>120</v>
      </c>
      <c r="E84" s="35">
        <f t="shared" si="2"/>
        <v>253000.00000000003</v>
      </c>
      <c r="F84" s="14">
        <f t="shared" si="3"/>
        <v>64000</v>
      </c>
      <c r="G84" s="14">
        <v>8</v>
      </c>
      <c r="H84" s="14">
        <v>8</v>
      </c>
      <c r="I84" s="14">
        <v>8</v>
      </c>
      <c r="J84" s="14">
        <v>8</v>
      </c>
      <c r="K84" s="14">
        <v>8</v>
      </c>
      <c r="L84" s="14">
        <v>8</v>
      </c>
      <c r="M84" s="14">
        <v>8</v>
      </c>
      <c r="N84" s="14">
        <v>8</v>
      </c>
      <c r="O84" s="14">
        <v>8</v>
      </c>
      <c r="P84" s="14">
        <v>8</v>
      </c>
      <c r="Q84" s="14">
        <v>8</v>
      </c>
      <c r="R84" s="14">
        <v>8</v>
      </c>
      <c r="S84" s="14">
        <v>8</v>
      </c>
      <c r="T84" s="14">
        <v>8</v>
      </c>
      <c r="U84" s="14">
        <v>8</v>
      </c>
      <c r="V84" s="14">
        <v>8</v>
      </c>
      <c r="W84" s="14">
        <v>8</v>
      </c>
      <c r="X84" s="14">
        <v>8</v>
      </c>
      <c r="Y84" s="14">
        <v>8</v>
      </c>
      <c r="Z84" s="14">
        <v>8</v>
      </c>
      <c r="AA84" s="14">
        <v>8</v>
      </c>
      <c r="AB84" s="14">
        <v>8</v>
      </c>
      <c r="AC84" s="14">
        <v>8</v>
      </c>
      <c r="AD84" s="14">
        <v>8</v>
      </c>
      <c r="AE84" s="14">
        <v>8</v>
      </c>
      <c r="AF84" s="14">
        <v>8</v>
      </c>
      <c r="AG84" s="14">
        <v>8</v>
      </c>
      <c r="AH84" s="14">
        <v>8</v>
      </c>
      <c r="AI84" s="14">
        <v>8</v>
      </c>
      <c r="AJ84" s="14">
        <v>8</v>
      </c>
      <c r="AK84" s="14">
        <v>8</v>
      </c>
      <c r="AL84" s="14">
        <v>5.0000000000000284</v>
      </c>
    </row>
    <row r="85" spans="1:38">
      <c r="A85" s="33" t="s">
        <v>123</v>
      </c>
      <c r="B85" s="24" t="s">
        <v>19</v>
      </c>
      <c r="C85" s="20" t="s">
        <v>51</v>
      </c>
      <c r="D85" s="36" t="s">
        <v>120</v>
      </c>
      <c r="E85" s="35">
        <f t="shared" si="2"/>
        <v>484000.00000000006</v>
      </c>
      <c r="F85" s="14">
        <f t="shared" si="3"/>
        <v>120000</v>
      </c>
      <c r="G85" s="14">
        <v>15</v>
      </c>
      <c r="H85" s="14">
        <v>15</v>
      </c>
      <c r="I85" s="14">
        <v>15</v>
      </c>
      <c r="J85" s="14">
        <v>15</v>
      </c>
      <c r="K85" s="14">
        <v>15</v>
      </c>
      <c r="L85" s="14">
        <v>15</v>
      </c>
      <c r="M85" s="14">
        <v>15</v>
      </c>
      <c r="N85" s="14">
        <v>15</v>
      </c>
      <c r="O85" s="14">
        <v>15</v>
      </c>
      <c r="P85" s="14">
        <v>15</v>
      </c>
      <c r="Q85" s="14">
        <v>15</v>
      </c>
      <c r="R85" s="14">
        <v>15</v>
      </c>
      <c r="S85" s="14">
        <v>15</v>
      </c>
      <c r="T85" s="14">
        <v>15</v>
      </c>
      <c r="U85" s="14">
        <v>15</v>
      </c>
      <c r="V85" s="14">
        <v>15</v>
      </c>
      <c r="W85" s="14">
        <v>15</v>
      </c>
      <c r="X85" s="14">
        <v>15</v>
      </c>
      <c r="Y85" s="14">
        <v>15</v>
      </c>
      <c r="Z85" s="14">
        <v>15</v>
      </c>
      <c r="AA85" s="14">
        <v>15</v>
      </c>
      <c r="AB85" s="14">
        <v>15</v>
      </c>
      <c r="AC85" s="14">
        <v>15</v>
      </c>
      <c r="AD85" s="14">
        <v>15</v>
      </c>
      <c r="AE85" s="14">
        <v>15</v>
      </c>
      <c r="AF85" s="14">
        <v>15</v>
      </c>
      <c r="AG85" s="14">
        <v>15</v>
      </c>
      <c r="AH85" s="14">
        <v>15</v>
      </c>
      <c r="AI85" s="14">
        <v>15</v>
      </c>
      <c r="AJ85" s="14">
        <v>15</v>
      </c>
      <c r="AK85" s="14">
        <v>15</v>
      </c>
      <c r="AL85" s="14">
        <v>19.000000000000057</v>
      </c>
    </row>
    <row r="86" spans="1:38">
      <c r="A86" s="33" t="s">
        <v>123</v>
      </c>
      <c r="B86" s="24" t="s">
        <v>19</v>
      </c>
      <c r="C86" s="20" t="s">
        <v>99</v>
      </c>
      <c r="D86" s="36" t="s">
        <v>120</v>
      </c>
      <c r="E86" s="35">
        <f t="shared" si="2"/>
        <v>330000</v>
      </c>
      <c r="F86" s="14">
        <f t="shared" si="3"/>
        <v>80000</v>
      </c>
      <c r="G86" s="14">
        <v>10</v>
      </c>
      <c r="H86" s="14">
        <v>10</v>
      </c>
      <c r="I86" s="14">
        <v>10</v>
      </c>
      <c r="J86" s="14">
        <v>10</v>
      </c>
      <c r="K86" s="14">
        <v>10</v>
      </c>
      <c r="L86" s="14">
        <v>10</v>
      </c>
      <c r="M86" s="14">
        <v>10</v>
      </c>
      <c r="N86" s="14">
        <v>10</v>
      </c>
      <c r="O86" s="14">
        <v>10</v>
      </c>
      <c r="P86" s="14">
        <v>10</v>
      </c>
      <c r="Q86" s="14">
        <v>10</v>
      </c>
      <c r="R86" s="14">
        <v>10</v>
      </c>
      <c r="S86" s="14">
        <v>10</v>
      </c>
      <c r="T86" s="14">
        <v>10</v>
      </c>
      <c r="U86" s="14">
        <v>10</v>
      </c>
      <c r="V86" s="14">
        <v>10</v>
      </c>
      <c r="W86" s="14">
        <v>10</v>
      </c>
      <c r="X86" s="14">
        <v>10</v>
      </c>
      <c r="Y86" s="14">
        <v>10</v>
      </c>
      <c r="Z86" s="14">
        <v>10</v>
      </c>
      <c r="AA86" s="14">
        <v>10</v>
      </c>
      <c r="AB86" s="14">
        <v>10</v>
      </c>
      <c r="AC86" s="14">
        <v>10</v>
      </c>
      <c r="AD86" s="14">
        <v>10</v>
      </c>
      <c r="AE86" s="14">
        <v>10</v>
      </c>
      <c r="AF86" s="14">
        <v>10</v>
      </c>
      <c r="AG86" s="14">
        <v>10</v>
      </c>
      <c r="AH86" s="14">
        <v>10</v>
      </c>
      <c r="AI86" s="14">
        <v>10</v>
      </c>
      <c r="AJ86" s="14">
        <v>10</v>
      </c>
      <c r="AK86" s="14">
        <v>10</v>
      </c>
      <c r="AL86" s="14">
        <v>20</v>
      </c>
    </row>
    <row r="87" spans="1:38">
      <c r="A87" s="33" t="s">
        <v>123</v>
      </c>
      <c r="B87" s="24" t="s">
        <v>19</v>
      </c>
      <c r="C87" s="20" t="s">
        <v>100</v>
      </c>
      <c r="D87" s="36" t="s">
        <v>120</v>
      </c>
      <c r="E87" s="35">
        <f t="shared" si="2"/>
        <v>605000</v>
      </c>
      <c r="F87" s="14">
        <f t="shared" si="3"/>
        <v>152000</v>
      </c>
      <c r="G87" s="14">
        <v>19</v>
      </c>
      <c r="H87" s="14">
        <v>19</v>
      </c>
      <c r="I87" s="14">
        <v>19</v>
      </c>
      <c r="J87" s="14">
        <v>19</v>
      </c>
      <c r="K87" s="14">
        <v>19</v>
      </c>
      <c r="L87" s="14">
        <v>19</v>
      </c>
      <c r="M87" s="14">
        <v>19</v>
      </c>
      <c r="N87" s="14">
        <v>19</v>
      </c>
      <c r="O87" s="14">
        <v>19</v>
      </c>
      <c r="P87" s="14">
        <v>19</v>
      </c>
      <c r="Q87" s="14">
        <v>19</v>
      </c>
      <c r="R87" s="14">
        <v>19</v>
      </c>
      <c r="S87" s="14">
        <v>19</v>
      </c>
      <c r="T87" s="14">
        <v>19</v>
      </c>
      <c r="U87" s="14">
        <v>19</v>
      </c>
      <c r="V87" s="14">
        <v>19</v>
      </c>
      <c r="W87" s="14">
        <v>19</v>
      </c>
      <c r="X87" s="14">
        <v>19</v>
      </c>
      <c r="Y87" s="14">
        <v>19</v>
      </c>
      <c r="Z87" s="14">
        <v>19</v>
      </c>
      <c r="AA87" s="14">
        <v>19</v>
      </c>
      <c r="AB87" s="14">
        <v>19</v>
      </c>
      <c r="AC87" s="14">
        <v>19</v>
      </c>
      <c r="AD87" s="14">
        <v>19</v>
      </c>
      <c r="AE87" s="14">
        <v>19</v>
      </c>
      <c r="AF87" s="14">
        <v>19</v>
      </c>
      <c r="AG87" s="14">
        <v>19</v>
      </c>
      <c r="AH87" s="14">
        <v>19</v>
      </c>
      <c r="AI87" s="14">
        <v>19</v>
      </c>
      <c r="AJ87" s="14">
        <v>19</v>
      </c>
      <c r="AK87" s="14">
        <v>19</v>
      </c>
      <c r="AL87" s="14">
        <v>16</v>
      </c>
    </row>
    <row r="88" spans="1:38">
      <c r="A88" s="33" t="s">
        <v>123</v>
      </c>
      <c r="B88" s="24" t="s">
        <v>19</v>
      </c>
      <c r="C88" s="21" t="s">
        <v>98</v>
      </c>
      <c r="D88" s="36" t="s">
        <v>120</v>
      </c>
      <c r="E88" s="35">
        <f t="shared" si="2"/>
        <v>302500</v>
      </c>
      <c r="F88" s="14">
        <f t="shared" si="3"/>
        <v>72000</v>
      </c>
      <c r="G88" s="14">
        <v>9</v>
      </c>
      <c r="H88" s="14">
        <v>9</v>
      </c>
      <c r="I88" s="14">
        <v>9</v>
      </c>
      <c r="J88" s="14">
        <v>9</v>
      </c>
      <c r="K88" s="14">
        <v>9</v>
      </c>
      <c r="L88" s="14">
        <v>9</v>
      </c>
      <c r="M88" s="14">
        <v>9</v>
      </c>
      <c r="N88" s="14">
        <v>9</v>
      </c>
      <c r="O88" s="14">
        <v>9</v>
      </c>
      <c r="P88" s="14">
        <v>9</v>
      </c>
      <c r="Q88" s="14">
        <v>9</v>
      </c>
      <c r="R88" s="14">
        <v>9</v>
      </c>
      <c r="S88" s="14">
        <v>9</v>
      </c>
      <c r="T88" s="14">
        <v>9</v>
      </c>
      <c r="U88" s="14">
        <v>9</v>
      </c>
      <c r="V88" s="14">
        <v>9</v>
      </c>
      <c r="W88" s="14">
        <v>9</v>
      </c>
      <c r="X88" s="14">
        <v>9</v>
      </c>
      <c r="Y88" s="14">
        <v>9</v>
      </c>
      <c r="Z88" s="14">
        <v>9</v>
      </c>
      <c r="AA88" s="14">
        <v>9</v>
      </c>
      <c r="AB88" s="14">
        <v>9</v>
      </c>
      <c r="AC88" s="14">
        <v>9</v>
      </c>
      <c r="AD88" s="14">
        <v>9</v>
      </c>
      <c r="AE88" s="14">
        <v>9</v>
      </c>
      <c r="AF88" s="14">
        <v>9</v>
      </c>
      <c r="AG88" s="14">
        <v>9</v>
      </c>
      <c r="AH88" s="14">
        <v>9</v>
      </c>
      <c r="AI88" s="14">
        <v>9</v>
      </c>
      <c r="AJ88" s="14">
        <v>9</v>
      </c>
      <c r="AK88" s="14">
        <v>9</v>
      </c>
      <c r="AL88" s="14">
        <v>23.5</v>
      </c>
    </row>
    <row r="89" spans="1:38">
      <c r="A89" s="33" t="s">
        <v>123</v>
      </c>
      <c r="B89" s="24" t="s">
        <v>106</v>
      </c>
      <c r="C89" s="21" t="s">
        <v>42</v>
      </c>
      <c r="D89" s="34" t="s">
        <v>120</v>
      </c>
      <c r="E89" s="35">
        <f t="shared" si="2"/>
        <v>1750000</v>
      </c>
      <c r="F89" s="14">
        <f t="shared" si="3"/>
        <v>440000</v>
      </c>
      <c r="G89" s="14">
        <v>55</v>
      </c>
      <c r="H89" s="14">
        <v>55</v>
      </c>
      <c r="I89" s="14">
        <v>55</v>
      </c>
      <c r="J89" s="14">
        <v>55</v>
      </c>
      <c r="K89" s="14">
        <v>55</v>
      </c>
      <c r="L89" s="14">
        <v>55</v>
      </c>
      <c r="M89" s="14">
        <v>55</v>
      </c>
      <c r="N89" s="14">
        <v>55</v>
      </c>
      <c r="O89" s="14">
        <v>55</v>
      </c>
      <c r="P89" s="14">
        <v>55</v>
      </c>
      <c r="Q89" s="14">
        <v>55</v>
      </c>
      <c r="R89" s="14">
        <v>55</v>
      </c>
      <c r="S89" s="14">
        <v>55</v>
      </c>
      <c r="T89" s="14">
        <v>55</v>
      </c>
      <c r="U89" s="14">
        <v>55</v>
      </c>
      <c r="V89" s="14">
        <v>55</v>
      </c>
      <c r="W89" s="14">
        <v>55</v>
      </c>
      <c r="X89" s="14">
        <v>55</v>
      </c>
      <c r="Y89" s="14">
        <v>55</v>
      </c>
      <c r="Z89" s="14">
        <v>55</v>
      </c>
      <c r="AA89" s="14">
        <v>55</v>
      </c>
      <c r="AB89" s="14">
        <v>55</v>
      </c>
      <c r="AC89" s="14">
        <v>55</v>
      </c>
      <c r="AD89" s="14">
        <v>55</v>
      </c>
      <c r="AE89" s="14">
        <v>55</v>
      </c>
      <c r="AF89" s="14">
        <v>55</v>
      </c>
      <c r="AG89" s="14">
        <v>55</v>
      </c>
      <c r="AH89" s="14">
        <v>55</v>
      </c>
      <c r="AI89" s="14">
        <v>55</v>
      </c>
      <c r="AJ89" s="14">
        <v>55</v>
      </c>
      <c r="AK89" s="14">
        <v>55</v>
      </c>
      <c r="AL89" s="14">
        <v>45</v>
      </c>
    </row>
    <row r="90" spans="1:38">
      <c r="A90" s="33" t="s">
        <v>123</v>
      </c>
      <c r="B90" s="24" t="s">
        <v>106</v>
      </c>
      <c r="C90" s="21" t="s">
        <v>43</v>
      </c>
      <c r="D90" s="34" t="s">
        <v>120</v>
      </c>
      <c r="E90" s="35">
        <f t="shared" si="2"/>
        <v>700000</v>
      </c>
      <c r="F90" s="14">
        <f t="shared" si="3"/>
        <v>176000</v>
      </c>
      <c r="G90" s="14">
        <v>22</v>
      </c>
      <c r="H90" s="14">
        <v>22</v>
      </c>
      <c r="I90" s="14">
        <v>22</v>
      </c>
      <c r="J90" s="14">
        <v>22</v>
      </c>
      <c r="K90" s="14">
        <v>22</v>
      </c>
      <c r="L90" s="14">
        <v>22</v>
      </c>
      <c r="M90" s="14">
        <v>22</v>
      </c>
      <c r="N90" s="14">
        <v>22</v>
      </c>
      <c r="O90" s="14">
        <v>22</v>
      </c>
      <c r="P90" s="14">
        <v>22</v>
      </c>
      <c r="Q90" s="14">
        <v>22</v>
      </c>
      <c r="R90" s="14">
        <v>22</v>
      </c>
      <c r="S90" s="14">
        <v>22</v>
      </c>
      <c r="T90" s="14">
        <v>22</v>
      </c>
      <c r="U90" s="14">
        <v>22</v>
      </c>
      <c r="V90" s="14">
        <v>22</v>
      </c>
      <c r="W90" s="14">
        <v>22</v>
      </c>
      <c r="X90" s="14">
        <v>22</v>
      </c>
      <c r="Y90" s="14">
        <v>22</v>
      </c>
      <c r="Z90" s="14">
        <v>22</v>
      </c>
      <c r="AA90" s="14">
        <v>22</v>
      </c>
      <c r="AB90" s="14">
        <v>22</v>
      </c>
      <c r="AC90" s="14">
        <v>22</v>
      </c>
      <c r="AD90" s="14">
        <v>22</v>
      </c>
      <c r="AE90" s="14">
        <v>22</v>
      </c>
      <c r="AF90" s="14">
        <v>22</v>
      </c>
      <c r="AG90" s="14">
        <v>22</v>
      </c>
      <c r="AH90" s="14">
        <v>22</v>
      </c>
      <c r="AI90" s="14">
        <v>22</v>
      </c>
      <c r="AJ90" s="14">
        <v>22</v>
      </c>
      <c r="AK90" s="14">
        <v>22</v>
      </c>
      <c r="AL90" s="14">
        <v>18</v>
      </c>
    </row>
    <row r="91" spans="1:38">
      <c r="A91" s="33" t="s">
        <v>123</v>
      </c>
      <c r="B91" s="24" t="s">
        <v>106</v>
      </c>
      <c r="C91" s="21" t="s">
        <v>1</v>
      </c>
      <c r="D91" s="21" t="s">
        <v>120</v>
      </c>
      <c r="E91" s="35">
        <f t="shared" si="2"/>
        <v>1610000</v>
      </c>
      <c r="F91" s="14">
        <f t="shared" si="3"/>
        <v>400000</v>
      </c>
      <c r="G91" s="14">
        <v>50</v>
      </c>
      <c r="H91" s="14">
        <v>50</v>
      </c>
      <c r="I91" s="14">
        <v>50</v>
      </c>
      <c r="J91" s="14">
        <v>50</v>
      </c>
      <c r="K91" s="14">
        <v>50</v>
      </c>
      <c r="L91" s="14">
        <v>50</v>
      </c>
      <c r="M91" s="14">
        <v>50</v>
      </c>
      <c r="N91" s="14">
        <v>50</v>
      </c>
      <c r="O91" s="14">
        <v>50</v>
      </c>
      <c r="P91" s="14">
        <v>50</v>
      </c>
      <c r="Q91" s="14">
        <v>50</v>
      </c>
      <c r="R91" s="14">
        <v>50</v>
      </c>
      <c r="S91" s="14">
        <v>50</v>
      </c>
      <c r="T91" s="14">
        <v>50</v>
      </c>
      <c r="U91" s="14">
        <v>50</v>
      </c>
      <c r="V91" s="14">
        <v>50</v>
      </c>
      <c r="W91" s="14">
        <v>50</v>
      </c>
      <c r="X91" s="14">
        <v>50</v>
      </c>
      <c r="Y91" s="14">
        <v>50</v>
      </c>
      <c r="Z91" s="14">
        <v>50</v>
      </c>
      <c r="AA91" s="14">
        <v>50</v>
      </c>
      <c r="AB91" s="14">
        <v>50</v>
      </c>
      <c r="AC91" s="14">
        <v>50</v>
      </c>
      <c r="AD91" s="14">
        <v>50</v>
      </c>
      <c r="AE91" s="14">
        <v>50</v>
      </c>
      <c r="AF91" s="14">
        <v>50</v>
      </c>
      <c r="AG91" s="14">
        <v>50</v>
      </c>
      <c r="AH91" s="14">
        <v>50</v>
      </c>
      <c r="AI91" s="14">
        <v>50</v>
      </c>
      <c r="AJ91" s="14">
        <v>50</v>
      </c>
      <c r="AK91" s="14">
        <v>50</v>
      </c>
      <c r="AL91" s="14">
        <v>60</v>
      </c>
    </row>
    <row r="92" spans="1:38">
      <c r="A92" s="33" t="s">
        <v>123</v>
      </c>
      <c r="B92" s="24" t="s">
        <v>106</v>
      </c>
      <c r="C92" s="21" t="s">
        <v>4</v>
      </c>
      <c r="D92" s="21" t="s">
        <v>120</v>
      </c>
      <c r="E92" s="35">
        <f t="shared" si="2"/>
        <v>1680000</v>
      </c>
      <c r="F92" s="14">
        <f t="shared" si="3"/>
        <v>424000</v>
      </c>
      <c r="G92" s="14">
        <v>53</v>
      </c>
      <c r="H92" s="14">
        <v>53</v>
      </c>
      <c r="I92" s="14">
        <v>53</v>
      </c>
      <c r="J92" s="14">
        <v>53</v>
      </c>
      <c r="K92" s="14">
        <v>53</v>
      </c>
      <c r="L92" s="14">
        <v>53</v>
      </c>
      <c r="M92" s="14">
        <v>53</v>
      </c>
      <c r="N92" s="14">
        <v>53</v>
      </c>
      <c r="O92" s="14">
        <v>53</v>
      </c>
      <c r="P92" s="14">
        <v>53</v>
      </c>
      <c r="Q92" s="14">
        <v>53</v>
      </c>
      <c r="R92" s="14">
        <v>53</v>
      </c>
      <c r="S92" s="14">
        <v>53</v>
      </c>
      <c r="T92" s="14">
        <v>53</v>
      </c>
      <c r="U92" s="14">
        <v>53</v>
      </c>
      <c r="V92" s="14">
        <v>53</v>
      </c>
      <c r="W92" s="14">
        <v>53</v>
      </c>
      <c r="X92" s="14">
        <v>53</v>
      </c>
      <c r="Y92" s="14">
        <v>53</v>
      </c>
      <c r="Z92" s="14">
        <v>53</v>
      </c>
      <c r="AA92" s="14">
        <v>53</v>
      </c>
      <c r="AB92" s="14">
        <v>53</v>
      </c>
      <c r="AC92" s="14">
        <v>53</v>
      </c>
      <c r="AD92" s="14">
        <v>53</v>
      </c>
      <c r="AE92" s="14">
        <v>53</v>
      </c>
      <c r="AF92" s="14">
        <v>53</v>
      </c>
      <c r="AG92" s="14">
        <v>53</v>
      </c>
      <c r="AH92" s="14">
        <v>53</v>
      </c>
      <c r="AI92" s="14">
        <v>53</v>
      </c>
      <c r="AJ92" s="14">
        <v>53</v>
      </c>
      <c r="AK92" s="14">
        <v>53</v>
      </c>
      <c r="AL92" s="14">
        <v>37</v>
      </c>
    </row>
    <row r="93" spans="1:38">
      <c r="A93" s="33" t="s">
        <v>123</v>
      </c>
      <c r="B93" s="24" t="s">
        <v>106</v>
      </c>
      <c r="C93" s="21" t="s">
        <v>5</v>
      </c>
      <c r="D93" s="21" t="s">
        <v>120</v>
      </c>
      <c r="E93" s="35">
        <f t="shared" si="2"/>
        <v>1959999.9999999998</v>
      </c>
      <c r="F93" s="14">
        <f t="shared" si="3"/>
        <v>488000</v>
      </c>
      <c r="G93" s="14">
        <v>61</v>
      </c>
      <c r="H93" s="14">
        <v>61</v>
      </c>
      <c r="I93" s="14">
        <v>61</v>
      </c>
      <c r="J93" s="14">
        <v>61</v>
      </c>
      <c r="K93" s="14">
        <v>61</v>
      </c>
      <c r="L93" s="14">
        <v>61</v>
      </c>
      <c r="M93" s="14">
        <v>61</v>
      </c>
      <c r="N93" s="14">
        <v>61</v>
      </c>
      <c r="O93" s="14">
        <v>61</v>
      </c>
      <c r="P93" s="14">
        <v>61</v>
      </c>
      <c r="Q93" s="14">
        <v>61</v>
      </c>
      <c r="R93" s="14">
        <v>61</v>
      </c>
      <c r="S93" s="14">
        <v>61</v>
      </c>
      <c r="T93" s="14">
        <v>61</v>
      </c>
      <c r="U93" s="14">
        <v>61</v>
      </c>
      <c r="V93" s="14">
        <v>61</v>
      </c>
      <c r="W93" s="14">
        <v>61</v>
      </c>
      <c r="X93" s="14">
        <v>61</v>
      </c>
      <c r="Y93" s="14">
        <v>61</v>
      </c>
      <c r="Z93" s="14">
        <v>61</v>
      </c>
      <c r="AA93" s="14">
        <v>61</v>
      </c>
      <c r="AB93" s="14">
        <v>61</v>
      </c>
      <c r="AC93" s="14">
        <v>61</v>
      </c>
      <c r="AD93" s="14">
        <v>61</v>
      </c>
      <c r="AE93" s="14">
        <v>61</v>
      </c>
      <c r="AF93" s="14">
        <v>61</v>
      </c>
      <c r="AG93" s="14">
        <v>61</v>
      </c>
      <c r="AH93" s="14">
        <v>61</v>
      </c>
      <c r="AI93" s="14">
        <v>61</v>
      </c>
      <c r="AJ93" s="14">
        <v>61</v>
      </c>
      <c r="AK93" s="14">
        <v>61</v>
      </c>
      <c r="AL93" s="14">
        <v>68.999999999999773</v>
      </c>
    </row>
    <row r="94" spans="1:38">
      <c r="A94" s="33" t="s">
        <v>123</v>
      </c>
      <c r="B94" s="24" t="s">
        <v>106</v>
      </c>
      <c r="C94" s="21" t="s">
        <v>47</v>
      </c>
      <c r="D94" s="21" t="s">
        <v>120</v>
      </c>
      <c r="E94" s="35">
        <f t="shared" si="2"/>
        <v>1120000</v>
      </c>
      <c r="F94" s="14">
        <f t="shared" si="3"/>
        <v>280000</v>
      </c>
      <c r="G94" s="14">
        <v>35</v>
      </c>
      <c r="H94" s="14">
        <v>35</v>
      </c>
      <c r="I94" s="14">
        <v>35</v>
      </c>
      <c r="J94" s="14">
        <v>35</v>
      </c>
      <c r="K94" s="14">
        <v>35</v>
      </c>
      <c r="L94" s="14">
        <v>35</v>
      </c>
      <c r="M94" s="14">
        <v>35</v>
      </c>
      <c r="N94" s="14">
        <v>35</v>
      </c>
      <c r="O94" s="14">
        <v>35</v>
      </c>
      <c r="P94" s="14">
        <v>35</v>
      </c>
      <c r="Q94" s="14">
        <v>35</v>
      </c>
      <c r="R94" s="14">
        <v>35</v>
      </c>
      <c r="S94" s="14">
        <v>35</v>
      </c>
      <c r="T94" s="14">
        <v>35</v>
      </c>
      <c r="U94" s="14">
        <v>35</v>
      </c>
      <c r="V94" s="14">
        <v>35</v>
      </c>
      <c r="W94" s="14">
        <v>35</v>
      </c>
      <c r="X94" s="14">
        <v>35</v>
      </c>
      <c r="Y94" s="14">
        <v>35</v>
      </c>
      <c r="Z94" s="14">
        <v>35</v>
      </c>
      <c r="AA94" s="14">
        <v>35</v>
      </c>
      <c r="AB94" s="14">
        <v>35</v>
      </c>
      <c r="AC94" s="14">
        <v>35</v>
      </c>
      <c r="AD94" s="14">
        <v>35</v>
      </c>
      <c r="AE94" s="14">
        <v>35</v>
      </c>
      <c r="AF94" s="14">
        <v>35</v>
      </c>
      <c r="AG94" s="14">
        <v>35</v>
      </c>
      <c r="AH94" s="14">
        <v>35</v>
      </c>
      <c r="AI94" s="14">
        <v>35</v>
      </c>
      <c r="AJ94" s="14">
        <v>35</v>
      </c>
      <c r="AK94" s="14">
        <v>35</v>
      </c>
      <c r="AL94" s="14">
        <v>35</v>
      </c>
    </row>
    <row r="95" spans="1:38">
      <c r="A95" s="33" t="s">
        <v>123</v>
      </c>
      <c r="B95" s="24" t="s">
        <v>106</v>
      </c>
      <c r="C95" s="21" t="s">
        <v>48</v>
      </c>
      <c r="D95" s="21" t="s">
        <v>120</v>
      </c>
      <c r="E95" s="35">
        <f t="shared" si="2"/>
        <v>770000</v>
      </c>
      <c r="F95" s="14">
        <f t="shared" si="3"/>
        <v>192000</v>
      </c>
      <c r="G95" s="14">
        <v>24</v>
      </c>
      <c r="H95" s="14">
        <v>24</v>
      </c>
      <c r="I95" s="14">
        <v>24</v>
      </c>
      <c r="J95" s="14">
        <v>24</v>
      </c>
      <c r="K95" s="14">
        <v>24</v>
      </c>
      <c r="L95" s="14">
        <v>24</v>
      </c>
      <c r="M95" s="14">
        <v>24</v>
      </c>
      <c r="N95" s="14">
        <v>24</v>
      </c>
      <c r="O95" s="14">
        <v>24</v>
      </c>
      <c r="P95" s="14">
        <v>24</v>
      </c>
      <c r="Q95" s="14">
        <v>24</v>
      </c>
      <c r="R95" s="14">
        <v>24</v>
      </c>
      <c r="S95" s="14">
        <v>24</v>
      </c>
      <c r="T95" s="14">
        <v>24</v>
      </c>
      <c r="U95" s="14">
        <v>24</v>
      </c>
      <c r="V95" s="14">
        <v>24</v>
      </c>
      <c r="W95" s="14">
        <v>24</v>
      </c>
      <c r="X95" s="14">
        <v>24</v>
      </c>
      <c r="Y95" s="14">
        <v>24</v>
      </c>
      <c r="Z95" s="14">
        <v>24</v>
      </c>
      <c r="AA95" s="14">
        <v>24</v>
      </c>
      <c r="AB95" s="14">
        <v>24</v>
      </c>
      <c r="AC95" s="14">
        <v>24</v>
      </c>
      <c r="AD95" s="14">
        <v>24</v>
      </c>
      <c r="AE95" s="14">
        <v>24</v>
      </c>
      <c r="AF95" s="14">
        <v>24</v>
      </c>
      <c r="AG95" s="14">
        <v>24</v>
      </c>
      <c r="AH95" s="14">
        <v>24</v>
      </c>
      <c r="AI95" s="14">
        <v>24</v>
      </c>
      <c r="AJ95" s="14">
        <v>24</v>
      </c>
      <c r="AK95" s="14">
        <v>24</v>
      </c>
      <c r="AL95" s="14">
        <v>26</v>
      </c>
    </row>
    <row r="96" spans="1:38">
      <c r="A96" s="33" t="s">
        <v>123</v>
      </c>
      <c r="B96" s="24" t="s">
        <v>106</v>
      </c>
      <c r="C96" s="21" t="s">
        <v>3</v>
      </c>
      <c r="D96" s="21" t="s">
        <v>120</v>
      </c>
      <c r="E96" s="35">
        <f t="shared" si="2"/>
        <v>840000</v>
      </c>
      <c r="F96" s="14">
        <f t="shared" si="3"/>
        <v>208000</v>
      </c>
      <c r="G96" s="14">
        <v>26</v>
      </c>
      <c r="H96" s="14">
        <v>26</v>
      </c>
      <c r="I96" s="14">
        <v>26</v>
      </c>
      <c r="J96" s="14">
        <v>26</v>
      </c>
      <c r="K96" s="14">
        <v>26</v>
      </c>
      <c r="L96" s="14">
        <v>26</v>
      </c>
      <c r="M96" s="14">
        <v>26</v>
      </c>
      <c r="N96" s="14">
        <v>26</v>
      </c>
      <c r="O96" s="14">
        <v>26</v>
      </c>
      <c r="P96" s="14">
        <v>26</v>
      </c>
      <c r="Q96" s="14">
        <v>26</v>
      </c>
      <c r="R96" s="14">
        <v>26</v>
      </c>
      <c r="S96" s="14">
        <v>26</v>
      </c>
      <c r="T96" s="14">
        <v>26</v>
      </c>
      <c r="U96" s="14">
        <v>26</v>
      </c>
      <c r="V96" s="14">
        <v>26</v>
      </c>
      <c r="W96" s="14">
        <v>26</v>
      </c>
      <c r="X96" s="14">
        <v>26</v>
      </c>
      <c r="Y96" s="14">
        <v>26</v>
      </c>
      <c r="Z96" s="14">
        <v>26</v>
      </c>
      <c r="AA96" s="14">
        <v>26</v>
      </c>
      <c r="AB96" s="14">
        <v>26</v>
      </c>
      <c r="AC96" s="14">
        <v>26</v>
      </c>
      <c r="AD96" s="14">
        <v>26</v>
      </c>
      <c r="AE96" s="14">
        <v>26</v>
      </c>
      <c r="AF96" s="14">
        <v>26</v>
      </c>
      <c r="AG96" s="14">
        <v>26</v>
      </c>
      <c r="AH96" s="14">
        <v>26</v>
      </c>
      <c r="AI96" s="14">
        <v>26</v>
      </c>
      <c r="AJ96" s="14">
        <v>26</v>
      </c>
      <c r="AK96" s="14">
        <v>26</v>
      </c>
      <c r="AL96" s="14">
        <v>34</v>
      </c>
    </row>
    <row r="97" spans="1:38">
      <c r="A97" s="33" t="s">
        <v>123</v>
      </c>
      <c r="B97" s="24" t="s">
        <v>106</v>
      </c>
      <c r="C97" s="21" t="s">
        <v>50</v>
      </c>
      <c r="D97" s="21" t="s">
        <v>120</v>
      </c>
      <c r="E97" s="35">
        <f t="shared" si="2"/>
        <v>979999.99999999988</v>
      </c>
      <c r="F97" s="14">
        <f t="shared" si="3"/>
        <v>248000</v>
      </c>
      <c r="G97" s="14">
        <v>31</v>
      </c>
      <c r="H97" s="14">
        <v>31</v>
      </c>
      <c r="I97" s="14">
        <v>31</v>
      </c>
      <c r="J97" s="14">
        <v>31</v>
      </c>
      <c r="K97" s="14">
        <v>31</v>
      </c>
      <c r="L97" s="14">
        <v>31</v>
      </c>
      <c r="M97" s="14">
        <v>31</v>
      </c>
      <c r="N97" s="14">
        <v>31</v>
      </c>
      <c r="O97" s="14">
        <v>31</v>
      </c>
      <c r="P97" s="14">
        <v>31</v>
      </c>
      <c r="Q97" s="14">
        <v>31</v>
      </c>
      <c r="R97" s="14">
        <v>31</v>
      </c>
      <c r="S97" s="14">
        <v>31</v>
      </c>
      <c r="T97" s="14">
        <v>31</v>
      </c>
      <c r="U97" s="14">
        <v>31</v>
      </c>
      <c r="V97" s="14">
        <v>31</v>
      </c>
      <c r="W97" s="14">
        <v>31</v>
      </c>
      <c r="X97" s="14">
        <v>31</v>
      </c>
      <c r="Y97" s="14">
        <v>31</v>
      </c>
      <c r="Z97" s="14">
        <v>31</v>
      </c>
      <c r="AA97" s="14">
        <v>31</v>
      </c>
      <c r="AB97" s="14">
        <v>31</v>
      </c>
      <c r="AC97" s="14">
        <v>31</v>
      </c>
      <c r="AD97" s="14">
        <v>31</v>
      </c>
      <c r="AE97" s="14">
        <v>31</v>
      </c>
      <c r="AF97" s="14">
        <v>31</v>
      </c>
      <c r="AG97" s="14">
        <v>31</v>
      </c>
      <c r="AH97" s="14">
        <v>31</v>
      </c>
      <c r="AI97" s="14">
        <v>31</v>
      </c>
      <c r="AJ97" s="14">
        <v>31</v>
      </c>
      <c r="AK97" s="14">
        <v>31</v>
      </c>
      <c r="AL97" s="14">
        <v>18.999999999999886</v>
      </c>
    </row>
    <row r="98" spans="1:38">
      <c r="A98" s="33" t="s">
        <v>123</v>
      </c>
      <c r="B98" s="24" t="s">
        <v>106</v>
      </c>
      <c r="C98" s="21" t="s">
        <v>45</v>
      </c>
      <c r="D98" s="21" t="s">
        <v>120</v>
      </c>
      <c r="E98" s="35">
        <f t="shared" si="2"/>
        <v>574000</v>
      </c>
      <c r="F98" s="14">
        <f t="shared" si="3"/>
        <v>144000</v>
      </c>
      <c r="G98" s="14">
        <v>18</v>
      </c>
      <c r="H98" s="14">
        <v>18</v>
      </c>
      <c r="I98" s="14">
        <v>18</v>
      </c>
      <c r="J98" s="14">
        <v>18</v>
      </c>
      <c r="K98" s="14">
        <v>18</v>
      </c>
      <c r="L98" s="14">
        <v>18</v>
      </c>
      <c r="M98" s="14">
        <v>18</v>
      </c>
      <c r="N98" s="14">
        <v>18</v>
      </c>
      <c r="O98" s="14">
        <v>18</v>
      </c>
      <c r="P98" s="14">
        <v>18</v>
      </c>
      <c r="Q98" s="14">
        <v>18</v>
      </c>
      <c r="R98" s="14">
        <v>18</v>
      </c>
      <c r="S98" s="14">
        <v>18</v>
      </c>
      <c r="T98" s="14">
        <v>18</v>
      </c>
      <c r="U98" s="14">
        <v>18</v>
      </c>
      <c r="V98" s="14">
        <v>18</v>
      </c>
      <c r="W98" s="14">
        <v>18</v>
      </c>
      <c r="X98" s="14">
        <v>18</v>
      </c>
      <c r="Y98" s="14">
        <v>18</v>
      </c>
      <c r="Z98" s="14">
        <v>18</v>
      </c>
      <c r="AA98" s="14">
        <v>18</v>
      </c>
      <c r="AB98" s="14">
        <v>18</v>
      </c>
      <c r="AC98" s="14">
        <v>18</v>
      </c>
      <c r="AD98" s="14">
        <v>18</v>
      </c>
      <c r="AE98" s="14">
        <v>18</v>
      </c>
      <c r="AF98" s="14">
        <v>18</v>
      </c>
      <c r="AG98" s="14">
        <v>18</v>
      </c>
      <c r="AH98" s="14">
        <v>18</v>
      </c>
      <c r="AI98" s="14">
        <v>18</v>
      </c>
      <c r="AJ98" s="14">
        <v>18</v>
      </c>
      <c r="AK98" s="14">
        <v>18</v>
      </c>
      <c r="AL98" s="14">
        <v>16</v>
      </c>
    </row>
    <row r="99" spans="1:38">
      <c r="A99" s="33" t="s">
        <v>123</v>
      </c>
      <c r="B99" s="24" t="s">
        <v>106</v>
      </c>
      <c r="C99" s="21" t="s">
        <v>53</v>
      </c>
      <c r="D99" s="21" t="s">
        <v>120</v>
      </c>
      <c r="E99" s="35">
        <f t="shared" si="2"/>
        <v>979999.99999999988</v>
      </c>
      <c r="F99" s="14">
        <f t="shared" si="3"/>
        <v>248000</v>
      </c>
      <c r="G99" s="14">
        <v>31</v>
      </c>
      <c r="H99" s="14">
        <v>31</v>
      </c>
      <c r="I99" s="14">
        <v>31</v>
      </c>
      <c r="J99" s="14">
        <v>31</v>
      </c>
      <c r="K99" s="14">
        <v>31</v>
      </c>
      <c r="L99" s="14">
        <v>31</v>
      </c>
      <c r="M99" s="14">
        <v>31</v>
      </c>
      <c r="N99" s="14">
        <v>31</v>
      </c>
      <c r="O99" s="14">
        <v>31</v>
      </c>
      <c r="P99" s="14">
        <v>31</v>
      </c>
      <c r="Q99" s="14">
        <v>31</v>
      </c>
      <c r="R99" s="14">
        <v>31</v>
      </c>
      <c r="S99" s="14">
        <v>31</v>
      </c>
      <c r="T99" s="14">
        <v>31</v>
      </c>
      <c r="U99" s="14">
        <v>31</v>
      </c>
      <c r="V99" s="14">
        <v>31</v>
      </c>
      <c r="W99" s="14">
        <v>31</v>
      </c>
      <c r="X99" s="14">
        <v>31</v>
      </c>
      <c r="Y99" s="14">
        <v>31</v>
      </c>
      <c r="Z99" s="14">
        <v>31</v>
      </c>
      <c r="AA99" s="14">
        <v>31</v>
      </c>
      <c r="AB99" s="14">
        <v>31</v>
      </c>
      <c r="AC99" s="14">
        <v>31</v>
      </c>
      <c r="AD99" s="14">
        <v>31</v>
      </c>
      <c r="AE99" s="14">
        <v>31</v>
      </c>
      <c r="AF99" s="14">
        <v>31</v>
      </c>
      <c r="AG99" s="14">
        <v>31</v>
      </c>
      <c r="AH99" s="14">
        <v>31</v>
      </c>
      <c r="AI99" s="14">
        <v>31</v>
      </c>
      <c r="AJ99" s="14">
        <v>31</v>
      </c>
      <c r="AK99" s="14">
        <v>31</v>
      </c>
      <c r="AL99" s="14">
        <v>18.999999999999886</v>
      </c>
    </row>
    <row r="100" spans="1:38">
      <c r="A100" s="33" t="s">
        <v>123</v>
      </c>
      <c r="B100" s="24" t="s">
        <v>106</v>
      </c>
      <c r="C100" s="21" t="s">
        <v>0</v>
      </c>
      <c r="D100" s="21" t="s">
        <v>120</v>
      </c>
      <c r="E100" s="35">
        <f t="shared" si="2"/>
        <v>1260000</v>
      </c>
      <c r="F100" s="14">
        <f t="shared" si="3"/>
        <v>312000</v>
      </c>
      <c r="G100" s="14">
        <v>39</v>
      </c>
      <c r="H100" s="14">
        <v>39</v>
      </c>
      <c r="I100" s="14">
        <v>39</v>
      </c>
      <c r="J100" s="14">
        <v>39</v>
      </c>
      <c r="K100" s="14">
        <v>39</v>
      </c>
      <c r="L100" s="14">
        <v>39</v>
      </c>
      <c r="M100" s="14">
        <v>39</v>
      </c>
      <c r="N100" s="14">
        <v>39</v>
      </c>
      <c r="O100" s="14">
        <v>39</v>
      </c>
      <c r="P100" s="14">
        <v>39</v>
      </c>
      <c r="Q100" s="14">
        <v>39</v>
      </c>
      <c r="R100" s="14">
        <v>39</v>
      </c>
      <c r="S100" s="14">
        <v>39</v>
      </c>
      <c r="T100" s="14">
        <v>39</v>
      </c>
      <c r="U100" s="14">
        <v>39</v>
      </c>
      <c r="V100" s="14">
        <v>39</v>
      </c>
      <c r="W100" s="14">
        <v>39</v>
      </c>
      <c r="X100" s="14">
        <v>39</v>
      </c>
      <c r="Y100" s="14">
        <v>39</v>
      </c>
      <c r="Z100" s="14">
        <v>39</v>
      </c>
      <c r="AA100" s="14">
        <v>39</v>
      </c>
      <c r="AB100" s="14">
        <v>39</v>
      </c>
      <c r="AC100" s="14">
        <v>39</v>
      </c>
      <c r="AD100" s="14">
        <v>39</v>
      </c>
      <c r="AE100" s="14">
        <v>39</v>
      </c>
      <c r="AF100" s="14">
        <v>39</v>
      </c>
      <c r="AG100" s="14">
        <v>39</v>
      </c>
      <c r="AH100" s="14">
        <v>39</v>
      </c>
      <c r="AI100" s="14">
        <v>39</v>
      </c>
      <c r="AJ100" s="14">
        <v>39</v>
      </c>
      <c r="AK100" s="14">
        <v>39</v>
      </c>
      <c r="AL100" s="14">
        <v>51</v>
      </c>
    </row>
    <row r="101" spans="1:38">
      <c r="A101" s="33" t="s">
        <v>123</v>
      </c>
      <c r="B101" s="24" t="s">
        <v>106</v>
      </c>
      <c r="C101" s="21" t="s">
        <v>102</v>
      </c>
      <c r="D101" s="33" t="s">
        <v>120</v>
      </c>
      <c r="E101" s="35">
        <f t="shared" si="2"/>
        <v>560000</v>
      </c>
      <c r="F101" s="14">
        <f t="shared" si="3"/>
        <v>144000</v>
      </c>
      <c r="G101" s="14">
        <v>18</v>
      </c>
      <c r="H101" s="14">
        <v>18</v>
      </c>
      <c r="I101" s="14">
        <v>18</v>
      </c>
      <c r="J101" s="14">
        <v>18</v>
      </c>
      <c r="K101" s="14">
        <v>18</v>
      </c>
      <c r="L101" s="14">
        <v>18</v>
      </c>
      <c r="M101" s="14">
        <v>18</v>
      </c>
      <c r="N101" s="14">
        <v>18</v>
      </c>
      <c r="O101" s="14">
        <v>18</v>
      </c>
      <c r="P101" s="14">
        <v>18</v>
      </c>
      <c r="Q101" s="14">
        <v>18</v>
      </c>
      <c r="R101" s="14">
        <v>18</v>
      </c>
      <c r="S101" s="14">
        <v>18</v>
      </c>
      <c r="T101" s="14">
        <v>18</v>
      </c>
      <c r="U101" s="14">
        <v>18</v>
      </c>
      <c r="V101" s="14">
        <v>18</v>
      </c>
      <c r="W101" s="14">
        <v>18</v>
      </c>
      <c r="X101" s="14">
        <v>18</v>
      </c>
      <c r="Y101" s="14">
        <v>18</v>
      </c>
      <c r="Z101" s="14">
        <v>18</v>
      </c>
      <c r="AA101" s="14">
        <v>18</v>
      </c>
      <c r="AB101" s="14">
        <v>18</v>
      </c>
      <c r="AC101" s="14">
        <v>18</v>
      </c>
      <c r="AD101" s="14">
        <v>18</v>
      </c>
      <c r="AE101" s="14">
        <v>18</v>
      </c>
      <c r="AF101" s="14">
        <v>18</v>
      </c>
      <c r="AG101" s="14">
        <v>18</v>
      </c>
      <c r="AH101" s="14">
        <v>18</v>
      </c>
      <c r="AI101" s="14">
        <v>18</v>
      </c>
      <c r="AJ101" s="14">
        <v>18</v>
      </c>
      <c r="AK101" s="14">
        <v>18</v>
      </c>
      <c r="AL101" s="14">
        <v>2</v>
      </c>
    </row>
    <row r="102" spans="1:38">
      <c r="A102" s="33" t="s">
        <v>123</v>
      </c>
      <c r="B102" s="24" t="s">
        <v>106</v>
      </c>
      <c r="C102" s="21" t="s">
        <v>57</v>
      </c>
      <c r="D102" s="33" t="s">
        <v>120</v>
      </c>
      <c r="E102" s="35">
        <f t="shared" si="2"/>
        <v>1470000</v>
      </c>
      <c r="F102" s="14">
        <f t="shared" si="3"/>
        <v>368000</v>
      </c>
      <c r="G102" s="14">
        <v>46</v>
      </c>
      <c r="H102" s="14">
        <v>46</v>
      </c>
      <c r="I102" s="14">
        <v>46</v>
      </c>
      <c r="J102" s="14">
        <v>46</v>
      </c>
      <c r="K102" s="14">
        <v>46</v>
      </c>
      <c r="L102" s="14">
        <v>46</v>
      </c>
      <c r="M102" s="14">
        <v>46</v>
      </c>
      <c r="N102" s="14">
        <v>46</v>
      </c>
      <c r="O102" s="14">
        <v>46</v>
      </c>
      <c r="P102" s="14">
        <v>46</v>
      </c>
      <c r="Q102" s="14">
        <v>46</v>
      </c>
      <c r="R102" s="14">
        <v>46</v>
      </c>
      <c r="S102" s="14">
        <v>46</v>
      </c>
      <c r="T102" s="14">
        <v>46</v>
      </c>
      <c r="U102" s="14">
        <v>46</v>
      </c>
      <c r="V102" s="14">
        <v>46</v>
      </c>
      <c r="W102" s="14">
        <v>46</v>
      </c>
      <c r="X102" s="14">
        <v>46</v>
      </c>
      <c r="Y102" s="14">
        <v>46</v>
      </c>
      <c r="Z102" s="14">
        <v>46</v>
      </c>
      <c r="AA102" s="14">
        <v>46</v>
      </c>
      <c r="AB102" s="14">
        <v>46</v>
      </c>
      <c r="AC102" s="14">
        <v>46</v>
      </c>
      <c r="AD102" s="14">
        <v>46</v>
      </c>
      <c r="AE102" s="14">
        <v>46</v>
      </c>
      <c r="AF102" s="14">
        <v>46</v>
      </c>
      <c r="AG102" s="14">
        <v>46</v>
      </c>
      <c r="AH102" s="14">
        <v>46</v>
      </c>
      <c r="AI102" s="14">
        <v>46</v>
      </c>
      <c r="AJ102" s="14">
        <v>46</v>
      </c>
      <c r="AK102" s="14">
        <v>46</v>
      </c>
      <c r="AL102" s="14">
        <v>44</v>
      </c>
    </row>
    <row r="103" spans="1:38">
      <c r="A103" s="33" t="s">
        <v>123</v>
      </c>
      <c r="B103" s="24" t="s">
        <v>106</v>
      </c>
      <c r="C103" s="21" t="s">
        <v>46</v>
      </c>
      <c r="D103" s="36" t="s">
        <v>120</v>
      </c>
      <c r="E103" s="35">
        <f t="shared" si="2"/>
        <v>1260000</v>
      </c>
      <c r="F103" s="14">
        <f t="shared" si="3"/>
        <v>312000</v>
      </c>
      <c r="G103" s="14">
        <v>39</v>
      </c>
      <c r="H103" s="14">
        <v>39</v>
      </c>
      <c r="I103" s="14">
        <v>39</v>
      </c>
      <c r="J103" s="14">
        <v>39</v>
      </c>
      <c r="K103" s="14">
        <v>39</v>
      </c>
      <c r="L103" s="14">
        <v>39</v>
      </c>
      <c r="M103" s="14">
        <v>39</v>
      </c>
      <c r="N103" s="14">
        <v>39</v>
      </c>
      <c r="O103" s="14">
        <v>39</v>
      </c>
      <c r="P103" s="14">
        <v>39</v>
      </c>
      <c r="Q103" s="14">
        <v>39</v>
      </c>
      <c r="R103" s="14">
        <v>39</v>
      </c>
      <c r="S103" s="14">
        <v>39</v>
      </c>
      <c r="T103" s="14">
        <v>39</v>
      </c>
      <c r="U103" s="14">
        <v>39</v>
      </c>
      <c r="V103" s="14">
        <v>39</v>
      </c>
      <c r="W103" s="14">
        <v>39</v>
      </c>
      <c r="X103" s="14">
        <v>39</v>
      </c>
      <c r="Y103" s="14">
        <v>39</v>
      </c>
      <c r="Z103" s="14">
        <v>39</v>
      </c>
      <c r="AA103" s="14">
        <v>39</v>
      </c>
      <c r="AB103" s="14">
        <v>39</v>
      </c>
      <c r="AC103" s="14">
        <v>39</v>
      </c>
      <c r="AD103" s="14">
        <v>39</v>
      </c>
      <c r="AE103" s="14">
        <v>39</v>
      </c>
      <c r="AF103" s="14">
        <v>39</v>
      </c>
      <c r="AG103" s="14">
        <v>39</v>
      </c>
      <c r="AH103" s="14">
        <v>39</v>
      </c>
      <c r="AI103" s="14">
        <v>39</v>
      </c>
      <c r="AJ103" s="14">
        <v>39</v>
      </c>
      <c r="AK103" s="14">
        <v>39</v>
      </c>
      <c r="AL103" s="14">
        <v>51</v>
      </c>
    </row>
    <row r="104" spans="1:38">
      <c r="A104" s="33" t="s">
        <v>123</v>
      </c>
      <c r="B104" s="24" t="s">
        <v>106</v>
      </c>
      <c r="C104" s="21" t="s">
        <v>49</v>
      </c>
      <c r="D104" s="36" t="s">
        <v>120</v>
      </c>
      <c r="E104" s="35">
        <f t="shared" si="2"/>
        <v>503999.99999999994</v>
      </c>
      <c r="F104" s="14">
        <f t="shared" si="3"/>
        <v>128000</v>
      </c>
      <c r="G104" s="14">
        <v>16</v>
      </c>
      <c r="H104" s="14">
        <v>16</v>
      </c>
      <c r="I104" s="14">
        <v>16</v>
      </c>
      <c r="J104" s="14">
        <v>16</v>
      </c>
      <c r="K104" s="14">
        <v>16</v>
      </c>
      <c r="L104" s="14">
        <v>16</v>
      </c>
      <c r="M104" s="14">
        <v>16</v>
      </c>
      <c r="N104" s="14">
        <v>16</v>
      </c>
      <c r="O104" s="14">
        <v>16</v>
      </c>
      <c r="P104" s="14">
        <v>16</v>
      </c>
      <c r="Q104" s="14">
        <v>16</v>
      </c>
      <c r="R104" s="14">
        <v>16</v>
      </c>
      <c r="S104" s="14">
        <v>16</v>
      </c>
      <c r="T104" s="14">
        <v>16</v>
      </c>
      <c r="U104" s="14">
        <v>16</v>
      </c>
      <c r="V104" s="14">
        <v>16</v>
      </c>
      <c r="W104" s="14">
        <v>16</v>
      </c>
      <c r="X104" s="14">
        <v>16</v>
      </c>
      <c r="Y104" s="14">
        <v>16</v>
      </c>
      <c r="Z104" s="14">
        <v>16</v>
      </c>
      <c r="AA104" s="14">
        <v>16</v>
      </c>
      <c r="AB104" s="14">
        <v>16</v>
      </c>
      <c r="AC104" s="14">
        <v>16</v>
      </c>
      <c r="AD104" s="14">
        <v>16</v>
      </c>
      <c r="AE104" s="14">
        <v>16</v>
      </c>
      <c r="AF104" s="14">
        <v>16</v>
      </c>
      <c r="AG104" s="14">
        <v>16</v>
      </c>
      <c r="AH104" s="14">
        <v>16</v>
      </c>
      <c r="AI104" s="14">
        <v>16</v>
      </c>
      <c r="AJ104" s="14">
        <v>16</v>
      </c>
      <c r="AK104" s="14">
        <v>16</v>
      </c>
      <c r="AL104" s="14">
        <v>7.9999999999999432</v>
      </c>
    </row>
    <row r="105" spans="1:38">
      <c r="A105" s="33" t="s">
        <v>123</v>
      </c>
      <c r="B105" s="24" t="s">
        <v>106</v>
      </c>
      <c r="C105" s="21" t="s">
        <v>104</v>
      </c>
      <c r="D105" s="36" t="s">
        <v>120</v>
      </c>
      <c r="E105" s="35">
        <f t="shared" si="2"/>
        <v>840000</v>
      </c>
      <c r="F105" s="14">
        <f t="shared" si="3"/>
        <v>208000</v>
      </c>
      <c r="G105" s="14">
        <v>26</v>
      </c>
      <c r="H105" s="14">
        <v>26</v>
      </c>
      <c r="I105" s="14">
        <v>26</v>
      </c>
      <c r="J105" s="14">
        <v>26</v>
      </c>
      <c r="K105" s="14">
        <v>26</v>
      </c>
      <c r="L105" s="14">
        <v>26</v>
      </c>
      <c r="M105" s="14">
        <v>26</v>
      </c>
      <c r="N105" s="14">
        <v>26</v>
      </c>
      <c r="O105" s="14">
        <v>26</v>
      </c>
      <c r="P105" s="14">
        <v>26</v>
      </c>
      <c r="Q105" s="14">
        <v>26</v>
      </c>
      <c r="R105" s="14">
        <v>26</v>
      </c>
      <c r="S105" s="14">
        <v>26</v>
      </c>
      <c r="T105" s="14">
        <v>26</v>
      </c>
      <c r="U105" s="14">
        <v>26</v>
      </c>
      <c r="V105" s="14">
        <v>26</v>
      </c>
      <c r="W105" s="14">
        <v>26</v>
      </c>
      <c r="X105" s="14">
        <v>26</v>
      </c>
      <c r="Y105" s="14">
        <v>26</v>
      </c>
      <c r="Z105" s="14">
        <v>26</v>
      </c>
      <c r="AA105" s="14">
        <v>26</v>
      </c>
      <c r="AB105" s="14">
        <v>26</v>
      </c>
      <c r="AC105" s="14">
        <v>26</v>
      </c>
      <c r="AD105" s="14">
        <v>26</v>
      </c>
      <c r="AE105" s="14">
        <v>26</v>
      </c>
      <c r="AF105" s="14">
        <v>26</v>
      </c>
      <c r="AG105" s="14">
        <v>26</v>
      </c>
      <c r="AH105" s="14">
        <v>26</v>
      </c>
      <c r="AI105" s="14">
        <v>26</v>
      </c>
      <c r="AJ105" s="14">
        <v>26</v>
      </c>
      <c r="AK105" s="14">
        <v>26</v>
      </c>
      <c r="AL105" s="14">
        <v>34</v>
      </c>
    </row>
    <row r="106" spans="1:38">
      <c r="A106" s="33" t="s">
        <v>123</v>
      </c>
      <c r="B106" s="24" t="s">
        <v>106</v>
      </c>
      <c r="C106" s="21" t="s">
        <v>105</v>
      </c>
      <c r="D106" s="36" t="s">
        <v>120</v>
      </c>
      <c r="E106" s="35">
        <f t="shared" si="2"/>
        <v>616000</v>
      </c>
      <c r="F106" s="14">
        <f t="shared" si="3"/>
        <v>152000</v>
      </c>
      <c r="G106" s="14">
        <v>19</v>
      </c>
      <c r="H106" s="14">
        <v>19</v>
      </c>
      <c r="I106" s="14">
        <v>19</v>
      </c>
      <c r="J106" s="14">
        <v>19</v>
      </c>
      <c r="K106" s="14">
        <v>19</v>
      </c>
      <c r="L106" s="14">
        <v>19</v>
      </c>
      <c r="M106" s="14">
        <v>19</v>
      </c>
      <c r="N106" s="14">
        <v>19</v>
      </c>
      <c r="O106" s="14">
        <v>19</v>
      </c>
      <c r="P106" s="14">
        <v>19</v>
      </c>
      <c r="Q106" s="14">
        <v>19</v>
      </c>
      <c r="R106" s="14">
        <v>19</v>
      </c>
      <c r="S106" s="14">
        <v>19</v>
      </c>
      <c r="T106" s="14">
        <v>19</v>
      </c>
      <c r="U106" s="14">
        <v>19</v>
      </c>
      <c r="V106" s="14">
        <v>19</v>
      </c>
      <c r="W106" s="14">
        <v>19</v>
      </c>
      <c r="X106" s="14">
        <v>19</v>
      </c>
      <c r="Y106" s="14">
        <v>19</v>
      </c>
      <c r="Z106" s="14">
        <v>19</v>
      </c>
      <c r="AA106" s="14">
        <v>19</v>
      </c>
      <c r="AB106" s="14">
        <v>19</v>
      </c>
      <c r="AC106" s="14">
        <v>19</v>
      </c>
      <c r="AD106" s="14">
        <v>19</v>
      </c>
      <c r="AE106" s="14">
        <v>19</v>
      </c>
      <c r="AF106" s="14">
        <v>19</v>
      </c>
      <c r="AG106" s="14">
        <v>19</v>
      </c>
      <c r="AH106" s="14">
        <v>19</v>
      </c>
      <c r="AI106" s="14">
        <v>19</v>
      </c>
      <c r="AJ106" s="14">
        <v>19</v>
      </c>
      <c r="AK106" s="14">
        <v>19</v>
      </c>
      <c r="AL106" s="14">
        <v>27</v>
      </c>
    </row>
    <row r="107" spans="1:38">
      <c r="A107" s="33" t="s">
        <v>123</v>
      </c>
      <c r="B107" s="24" t="s">
        <v>106</v>
      </c>
      <c r="C107" s="21" t="s">
        <v>52</v>
      </c>
      <c r="D107" s="36" t="s">
        <v>120</v>
      </c>
      <c r="E107" s="35">
        <f t="shared" si="2"/>
        <v>1400000</v>
      </c>
      <c r="F107" s="14">
        <f t="shared" si="3"/>
        <v>352000</v>
      </c>
      <c r="G107" s="14">
        <v>44</v>
      </c>
      <c r="H107" s="14">
        <v>44</v>
      </c>
      <c r="I107" s="14">
        <v>44</v>
      </c>
      <c r="J107" s="14">
        <v>44</v>
      </c>
      <c r="K107" s="14">
        <v>44</v>
      </c>
      <c r="L107" s="14">
        <v>44</v>
      </c>
      <c r="M107" s="14">
        <v>44</v>
      </c>
      <c r="N107" s="14">
        <v>44</v>
      </c>
      <c r="O107" s="14">
        <v>44</v>
      </c>
      <c r="P107" s="14">
        <v>44</v>
      </c>
      <c r="Q107" s="14">
        <v>44</v>
      </c>
      <c r="R107" s="14">
        <v>44</v>
      </c>
      <c r="S107" s="14">
        <v>44</v>
      </c>
      <c r="T107" s="14">
        <v>44</v>
      </c>
      <c r="U107" s="14">
        <v>44</v>
      </c>
      <c r="V107" s="14">
        <v>44</v>
      </c>
      <c r="W107" s="14">
        <v>44</v>
      </c>
      <c r="X107" s="14">
        <v>44</v>
      </c>
      <c r="Y107" s="14">
        <v>44</v>
      </c>
      <c r="Z107" s="14">
        <v>44</v>
      </c>
      <c r="AA107" s="14">
        <v>44</v>
      </c>
      <c r="AB107" s="14">
        <v>44</v>
      </c>
      <c r="AC107" s="14">
        <v>44</v>
      </c>
      <c r="AD107" s="14">
        <v>44</v>
      </c>
      <c r="AE107" s="14">
        <v>44</v>
      </c>
      <c r="AF107" s="14">
        <v>44</v>
      </c>
      <c r="AG107" s="14">
        <v>44</v>
      </c>
      <c r="AH107" s="14">
        <v>44</v>
      </c>
      <c r="AI107" s="14">
        <v>44</v>
      </c>
      <c r="AJ107" s="14">
        <v>44</v>
      </c>
      <c r="AK107" s="14">
        <v>44</v>
      </c>
      <c r="AL107" s="14">
        <v>36</v>
      </c>
    </row>
    <row r="108" spans="1:38">
      <c r="A108" s="33" t="s">
        <v>123</v>
      </c>
      <c r="B108" s="24" t="s">
        <v>106</v>
      </c>
      <c r="C108" s="21" t="s">
        <v>54</v>
      </c>
      <c r="D108" s="36" t="s">
        <v>120</v>
      </c>
      <c r="E108" s="35">
        <f t="shared" si="2"/>
        <v>1120000</v>
      </c>
      <c r="F108" s="14">
        <f t="shared" si="3"/>
        <v>280000</v>
      </c>
      <c r="G108" s="14">
        <v>35</v>
      </c>
      <c r="H108" s="14">
        <v>35</v>
      </c>
      <c r="I108" s="14">
        <v>35</v>
      </c>
      <c r="J108" s="14">
        <v>35</v>
      </c>
      <c r="K108" s="14">
        <v>35</v>
      </c>
      <c r="L108" s="14">
        <v>35</v>
      </c>
      <c r="M108" s="14">
        <v>35</v>
      </c>
      <c r="N108" s="14">
        <v>35</v>
      </c>
      <c r="O108" s="14">
        <v>35</v>
      </c>
      <c r="P108" s="14">
        <v>35</v>
      </c>
      <c r="Q108" s="14">
        <v>35</v>
      </c>
      <c r="R108" s="14">
        <v>35</v>
      </c>
      <c r="S108" s="14">
        <v>35</v>
      </c>
      <c r="T108" s="14">
        <v>35</v>
      </c>
      <c r="U108" s="14">
        <v>35</v>
      </c>
      <c r="V108" s="14">
        <v>35</v>
      </c>
      <c r="W108" s="14">
        <v>35</v>
      </c>
      <c r="X108" s="14">
        <v>35</v>
      </c>
      <c r="Y108" s="14">
        <v>35</v>
      </c>
      <c r="Z108" s="14">
        <v>35</v>
      </c>
      <c r="AA108" s="14">
        <v>35</v>
      </c>
      <c r="AB108" s="14">
        <v>35</v>
      </c>
      <c r="AC108" s="14">
        <v>35</v>
      </c>
      <c r="AD108" s="14">
        <v>35</v>
      </c>
      <c r="AE108" s="14">
        <v>35</v>
      </c>
      <c r="AF108" s="14">
        <v>35</v>
      </c>
      <c r="AG108" s="14">
        <v>35</v>
      </c>
      <c r="AH108" s="14">
        <v>35</v>
      </c>
      <c r="AI108" s="14">
        <v>35</v>
      </c>
      <c r="AJ108" s="14">
        <v>35</v>
      </c>
      <c r="AK108" s="14">
        <v>35</v>
      </c>
      <c r="AL108" s="14">
        <v>35</v>
      </c>
    </row>
    <row r="109" spans="1:38">
      <c r="A109" s="33" t="s">
        <v>123</v>
      </c>
      <c r="B109" s="24" t="s">
        <v>106</v>
      </c>
      <c r="C109" s="21" t="s">
        <v>44</v>
      </c>
      <c r="D109" s="36" t="s">
        <v>120</v>
      </c>
      <c r="E109" s="35">
        <f t="shared" si="2"/>
        <v>630000</v>
      </c>
      <c r="F109" s="14">
        <f t="shared" si="3"/>
        <v>160000</v>
      </c>
      <c r="G109" s="14">
        <v>20</v>
      </c>
      <c r="H109" s="14">
        <v>20</v>
      </c>
      <c r="I109" s="14">
        <v>20</v>
      </c>
      <c r="J109" s="14">
        <v>20</v>
      </c>
      <c r="K109" s="14">
        <v>20</v>
      </c>
      <c r="L109" s="14">
        <v>20</v>
      </c>
      <c r="M109" s="14">
        <v>20</v>
      </c>
      <c r="N109" s="14">
        <v>20</v>
      </c>
      <c r="O109" s="14">
        <v>20</v>
      </c>
      <c r="P109" s="14">
        <v>20</v>
      </c>
      <c r="Q109" s="14">
        <v>20</v>
      </c>
      <c r="R109" s="14">
        <v>20</v>
      </c>
      <c r="S109" s="14">
        <v>20</v>
      </c>
      <c r="T109" s="14">
        <v>20</v>
      </c>
      <c r="U109" s="14">
        <v>20</v>
      </c>
      <c r="V109" s="14">
        <v>20</v>
      </c>
      <c r="W109" s="14">
        <v>20</v>
      </c>
      <c r="X109" s="14">
        <v>20</v>
      </c>
      <c r="Y109" s="14">
        <v>20</v>
      </c>
      <c r="Z109" s="14">
        <v>20</v>
      </c>
      <c r="AA109" s="14">
        <v>20</v>
      </c>
      <c r="AB109" s="14">
        <v>20</v>
      </c>
      <c r="AC109" s="14">
        <v>20</v>
      </c>
      <c r="AD109" s="14">
        <v>20</v>
      </c>
      <c r="AE109" s="14">
        <v>20</v>
      </c>
      <c r="AF109" s="14">
        <v>20</v>
      </c>
      <c r="AG109" s="14">
        <v>20</v>
      </c>
      <c r="AH109" s="14">
        <v>20</v>
      </c>
      <c r="AI109" s="14">
        <v>20</v>
      </c>
      <c r="AJ109" s="14">
        <v>20</v>
      </c>
      <c r="AK109" s="14">
        <v>20</v>
      </c>
      <c r="AL109" s="14">
        <v>10</v>
      </c>
    </row>
    <row r="110" spans="1:38">
      <c r="A110" s="33" t="s">
        <v>123</v>
      </c>
      <c r="B110" s="24" t="s">
        <v>106</v>
      </c>
      <c r="C110" s="21" t="s">
        <v>56</v>
      </c>
      <c r="D110" s="36" t="s">
        <v>120</v>
      </c>
      <c r="E110" s="35">
        <f t="shared" si="2"/>
        <v>581000</v>
      </c>
      <c r="F110" s="14">
        <f t="shared" si="3"/>
        <v>144000</v>
      </c>
      <c r="G110" s="14">
        <v>18</v>
      </c>
      <c r="H110" s="14">
        <v>18</v>
      </c>
      <c r="I110" s="14">
        <v>18</v>
      </c>
      <c r="J110" s="14">
        <v>18</v>
      </c>
      <c r="K110" s="14">
        <v>18</v>
      </c>
      <c r="L110" s="14">
        <v>18</v>
      </c>
      <c r="M110" s="14">
        <v>18</v>
      </c>
      <c r="N110" s="14">
        <v>18</v>
      </c>
      <c r="O110" s="14">
        <v>18</v>
      </c>
      <c r="P110" s="14">
        <v>18</v>
      </c>
      <c r="Q110" s="14">
        <v>18</v>
      </c>
      <c r="R110" s="14">
        <v>18</v>
      </c>
      <c r="S110" s="14">
        <v>18</v>
      </c>
      <c r="T110" s="14">
        <v>18</v>
      </c>
      <c r="U110" s="14">
        <v>18</v>
      </c>
      <c r="V110" s="14">
        <v>18</v>
      </c>
      <c r="W110" s="14">
        <v>18</v>
      </c>
      <c r="X110" s="14">
        <v>18</v>
      </c>
      <c r="Y110" s="14">
        <v>18</v>
      </c>
      <c r="Z110" s="14">
        <v>18</v>
      </c>
      <c r="AA110" s="14">
        <v>18</v>
      </c>
      <c r="AB110" s="14">
        <v>18</v>
      </c>
      <c r="AC110" s="14">
        <v>18</v>
      </c>
      <c r="AD110" s="14">
        <v>18</v>
      </c>
      <c r="AE110" s="14">
        <v>18</v>
      </c>
      <c r="AF110" s="14">
        <v>18</v>
      </c>
      <c r="AG110" s="14">
        <v>18</v>
      </c>
      <c r="AH110" s="14">
        <v>18</v>
      </c>
      <c r="AI110" s="14">
        <v>18</v>
      </c>
      <c r="AJ110" s="14">
        <v>18</v>
      </c>
      <c r="AK110" s="14">
        <v>18</v>
      </c>
      <c r="AL110" s="14">
        <v>23</v>
      </c>
    </row>
    <row r="111" spans="1:38">
      <c r="A111" s="33" t="s">
        <v>123</v>
      </c>
      <c r="B111" s="24" t="s">
        <v>106</v>
      </c>
      <c r="C111" s="21" t="s">
        <v>103</v>
      </c>
      <c r="D111" s="36" t="s">
        <v>120</v>
      </c>
      <c r="E111" s="35">
        <f t="shared" si="2"/>
        <v>700000</v>
      </c>
      <c r="F111" s="14">
        <f t="shared" si="3"/>
        <v>176000</v>
      </c>
      <c r="G111" s="14">
        <v>22</v>
      </c>
      <c r="H111" s="14">
        <v>22</v>
      </c>
      <c r="I111" s="14">
        <v>22</v>
      </c>
      <c r="J111" s="14">
        <v>22</v>
      </c>
      <c r="K111" s="14">
        <v>22</v>
      </c>
      <c r="L111" s="14">
        <v>22</v>
      </c>
      <c r="M111" s="14">
        <v>22</v>
      </c>
      <c r="N111" s="14">
        <v>22</v>
      </c>
      <c r="O111" s="14">
        <v>22</v>
      </c>
      <c r="P111" s="14">
        <v>22</v>
      </c>
      <c r="Q111" s="14">
        <v>22</v>
      </c>
      <c r="R111" s="14">
        <v>22</v>
      </c>
      <c r="S111" s="14">
        <v>22</v>
      </c>
      <c r="T111" s="14">
        <v>22</v>
      </c>
      <c r="U111" s="14">
        <v>22</v>
      </c>
      <c r="V111" s="14">
        <v>22</v>
      </c>
      <c r="W111" s="14">
        <v>22</v>
      </c>
      <c r="X111" s="14">
        <v>22</v>
      </c>
      <c r="Y111" s="14">
        <v>22</v>
      </c>
      <c r="Z111" s="14">
        <v>22</v>
      </c>
      <c r="AA111" s="14">
        <v>22</v>
      </c>
      <c r="AB111" s="14">
        <v>22</v>
      </c>
      <c r="AC111" s="14">
        <v>22</v>
      </c>
      <c r="AD111" s="14">
        <v>22</v>
      </c>
      <c r="AE111" s="14">
        <v>22</v>
      </c>
      <c r="AF111" s="14">
        <v>22</v>
      </c>
      <c r="AG111" s="14">
        <v>22</v>
      </c>
      <c r="AH111" s="14">
        <v>22</v>
      </c>
      <c r="AI111" s="14">
        <v>22</v>
      </c>
      <c r="AJ111" s="14">
        <v>22</v>
      </c>
      <c r="AK111" s="14">
        <v>22</v>
      </c>
      <c r="AL111" s="14">
        <v>18</v>
      </c>
    </row>
    <row r="112" spans="1:38">
      <c r="A112" s="33" t="s">
        <v>123</v>
      </c>
      <c r="B112" s="24" t="s">
        <v>106</v>
      </c>
      <c r="C112" s="21" t="s">
        <v>55</v>
      </c>
      <c r="D112" s="36" t="s">
        <v>120</v>
      </c>
      <c r="E112" s="35">
        <f t="shared" si="2"/>
        <v>420000</v>
      </c>
      <c r="F112" s="14">
        <f t="shared" si="3"/>
        <v>104000</v>
      </c>
      <c r="G112" s="14">
        <v>13</v>
      </c>
      <c r="H112" s="14">
        <v>13</v>
      </c>
      <c r="I112" s="14">
        <v>13</v>
      </c>
      <c r="J112" s="14">
        <v>13</v>
      </c>
      <c r="K112" s="14">
        <v>13</v>
      </c>
      <c r="L112" s="14">
        <v>13</v>
      </c>
      <c r="M112" s="14">
        <v>13</v>
      </c>
      <c r="N112" s="14">
        <v>13</v>
      </c>
      <c r="O112" s="14">
        <v>13</v>
      </c>
      <c r="P112" s="14">
        <v>13</v>
      </c>
      <c r="Q112" s="14">
        <v>13</v>
      </c>
      <c r="R112" s="14">
        <v>13</v>
      </c>
      <c r="S112" s="14">
        <v>13</v>
      </c>
      <c r="T112" s="14">
        <v>13</v>
      </c>
      <c r="U112" s="14">
        <v>13</v>
      </c>
      <c r="V112" s="14">
        <v>13</v>
      </c>
      <c r="W112" s="14">
        <v>13</v>
      </c>
      <c r="X112" s="14">
        <v>13</v>
      </c>
      <c r="Y112" s="14">
        <v>13</v>
      </c>
      <c r="Z112" s="14">
        <v>13</v>
      </c>
      <c r="AA112" s="14">
        <v>13</v>
      </c>
      <c r="AB112" s="14">
        <v>13</v>
      </c>
      <c r="AC112" s="14">
        <v>13</v>
      </c>
      <c r="AD112" s="14">
        <v>13</v>
      </c>
      <c r="AE112" s="14">
        <v>13</v>
      </c>
      <c r="AF112" s="14">
        <v>13</v>
      </c>
      <c r="AG112" s="14">
        <v>13</v>
      </c>
      <c r="AH112" s="14">
        <v>13</v>
      </c>
      <c r="AI112" s="14">
        <v>13</v>
      </c>
      <c r="AJ112" s="14">
        <v>13</v>
      </c>
      <c r="AK112" s="14">
        <v>13</v>
      </c>
      <c r="AL112" s="14">
        <v>17</v>
      </c>
    </row>
    <row r="113" spans="1:38">
      <c r="A113" s="33" t="s">
        <v>123</v>
      </c>
      <c r="B113" s="24" t="s">
        <v>106</v>
      </c>
      <c r="C113" s="21" t="s">
        <v>101</v>
      </c>
      <c r="D113" s="36" t="s">
        <v>120</v>
      </c>
      <c r="E113" s="35">
        <f t="shared" si="2"/>
        <v>665000</v>
      </c>
      <c r="F113" s="14">
        <f t="shared" si="3"/>
        <v>168000</v>
      </c>
      <c r="G113" s="14">
        <v>21</v>
      </c>
      <c r="H113" s="14">
        <v>21</v>
      </c>
      <c r="I113" s="14">
        <v>21</v>
      </c>
      <c r="J113" s="14">
        <v>21</v>
      </c>
      <c r="K113" s="14">
        <v>21</v>
      </c>
      <c r="L113" s="14">
        <v>21</v>
      </c>
      <c r="M113" s="14">
        <v>21</v>
      </c>
      <c r="N113" s="14">
        <v>21</v>
      </c>
      <c r="O113" s="14">
        <v>21</v>
      </c>
      <c r="P113" s="14">
        <v>21</v>
      </c>
      <c r="Q113" s="14">
        <v>21</v>
      </c>
      <c r="R113" s="14">
        <v>21</v>
      </c>
      <c r="S113" s="14">
        <v>21</v>
      </c>
      <c r="T113" s="14">
        <v>21</v>
      </c>
      <c r="U113" s="14">
        <v>21</v>
      </c>
      <c r="V113" s="14">
        <v>21</v>
      </c>
      <c r="W113" s="14">
        <v>21</v>
      </c>
      <c r="X113" s="14">
        <v>21</v>
      </c>
      <c r="Y113" s="14">
        <v>21</v>
      </c>
      <c r="Z113" s="14">
        <v>21</v>
      </c>
      <c r="AA113" s="14">
        <v>21</v>
      </c>
      <c r="AB113" s="14">
        <v>21</v>
      </c>
      <c r="AC113" s="14">
        <v>21</v>
      </c>
      <c r="AD113" s="14">
        <v>21</v>
      </c>
      <c r="AE113" s="14">
        <v>21</v>
      </c>
      <c r="AF113" s="14">
        <v>21</v>
      </c>
      <c r="AG113" s="14">
        <v>21</v>
      </c>
      <c r="AH113" s="14">
        <v>21</v>
      </c>
      <c r="AI113" s="14">
        <v>21</v>
      </c>
      <c r="AJ113" s="14">
        <v>21</v>
      </c>
      <c r="AK113" s="14">
        <v>21</v>
      </c>
      <c r="AL113" s="14">
        <v>14</v>
      </c>
    </row>
    <row r="114" spans="1:38">
      <c r="A114" s="33" t="s">
        <v>123</v>
      </c>
      <c r="B114" s="24" t="s">
        <v>106</v>
      </c>
      <c r="C114" s="21" t="s">
        <v>51</v>
      </c>
      <c r="D114" s="36" t="s">
        <v>120</v>
      </c>
      <c r="E114" s="35">
        <f t="shared" si="2"/>
        <v>518000</v>
      </c>
      <c r="F114" s="14">
        <f t="shared" si="3"/>
        <v>128000</v>
      </c>
      <c r="G114" s="14">
        <v>16</v>
      </c>
      <c r="H114" s="14">
        <v>16</v>
      </c>
      <c r="I114" s="14">
        <v>16</v>
      </c>
      <c r="J114" s="14">
        <v>16</v>
      </c>
      <c r="K114" s="14">
        <v>16</v>
      </c>
      <c r="L114" s="14">
        <v>16</v>
      </c>
      <c r="M114" s="14">
        <v>16</v>
      </c>
      <c r="N114" s="14">
        <v>16</v>
      </c>
      <c r="O114" s="14">
        <v>16</v>
      </c>
      <c r="P114" s="14">
        <v>16</v>
      </c>
      <c r="Q114" s="14">
        <v>16</v>
      </c>
      <c r="R114" s="14">
        <v>16</v>
      </c>
      <c r="S114" s="14">
        <v>16</v>
      </c>
      <c r="T114" s="14">
        <v>16</v>
      </c>
      <c r="U114" s="14">
        <v>16</v>
      </c>
      <c r="V114" s="14">
        <v>16</v>
      </c>
      <c r="W114" s="14">
        <v>16</v>
      </c>
      <c r="X114" s="14">
        <v>16</v>
      </c>
      <c r="Y114" s="14">
        <v>16</v>
      </c>
      <c r="Z114" s="14">
        <v>16</v>
      </c>
      <c r="AA114" s="14">
        <v>16</v>
      </c>
      <c r="AB114" s="14">
        <v>16</v>
      </c>
      <c r="AC114" s="14">
        <v>16</v>
      </c>
      <c r="AD114" s="14">
        <v>16</v>
      </c>
      <c r="AE114" s="14">
        <v>16</v>
      </c>
      <c r="AF114" s="14">
        <v>16</v>
      </c>
      <c r="AG114" s="14">
        <v>16</v>
      </c>
      <c r="AH114" s="14">
        <v>16</v>
      </c>
      <c r="AI114" s="14">
        <v>16</v>
      </c>
      <c r="AJ114" s="14">
        <v>16</v>
      </c>
      <c r="AK114" s="14">
        <v>16</v>
      </c>
      <c r="AL114" s="14">
        <v>22</v>
      </c>
    </row>
    <row r="115" spans="1:38">
      <c r="A115" s="33" t="s">
        <v>123</v>
      </c>
      <c r="B115" s="24" t="s">
        <v>106</v>
      </c>
      <c r="C115" s="21" t="s">
        <v>99</v>
      </c>
      <c r="D115" s="36" t="s">
        <v>120</v>
      </c>
      <c r="E115" s="35">
        <f t="shared" si="2"/>
        <v>294000</v>
      </c>
      <c r="F115" s="14">
        <f t="shared" si="3"/>
        <v>72000</v>
      </c>
      <c r="G115" s="14">
        <v>9</v>
      </c>
      <c r="H115" s="14">
        <v>9</v>
      </c>
      <c r="I115" s="14">
        <v>9</v>
      </c>
      <c r="J115" s="14">
        <v>9</v>
      </c>
      <c r="K115" s="14">
        <v>9</v>
      </c>
      <c r="L115" s="14">
        <v>9</v>
      </c>
      <c r="M115" s="14">
        <v>9</v>
      </c>
      <c r="N115" s="14">
        <v>9</v>
      </c>
      <c r="O115" s="14">
        <v>9</v>
      </c>
      <c r="P115" s="14">
        <v>9</v>
      </c>
      <c r="Q115" s="14">
        <v>9</v>
      </c>
      <c r="R115" s="14">
        <v>9</v>
      </c>
      <c r="S115" s="14">
        <v>9</v>
      </c>
      <c r="T115" s="14">
        <v>9</v>
      </c>
      <c r="U115" s="14">
        <v>9</v>
      </c>
      <c r="V115" s="14">
        <v>9</v>
      </c>
      <c r="W115" s="14">
        <v>9</v>
      </c>
      <c r="X115" s="14">
        <v>9</v>
      </c>
      <c r="Y115" s="14">
        <v>9</v>
      </c>
      <c r="Z115" s="14">
        <v>9</v>
      </c>
      <c r="AA115" s="14">
        <v>9</v>
      </c>
      <c r="AB115" s="14">
        <v>9</v>
      </c>
      <c r="AC115" s="14">
        <v>9</v>
      </c>
      <c r="AD115" s="14">
        <v>9</v>
      </c>
      <c r="AE115" s="14">
        <v>9</v>
      </c>
      <c r="AF115" s="14">
        <v>9</v>
      </c>
      <c r="AG115" s="14">
        <v>9</v>
      </c>
      <c r="AH115" s="14">
        <v>9</v>
      </c>
      <c r="AI115" s="14">
        <v>9</v>
      </c>
      <c r="AJ115" s="14">
        <v>9</v>
      </c>
      <c r="AK115" s="14">
        <v>9</v>
      </c>
      <c r="AL115" s="14">
        <v>15</v>
      </c>
    </row>
    <row r="116" spans="1:38">
      <c r="A116" s="33" t="s">
        <v>123</v>
      </c>
      <c r="B116" s="24" t="s">
        <v>106</v>
      </c>
      <c r="C116" s="21" t="s">
        <v>100</v>
      </c>
      <c r="D116" s="36" t="s">
        <v>120</v>
      </c>
      <c r="E116" s="35">
        <f t="shared" si="2"/>
        <v>560000</v>
      </c>
      <c r="F116" s="14">
        <f t="shared" si="3"/>
        <v>144000</v>
      </c>
      <c r="G116" s="14">
        <v>18</v>
      </c>
      <c r="H116" s="14">
        <v>18</v>
      </c>
      <c r="I116" s="14">
        <v>18</v>
      </c>
      <c r="J116" s="14">
        <v>18</v>
      </c>
      <c r="K116" s="14">
        <v>18</v>
      </c>
      <c r="L116" s="14">
        <v>18</v>
      </c>
      <c r="M116" s="14">
        <v>18</v>
      </c>
      <c r="N116" s="14">
        <v>18</v>
      </c>
      <c r="O116" s="14">
        <v>18</v>
      </c>
      <c r="P116" s="14">
        <v>18</v>
      </c>
      <c r="Q116" s="14">
        <v>18</v>
      </c>
      <c r="R116" s="14">
        <v>18</v>
      </c>
      <c r="S116" s="14">
        <v>18</v>
      </c>
      <c r="T116" s="14">
        <v>18</v>
      </c>
      <c r="U116" s="14">
        <v>18</v>
      </c>
      <c r="V116" s="14">
        <v>18</v>
      </c>
      <c r="W116" s="14">
        <v>18</v>
      </c>
      <c r="X116" s="14">
        <v>18</v>
      </c>
      <c r="Y116" s="14">
        <v>18</v>
      </c>
      <c r="Z116" s="14">
        <v>18</v>
      </c>
      <c r="AA116" s="14">
        <v>18</v>
      </c>
      <c r="AB116" s="14">
        <v>18</v>
      </c>
      <c r="AC116" s="14">
        <v>18</v>
      </c>
      <c r="AD116" s="14">
        <v>18</v>
      </c>
      <c r="AE116" s="14">
        <v>18</v>
      </c>
      <c r="AF116" s="14">
        <v>18</v>
      </c>
      <c r="AG116" s="14">
        <v>18</v>
      </c>
      <c r="AH116" s="14">
        <v>18</v>
      </c>
      <c r="AI116" s="14">
        <v>18</v>
      </c>
      <c r="AJ116" s="14">
        <v>18</v>
      </c>
      <c r="AK116" s="14">
        <v>18</v>
      </c>
      <c r="AL116" s="14">
        <v>2</v>
      </c>
    </row>
    <row r="117" spans="1:38">
      <c r="A117" s="33" t="s">
        <v>123</v>
      </c>
      <c r="B117" s="24" t="s">
        <v>106</v>
      </c>
      <c r="C117" s="21" t="s">
        <v>98</v>
      </c>
      <c r="D117" s="36" t="s">
        <v>120</v>
      </c>
      <c r="E117" s="35">
        <f t="shared" si="2"/>
        <v>315000</v>
      </c>
      <c r="F117" s="14">
        <f t="shared" si="3"/>
        <v>80000</v>
      </c>
      <c r="G117" s="14">
        <v>10</v>
      </c>
      <c r="H117" s="14">
        <v>10</v>
      </c>
      <c r="I117" s="14">
        <v>10</v>
      </c>
      <c r="J117" s="14">
        <v>10</v>
      </c>
      <c r="K117" s="14">
        <v>10</v>
      </c>
      <c r="L117" s="14">
        <v>10</v>
      </c>
      <c r="M117" s="14">
        <v>10</v>
      </c>
      <c r="N117" s="14">
        <v>10</v>
      </c>
      <c r="O117" s="14">
        <v>10</v>
      </c>
      <c r="P117" s="14">
        <v>10</v>
      </c>
      <c r="Q117" s="14">
        <v>10</v>
      </c>
      <c r="R117" s="14">
        <v>10</v>
      </c>
      <c r="S117" s="14">
        <v>10</v>
      </c>
      <c r="T117" s="14">
        <v>10</v>
      </c>
      <c r="U117" s="14">
        <v>10</v>
      </c>
      <c r="V117" s="14">
        <v>10</v>
      </c>
      <c r="W117" s="14">
        <v>10</v>
      </c>
      <c r="X117" s="14">
        <v>10</v>
      </c>
      <c r="Y117" s="14">
        <v>10</v>
      </c>
      <c r="Z117" s="14">
        <v>10</v>
      </c>
      <c r="AA117" s="14">
        <v>10</v>
      </c>
      <c r="AB117" s="14">
        <v>10</v>
      </c>
      <c r="AC117" s="14">
        <v>10</v>
      </c>
      <c r="AD117" s="14">
        <v>10</v>
      </c>
      <c r="AE117" s="14">
        <v>10</v>
      </c>
      <c r="AF117" s="14">
        <v>10</v>
      </c>
      <c r="AG117" s="14">
        <v>10</v>
      </c>
      <c r="AH117" s="14">
        <v>10</v>
      </c>
      <c r="AI117" s="14">
        <v>10</v>
      </c>
      <c r="AJ117" s="14">
        <v>10</v>
      </c>
      <c r="AK117" s="14">
        <v>10</v>
      </c>
      <c r="AL117" s="14">
        <v>5</v>
      </c>
    </row>
    <row r="118" spans="1:38">
      <c r="A118" s="33" t="s">
        <v>122</v>
      </c>
      <c r="B118" s="34" t="s">
        <v>88</v>
      </c>
      <c r="C118" s="21" t="s">
        <v>42</v>
      </c>
      <c r="D118" s="21" t="s">
        <v>127</v>
      </c>
      <c r="E118" s="35">
        <f t="shared" si="2"/>
        <v>300000</v>
      </c>
      <c r="F118" s="14">
        <f t="shared" si="3"/>
        <v>72000</v>
      </c>
      <c r="G118" s="14">
        <v>9</v>
      </c>
      <c r="H118" s="14">
        <v>9</v>
      </c>
      <c r="I118" s="14">
        <v>9</v>
      </c>
      <c r="J118" s="14">
        <v>9</v>
      </c>
      <c r="K118" s="14">
        <v>9</v>
      </c>
      <c r="L118" s="14">
        <v>9</v>
      </c>
      <c r="M118" s="14">
        <v>9</v>
      </c>
      <c r="N118" s="14">
        <v>9</v>
      </c>
      <c r="O118" s="14">
        <v>9</v>
      </c>
      <c r="P118" s="14">
        <v>9</v>
      </c>
      <c r="Q118" s="14">
        <v>9</v>
      </c>
      <c r="R118" s="14">
        <v>9</v>
      </c>
      <c r="S118" s="14">
        <v>9</v>
      </c>
      <c r="T118" s="14">
        <v>9</v>
      </c>
      <c r="U118" s="14">
        <v>9</v>
      </c>
      <c r="V118" s="14">
        <v>9</v>
      </c>
      <c r="W118" s="14">
        <v>9</v>
      </c>
      <c r="X118" s="14">
        <v>9</v>
      </c>
      <c r="Y118" s="14">
        <v>9</v>
      </c>
      <c r="Z118" s="14">
        <v>9</v>
      </c>
      <c r="AA118" s="14">
        <v>9</v>
      </c>
      <c r="AB118" s="14">
        <v>9</v>
      </c>
      <c r="AC118" s="14">
        <v>9</v>
      </c>
      <c r="AD118" s="14">
        <v>9</v>
      </c>
      <c r="AE118" s="14">
        <v>9</v>
      </c>
      <c r="AF118" s="14">
        <v>9</v>
      </c>
      <c r="AG118" s="14">
        <v>9</v>
      </c>
      <c r="AH118" s="14">
        <v>9</v>
      </c>
      <c r="AI118" s="14">
        <v>9</v>
      </c>
      <c r="AJ118" s="14">
        <v>9</v>
      </c>
      <c r="AK118" s="14">
        <v>9</v>
      </c>
      <c r="AL118" s="14">
        <v>21</v>
      </c>
    </row>
    <row r="119" spans="1:38">
      <c r="A119" s="33" t="s">
        <v>122</v>
      </c>
      <c r="B119" s="21" t="s">
        <v>88</v>
      </c>
      <c r="C119" s="21" t="s">
        <v>43</v>
      </c>
      <c r="D119" s="21" t="s">
        <v>127</v>
      </c>
      <c r="E119" s="35">
        <f t="shared" si="2"/>
        <v>300000</v>
      </c>
      <c r="F119" s="14">
        <f t="shared" si="3"/>
        <v>72000</v>
      </c>
      <c r="G119" s="14">
        <v>9</v>
      </c>
      <c r="H119" s="14">
        <v>9</v>
      </c>
      <c r="I119" s="14">
        <v>9</v>
      </c>
      <c r="J119" s="14">
        <v>9</v>
      </c>
      <c r="K119" s="14">
        <v>9</v>
      </c>
      <c r="L119" s="14">
        <v>9</v>
      </c>
      <c r="M119" s="14">
        <v>9</v>
      </c>
      <c r="N119" s="14">
        <v>9</v>
      </c>
      <c r="O119" s="14">
        <v>9</v>
      </c>
      <c r="P119" s="14">
        <v>9</v>
      </c>
      <c r="Q119" s="14">
        <v>9</v>
      </c>
      <c r="R119" s="14">
        <v>9</v>
      </c>
      <c r="S119" s="14">
        <v>9</v>
      </c>
      <c r="T119" s="14">
        <v>9</v>
      </c>
      <c r="U119" s="14">
        <v>9</v>
      </c>
      <c r="V119" s="14">
        <v>9</v>
      </c>
      <c r="W119" s="14">
        <v>9</v>
      </c>
      <c r="X119" s="14">
        <v>9</v>
      </c>
      <c r="Y119" s="14">
        <v>9</v>
      </c>
      <c r="Z119" s="14">
        <v>9</v>
      </c>
      <c r="AA119" s="14">
        <v>9</v>
      </c>
      <c r="AB119" s="14">
        <v>9</v>
      </c>
      <c r="AC119" s="14">
        <v>9</v>
      </c>
      <c r="AD119" s="14">
        <v>9</v>
      </c>
      <c r="AE119" s="14">
        <v>9</v>
      </c>
      <c r="AF119" s="14">
        <v>9</v>
      </c>
      <c r="AG119" s="14">
        <v>9</v>
      </c>
      <c r="AH119" s="14">
        <v>9</v>
      </c>
      <c r="AI119" s="14">
        <v>9</v>
      </c>
      <c r="AJ119" s="14">
        <v>9</v>
      </c>
      <c r="AK119" s="14">
        <v>9</v>
      </c>
      <c r="AL119" s="14">
        <v>21</v>
      </c>
    </row>
    <row r="120" spans="1:38">
      <c r="A120" s="33" t="s">
        <v>122</v>
      </c>
      <c r="B120" s="21" t="s">
        <v>88</v>
      </c>
      <c r="C120" s="21" t="s">
        <v>1</v>
      </c>
      <c r="D120" s="21" t="s">
        <v>127</v>
      </c>
      <c r="E120" s="35">
        <f t="shared" si="2"/>
        <v>890000</v>
      </c>
      <c r="F120" s="14">
        <f t="shared" si="3"/>
        <v>224000</v>
      </c>
      <c r="G120" s="14">
        <v>28</v>
      </c>
      <c r="H120" s="14">
        <v>28</v>
      </c>
      <c r="I120" s="14">
        <v>28</v>
      </c>
      <c r="J120" s="14">
        <v>28</v>
      </c>
      <c r="K120" s="14">
        <v>28</v>
      </c>
      <c r="L120" s="14">
        <v>28</v>
      </c>
      <c r="M120" s="14">
        <v>28</v>
      </c>
      <c r="N120" s="14">
        <v>28</v>
      </c>
      <c r="O120" s="14">
        <v>28</v>
      </c>
      <c r="P120" s="14">
        <v>28</v>
      </c>
      <c r="Q120" s="14">
        <v>28</v>
      </c>
      <c r="R120" s="14">
        <v>28</v>
      </c>
      <c r="S120" s="14">
        <v>28</v>
      </c>
      <c r="T120" s="14">
        <v>28</v>
      </c>
      <c r="U120" s="14">
        <v>28</v>
      </c>
      <c r="V120" s="14">
        <v>28</v>
      </c>
      <c r="W120" s="14">
        <v>28</v>
      </c>
      <c r="X120" s="14">
        <v>28</v>
      </c>
      <c r="Y120" s="14">
        <v>28</v>
      </c>
      <c r="Z120" s="14">
        <v>28</v>
      </c>
      <c r="AA120" s="14">
        <v>28</v>
      </c>
      <c r="AB120" s="14">
        <v>28</v>
      </c>
      <c r="AC120" s="14">
        <v>28</v>
      </c>
      <c r="AD120" s="14">
        <v>28</v>
      </c>
      <c r="AE120" s="14">
        <v>28</v>
      </c>
      <c r="AF120" s="14">
        <v>28</v>
      </c>
      <c r="AG120" s="14">
        <v>28</v>
      </c>
      <c r="AH120" s="14">
        <v>28</v>
      </c>
      <c r="AI120" s="14">
        <v>28</v>
      </c>
      <c r="AJ120" s="14">
        <v>28</v>
      </c>
      <c r="AK120" s="14">
        <v>28</v>
      </c>
      <c r="AL120" s="14">
        <v>22</v>
      </c>
    </row>
    <row r="121" spans="1:38">
      <c r="A121" s="33" t="s">
        <v>122</v>
      </c>
      <c r="B121" s="21" t="s">
        <v>88</v>
      </c>
      <c r="C121" s="21" t="s">
        <v>4</v>
      </c>
      <c r="D121" s="21" t="s">
        <v>127</v>
      </c>
      <c r="E121" s="35">
        <f t="shared" si="2"/>
        <v>648000</v>
      </c>
      <c r="F121" s="14">
        <f t="shared" si="3"/>
        <v>160000</v>
      </c>
      <c r="G121" s="14">
        <v>20</v>
      </c>
      <c r="H121" s="14">
        <v>20</v>
      </c>
      <c r="I121" s="14">
        <v>20</v>
      </c>
      <c r="J121" s="14">
        <v>20</v>
      </c>
      <c r="K121" s="14">
        <v>20</v>
      </c>
      <c r="L121" s="14">
        <v>20</v>
      </c>
      <c r="M121" s="14">
        <v>20</v>
      </c>
      <c r="N121" s="14">
        <v>20</v>
      </c>
      <c r="O121" s="14">
        <v>20</v>
      </c>
      <c r="P121" s="14">
        <v>20</v>
      </c>
      <c r="Q121" s="14">
        <v>20</v>
      </c>
      <c r="R121" s="14">
        <v>20</v>
      </c>
      <c r="S121" s="14">
        <v>20</v>
      </c>
      <c r="T121" s="14">
        <v>20</v>
      </c>
      <c r="U121" s="14">
        <v>20</v>
      </c>
      <c r="V121" s="14">
        <v>20</v>
      </c>
      <c r="W121" s="14">
        <v>20</v>
      </c>
      <c r="X121" s="14">
        <v>20</v>
      </c>
      <c r="Y121" s="14">
        <v>20</v>
      </c>
      <c r="Z121" s="14">
        <v>20</v>
      </c>
      <c r="AA121" s="14">
        <v>20</v>
      </c>
      <c r="AB121" s="14">
        <v>20</v>
      </c>
      <c r="AC121" s="14">
        <v>20</v>
      </c>
      <c r="AD121" s="14">
        <v>20</v>
      </c>
      <c r="AE121" s="14">
        <v>20</v>
      </c>
      <c r="AF121" s="14">
        <v>20</v>
      </c>
      <c r="AG121" s="14">
        <v>20</v>
      </c>
      <c r="AH121" s="14">
        <v>20</v>
      </c>
      <c r="AI121" s="14">
        <v>20</v>
      </c>
      <c r="AJ121" s="14">
        <v>20</v>
      </c>
      <c r="AK121" s="14">
        <v>20</v>
      </c>
      <c r="AL121" s="14">
        <v>28</v>
      </c>
    </row>
    <row r="122" spans="1:38">
      <c r="A122" s="33" t="s">
        <v>122</v>
      </c>
      <c r="B122" s="21" t="s">
        <v>88</v>
      </c>
      <c r="C122" s="21" t="s">
        <v>5</v>
      </c>
      <c r="D122" s="21" t="s">
        <v>127</v>
      </c>
      <c r="E122" s="35">
        <f t="shared" si="2"/>
        <v>550000</v>
      </c>
      <c r="F122" s="14">
        <f t="shared" si="3"/>
        <v>136000</v>
      </c>
      <c r="G122" s="14">
        <v>17</v>
      </c>
      <c r="H122" s="14">
        <v>17</v>
      </c>
      <c r="I122" s="14">
        <v>17</v>
      </c>
      <c r="J122" s="14">
        <v>17</v>
      </c>
      <c r="K122" s="14">
        <v>17</v>
      </c>
      <c r="L122" s="14">
        <v>17</v>
      </c>
      <c r="M122" s="14">
        <v>17</v>
      </c>
      <c r="N122" s="14">
        <v>17</v>
      </c>
      <c r="O122" s="14">
        <v>17</v>
      </c>
      <c r="P122" s="14">
        <v>17</v>
      </c>
      <c r="Q122" s="14">
        <v>17</v>
      </c>
      <c r="R122" s="14">
        <v>17</v>
      </c>
      <c r="S122" s="14">
        <v>17</v>
      </c>
      <c r="T122" s="14">
        <v>17</v>
      </c>
      <c r="U122" s="14">
        <v>17</v>
      </c>
      <c r="V122" s="14">
        <v>17</v>
      </c>
      <c r="W122" s="14">
        <v>17</v>
      </c>
      <c r="X122" s="14">
        <v>17</v>
      </c>
      <c r="Y122" s="14">
        <v>17</v>
      </c>
      <c r="Z122" s="14">
        <v>17</v>
      </c>
      <c r="AA122" s="14">
        <v>17</v>
      </c>
      <c r="AB122" s="14">
        <v>17</v>
      </c>
      <c r="AC122" s="14">
        <v>17</v>
      </c>
      <c r="AD122" s="14">
        <v>17</v>
      </c>
      <c r="AE122" s="14">
        <v>17</v>
      </c>
      <c r="AF122" s="14">
        <v>17</v>
      </c>
      <c r="AG122" s="14">
        <v>17</v>
      </c>
      <c r="AH122" s="14">
        <v>17</v>
      </c>
      <c r="AI122" s="14">
        <v>17</v>
      </c>
      <c r="AJ122" s="14">
        <v>17</v>
      </c>
      <c r="AK122" s="14">
        <v>17</v>
      </c>
      <c r="AL122" s="14">
        <v>23</v>
      </c>
    </row>
    <row r="123" spans="1:38">
      <c r="A123" s="33" t="s">
        <v>122</v>
      </c>
      <c r="B123" s="21" t="s">
        <v>88</v>
      </c>
      <c r="C123" s="21" t="s">
        <v>47</v>
      </c>
      <c r="D123" s="21" t="s">
        <v>127</v>
      </c>
      <c r="E123" s="35">
        <f t="shared" si="2"/>
        <v>560000</v>
      </c>
      <c r="F123" s="14">
        <f t="shared" si="3"/>
        <v>144000</v>
      </c>
      <c r="G123" s="14">
        <v>18</v>
      </c>
      <c r="H123" s="14">
        <v>18</v>
      </c>
      <c r="I123" s="14">
        <v>18</v>
      </c>
      <c r="J123" s="14">
        <v>18</v>
      </c>
      <c r="K123" s="14">
        <v>18</v>
      </c>
      <c r="L123" s="14">
        <v>18</v>
      </c>
      <c r="M123" s="14">
        <v>18</v>
      </c>
      <c r="N123" s="14">
        <v>18</v>
      </c>
      <c r="O123" s="14">
        <v>18</v>
      </c>
      <c r="P123" s="14">
        <v>18</v>
      </c>
      <c r="Q123" s="14">
        <v>18</v>
      </c>
      <c r="R123" s="14">
        <v>18</v>
      </c>
      <c r="S123" s="14">
        <v>18</v>
      </c>
      <c r="T123" s="14">
        <v>18</v>
      </c>
      <c r="U123" s="14">
        <v>18</v>
      </c>
      <c r="V123" s="14">
        <v>18</v>
      </c>
      <c r="W123" s="14">
        <v>18</v>
      </c>
      <c r="X123" s="14">
        <v>18</v>
      </c>
      <c r="Y123" s="14">
        <v>18</v>
      </c>
      <c r="Z123" s="14">
        <v>18</v>
      </c>
      <c r="AA123" s="14">
        <v>18</v>
      </c>
      <c r="AB123" s="14">
        <v>18</v>
      </c>
      <c r="AC123" s="14">
        <v>18</v>
      </c>
      <c r="AD123" s="14">
        <v>18</v>
      </c>
      <c r="AE123" s="14">
        <v>18</v>
      </c>
      <c r="AF123" s="14">
        <v>18</v>
      </c>
      <c r="AG123" s="14">
        <v>18</v>
      </c>
      <c r="AH123" s="14">
        <v>18</v>
      </c>
      <c r="AI123" s="14">
        <v>18</v>
      </c>
      <c r="AJ123" s="14">
        <v>18</v>
      </c>
      <c r="AK123" s="14">
        <v>18</v>
      </c>
      <c r="AL123" s="14">
        <v>2</v>
      </c>
    </row>
    <row r="124" spans="1:38">
      <c r="A124" s="33" t="s">
        <v>122</v>
      </c>
      <c r="B124" s="21" t="s">
        <v>88</v>
      </c>
      <c r="C124" s="20" t="s">
        <v>48</v>
      </c>
      <c r="D124" s="21" t="s">
        <v>127</v>
      </c>
      <c r="E124" s="35">
        <f t="shared" si="2"/>
        <v>880000</v>
      </c>
      <c r="F124" s="14">
        <f t="shared" si="3"/>
        <v>224000</v>
      </c>
      <c r="G124" s="14">
        <v>28</v>
      </c>
      <c r="H124" s="14">
        <v>28</v>
      </c>
      <c r="I124" s="14">
        <v>28</v>
      </c>
      <c r="J124" s="14">
        <v>28</v>
      </c>
      <c r="K124" s="14">
        <v>28</v>
      </c>
      <c r="L124" s="14">
        <v>28</v>
      </c>
      <c r="M124" s="14">
        <v>28</v>
      </c>
      <c r="N124" s="14">
        <v>28</v>
      </c>
      <c r="O124" s="14">
        <v>28</v>
      </c>
      <c r="P124" s="14">
        <v>28</v>
      </c>
      <c r="Q124" s="14">
        <v>28</v>
      </c>
      <c r="R124" s="14">
        <v>28</v>
      </c>
      <c r="S124" s="14">
        <v>28</v>
      </c>
      <c r="T124" s="14">
        <v>28</v>
      </c>
      <c r="U124" s="14">
        <v>28</v>
      </c>
      <c r="V124" s="14">
        <v>28</v>
      </c>
      <c r="W124" s="14">
        <v>28</v>
      </c>
      <c r="X124" s="14">
        <v>28</v>
      </c>
      <c r="Y124" s="14">
        <v>28</v>
      </c>
      <c r="Z124" s="14">
        <v>28</v>
      </c>
      <c r="AA124" s="14">
        <v>28</v>
      </c>
      <c r="AB124" s="14">
        <v>28</v>
      </c>
      <c r="AC124" s="14">
        <v>28</v>
      </c>
      <c r="AD124" s="14">
        <v>28</v>
      </c>
      <c r="AE124" s="14">
        <v>28</v>
      </c>
      <c r="AF124" s="14">
        <v>28</v>
      </c>
      <c r="AG124" s="14">
        <v>28</v>
      </c>
      <c r="AH124" s="14">
        <v>28</v>
      </c>
      <c r="AI124" s="14">
        <v>28</v>
      </c>
      <c r="AJ124" s="14">
        <v>28</v>
      </c>
      <c r="AK124" s="14">
        <v>28</v>
      </c>
      <c r="AL124" s="14">
        <v>12</v>
      </c>
    </row>
    <row r="125" spans="1:38">
      <c r="A125" s="33" t="s">
        <v>122</v>
      </c>
      <c r="B125" s="21" t="s">
        <v>88</v>
      </c>
      <c r="C125" s="20" t="s">
        <v>3</v>
      </c>
      <c r="D125" s="21" t="s">
        <v>127</v>
      </c>
      <c r="E125" s="35">
        <f t="shared" si="2"/>
        <v>340000</v>
      </c>
      <c r="F125" s="14">
        <f t="shared" si="3"/>
        <v>88000</v>
      </c>
      <c r="G125" s="14">
        <v>11</v>
      </c>
      <c r="H125" s="14">
        <v>11</v>
      </c>
      <c r="I125" s="14">
        <v>11</v>
      </c>
      <c r="J125" s="14">
        <v>11</v>
      </c>
      <c r="K125" s="14">
        <v>11</v>
      </c>
      <c r="L125" s="14">
        <v>11</v>
      </c>
      <c r="M125" s="14">
        <v>11</v>
      </c>
      <c r="N125" s="14">
        <v>11</v>
      </c>
      <c r="O125" s="14">
        <v>11</v>
      </c>
      <c r="P125" s="14">
        <v>11</v>
      </c>
      <c r="Q125" s="14">
        <v>11</v>
      </c>
      <c r="R125" s="14">
        <v>11</v>
      </c>
      <c r="S125" s="14">
        <v>11</v>
      </c>
      <c r="T125" s="14">
        <v>11</v>
      </c>
      <c r="U125" s="14">
        <v>11</v>
      </c>
      <c r="V125" s="14">
        <v>11</v>
      </c>
      <c r="W125" s="14">
        <v>11</v>
      </c>
      <c r="X125" s="14">
        <v>11</v>
      </c>
      <c r="Y125" s="14">
        <v>11</v>
      </c>
      <c r="Z125" s="14">
        <v>11</v>
      </c>
      <c r="AA125" s="14">
        <v>10</v>
      </c>
      <c r="AB125" s="14">
        <v>10</v>
      </c>
      <c r="AC125" s="14">
        <v>10</v>
      </c>
      <c r="AD125" s="14">
        <v>10</v>
      </c>
      <c r="AE125" s="14">
        <v>10</v>
      </c>
      <c r="AF125" s="14">
        <v>10</v>
      </c>
      <c r="AG125" s="14">
        <v>10</v>
      </c>
      <c r="AH125" s="14">
        <v>10</v>
      </c>
      <c r="AI125" s="14">
        <v>10</v>
      </c>
      <c r="AJ125" s="14">
        <v>10</v>
      </c>
      <c r="AK125" s="14">
        <v>10</v>
      </c>
      <c r="AL125" s="14">
        <v>10</v>
      </c>
    </row>
    <row r="126" spans="1:38">
      <c r="A126" s="33" t="s">
        <v>122</v>
      </c>
      <c r="B126" s="21" t="s">
        <v>88</v>
      </c>
      <c r="C126" s="20" t="s">
        <v>50</v>
      </c>
      <c r="D126" s="21" t="s">
        <v>127</v>
      </c>
      <c r="E126" s="35">
        <f t="shared" si="2"/>
        <v>1040000</v>
      </c>
      <c r="F126" s="14">
        <f t="shared" si="3"/>
        <v>264000</v>
      </c>
      <c r="G126" s="14">
        <v>33</v>
      </c>
      <c r="H126" s="14">
        <v>33</v>
      </c>
      <c r="I126" s="14">
        <v>33</v>
      </c>
      <c r="J126" s="14">
        <v>33</v>
      </c>
      <c r="K126" s="14">
        <v>33</v>
      </c>
      <c r="L126" s="14">
        <v>33</v>
      </c>
      <c r="M126" s="14">
        <v>33</v>
      </c>
      <c r="N126" s="14">
        <v>33</v>
      </c>
      <c r="O126" s="14">
        <v>33</v>
      </c>
      <c r="P126" s="14">
        <v>33</v>
      </c>
      <c r="Q126" s="14">
        <v>33</v>
      </c>
      <c r="R126" s="14">
        <v>33</v>
      </c>
      <c r="S126" s="14">
        <v>33</v>
      </c>
      <c r="T126" s="14">
        <v>33</v>
      </c>
      <c r="U126" s="14">
        <v>33</v>
      </c>
      <c r="V126" s="14">
        <v>33</v>
      </c>
      <c r="W126" s="14">
        <v>33</v>
      </c>
      <c r="X126" s="14">
        <v>33</v>
      </c>
      <c r="Y126" s="14">
        <v>33</v>
      </c>
      <c r="Z126" s="14">
        <v>33</v>
      </c>
      <c r="AA126" s="14">
        <v>33</v>
      </c>
      <c r="AB126" s="14">
        <v>33</v>
      </c>
      <c r="AC126" s="14">
        <v>33</v>
      </c>
      <c r="AD126" s="14">
        <v>33</v>
      </c>
      <c r="AE126" s="14">
        <v>33</v>
      </c>
      <c r="AF126" s="14">
        <v>33</v>
      </c>
      <c r="AG126" s="14">
        <v>33</v>
      </c>
      <c r="AH126" s="14">
        <v>33</v>
      </c>
      <c r="AI126" s="14">
        <v>33</v>
      </c>
      <c r="AJ126" s="14">
        <v>33</v>
      </c>
      <c r="AK126" s="14">
        <v>33</v>
      </c>
      <c r="AL126" s="14">
        <v>17</v>
      </c>
    </row>
    <row r="127" spans="1:38">
      <c r="A127" s="33" t="s">
        <v>122</v>
      </c>
      <c r="B127" s="21" t="s">
        <v>88</v>
      </c>
      <c r="C127" s="20" t="s">
        <v>45</v>
      </c>
      <c r="D127" s="21" t="s">
        <v>127</v>
      </c>
      <c r="E127" s="35">
        <f t="shared" si="2"/>
        <v>250000</v>
      </c>
      <c r="F127" s="14">
        <f t="shared" si="3"/>
        <v>64000</v>
      </c>
      <c r="G127" s="14">
        <v>8</v>
      </c>
      <c r="H127" s="14">
        <v>8</v>
      </c>
      <c r="I127" s="14">
        <v>8</v>
      </c>
      <c r="J127" s="14">
        <v>8</v>
      </c>
      <c r="K127" s="14">
        <v>8</v>
      </c>
      <c r="L127" s="14">
        <v>8</v>
      </c>
      <c r="M127" s="14">
        <v>8</v>
      </c>
      <c r="N127" s="14">
        <v>8</v>
      </c>
      <c r="O127" s="14">
        <v>8</v>
      </c>
      <c r="P127" s="14">
        <v>8</v>
      </c>
      <c r="Q127" s="14">
        <v>8</v>
      </c>
      <c r="R127" s="14">
        <v>8</v>
      </c>
      <c r="S127" s="14">
        <v>8</v>
      </c>
      <c r="T127" s="14">
        <v>8</v>
      </c>
      <c r="U127" s="14">
        <v>8</v>
      </c>
      <c r="V127" s="14">
        <v>8</v>
      </c>
      <c r="W127" s="14">
        <v>8</v>
      </c>
      <c r="X127" s="14">
        <v>8</v>
      </c>
      <c r="Y127" s="14">
        <v>8</v>
      </c>
      <c r="Z127" s="14">
        <v>8</v>
      </c>
      <c r="AA127" s="14">
        <v>8</v>
      </c>
      <c r="AB127" s="14">
        <v>8</v>
      </c>
      <c r="AC127" s="14">
        <v>8</v>
      </c>
      <c r="AD127" s="14">
        <v>8</v>
      </c>
      <c r="AE127" s="14">
        <v>8</v>
      </c>
      <c r="AF127" s="14">
        <v>8</v>
      </c>
      <c r="AG127" s="14">
        <v>8</v>
      </c>
      <c r="AH127" s="14">
        <v>8</v>
      </c>
      <c r="AI127" s="14">
        <v>8</v>
      </c>
      <c r="AJ127" s="14">
        <v>8</v>
      </c>
      <c r="AK127" s="14">
        <v>8</v>
      </c>
      <c r="AL127" s="14">
        <v>2</v>
      </c>
    </row>
    <row r="128" spans="1:38">
      <c r="A128" s="33" t="s">
        <v>122</v>
      </c>
      <c r="B128" s="21" t="s">
        <v>88</v>
      </c>
      <c r="C128" s="20" t="s">
        <v>53</v>
      </c>
      <c r="D128" s="21" t="s">
        <v>127</v>
      </c>
      <c r="E128" s="35">
        <f t="shared" si="2"/>
        <v>350000</v>
      </c>
      <c r="F128" s="14">
        <f t="shared" si="3"/>
        <v>88000</v>
      </c>
      <c r="G128" s="14">
        <v>11</v>
      </c>
      <c r="H128" s="14">
        <v>11</v>
      </c>
      <c r="I128" s="14">
        <v>11</v>
      </c>
      <c r="J128" s="14">
        <v>11</v>
      </c>
      <c r="K128" s="14">
        <v>11</v>
      </c>
      <c r="L128" s="14">
        <v>11</v>
      </c>
      <c r="M128" s="14">
        <v>11</v>
      </c>
      <c r="N128" s="14">
        <v>11</v>
      </c>
      <c r="O128" s="14">
        <v>11</v>
      </c>
      <c r="P128" s="14">
        <v>11</v>
      </c>
      <c r="Q128" s="14">
        <v>11</v>
      </c>
      <c r="R128" s="14">
        <v>11</v>
      </c>
      <c r="S128" s="14">
        <v>11</v>
      </c>
      <c r="T128" s="14">
        <v>11</v>
      </c>
      <c r="U128" s="14">
        <v>11</v>
      </c>
      <c r="V128" s="14">
        <v>11</v>
      </c>
      <c r="W128" s="14">
        <v>11</v>
      </c>
      <c r="X128" s="14">
        <v>11</v>
      </c>
      <c r="Y128" s="14">
        <v>11</v>
      </c>
      <c r="Z128" s="14">
        <v>11</v>
      </c>
      <c r="AA128" s="14">
        <v>11</v>
      </c>
      <c r="AB128" s="14">
        <v>11</v>
      </c>
      <c r="AC128" s="14">
        <v>11</v>
      </c>
      <c r="AD128" s="14">
        <v>11</v>
      </c>
      <c r="AE128" s="14">
        <v>11</v>
      </c>
      <c r="AF128" s="14">
        <v>11</v>
      </c>
      <c r="AG128" s="14">
        <v>11</v>
      </c>
      <c r="AH128" s="14">
        <v>11</v>
      </c>
      <c r="AI128" s="14">
        <v>11</v>
      </c>
      <c r="AJ128" s="14">
        <v>11</v>
      </c>
      <c r="AK128" s="14">
        <v>11</v>
      </c>
      <c r="AL128" s="14">
        <v>9</v>
      </c>
    </row>
    <row r="129" spans="1:38">
      <c r="A129" s="33" t="s">
        <v>122</v>
      </c>
      <c r="B129" s="33" t="s">
        <v>88</v>
      </c>
      <c r="C129" s="21" t="s">
        <v>0</v>
      </c>
      <c r="D129" s="21" t="s">
        <v>127</v>
      </c>
      <c r="E129" s="35">
        <f t="shared" si="2"/>
        <v>700000</v>
      </c>
      <c r="F129" s="14">
        <f t="shared" si="3"/>
        <v>176000</v>
      </c>
      <c r="G129" s="14">
        <v>22</v>
      </c>
      <c r="H129" s="14">
        <v>22</v>
      </c>
      <c r="I129" s="14">
        <v>22</v>
      </c>
      <c r="J129" s="14">
        <v>22</v>
      </c>
      <c r="K129" s="14">
        <v>22</v>
      </c>
      <c r="L129" s="14">
        <v>22</v>
      </c>
      <c r="M129" s="14">
        <v>22</v>
      </c>
      <c r="N129" s="14">
        <v>22</v>
      </c>
      <c r="O129" s="14">
        <v>22</v>
      </c>
      <c r="P129" s="14">
        <v>22</v>
      </c>
      <c r="Q129" s="14">
        <v>22</v>
      </c>
      <c r="R129" s="14">
        <v>22</v>
      </c>
      <c r="S129" s="14">
        <v>22</v>
      </c>
      <c r="T129" s="14">
        <v>22</v>
      </c>
      <c r="U129" s="14">
        <v>22</v>
      </c>
      <c r="V129" s="14">
        <v>22</v>
      </c>
      <c r="W129" s="14">
        <v>22</v>
      </c>
      <c r="X129" s="14">
        <v>22</v>
      </c>
      <c r="Y129" s="14">
        <v>22</v>
      </c>
      <c r="Z129" s="14">
        <v>22</v>
      </c>
      <c r="AA129" s="14">
        <v>22</v>
      </c>
      <c r="AB129" s="14">
        <v>22</v>
      </c>
      <c r="AC129" s="14">
        <v>22</v>
      </c>
      <c r="AD129" s="14">
        <v>22</v>
      </c>
      <c r="AE129" s="14">
        <v>22</v>
      </c>
      <c r="AF129" s="14">
        <v>22</v>
      </c>
      <c r="AG129" s="14">
        <v>22</v>
      </c>
      <c r="AH129" s="14">
        <v>22</v>
      </c>
      <c r="AI129" s="14">
        <v>22</v>
      </c>
      <c r="AJ129" s="14">
        <v>22</v>
      </c>
      <c r="AK129" s="14">
        <v>22</v>
      </c>
      <c r="AL129" s="14">
        <v>18</v>
      </c>
    </row>
    <row r="130" spans="1:38">
      <c r="A130" s="33" t="s">
        <v>122</v>
      </c>
      <c r="B130" s="33" t="s">
        <v>88</v>
      </c>
      <c r="C130" s="21" t="s">
        <v>102</v>
      </c>
      <c r="D130" s="21" t="s">
        <v>127</v>
      </c>
      <c r="E130" s="35">
        <f t="shared" si="2"/>
        <v>350000</v>
      </c>
      <c r="F130" s="14">
        <f t="shared" si="3"/>
        <v>88000</v>
      </c>
      <c r="G130" s="14">
        <v>11</v>
      </c>
      <c r="H130" s="14">
        <v>11</v>
      </c>
      <c r="I130" s="14">
        <v>11</v>
      </c>
      <c r="J130" s="14">
        <v>11</v>
      </c>
      <c r="K130" s="14">
        <v>11</v>
      </c>
      <c r="L130" s="14">
        <v>11</v>
      </c>
      <c r="M130" s="14">
        <v>11</v>
      </c>
      <c r="N130" s="14">
        <v>11</v>
      </c>
      <c r="O130" s="14">
        <v>11</v>
      </c>
      <c r="P130" s="14">
        <v>11</v>
      </c>
      <c r="Q130" s="14">
        <v>11</v>
      </c>
      <c r="R130" s="14">
        <v>11</v>
      </c>
      <c r="S130" s="14">
        <v>11</v>
      </c>
      <c r="T130" s="14">
        <v>11</v>
      </c>
      <c r="U130" s="14">
        <v>11</v>
      </c>
      <c r="V130" s="14">
        <v>11</v>
      </c>
      <c r="W130" s="14">
        <v>11</v>
      </c>
      <c r="X130" s="14">
        <v>11</v>
      </c>
      <c r="Y130" s="14">
        <v>11</v>
      </c>
      <c r="Z130" s="14">
        <v>11</v>
      </c>
      <c r="AA130" s="14">
        <v>11</v>
      </c>
      <c r="AB130" s="14">
        <v>11</v>
      </c>
      <c r="AC130" s="14">
        <v>11</v>
      </c>
      <c r="AD130" s="14">
        <v>11</v>
      </c>
      <c r="AE130" s="14">
        <v>11</v>
      </c>
      <c r="AF130" s="14">
        <v>11</v>
      </c>
      <c r="AG130" s="14">
        <v>11</v>
      </c>
      <c r="AH130" s="14">
        <v>11</v>
      </c>
      <c r="AI130" s="14">
        <v>11</v>
      </c>
      <c r="AJ130" s="14">
        <v>11</v>
      </c>
      <c r="AK130" s="14">
        <v>11</v>
      </c>
      <c r="AL130" s="14">
        <v>9</v>
      </c>
    </row>
    <row r="131" spans="1:38">
      <c r="A131" s="33" t="s">
        <v>122</v>
      </c>
      <c r="B131" s="36" t="s">
        <v>88</v>
      </c>
      <c r="C131" s="21" t="s">
        <v>57</v>
      </c>
      <c r="D131" s="21" t="s">
        <v>127</v>
      </c>
      <c r="E131" s="35">
        <f t="shared" ref="E131:E194" si="4">SUM(G131:AL131)*1000</f>
        <v>500000</v>
      </c>
      <c r="F131" s="14">
        <f t="shared" ref="F131:F194" si="5">SUM(G131:N131)*1000</f>
        <v>128000</v>
      </c>
      <c r="G131" s="14">
        <v>16</v>
      </c>
      <c r="H131" s="14">
        <v>16</v>
      </c>
      <c r="I131" s="14">
        <v>16</v>
      </c>
      <c r="J131" s="14">
        <v>16</v>
      </c>
      <c r="K131" s="14">
        <v>16</v>
      </c>
      <c r="L131" s="14">
        <v>16</v>
      </c>
      <c r="M131" s="14">
        <v>16</v>
      </c>
      <c r="N131" s="14">
        <v>16</v>
      </c>
      <c r="O131" s="14">
        <v>16</v>
      </c>
      <c r="P131" s="14">
        <v>16</v>
      </c>
      <c r="Q131" s="14">
        <v>16</v>
      </c>
      <c r="R131" s="14">
        <v>16</v>
      </c>
      <c r="S131" s="14">
        <v>16</v>
      </c>
      <c r="T131" s="14">
        <v>16</v>
      </c>
      <c r="U131" s="14">
        <v>16</v>
      </c>
      <c r="V131" s="14">
        <v>16</v>
      </c>
      <c r="W131" s="14">
        <v>16</v>
      </c>
      <c r="X131" s="14">
        <v>16</v>
      </c>
      <c r="Y131" s="14">
        <v>16</v>
      </c>
      <c r="Z131" s="14">
        <v>16</v>
      </c>
      <c r="AA131" s="14">
        <v>16</v>
      </c>
      <c r="AB131" s="14">
        <v>16</v>
      </c>
      <c r="AC131" s="14">
        <v>16</v>
      </c>
      <c r="AD131" s="14">
        <v>16</v>
      </c>
      <c r="AE131" s="14">
        <v>16</v>
      </c>
      <c r="AF131" s="14">
        <v>16</v>
      </c>
      <c r="AG131" s="14">
        <v>16</v>
      </c>
      <c r="AH131" s="14">
        <v>16</v>
      </c>
      <c r="AI131" s="14">
        <v>16</v>
      </c>
      <c r="AJ131" s="14">
        <v>16</v>
      </c>
      <c r="AK131" s="14">
        <v>16</v>
      </c>
      <c r="AL131" s="14">
        <v>4</v>
      </c>
    </row>
    <row r="132" spans="1:38">
      <c r="A132" s="33" t="s">
        <v>122</v>
      </c>
      <c r="B132" s="36" t="s">
        <v>88</v>
      </c>
      <c r="C132" s="21" t="s">
        <v>46</v>
      </c>
      <c r="D132" s="21" t="s">
        <v>127</v>
      </c>
      <c r="E132" s="35">
        <f t="shared" si="4"/>
        <v>168000</v>
      </c>
      <c r="F132" s="14">
        <f t="shared" si="5"/>
        <v>40000</v>
      </c>
      <c r="G132" s="14">
        <v>5</v>
      </c>
      <c r="H132" s="14">
        <v>5</v>
      </c>
      <c r="I132" s="14">
        <v>5</v>
      </c>
      <c r="J132" s="14">
        <v>5</v>
      </c>
      <c r="K132" s="14">
        <v>5</v>
      </c>
      <c r="L132" s="14">
        <v>5</v>
      </c>
      <c r="M132" s="14">
        <v>5</v>
      </c>
      <c r="N132" s="14">
        <v>5</v>
      </c>
      <c r="O132" s="14">
        <v>5</v>
      </c>
      <c r="P132" s="14">
        <v>5</v>
      </c>
      <c r="Q132" s="14">
        <v>5</v>
      </c>
      <c r="R132" s="14">
        <v>5</v>
      </c>
      <c r="S132" s="14">
        <v>5</v>
      </c>
      <c r="T132" s="14">
        <v>5</v>
      </c>
      <c r="U132" s="14">
        <v>5</v>
      </c>
      <c r="V132" s="14">
        <v>5</v>
      </c>
      <c r="W132" s="14">
        <v>5</v>
      </c>
      <c r="X132" s="14">
        <v>5</v>
      </c>
      <c r="Y132" s="14">
        <v>5</v>
      </c>
      <c r="Z132" s="14">
        <v>5</v>
      </c>
      <c r="AA132" s="14">
        <v>5</v>
      </c>
      <c r="AB132" s="14">
        <v>5</v>
      </c>
      <c r="AC132" s="14">
        <v>5</v>
      </c>
      <c r="AD132" s="14">
        <v>5</v>
      </c>
      <c r="AE132" s="14">
        <v>5</v>
      </c>
      <c r="AF132" s="14">
        <v>5</v>
      </c>
      <c r="AG132" s="14">
        <v>5</v>
      </c>
      <c r="AH132" s="14">
        <v>5</v>
      </c>
      <c r="AI132" s="14">
        <v>5</v>
      </c>
      <c r="AJ132" s="14">
        <v>5</v>
      </c>
      <c r="AK132" s="14">
        <v>5</v>
      </c>
      <c r="AL132" s="14">
        <v>13</v>
      </c>
    </row>
    <row r="133" spans="1:38">
      <c r="A133" s="33" t="s">
        <v>122</v>
      </c>
      <c r="B133" s="36" t="s">
        <v>88</v>
      </c>
      <c r="C133" s="21" t="s">
        <v>49</v>
      </c>
      <c r="D133" s="21" t="s">
        <v>127</v>
      </c>
      <c r="E133" s="35">
        <f t="shared" si="4"/>
        <v>350000</v>
      </c>
      <c r="F133" s="14">
        <f t="shared" si="5"/>
        <v>88000</v>
      </c>
      <c r="G133" s="14">
        <v>11</v>
      </c>
      <c r="H133" s="14">
        <v>11</v>
      </c>
      <c r="I133" s="14">
        <v>11</v>
      </c>
      <c r="J133" s="14">
        <v>11</v>
      </c>
      <c r="K133" s="14">
        <v>11</v>
      </c>
      <c r="L133" s="14">
        <v>11</v>
      </c>
      <c r="M133" s="14">
        <v>11</v>
      </c>
      <c r="N133" s="14">
        <v>11</v>
      </c>
      <c r="O133" s="14">
        <v>11</v>
      </c>
      <c r="P133" s="14">
        <v>11</v>
      </c>
      <c r="Q133" s="14">
        <v>11</v>
      </c>
      <c r="R133" s="14">
        <v>11</v>
      </c>
      <c r="S133" s="14">
        <v>11</v>
      </c>
      <c r="T133" s="14">
        <v>11</v>
      </c>
      <c r="U133" s="14">
        <v>11</v>
      </c>
      <c r="V133" s="14">
        <v>11</v>
      </c>
      <c r="W133" s="14">
        <v>11</v>
      </c>
      <c r="X133" s="14">
        <v>11</v>
      </c>
      <c r="Y133" s="14">
        <v>11</v>
      </c>
      <c r="Z133" s="14">
        <v>11</v>
      </c>
      <c r="AA133" s="14">
        <v>11</v>
      </c>
      <c r="AB133" s="14">
        <v>11</v>
      </c>
      <c r="AC133" s="14">
        <v>11</v>
      </c>
      <c r="AD133" s="14">
        <v>11</v>
      </c>
      <c r="AE133" s="14">
        <v>11</v>
      </c>
      <c r="AF133" s="14">
        <v>11</v>
      </c>
      <c r="AG133" s="14">
        <v>11</v>
      </c>
      <c r="AH133" s="14">
        <v>11</v>
      </c>
      <c r="AI133" s="14">
        <v>11</v>
      </c>
      <c r="AJ133" s="14">
        <v>11</v>
      </c>
      <c r="AK133" s="14">
        <v>11</v>
      </c>
      <c r="AL133" s="14">
        <v>9</v>
      </c>
    </row>
    <row r="134" spans="1:38">
      <c r="A134" s="33" t="s">
        <v>122</v>
      </c>
      <c r="B134" s="36" t="s">
        <v>88</v>
      </c>
      <c r="C134" s="21" t="s">
        <v>104</v>
      </c>
      <c r="D134" s="21" t="s">
        <v>127</v>
      </c>
      <c r="E134" s="35">
        <f t="shared" si="4"/>
        <v>656000</v>
      </c>
      <c r="F134" s="14">
        <f t="shared" si="5"/>
        <v>168000</v>
      </c>
      <c r="G134" s="14">
        <v>21</v>
      </c>
      <c r="H134" s="14">
        <v>21</v>
      </c>
      <c r="I134" s="14">
        <v>21</v>
      </c>
      <c r="J134" s="14">
        <v>21</v>
      </c>
      <c r="K134" s="14">
        <v>21</v>
      </c>
      <c r="L134" s="14">
        <v>21</v>
      </c>
      <c r="M134" s="14">
        <v>21</v>
      </c>
      <c r="N134" s="14">
        <v>21</v>
      </c>
      <c r="O134" s="14">
        <v>21</v>
      </c>
      <c r="P134" s="14">
        <v>21</v>
      </c>
      <c r="Q134" s="14">
        <v>21</v>
      </c>
      <c r="R134" s="14">
        <v>21</v>
      </c>
      <c r="S134" s="14">
        <v>21</v>
      </c>
      <c r="T134" s="14">
        <v>21</v>
      </c>
      <c r="U134" s="14">
        <v>21</v>
      </c>
      <c r="V134" s="14">
        <v>21</v>
      </c>
      <c r="W134" s="14">
        <v>21</v>
      </c>
      <c r="X134" s="14">
        <v>21</v>
      </c>
      <c r="Y134" s="14">
        <v>21</v>
      </c>
      <c r="Z134" s="14">
        <v>21</v>
      </c>
      <c r="AA134" s="14">
        <v>21</v>
      </c>
      <c r="AB134" s="14">
        <v>21</v>
      </c>
      <c r="AC134" s="14">
        <v>21</v>
      </c>
      <c r="AD134" s="14">
        <v>21</v>
      </c>
      <c r="AE134" s="14">
        <v>21</v>
      </c>
      <c r="AF134" s="14">
        <v>21</v>
      </c>
      <c r="AG134" s="14">
        <v>21</v>
      </c>
      <c r="AH134" s="14">
        <v>21</v>
      </c>
      <c r="AI134" s="14">
        <v>21</v>
      </c>
      <c r="AJ134" s="14">
        <v>21</v>
      </c>
      <c r="AK134" s="14">
        <v>21</v>
      </c>
      <c r="AL134" s="14">
        <v>5</v>
      </c>
    </row>
    <row r="135" spans="1:38">
      <c r="A135" s="33" t="s">
        <v>122</v>
      </c>
      <c r="B135" s="36" t="s">
        <v>88</v>
      </c>
      <c r="C135" s="21" t="s">
        <v>105</v>
      </c>
      <c r="D135" s="21" t="s">
        <v>127</v>
      </c>
      <c r="E135" s="35">
        <f t="shared" si="4"/>
        <v>400000</v>
      </c>
      <c r="F135" s="14">
        <f t="shared" si="5"/>
        <v>104000</v>
      </c>
      <c r="G135" s="14">
        <v>13</v>
      </c>
      <c r="H135" s="14">
        <v>13</v>
      </c>
      <c r="I135" s="14">
        <v>13</v>
      </c>
      <c r="J135" s="14">
        <v>13</v>
      </c>
      <c r="K135" s="14">
        <v>13</v>
      </c>
      <c r="L135" s="14">
        <v>13</v>
      </c>
      <c r="M135" s="14">
        <v>13</v>
      </c>
      <c r="N135" s="14">
        <v>13</v>
      </c>
      <c r="O135" s="14">
        <v>13</v>
      </c>
      <c r="P135" s="14">
        <v>13</v>
      </c>
      <c r="Q135" s="14">
        <v>13</v>
      </c>
      <c r="R135" s="14">
        <v>13</v>
      </c>
      <c r="S135" s="14">
        <v>13</v>
      </c>
      <c r="T135" s="14">
        <v>13</v>
      </c>
      <c r="U135" s="14">
        <v>13</v>
      </c>
      <c r="V135" s="14">
        <v>13</v>
      </c>
      <c r="W135" s="14">
        <v>12</v>
      </c>
      <c r="X135" s="14">
        <v>12</v>
      </c>
      <c r="Y135" s="14">
        <v>12</v>
      </c>
      <c r="Z135" s="14">
        <v>12</v>
      </c>
      <c r="AA135" s="14">
        <v>12</v>
      </c>
      <c r="AB135" s="14">
        <v>12</v>
      </c>
      <c r="AC135" s="14">
        <v>12</v>
      </c>
      <c r="AD135" s="14">
        <v>12</v>
      </c>
      <c r="AE135" s="14">
        <v>12</v>
      </c>
      <c r="AF135" s="14">
        <v>12</v>
      </c>
      <c r="AG135" s="14">
        <v>12</v>
      </c>
      <c r="AH135" s="14">
        <v>12</v>
      </c>
      <c r="AI135" s="14">
        <v>12</v>
      </c>
      <c r="AJ135" s="14">
        <v>12</v>
      </c>
      <c r="AK135" s="14">
        <v>12</v>
      </c>
      <c r="AL135" s="14">
        <v>12</v>
      </c>
    </row>
    <row r="136" spans="1:38">
      <c r="A136" s="33" t="s">
        <v>122</v>
      </c>
      <c r="B136" s="36" t="s">
        <v>88</v>
      </c>
      <c r="C136" s="21" t="s">
        <v>52</v>
      </c>
      <c r="D136" s="21" t="s">
        <v>127</v>
      </c>
      <c r="E136" s="35">
        <f t="shared" si="4"/>
        <v>560000</v>
      </c>
      <c r="F136" s="14">
        <f t="shared" si="5"/>
        <v>144000</v>
      </c>
      <c r="G136" s="14">
        <v>18</v>
      </c>
      <c r="H136" s="14">
        <v>18</v>
      </c>
      <c r="I136" s="14">
        <v>18</v>
      </c>
      <c r="J136" s="14">
        <v>18</v>
      </c>
      <c r="K136" s="14">
        <v>18</v>
      </c>
      <c r="L136" s="14">
        <v>18</v>
      </c>
      <c r="M136" s="14">
        <v>18</v>
      </c>
      <c r="N136" s="14">
        <v>18</v>
      </c>
      <c r="O136" s="14">
        <v>18</v>
      </c>
      <c r="P136" s="14">
        <v>18</v>
      </c>
      <c r="Q136" s="14">
        <v>18</v>
      </c>
      <c r="R136" s="14">
        <v>18</v>
      </c>
      <c r="S136" s="14">
        <v>18</v>
      </c>
      <c r="T136" s="14">
        <v>18</v>
      </c>
      <c r="U136" s="14">
        <v>18</v>
      </c>
      <c r="V136" s="14">
        <v>18</v>
      </c>
      <c r="W136" s="14">
        <v>18</v>
      </c>
      <c r="X136" s="14">
        <v>18</v>
      </c>
      <c r="Y136" s="14">
        <v>18</v>
      </c>
      <c r="Z136" s="14">
        <v>18</v>
      </c>
      <c r="AA136" s="14">
        <v>18</v>
      </c>
      <c r="AB136" s="14">
        <v>18</v>
      </c>
      <c r="AC136" s="14">
        <v>18</v>
      </c>
      <c r="AD136" s="14">
        <v>18</v>
      </c>
      <c r="AE136" s="14">
        <v>18</v>
      </c>
      <c r="AF136" s="14">
        <v>18</v>
      </c>
      <c r="AG136" s="14">
        <v>18</v>
      </c>
      <c r="AH136" s="14">
        <v>18</v>
      </c>
      <c r="AI136" s="14">
        <v>18</v>
      </c>
      <c r="AJ136" s="14">
        <v>18</v>
      </c>
      <c r="AK136" s="14">
        <v>18</v>
      </c>
      <c r="AL136" s="14">
        <v>2</v>
      </c>
    </row>
    <row r="137" spans="1:38">
      <c r="A137" s="33" t="s">
        <v>122</v>
      </c>
      <c r="B137" s="36" t="s">
        <v>88</v>
      </c>
      <c r="C137" s="21" t="s">
        <v>54</v>
      </c>
      <c r="D137" s="21" t="s">
        <v>127</v>
      </c>
      <c r="E137" s="35">
        <f t="shared" si="4"/>
        <v>290000</v>
      </c>
      <c r="F137" s="14">
        <f t="shared" si="5"/>
        <v>72000</v>
      </c>
      <c r="G137" s="14">
        <v>9</v>
      </c>
      <c r="H137" s="14">
        <v>9</v>
      </c>
      <c r="I137" s="14">
        <v>9</v>
      </c>
      <c r="J137" s="14">
        <v>9</v>
      </c>
      <c r="K137" s="14">
        <v>9</v>
      </c>
      <c r="L137" s="14">
        <v>9</v>
      </c>
      <c r="M137" s="14">
        <v>9</v>
      </c>
      <c r="N137" s="14">
        <v>9</v>
      </c>
      <c r="O137" s="14">
        <v>9</v>
      </c>
      <c r="P137" s="14">
        <v>9</v>
      </c>
      <c r="Q137" s="14">
        <v>9</v>
      </c>
      <c r="R137" s="14">
        <v>9</v>
      </c>
      <c r="S137" s="14">
        <v>9</v>
      </c>
      <c r="T137" s="14">
        <v>9</v>
      </c>
      <c r="U137" s="14">
        <v>9</v>
      </c>
      <c r="V137" s="14">
        <v>9</v>
      </c>
      <c r="W137" s="14">
        <v>9</v>
      </c>
      <c r="X137" s="14">
        <v>9</v>
      </c>
      <c r="Y137" s="14">
        <v>9</v>
      </c>
      <c r="Z137" s="14">
        <v>9</v>
      </c>
      <c r="AA137" s="14">
        <v>9</v>
      </c>
      <c r="AB137" s="14">
        <v>9</v>
      </c>
      <c r="AC137" s="14">
        <v>9</v>
      </c>
      <c r="AD137" s="14">
        <v>9</v>
      </c>
      <c r="AE137" s="14">
        <v>9</v>
      </c>
      <c r="AF137" s="14">
        <v>9</v>
      </c>
      <c r="AG137" s="14">
        <v>9</v>
      </c>
      <c r="AH137" s="14">
        <v>9</v>
      </c>
      <c r="AI137" s="14">
        <v>9</v>
      </c>
      <c r="AJ137" s="14">
        <v>9</v>
      </c>
      <c r="AK137" s="14">
        <v>9</v>
      </c>
      <c r="AL137" s="14">
        <v>11</v>
      </c>
    </row>
    <row r="138" spans="1:38">
      <c r="A138" s="33" t="s">
        <v>122</v>
      </c>
      <c r="B138" s="36" t="s">
        <v>88</v>
      </c>
      <c r="C138" s="21" t="s">
        <v>44</v>
      </c>
      <c r="D138" s="21" t="s">
        <v>127</v>
      </c>
      <c r="E138" s="35">
        <f t="shared" si="4"/>
        <v>300000</v>
      </c>
      <c r="F138" s="14">
        <f t="shared" si="5"/>
        <v>72000</v>
      </c>
      <c r="G138" s="14">
        <v>9</v>
      </c>
      <c r="H138" s="14">
        <v>9</v>
      </c>
      <c r="I138" s="14">
        <v>9</v>
      </c>
      <c r="J138" s="14">
        <v>9</v>
      </c>
      <c r="K138" s="14">
        <v>9</v>
      </c>
      <c r="L138" s="14">
        <v>9</v>
      </c>
      <c r="M138" s="14">
        <v>9</v>
      </c>
      <c r="N138" s="14">
        <v>9</v>
      </c>
      <c r="O138" s="14">
        <v>9</v>
      </c>
      <c r="P138" s="14">
        <v>9</v>
      </c>
      <c r="Q138" s="14">
        <v>9</v>
      </c>
      <c r="R138" s="14">
        <v>9</v>
      </c>
      <c r="S138" s="14">
        <v>9</v>
      </c>
      <c r="T138" s="14">
        <v>9</v>
      </c>
      <c r="U138" s="14">
        <v>9</v>
      </c>
      <c r="V138" s="14">
        <v>9</v>
      </c>
      <c r="W138" s="14">
        <v>9</v>
      </c>
      <c r="X138" s="14">
        <v>9</v>
      </c>
      <c r="Y138" s="14">
        <v>9</v>
      </c>
      <c r="Z138" s="14">
        <v>9</v>
      </c>
      <c r="AA138" s="14">
        <v>9</v>
      </c>
      <c r="AB138" s="14">
        <v>9</v>
      </c>
      <c r="AC138" s="14">
        <v>9</v>
      </c>
      <c r="AD138" s="14">
        <v>9</v>
      </c>
      <c r="AE138" s="14">
        <v>9</v>
      </c>
      <c r="AF138" s="14">
        <v>9</v>
      </c>
      <c r="AG138" s="14">
        <v>9</v>
      </c>
      <c r="AH138" s="14">
        <v>9</v>
      </c>
      <c r="AI138" s="14">
        <v>9</v>
      </c>
      <c r="AJ138" s="14">
        <v>9</v>
      </c>
      <c r="AK138" s="14">
        <v>9</v>
      </c>
      <c r="AL138" s="14">
        <v>21</v>
      </c>
    </row>
    <row r="139" spans="1:38">
      <c r="A139" s="33" t="s">
        <v>122</v>
      </c>
      <c r="B139" s="36" t="s">
        <v>88</v>
      </c>
      <c r="C139" s="21" t="s">
        <v>56</v>
      </c>
      <c r="D139" s="21" t="s">
        <v>127</v>
      </c>
      <c r="E139" s="35">
        <f t="shared" si="4"/>
        <v>180000</v>
      </c>
      <c r="F139" s="14">
        <f t="shared" si="5"/>
        <v>48000</v>
      </c>
      <c r="G139" s="14">
        <v>6</v>
      </c>
      <c r="H139" s="14">
        <v>6</v>
      </c>
      <c r="I139" s="14">
        <v>6</v>
      </c>
      <c r="J139" s="14">
        <v>6</v>
      </c>
      <c r="K139" s="14">
        <v>6</v>
      </c>
      <c r="L139" s="14">
        <v>6</v>
      </c>
      <c r="M139" s="14">
        <v>6</v>
      </c>
      <c r="N139" s="14">
        <v>6</v>
      </c>
      <c r="O139" s="14">
        <v>6</v>
      </c>
      <c r="P139" s="14">
        <v>6</v>
      </c>
      <c r="Q139" s="14">
        <v>6</v>
      </c>
      <c r="R139" s="14">
        <v>6</v>
      </c>
      <c r="S139" s="14">
        <v>6</v>
      </c>
      <c r="T139" s="14">
        <v>6</v>
      </c>
      <c r="U139" s="14">
        <v>6</v>
      </c>
      <c r="V139" s="14">
        <v>6</v>
      </c>
      <c r="W139" s="14">
        <v>6</v>
      </c>
      <c r="X139" s="14">
        <v>6</v>
      </c>
      <c r="Y139" s="14">
        <v>6</v>
      </c>
      <c r="Z139" s="14">
        <v>6</v>
      </c>
      <c r="AA139" s="14">
        <v>5</v>
      </c>
      <c r="AB139" s="14">
        <v>5</v>
      </c>
      <c r="AC139" s="14">
        <v>5</v>
      </c>
      <c r="AD139" s="14">
        <v>5</v>
      </c>
      <c r="AE139" s="14">
        <v>5</v>
      </c>
      <c r="AF139" s="14">
        <v>5</v>
      </c>
      <c r="AG139" s="14">
        <v>5</v>
      </c>
      <c r="AH139" s="14">
        <v>5</v>
      </c>
      <c r="AI139" s="14">
        <v>5</v>
      </c>
      <c r="AJ139" s="14">
        <v>5</v>
      </c>
      <c r="AK139" s="14">
        <v>5</v>
      </c>
      <c r="AL139" s="14">
        <v>5</v>
      </c>
    </row>
    <row r="140" spans="1:38">
      <c r="A140" s="33" t="s">
        <v>122</v>
      </c>
      <c r="B140" s="36" t="s">
        <v>88</v>
      </c>
      <c r="C140" s="21" t="s">
        <v>103</v>
      </c>
      <c r="D140" s="21" t="s">
        <v>127</v>
      </c>
      <c r="E140" s="35">
        <f t="shared" si="4"/>
        <v>280000</v>
      </c>
      <c r="F140" s="14">
        <f t="shared" si="5"/>
        <v>72000</v>
      </c>
      <c r="G140" s="14">
        <v>9</v>
      </c>
      <c r="H140" s="14">
        <v>9</v>
      </c>
      <c r="I140" s="14">
        <v>9</v>
      </c>
      <c r="J140" s="14">
        <v>9</v>
      </c>
      <c r="K140" s="14">
        <v>9</v>
      </c>
      <c r="L140" s="14">
        <v>9</v>
      </c>
      <c r="M140" s="14">
        <v>9</v>
      </c>
      <c r="N140" s="14">
        <v>9</v>
      </c>
      <c r="O140" s="14">
        <v>9</v>
      </c>
      <c r="P140" s="14">
        <v>9</v>
      </c>
      <c r="Q140" s="14">
        <v>9</v>
      </c>
      <c r="R140" s="14">
        <v>9</v>
      </c>
      <c r="S140" s="14">
        <v>9</v>
      </c>
      <c r="T140" s="14">
        <v>9</v>
      </c>
      <c r="U140" s="14">
        <v>9</v>
      </c>
      <c r="V140" s="14">
        <v>9</v>
      </c>
      <c r="W140" s="14">
        <v>9</v>
      </c>
      <c r="X140" s="14">
        <v>9</v>
      </c>
      <c r="Y140" s="14">
        <v>9</v>
      </c>
      <c r="Z140" s="14">
        <v>9</v>
      </c>
      <c r="AA140" s="14">
        <v>9</v>
      </c>
      <c r="AB140" s="14">
        <v>9</v>
      </c>
      <c r="AC140" s="14">
        <v>9</v>
      </c>
      <c r="AD140" s="14">
        <v>9</v>
      </c>
      <c r="AE140" s="14">
        <v>9</v>
      </c>
      <c r="AF140" s="14">
        <v>9</v>
      </c>
      <c r="AG140" s="14">
        <v>9</v>
      </c>
      <c r="AH140" s="14">
        <v>9</v>
      </c>
      <c r="AI140" s="14">
        <v>9</v>
      </c>
      <c r="AJ140" s="14">
        <v>9</v>
      </c>
      <c r="AK140" s="14">
        <v>9</v>
      </c>
      <c r="AL140" s="14">
        <v>1</v>
      </c>
    </row>
    <row r="141" spans="1:38">
      <c r="A141" s="33" t="s">
        <v>122</v>
      </c>
      <c r="B141" s="36" t="s">
        <v>88</v>
      </c>
      <c r="C141" s="21" t="s">
        <v>55</v>
      </c>
      <c r="D141" s="21" t="s">
        <v>127</v>
      </c>
      <c r="E141" s="35">
        <f t="shared" si="4"/>
        <v>200000</v>
      </c>
      <c r="F141" s="14">
        <f t="shared" si="5"/>
        <v>48000</v>
      </c>
      <c r="G141" s="14">
        <v>6</v>
      </c>
      <c r="H141" s="14">
        <v>6</v>
      </c>
      <c r="I141" s="14">
        <v>6</v>
      </c>
      <c r="J141" s="14">
        <v>6</v>
      </c>
      <c r="K141" s="14">
        <v>6</v>
      </c>
      <c r="L141" s="14">
        <v>6</v>
      </c>
      <c r="M141" s="14">
        <v>6</v>
      </c>
      <c r="N141" s="14">
        <v>6</v>
      </c>
      <c r="O141" s="14">
        <v>6</v>
      </c>
      <c r="P141" s="14">
        <v>6</v>
      </c>
      <c r="Q141" s="14">
        <v>6</v>
      </c>
      <c r="R141" s="14">
        <v>6</v>
      </c>
      <c r="S141" s="14">
        <v>6</v>
      </c>
      <c r="T141" s="14">
        <v>6</v>
      </c>
      <c r="U141" s="14">
        <v>6</v>
      </c>
      <c r="V141" s="14">
        <v>6</v>
      </c>
      <c r="W141" s="14">
        <v>6</v>
      </c>
      <c r="X141" s="14">
        <v>6</v>
      </c>
      <c r="Y141" s="14">
        <v>6</v>
      </c>
      <c r="Z141" s="14">
        <v>6</v>
      </c>
      <c r="AA141" s="14">
        <v>6</v>
      </c>
      <c r="AB141" s="14">
        <v>6</v>
      </c>
      <c r="AC141" s="14">
        <v>6</v>
      </c>
      <c r="AD141" s="14">
        <v>6</v>
      </c>
      <c r="AE141" s="14">
        <v>6</v>
      </c>
      <c r="AF141" s="14">
        <v>6</v>
      </c>
      <c r="AG141" s="14">
        <v>6</v>
      </c>
      <c r="AH141" s="14">
        <v>6</v>
      </c>
      <c r="AI141" s="14">
        <v>6</v>
      </c>
      <c r="AJ141" s="14">
        <v>6</v>
      </c>
      <c r="AK141" s="14">
        <v>6</v>
      </c>
      <c r="AL141" s="14">
        <v>14</v>
      </c>
    </row>
    <row r="142" spans="1:38">
      <c r="A142" s="33" t="s">
        <v>122</v>
      </c>
      <c r="B142" s="36" t="s">
        <v>88</v>
      </c>
      <c r="C142" s="21" t="s">
        <v>101</v>
      </c>
      <c r="D142" s="21" t="s">
        <v>127</v>
      </c>
      <c r="E142" s="35">
        <f t="shared" si="4"/>
        <v>72000</v>
      </c>
      <c r="F142" s="14">
        <f t="shared" si="5"/>
        <v>16000</v>
      </c>
      <c r="G142" s="14">
        <v>2</v>
      </c>
      <c r="H142" s="14">
        <v>2</v>
      </c>
      <c r="I142" s="14">
        <v>2</v>
      </c>
      <c r="J142" s="14">
        <v>2</v>
      </c>
      <c r="K142" s="14">
        <v>2</v>
      </c>
      <c r="L142" s="14">
        <v>2</v>
      </c>
      <c r="M142" s="14">
        <v>2</v>
      </c>
      <c r="N142" s="14">
        <v>2</v>
      </c>
      <c r="O142" s="14">
        <v>2</v>
      </c>
      <c r="P142" s="14">
        <v>2</v>
      </c>
      <c r="Q142" s="14">
        <v>2</v>
      </c>
      <c r="R142" s="14">
        <v>2</v>
      </c>
      <c r="S142" s="14">
        <v>2</v>
      </c>
      <c r="T142" s="14">
        <v>2</v>
      </c>
      <c r="U142" s="14">
        <v>2</v>
      </c>
      <c r="V142" s="14">
        <v>2</v>
      </c>
      <c r="W142" s="14">
        <v>2</v>
      </c>
      <c r="X142" s="14">
        <v>2</v>
      </c>
      <c r="Y142" s="14">
        <v>2</v>
      </c>
      <c r="Z142" s="14">
        <v>2</v>
      </c>
      <c r="AA142" s="14">
        <v>2</v>
      </c>
      <c r="AB142" s="14">
        <v>2</v>
      </c>
      <c r="AC142" s="14">
        <v>2</v>
      </c>
      <c r="AD142" s="14">
        <v>2</v>
      </c>
      <c r="AE142" s="14">
        <v>2</v>
      </c>
      <c r="AF142" s="14">
        <v>2</v>
      </c>
      <c r="AG142" s="14">
        <v>2</v>
      </c>
      <c r="AH142" s="14">
        <v>2</v>
      </c>
      <c r="AI142" s="14">
        <v>2</v>
      </c>
      <c r="AJ142" s="14">
        <v>2</v>
      </c>
      <c r="AK142" s="14">
        <v>2</v>
      </c>
      <c r="AL142" s="14">
        <v>10</v>
      </c>
    </row>
    <row r="143" spans="1:38">
      <c r="A143" s="33" t="s">
        <v>122</v>
      </c>
      <c r="B143" s="36" t="s">
        <v>88</v>
      </c>
      <c r="C143" s="21" t="s">
        <v>51</v>
      </c>
      <c r="D143" s="21" t="s">
        <v>127</v>
      </c>
      <c r="E143" s="35">
        <f t="shared" si="4"/>
        <v>520000</v>
      </c>
      <c r="F143" s="14">
        <f t="shared" si="5"/>
        <v>128000</v>
      </c>
      <c r="G143" s="14">
        <v>16</v>
      </c>
      <c r="H143" s="14">
        <v>16</v>
      </c>
      <c r="I143" s="14">
        <v>16</v>
      </c>
      <c r="J143" s="14">
        <v>16</v>
      </c>
      <c r="K143" s="14">
        <v>16</v>
      </c>
      <c r="L143" s="14">
        <v>16</v>
      </c>
      <c r="M143" s="14">
        <v>16</v>
      </c>
      <c r="N143" s="14">
        <v>16</v>
      </c>
      <c r="O143" s="14">
        <v>16</v>
      </c>
      <c r="P143" s="14">
        <v>16</v>
      </c>
      <c r="Q143" s="14">
        <v>16</v>
      </c>
      <c r="R143" s="14">
        <v>16</v>
      </c>
      <c r="S143" s="14">
        <v>16</v>
      </c>
      <c r="T143" s="14">
        <v>16</v>
      </c>
      <c r="U143" s="14">
        <v>16</v>
      </c>
      <c r="V143" s="14">
        <v>16</v>
      </c>
      <c r="W143" s="14">
        <v>16</v>
      </c>
      <c r="X143" s="14">
        <v>16</v>
      </c>
      <c r="Y143" s="14">
        <v>16</v>
      </c>
      <c r="Z143" s="14">
        <v>16</v>
      </c>
      <c r="AA143" s="14">
        <v>16</v>
      </c>
      <c r="AB143" s="14">
        <v>16</v>
      </c>
      <c r="AC143" s="14">
        <v>16</v>
      </c>
      <c r="AD143" s="14">
        <v>16</v>
      </c>
      <c r="AE143" s="14">
        <v>16</v>
      </c>
      <c r="AF143" s="14">
        <v>16</v>
      </c>
      <c r="AG143" s="14">
        <v>16</v>
      </c>
      <c r="AH143" s="14">
        <v>16</v>
      </c>
      <c r="AI143" s="14">
        <v>16</v>
      </c>
      <c r="AJ143" s="14">
        <v>16</v>
      </c>
      <c r="AK143" s="14">
        <v>16</v>
      </c>
      <c r="AL143" s="14">
        <v>24</v>
      </c>
    </row>
    <row r="144" spans="1:38">
      <c r="A144" s="33" t="s">
        <v>122</v>
      </c>
      <c r="B144" s="36" t="s">
        <v>88</v>
      </c>
      <c r="C144" s="20" t="s">
        <v>99</v>
      </c>
      <c r="D144" s="21" t="s">
        <v>127</v>
      </c>
      <c r="E144" s="35">
        <f t="shared" si="4"/>
        <v>300000</v>
      </c>
      <c r="F144" s="14">
        <f t="shared" si="5"/>
        <v>72000</v>
      </c>
      <c r="G144" s="14">
        <v>9</v>
      </c>
      <c r="H144" s="14">
        <v>9</v>
      </c>
      <c r="I144" s="14">
        <v>9</v>
      </c>
      <c r="J144" s="14">
        <v>9</v>
      </c>
      <c r="K144" s="14">
        <v>9</v>
      </c>
      <c r="L144" s="14">
        <v>9</v>
      </c>
      <c r="M144" s="14">
        <v>9</v>
      </c>
      <c r="N144" s="14">
        <v>9</v>
      </c>
      <c r="O144" s="14">
        <v>9</v>
      </c>
      <c r="P144" s="14">
        <v>9</v>
      </c>
      <c r="Q144" s="14">
        <v>9</v>
      </c>
      <c r="R144" s="14">
        <v>9</v>
      </c>
      <c r="S144" s="14">
        <v>9</v>
      </c>
      <c r="T144" s="14">
        <v>9</v>
      </c>
      <c r="U144" s="14">
        <v>9</v>
      </c>
      <c r="V144" s="14">
        <v>9</v>
      </c>
      <c r="W144" s="14">
        <v>9</v>
      </c>
      <c r="X144" s="14">
        <v>9</v>
      </c>
      <c r="Y144" s="14">
        <v>9</v>
      </c>
      <c r="Z144" s="14">
        <v>9</v>
      </c>
      <c r="AA144" s="14">
        <v>9</v>
      </c>
      <c r="AB144" s="14">
        <v>9</v>
      </c>
      <c r="AC144" s="14">
        <v>9</v>
      </c>
      <c r="AD144" s="14">
        <v>9</v>
      </c>
      <c r="AE144" s="14">
        <v>9</v>
      </c>
      <c r="AF144" s="14">
        <v>9</v>
      </c>
      <c r="AG144" s="14">
        <v>9</v>
      </c>
      <c r="AH144" s="14">
        <v>9</v>
      </c>
      <c r="AI144" s="14">
        <v>9</v>
      </c>
      <c r="AJ144" s="14">
        <v>9</v>
      </c>
      <c r="AK144" s="14">
        <v>9</v>
      </c>
      <c r="AL144" s="14">
        <v>21</v>
      </c>
    </row>
    <row r="145" spans="1:38">
      <c r="A145" s="33" t="s">
        <v>122</v>
      </c>
      <c r="B145" s="36" t="s">
        <v>88</v>
      </c>
      <c r="C145" s="20" t="s">
        <v>100</v>
      </c>
      <c r="D145" s="21" t="s">
        <v>127</v>
      </c>
      <c r="E145" s="35">
        <f t="shared" si="4"/>
        <v>520000</v>
      </c>
      <c r="F145" s="14">
        <f t="shared" si="5"/>
        <v>128000</v>
      </c>
      <c r="G145" s="14">
        <v>16</v>
      </c>
      <c r="H145" s="14">
        <v>16</v>
      </c>
      <c r="I145" s="14">
        <v>16</v>
      </c>
      <c r="J145" s="14">
        <v>16</v>
      </c>
      <c r="K145" s="14">
        <v>16</v>
      </c>
      <c r="L145" s="14">
        <v>16</v>
      </c>
      <c r="M145" s="14">
        <v>16</v>
      </c>
      <c r="N145" s="14">
        <v>16</v>
      </c>
      <c r="O145" s="14">
        <v>16</v>
      </c>
      <c r="P145" s="14">
        <v>16</v>
      </c>
      <c r="Q145" s="14">
        <v>16</v>
      </c>
      <c r="R145" s="14">
        <v>16</v>
      </c>
      <c r="S145" s="14">
        <v>16</v>
      </c>
      <c r="T145" s="14">
        <v>16</v>
      </c>
      <c r="U145" s="14">
        <v>16</v>
      </c>
      <c r="V145" s="14">
        <v>16</v>
      </c>
      <c r="W145" s="14">
        <v>16</v>
      </c>
      <c r="X145" s="14">
        <v>16</v>
      </c>
      <c r="Y145" s="14">
        <v>16</v>
      </c>
      <c r="Z145" s="14">
        <v>16</v>
      </c>
      <c r="AA145" s="14">
        <v>16</v>
      </c>
      <c r="AB145" s="14">
        <v>16</v>
      </c>
      <c r="AC145" s="14">
        <v>16</v>
      </c>
      <c r="AD145" s="14">
        <v>16</v>
      </c>
      <c r="AE145" s="14">
        <v>16</v>
      </c>
      <c r="AF145" s="14">
        <v>16</v>
      </c>
      <c r="AG145" s="14">
        <v>16</v>
      </c>
      <c r="AH145" s="14">
        <v>16</v>
      </c>
      <c r="AI145" s="14">
        <v>16</v>
      </c>
      <c r="AJ145" s="14">
        <v>16</v>
      </c>
      <c r="AK145" s="14">
        <v>16</v>
      </c>
      <c r="AL145" s="14">
        <v>24</v>
      </c>
    </row>
    <row r="146" spans="1:38">
      <c r="A146" s="33" t="s">
        <v>122</v>
      </c>
      <c r="B146" s="36" t="s">
        <v>88</v>
      </c>
      <c r="C146" s="20" t="s">
        <v>98</v>
      </c>
      <c r="D146" s="21" t="s">
        <v>127</v>
      </c>
      <c r="E146" s="35">
        <f t="shared" si="4"/>
        <v>260000</v>
      </c>
      <c r="F146" s="14">
        <f t="shared" si="5"/>
        <v>64000</v>
      </c>
      <c r="G146" s="14">
        <v>8</v>
      </c>
      <c r="H146" s="14">
        <v>8</v>
      </c>
      <c r="I146" s="14">
        <v>8</v>
      </c>
      <c r="J146" s="14">
        <v>8</v>
      </c>
      <c r="K146" s="14">
        <v>8</v>
      </c>
      <c r="L146" s="14">
        <v>8</v>
      </c>
      <c r="M146" s="14">
        <v>8</v>
      </c>
      <c r="N146" s="14">
        <v>8</v>
      </c>
      <c r="O146" s="14">
        <v>8</v>
      </c>
      <c r="P146" s="14">
        <v>8</v>
      </c>
      <c r="Q146" s="14">
        <v>8</v>
      </c>
      <c r="R146" s="14">
        <v>8</v>
      </c>
      <c r="S146" s="14">
        <v>8</v>
      </c>
      <c r="T146" s="14">
        <v>8</v>
      </c>
      <c r="U146" s="14">
        <v>8</v>
      </c>
      <c r="V146" s="14">
        <v>8</v>
      </c>
      <c r="W146" s="14">
        <v>8</v>
      </c>
      <c r="X146" s="14">
        <v>8</v>
      </c>
      <c r="Y146" s="14">
        <v>8</v>
      </c>
      <c r="Z146" s="14">
        <v>8</v>
      </c>
      <c r="AA146" s="14">
        <v>8</v>
      </c>
      <c r="AB146" s="14">
        <v>8</v>
      </c>
      <c r="AC146" s="14">
        <v>8</v>
      </c>
      <c r="AD146" s="14">
        <v>8</v>
      </c>
      <c r="AE146" s="14">
        <v>8</v>
      </c>
      <c r="AF146" s="14">
        <v>8</v>
      </c>
      <c r="AG146" s="14">
        <v>8</v>
      </c>
      <c r="AH146" s="14">
        <v>8</v>
      </c>
      <c r="AI146" s="14">
        <v>8</v>
      </c>
      <c r="AJ146" s="14">
        <v>8</v>
      </c>
      <c r="AK146" s="14">
        <v>8</v>
      </c>
      <c r="AL146" s="14">
        <v>12</v>
      </c>
    </row>
    <row r="147" spans="1:38">
      <c r="A147" s="33" t="s">
        <v>122</v>
      </c>
      <c r="B147" s="36" t="s">
        <v>89</v>
      </c>
      <c r="C147" s="20" t="s">
        <v>42</v>
      </c>
      <c r="D147" s="21" t="s">
        <v>127</v>
      </c>
      <c r="E147" s="35">
        <f t="shared" si="4"/>
        <v>1791000</v>
      </c>
      <c r="F147" s="14">
        <f t="shared" si="5"/>
        <v>448000</v>
      </c>
      <c r="G147" s="14">
        <v>56</v>
      </c>
      <c r="H147" s="14">
        <v>56</v>
      </c>
      <c r="I147" s="14">
        <v>56</v>
      </c>
      <c r="J147" s="14">
        <v>56</v>
      </c>
      <c r="K147" s="14">
        <v>56</v>
      </c>
      <c r="L147" s="14">
        <v>56</v>
      </c>
      <c r="M147" s="14">
        <v>56</v>
      </c>
      <c r="N147" s="14">
        <v>56</v>
      </c>
      <c r="O147" s="14">
        <v>56</v>
      </c>
      <c r="P147" s="14">
        <v>56</v>
      </c>
      <c r="Q147" s="14">
        <v>56</v>
      </c>
      <c r="R147" s="14">
        <v>56</v>
      </c>
      <c r="S147" s="14">
        <v>56</v>
      </c>
      <c r="T147" s="14">
        <v>56</v>
      </c>
      <c r="U147" s="14">
        <v>56</v>
      </c>
      <c r="V147" s="14">
        <v>56</v>
      </c>
      <c r="W147" s="14">
        <v>56</v>
      </c>
      <c r="X147" s="14">
        <v>56</v>
      </c>
      <c r="Y147" s="14">
        <v>56</v>
      </c>
      <c r="Z147" s="14">
        <v>56</v>
      </c>
      <c r="AA147" s="14">
        <v>56</v>
      </c>
      <c r="AB147" s="14">
        <v>56</v>
      </c>
      <c r="AC147" s="14">
        <v>56</v>
      </c>
      <c r="AD147" s="14">
        <v>56</v>
      </c>
      <c r="AE147" s="14">
        <v>56</v>
      </c>
      <c r="AF147" s="14">
        <v>56</v>
      </c>
      <c r="AG147" s="14">
        <v>56</v>
      </c>
      <c r="AH147" s="14">
        <v>56</v>
      </c>
      <c r="AI147" s="14">
        <v>56</v>
      </c>
      <c r="AJ147" s="14">
        <v>56</v>
      </c>
      <c r="AK147" s="14">
        <v>56</v>
      </c>
      <c r="AL147" s="14">
        <v>55</v>
      </c>
    </row>
    <row r="148" spans="1:38">
      <c r="A148" s="33" t="s">
        <v>122</v>
      </c>
      <c r="B148" s="36" t="s">
        <v>89</v>
      </c>
      <c r="C148" s="20" t="s">
        <v>43</v>
      </c>
      <c r="D148" s="21" t="s">
        <v>127</v>
      </c>
      <c r="E148" s="35">
        <f t="shared" si="4"/>
        <v>972000</v>
      </c>
      <c r="F148" s="14">
        <f t="shared" si="5"/>
        <v>240000</v>
      </c>
      <c r="G148" s="14">
        <v>30</v>
      </c>
      <c r="H148" s="14">
        <v>30</v>
      </c>
      <c r="I148" s="14">
        <v>30</v>
      </c>
      <c r="J148" s="14">
        <v>30</v>
      </c>
      <c r="K148" s="14">
        <v>30</v>
      </c>
      <c r="L148" s="14">
        <v>30</v>
      </c>
      <c r="M148" s="14">
        <v>30</v>
      </c>
      <c r="N148" s="14">
        <v>30</v>
      </c>
      <c r="O148" s="14">
        <v>30</v>
      </c>
      <c r="P148" s="14">
        <v>30</v>
      </c>
      <c r="Q148" s="14">
        <v>30</v>
      </c>
      <c r="R148" s="14">
        <v>30</v>
      </c>
      <c r="S148" s="14">
        <v>30</v>
      </c>
      <c r="T148" s="14">
        <v>30</v>
      </c>
      <c r="U148" s="14">
        <v>30</v>
      </c>
      <c r="V148" s="14">
        <v>30</v>
      </c>
      <c r="W148" s="14">
        <v>30</v>
      </c>
      <c r="X148" s="14">
        <v>30</v>
      </c>
      <c r="Y148" s="14">
        <v>30</v>
      </c>
      <c r="Z148" s="14">
        <v>30</v>
      </c>
      <c r="AA148" s="14">
        <v>30</v>
      </c>
      <c r="AB148" s="14">
        <v>30</v>
      </c>
      <c r="AC148" s="14">
        <v>30</v>
      </c>
      <c r="AD148" s="14">
        <v>30</v>
      </c>
      <c r="AE148" s="14">
        <v>30</v>
      </c>
      <c r="AF148" s="14">
        <v>30</v>
      </c>
      <c r="AG148" s="14">
        <v>30</v>
      </c>
      <c r="AH148" s="14">
        <v>30</v>
      </c>
      <c r="AI148" s="14">
        <v>30</v>
      </c>
      <c r="AJ148" s="14">
        <v>30</v>
      </c>
      <c r="AK148" s="14">
        <v>30</v>
      </c>
      <c r="AL148" s="14">
        <v>42</v>
      </c>
    </row>
    <row r="149" spans="1:38">
      <c r="A149" s="33" t="s">
        <v>122</v>
      </c>
      <c r="B149" s="36" t="s">
        <v>89</v>
      </c>
      <c r="C149" s="20" t="s">
        <v>1</v>
      </c>
      <c r="D149" s="21" t="s">
        <v>127</v>
      </c>
      <c r="E149" s="35">
        <f t="shared" si="4"/>
        <v>69000</v>
      </c>
      <c r="F149" s="14">
        <f t="shared" si="5"/>
        <v>16000</v>
      </c>
      <c r="G149" s="14">
        <v>2</v>
      </c>
      <c r="H149" s="14">
        <v>2</v>
      </c>
      <c r="I149" s="14">
        <v>2</v>
      </c>
      <c r="J149" s="14">
        <v>2</v>
      </c>
      <c r="K149" s="14">
        <v>2</v>
      </c>
      <c r="L149" s="14">
        <v>2</v>
      </c>
      <c r="M149" s="14">
        <v>2</v>
      </c>
      <c r="N149" s="14">
        <v>2</v>
      </c>
      <c r="O149" s="14">
        <v>2</v>
      </c>
      <c r="P149" s="14">
        <v>2</v>
      </c>
      <c r="Q149" s="14">
        <v>2</v>
      </c>
      <c r="R149" s="14">
        <v>2</v>
      </c>
      <c r="S149" s="14">
        <v>2</v>
      </c>
      <c r="T149" s="14">
        <v>2</v>
      </c>
      <c r="U149" s="14">
        <v>2</v>
      </c>
      <c r="V149" s="14">
        <v>2</v>
      </c>
      <c r="W149" s="14">
        <v>2</v>
      </c>
      <c r="X149" s="14">
        <v>2</v>
      </c>
      <c r="Y149" s="14">
        <v>2</v>
      </c>
      <c r="Z149" s="14">
        <v>2</v>
      </c>
      <c r="AA149" s="14">
        <v>2</v>
      </c>
      <c r="AB149" s="14">
        <v>2</v>
      </c>
      <c r="AC149" s="14">
        <v>2</v>
      </c>
      <c r="AD149" s="14">
        <v>2</v>
      </c>
      <c r="AE149" s="14">
        <v>2</v>
      </c>
      <c r="AF149" s="14">
        <v>2</v>
      </c>
      <c r="AG149" s="14">
        <v>2</v>
      </c>
      <c r="AH149" s="14">
        <v>2</v>
      </c>
      <c r="AI149" s="14">
        <v>2</v>
      </c>
      <c r="AJ149" s="14">
        <v>2</v>
      </c>
      <c r="AK149" s="14">
        <v>2</v>
      </c>
      <c r="AL149" s="14">
        <v>7</v>
      </c>
    </row>
    <row r="150" spans="1:38">
      <c r="A150" s="33" t="s">
        <v>122</v>
      </c>
      <c r="B150" s="36" t="s">
        <v>89</v>
      </c>
      <c r="C150" s="20" t="s">
        <v>4</v>
      </c>
      <c r="D150" s="21" t="s">
        <v>127</v>
      </c>
      <c r="E150" s="35">
        <f t="shared" si="4"/>
        <v>157000</v>
      </c>
      <c r="F150" s="14">
        <f t="shared" si="5"/>
        <v>40000</v>
      </c>
      <c r="G150" s="14">
        <v>5</v>
      </c>
      <c r="H150" s="14">
        <v>5</v>
      </c>
      <c r="I150" s="14">
        <v>5</v>
      </c>
      <c r="J150" s="14">
        <v>5</v>
      </c>
      <c r="K150" s="14">
        <v>5</v>
      </c>
      <c r="L150" s="14">
        <v>5</v>
      </c>
      <c r="M150" s="14">
        <v>5</v>
      </c>
      <c r="N150" s="14">
        <v>5</v>
      </c>
      <c r="O150" s="14">
        <v>5</v>
      </c>
      <c r="P150" s="14">
        <v>5</v>
      </c>
      <c r="Q150" s="14">
        <v>5</v>
      </c>
      <c r="R150" s="14">
        <v>5</v>
      </c>
      <c r="S150" s="14">
        <v>5</v>
      </c>
      <c r="T150" s="14">
        <v>5</v>
      </c>
      <c r="U150" s="14">
        <v>5</v>
      </c>
      <c r="V150" s="14">
        <v>5</v>
      </c>
      <c r="W150" s="14">
        <v>5</v>
      </c>
      <c r="X150" s="14">
        <v>5</v>
      </c>
      <c r="Y150" s="14">
        <v>5</v>
      </c>
      <c r="Z150" s="14">
        <v>5</v>
      </c>
      <c r="AA150" s="14">
        <v>5</v>
      </c>
      <c r="AB150" s="14">
        <v>5</v>
      </c>
      <c r="AC150" s="14">
        <v>5</v>
      </c>
      <c r="AD150" s="14">
        <v>5</v>
      </c>
      <c r="AE150" s="14">
        <v>5</v>
      </c>
      <c r="AF150" s="14">
        <v>5</v>
      </c>
      <c r="AG150" s="14">
        <v>5</v>
      </c>
      <c r="AH150" s="14">
        <v>5</v>
      </c>
      <c r="AI150" s="14">
        <v>5</v>
      </c>
      <c r="AJ150" s="14">
        <v>5</v>
      </c>
      <c r="AK150" s="14">
        <v>5</v>
      </c>
      <c r="AL150" s="14">
        <v>2</v>
      </c>
    </row>
    <row r="151" spans="1:38">
      <c r="A151" s="33" t="s">
        <v>122</v>
      </c>
      <c r="B151" s="36" t="s">
        <v>89</v>
      </c>
      <c r="C151" s="20" t="s">
        <v>5</v>
      </c>
      <c r="D151" s="21" t="s">
        <v>127</v>
      </c>
      <c r="E151" s="35">
        <f t="shared" si="4"/>
        <v>170000</v>
      </c>
      <c r="F151" s="14">
        <f t="shared" si="5"/>
        <v>40000</v>
      </c>
      <c r="G151" s="14">
        <v>5</v>
      </c>
      <c r="H151" s="14">
        <v>5</v>
      </c>
      <c r="I151" s="14">
        <v>5</v>
      </c>
      <c r="J151" s="14">
        <v>5</v>
      </c>
      <c r="K151" s="14">
        <v>5</v>
      </c>
      <c r="L151" s="14">
        <v>5</v>
      </c>
      <c r="M151" s="14">
        <v>5</v>
      </c>
      <c r="N151" s="14">
        <v>5</v>
      </c>
      <c r="O151" s="14">
        <v>5</v>
      </c>
      <c r="P151" s="14">
        <v>5</v>
      </c>
      <c r="Q151" s="14">
        <v>5</v>
      </c>
      <c r="R151" s="14">
        <v>5</v>
      </c>
      <c r="S151" s="14">
        <v>5</v>
      </c>
      <c r="T151" s="14">
        <v>5</v>
      </c>
      <c r="U151" s="14">
        <v>5</v>
      </c>
      <c r="V151" s="14">
        <v>5</v>
      </c>
      <c r="W151" s="14">
        <v>5</v>
      </c>
      <c r="X151" s="14">
        <v>5</v>
      </c>
      <c r="Y151" s="14">
        <v>5</v>
      </c>
      <c r="Z151" s="14">
        <v>5</v>
      </c>
      <c r="AA151" s="14">
        <v>5</v>
      </c>
      <c r="AB151" s="14">
        <v>5</v>
      </c>
      <c r="AC151" s="14">
        <v>5</v>
      </c>
      <c r="AD151" s="14">
        <v>5</v>
      </c>
      <c r="AE151" s="14">
        <v>5</v>
      </c>
      <c r="AF151" s="14">
        <v>5</v>
      </c>
      <c r="AG151" s="14">
        <v>5</v>
      </c>
      <c r="AH151" s="14">
        <v>5</v>
      </c>
      <c r="AI151" s="14">
        <v>5</v>
      </c>
      <c r="AJ151" s="14">
        <v>5</v>
      </c>
      <c r="AK151" s="14">
        <v>5</v>
      </c>
      <c r="AL151" s="14">
        <v>15</v>
      </c>
    </row>
    <row r="152" spans="1:38">
      <c r="A152" s="33" t="s">
        <v>122</v>
      </c>
      <c r="B152" s="36" t="s">
        <v>89</v>
      </c>
      <c r="C152" s="20" t="s">
        <v>47</v>
      </c>
      <c r="D152" s="21" t="s">
        <v>127</v>
      </c>
      <c r="E152" s="35">
        <f t="shared" si="4"/>
        <v>117000</v>
      </c>
      <c r="F152" s="14">
        <f t="shared" si="5"/>
        <v>32000</v>
      </c>
      <c r="G152" s="14">
        <v>4</v>
      </c>
      <c r="H152" s="14">
        <v>4</v>
      </c>
      <c r="I152" s="14">
        <v>4</v>
      </c>
      <c r="J152" s="14">
        <v>4</v>
      </c>
      <c r="K152" s="14">
        <v>4</v>
      </c>
      <c r="L152" s="14">
        <v>4</v>
      </c>
      <c r="M152" s="14">
        <v>4</v>
      </c>
      <c r="N152" s="14">
        <v>4</v>
      </c>
      <c r="O152" s="14">
        <v>4</v>
      </c>
      <c r="P152" s="14">
        <v>4</v>
      </c>
      <c r="Q152" s="14">
        <v>4</v>
      </c>
      <c r="R152" s="14">
        <v>4</v>
      </c>
      <c r="S152" s="14">
        <v>4</v>
      </c>
      <c r="T152" s="14">
        <v>4</v>
      </c>
      <c r="U152" s="14">
        <v>4</v>
      </c>
      <c r="V152" s="14">
        <v>4</v>
      </c>
      <c r="W152" s="14">
        <v>4</v>
      </c>
      <c r="X152" s="14">
        <v>4</v>
      </c>
      <c r="Y152" s="14">
        <v>4</v>
      </c>
      <c r="Z152" s="14">
        <v>4</v>
      </c>
      <c r="AA152" s="14">
        <v>4</v>
      </c>
      <c r="AB152" s="14">
        <v>4</v>
      </c>
      <c r="AC152" s="14">
        <v>3</v>
      </c>
      <c r="AD152" s="14">
        <v>3</v>
      </c>
      <c r="AE152" s="14">
        <v>3</v>
      </c>
      <c r="AF152" s="14">
        <v>3</v>
      </c>
      <c r="AG152" s="14">
        <v>3</v>
      </c>
      <c r="AH152" s="14">
        <v>3</v>
      </c>
      <c r="AI152" s="14">
        <v>3</v>
      </c>
      <c r="AJ152" s="14">
        <v>3</v>
      </c>
      <c r="AK152" s="14">
        <v>3</v>
      </c>
      <c r="AL152" s="14">
        <v>2</v>
      </c>
    </row>
    <row r="153" spans="1:38">
      <c r="A153" s="33" t="s">
        <v>122</v>
      </c>
      <c r="B153" s="36" t="s">
        <v>89</v>
      </c>
      <c r="C153" s="20" t="s">
        <v>48</v>
      </c>
      <c r="D153" s="21" t="s">
        <v>127</v>
      </c>
      <c r="E153" s="35">
        <f t="shared" si="4"/>
        <v>44000</v>
      </c>
      <c r="F153" s="14">
        <f t="shared" si="5"/>
        <v>8000</v>
      </c>
      <c r="G153" s="14">
        <v>1</v>
      </c>
      <c r="H153" s="14">
        <v>1</v>
      </c>
      <c r="I153" s="14">
        <v>1</v>
      </c>
      <c r="J153" s="14">
        <v>1</v>
      </c>
      <c r="K153" s="14">
        <v>1</v>
      </c>
      <c r="L153" s="14">
        <v>1</v>
      </c>
      <c r="M153" s="14">
        <v>1</v>
      </c>
      <c r="N153" s="14">
        <v>1</v>
      </c>
      <c r="O153" s="14">
        <v>1</v>
      </c>
      <c r="P153" s="14">
        <v>1</v>
      </c>
      <c r="Q153" s="14">
        <v>1</v>
      </c>
      <c r="R153" s="14">
        <v>1</v>
      </c>
      <c r="S153" s="14">
        <v>1</v>
      </c>
      <c r="T153" s="14">
        <v>1</v>
      </c>
      <c r="U153" s="14">
        <v>1</v>
      </c>
      <c r="V153" s="14">
        <v>1</v>
      </c>
      <c r="W153" s="14">
        <v>1</v>
      </c>
      <c r="X153" s="14">
        <v>1</v>
      </c>
      <c r="Y153" s="14">
        <v>1</v>
      </c>
      <c r="Z153" s="14">
        <v>1</v>
      </c>
      <c r="AA153" s="14">
        <v>1</v>
      </c>
      <c r="AB153" s="14">
        <v>1</v>
      </c>
      <c r="AC153" s="14">
        <v>1</v>
      </c>
      <c r="AD153" s="14">
        <v>1</v>
      </c>
      <c r="AE153" s="14">
        <v>1</v>
      </c>
      <c r="AF153" s="14">
        <v>1</v>
      </c>
      <c r="AG153" s="14">
        <v>1</v>
      </c>
      <c r="AH153" s="14">
        <v>1</v>
      </c>
      <c r="AI153" s="14">
        <v>1</v>
      </c>
      <c r="AJ153" s="14">
        <v>1</v>
      </c>
      <c r="AK153" s="14">
        <v>1</v>
      </c>
      <c r="AL153" s="14">
        <v>13</v>
      </c>
    </row>
    <row r="154" spans="1:38">
      <c r="A154" s="33" t="s">
        <v>122</v>
      </c>
      <c r="B154" s="36" t="s">
        <v>89</v>
      </c>
      <c r="C154" s="20" t="s">
        <v>3</v>
      </c>
      <c r="D154" s="21" t="s">
        <v>127</v>
      </c>
      <c r="E154" s="35">
        <f t="shared" si="4"/>
        <v>462000</v>
      </c>
      <c r="F154" s="14">
        <f t="shared" si="5"/>
        <v>112000</v>
      </c>
      <c r="G154" s="14">
        <v>14</v>
      </c>
      <c r="H154" s="14">
        <v>14</v>
      </c>
      <c r="I154" s="14">
        <v>14</v>
      </c>
      <c r="J154" s="14">
        <v>14</v>
      </c>
      <c r="K154" s="14">
        <v>14</v>
      </c>
      <c r="L154" s="14">
        <v>14</v>
      </c>
      <c r="M154" s="14">
        <v>14</v>
      </c>
      <c r="N154" s="14">
        <v>14</v>
      </c>
      <c r="O154" s="14">
        <v>14</v>
      </c>
      <c r="P154" s="14">
        <v>14</v>
      </c>
      <c r="Q154" s="14">
        <v>14</v>
      </c>
      <c r="R154" s="14">
        <v>14</v>
      </c>
      <c r="S154" s="14">
        <v>14</v>
      </c>
      <c r="T154" s="14">
        <v>14</v>
      </c>
      <c r="U154" s="14">
        <v>14</v>
      </c>
      <c r="V154" s="14">
        <v>14</v>
      </c>
      <c r="W154" s="14">
        <v>14</v>
      </c>
      <c r="X154" s="14">
        <v>14</v>
      </c>
      <c r="Y154" s="14">
        <v>14</v>
      </c>
      <c r="Z154" s="14">
        <v>14</v>
      </c>
      <c r="AA154" s="14">
        <v>14</v>
      </c>
      <c r="AB154" s="14">
        <v>14</v>
      </c>
      <c r="AC154" s="14">
        <v>14</v>
      </c>
      <c r="AD154" s="14">
        <v>14</v>
      </c>
      <c r="AE154" s="14">
        <v>14</v>
      </c>
      <c r="AF154" s="14">
        <v>14</v>
      </c>
      <c r="AG154" s="14">
        <v>14</v>
      </c>
      <c r="AH154" s="14">
        <v>14</v>
      </c>
      <c r="AI154" s="14">
        <v>14</v>
      </c>
      <c r="AJ154" s="14">
        <v>14</v>
      </c>
      <c r="AK154" s="14">
        <v>14</v>
      </c>
      <c r="AL154" s="14">
        <v>28</v>
      </c>
    </row>
    <row r="155" spans="1:38">
      <c r="A155" s="33" t="s">
        <v>122</v>
      </c>
      <c r="B155" s="36" t="s">
        <v>89</v>
      </c>
      <c r="C155" s="20" t="s">
        <v>50</v>
      </c>
      <c r="D155" s="21" t="s">
        <v>127</v>
      </c>
      <c r="E155" s="35">
        <f t="shared" si="4"/>
        <v>67000</v>
      </c>
      <c r="F155" s="14">
        <f t="shared" si="5"/>
        <v>16000</v>
      </c>
      <c r="G155" s="14">
        <v>2</v>
      </c>
      <c r="H155" s="14">
        <v>2</v>
      </c>
      <c r="I155" s="14">
        <v>2</v>
      </c>
      <c r="J155" s="14">
        <v>2</v>
      </c>
      <c r="K155" s="14">
        <v>2</v>
      </c>
      <c r="L155" s="14">
        <v>2</v>
      </c>
      <c r="M155" s="14">
        <v>2</v>
      </c>
      <c r="N155" s="14">
        <v>2</v>
      </c>
      <c r="O155" s="14">
        <v>2</v>
      </c>
      <c r="P155" s="14">
        <v>2</v>
      </c>
      <c r="Q155" s="14">
        <v>2</v>
      </c>
      <c r="R155" s="14">
        <v>2</v>
      </c>
      <c r="S155" s="14">
        <v>2</v>
      </c>
      <c r="T155" s="14">
        <v>2</v>
      </c>
      <c r="U155" s="14">
        <v>2</v>
      </c>
      <c r="V155" s="14">
        <v>2</v>
      </c>
      <c r="W155" s="14">
        <v>2</v>
      </c>
      <c r="X155" s="14">
        <v>2</v>
      </c>
      <c r="Y155" s="14">
        <v>2</v>
      </c>
      <c r="Z155" s="14">
        <v>2</v>
      </c>
      <c r="AA155" s="14">
        <v>2</v>
      </c>
      <c r="AB155" s="14">
        <v>2</v>
      </c>
      <c r="AC155" s="14">
        <v>2</v>
      </c>
      <c r="AD155" s="14">
        <v>2</v>
      </c>
      <c r="AE155" s="14">
        <v>2</v>
      </c>
      <c r="AF155" s="14">
        <v>2</v>
      </c>
      <c r="AG155" s="14">
        <v>2</v>
      </c>
      <c r="AH155" s="14">
        <v>2</v>
      </c>
      <c r="AI155" s="14">
        <v>2</v>
      </c>
      <c r="AJ155" s="14">
        <v>2</v>
      </c>
      <c r="AK155" s="14">
        <v>2</v>
      </c>
      <c r="AL155" s="14">
        <v>5</v>
      </c>
    </row>
    <row r="156" spans="1:38">
      <c r="A156" s="33" t="s">
        <v>122</v>
      </c>
      <c r="B156" s="36" t="s">
        <v>89</v>
      </c>
      <c r="C156" s="20" t="s">
        <v>45</v>
      </c>
      <c r="D156" s="21" t="s">
        <v>127</v>
      </c>
      <c r="E156" s="35">
        <f t="shared" si="4"/>
        <v>24000</v>
      </c>
      <c r="F156" s="14">
        <f t="shared" si="5"/>
        <v>8000</v>
      </c>
      <c r="G156" s="14">
        <v>1</v>
      </c>
      <c r="H156" s="14">
        <v>1</v>
      </c>
      <c r="I156" s="14">
        <v>1</v>
      </c>
      <c r="J156" s="14">
        <v>1</v>
      </c>
      <c r="K156" s="14">
        <v>1</v>
      </c>
      <c r="L156" s="14">
        <v>1</v>
      </c>
      <c r="M156" s="14">
        <v>1</v>
      </c>
      <c r="N156" s="14">
        <v>1</v>
      </c>
      <c r="O156" s="14">
        <v>1</v>
      </c>
      <c r="P156" s="14">
        <v>1</v>
      </c>
      <c r="Q156" s="14">
        <v>1</v>
      </c>
      <c r="R156" s="14">
        <v>1</v>
      </c>
      <c r="S156" s="14">
        <v>1</v>
      </c>
      <c r="T156" s="14">
        <v>1</v>
      </c>
      <c r="U156" s="14">
        <v>1</v>
      </c>
      <c r="V156" s="14">
        <v>1</v>
      </c>
      <c r="W156" s="14">
        <v>1</v>
      </c>
      <c r="X156" s="14">
        <v>1</v>
      </c>
      <c r="Y156" s="14">
        <v>1</v>
      </c>
      <c r="Z156" s="14">
        <v>1</v>
      </c>
      <c r="AA156" s="14">
        <v>1</v>
      </c>
      <c r="AB156" s="14">
        <v>1</v>
      </c>
      <c r="AC156" s="14">
        <v>1</v>
      </c>
      <c r="AD156" s="14">
        <v>1</v>
      </c>
      <c r="AE156" s="14">
        <v>0</v>
      </c>
      <c r="AF156" s="14">
        <v>0</v>
      </c>
      <c r="AG156" s="14">
        <v>0</v>
      </c>
      <c r="AH156" s="14">
        <v>0</v>
      </c>
      <c r="AI156" s="14">
        <v>0</v>
      </c>
      <c r="AJ156" s="14">
        <v>0</v>
      </c>
      <c r="AK156" s="14">
        <v>0</v>
      </c>
      <c r="AL156" s="14">
        <v>0</v>
      </c>
    </row>
    <row r="157" spans="1:38">
      <c r="A157" s="33" t="s">
        <v>122</v>
      </c>
      <c r="B157" s="21" t="s">
        <v>89</v>
      </c>
      <c r="C157" s="20" t="s">
        <v>53</v>
      </c>
      <c r="D157" s="21" t="s">
        <v>127</v>
      </c>
      <c r="E157" s="35">
        <f t="shared" si="4"/>
        <v>252000</v>
      </c>
      <c r="F157" s="14">
        <f t="shared" si="5"/>
        <v>64000</v>
      </c>
      <c r="G157" s="14">
        <v>8</v>
      </c>
      <c r="H157" s="14">
        <v>8</v>
      </c>
      <c r="I157" s="14">
        <v>8</v>
      </c>
      <c r="J157" s="14">
        <v>8</v>
      </c>
      <c r="K157" s="14">
        <v>8</v>
      </c>
      <c r="L157" s="14">
        <v>8</v>
      </c>
      <c r="M157" s="14">
        <v>8</v>
      </c>
      <c r="N157" s="14">
        <v>8</v>
      </c>
      <c r="O157" s="14">
        <v>8</v>
      </c>
      <c r="P157" s="14">
        <v>8</v>
      </c>
      <c r="Q157" s="14">
        <v>8</v>
      </c>
      <c r="R157" s="14">
        <v>8</v>
      </c>
      <c r="S157" s="14">
        <v>8</v>
      </c>
      <c r="T157" s="14">
        <v>8</v>
      </c>
      <c r="U157" s="14">
        <v>8</v>
      </c>
      <c r="V157" s="14">
        <v>8</v>
      </c>
      <c r="W157" s="14">
        <v>8</v>
      </c>
      <c r="X157" s="14">
        <v>8</v>
      </c>
      <c r="Y157" s="14">
        <v>8</v>
      </c>
      <c r="Z157" s="14">
        <v>8</v>
      </c>
      <c r="AA157" s="14">
        <v>8</v>
      </c>
      <c r="AB157" s="14">
        <v>8</v>
      </c>
      <c r="AC157" s="14">
        <v>8</v>
      </c>
      <c r="AD157" s="14">
        <v>8</v>
      </c>
      <c r="AE157" s="14">
        <v>8</v>
      </c>
      <c r="AF157" s="14">
        <v>8</v>
      </c>
      <c r="AG157" s="14">
        <v>8</v>
      </c>
      <c r="AH157" s="14">
        <v>8</v>
      </c>
      <c r="AI157" s="14">
        <v>8</v>
      </c>
      <c r="AJ157" s="14">
        <v>8</v>
      </c>
      <c r="AK157" s="14">
        <v>8</v>
      </c>
      <c r="AL157" s="14">
        <v>4</v>
      </c>
    </row>
    <row r="158" spans="1:38">
      <c r="A158" s="33" t="s">
        <v>122</v>
      </c>
      <c r="B158" s="21" t="s">
        <v>89</v>
      </c>
      <c r="C158" s="20" t="s">
        <v>0</v>
      </c>
      <c r="D158" s="21" t="s">
        <v>127</v>
      </c>
      <c r="E158" s="35">
        <f t="shared" si="4"/>
        <v>90000</v>
      </c>
      <c r="F158" s="14">
        <f t="shared" si="5"/>
        <v>24000</v>
      </c>
      <c r="G158" s="14">
        <v>3</v>
      </c>
      <c r="H158" s="14">
        <v>3</v>
      </c>
      <c r="I158" s="14">
        <v>3</v>
      </c>
      <c r="J158" s="14">
        <v>3</v>
      </c>
      <c r="K158" s="14">
        <v>3</v>
      </c>
      <c r="L158" s="14">
        <v>3</v>
      </c>
      <c r="M158" s="14">
        <v>3</v>
      </c>
      <c r="N158" s="14">
        <v>3</v>
      </c>
      <c r="O158" s="14">
        <v>3</v>
      </c>
      <c r="P158" s="14">
        <v>3</v>
      </c>
      <c r="Q158" s="14">
        <v>3</v>
      </c>
      <c r="R158" s="14">
        <v>3</v>
      </c>
      <c r="S158" s="14">
        <v>3</v>
      </c>
      <c r="T158" s="14">
        <v>3</v>
      </c>
      <c r="U158" s="14">
        <v>3</v>
      </c>
      <c r="V158" s="14">
        <v>3</v>
      </c>
      <c r="W158" s="14">
        <v>3</v>
      </c>
      <c r="X158" s="14">
        <v>3</v>
      </c>
      <c r="Y158" s="14">
        <v>3</v>
      </c>
      <c r="Z158" s="14">
        <v>3</v>
      </c>
      <c r="AA158" s="14">
        <v>3</v>
      </c>
      <c r="AB158" s="14">
        <v>3</v>
      </c>
      <c r="AC158" s="14">
        <v>3</v>
      </c>
      <c r="AD158" s="14">
        <v>3</v>
      </c>
      <c r="AE158" s="14">
        <v>3</v>
      </c>
      <c r="AF158" s="14">
        <v>3</v>
      </c>
      <c r="AG158" s="14">
        <v>2</v>
      </c>
      <c r="AH158" s="14">
        <v>2</v>
      </c>
      <c r="AI158" s="14">
        <v>2</v>
      </c>
      <c r="AJ158" s="14">
        <v>2</v>
      </c>
      <c r="AK158" s="14">
        <v>2</v>
      </c>
      <c r="AL158" s="14">
        <v>2</v>
      </c>
    </row>
    <row r="159" spans="1:38">
      <c r="A159" s="33" t="s">
        <v>122</v>
      </c>
      <c r="B159" s="21" t="s">
        <v>89</v>
      </c>
      <c r="C159" s="20" t="s">
        <v>102</v>
      </c>
      <c r="D159" s="21" t="s">
        <v>127</v>
      </c>
      <c r="E159" s="35">
        <f t="shared" si="4"/>
        <v>45000</v>
      </c>
      <c r="F159" s="14">
        <f t="shared" si="5"/>
        <v>8000</v>
      </c>
      <c r="G159" s="14">
        <v>1</v>
      </c>
      <c r="H159" s="14">
        <v>1</v>
      </c>
      <c r="I159" s="14">
        <v>1</v>
      </c>
      <c r="J159" s="14">
        <v>1</v>
      </c>
      <c r="K159" s="14">
        <v>1</v>
      </c>
      <c r="L159" s="14">
        <v>1</v>
      </c>
      <c r="M159" s="14">
        <v>1</v>
      </c>
      <c r="N159" s="14">
        <v>1</v>
      </c>
      <c r="O159" s="14">
        <v>1</v>
      </c>
      <c r="P159" s="14">
        <v>1</v>
      </c>
      <c r="Q159" s="14">
        <v>1</v>
      </c>
      <c r="R159" s="14">
        <v>1</v>
      </c>
      <c r="S159" s="14">
        <v>1</v>
      </c>
      <c r="T159" s="14">
        <v>1</v>
      </c>
      <c r="U159" s="14">
        <v>1</v>
      </c>
      <c r="V159" s="14">
        <v>1</v>
      </c>
      <c r="W159" s="14">
        <v>1</v>
      </c>
      <c r="X159" s="14">
        <v>1</v>
      </c>
      <c r="Y159" s="14">
        <v>1</v>
      </c>
      <c r="Z159" s="14">
        <v>1</v>
      </c>
      <c r="AA159" s="14">
        <v>1</v>
      </c>
      <c r="AB159" s="14">
        <v>1</v>
      </c>
      <c r="AC159" s="14">
        <v>1</v>
      </c>
      <c r="AD159" s="14">
        <v>1</v>
      </c>
      <c r="AE159" s="14">
        <v>1</v>
      </c>
      <c r="AF159" s="14">
        <v>1</v>
      </c>
      <c r="AG159" s="14">
        <v>1</v>
      </c>
      <c r="AH159" s="14">
        <v>1</v>
      </c>
      <c r="AI159" s="14">
        <v>1</v>
      </c>
      <c r="AJ159" s="14">
        <v>1</v>
      </c>
      <c r="AK159" s="14">
        <v>1</v>
      </c>
      <c r="AL159" s="14">
        <v>14</v>
      </c>
    </row>
    <row r="160" spans="1:38">
      <c r="A160" s="33" t="s">
        <v>122</v>
      </c>
      <c r="B160" s="21" t="s">
        <v>89</v>
      </c>
      <c r="C160" s="20" t="s">
        <v>57</v>
      </c>
      <c r="D160" s="21" t="s">
        <v>127</v>
      </c>
      <c r="E160" s="35">
        <f t="shared" si="4"/>
        <v>208000</v>
      </c>
      <c r="F160" s="14">
        <f t="shared" si="5"/>
        <v>56000</v>
      </c>
      <c r="G160" s="14">
        <v>7</v>
      </c>
      <c r="H160" s="14">
        <v>7</v>
      </c>
      <c r="I160" s="14">
        <v>7</v>
      </c>
      <c r="J160" s="14">
        <v>7</v>
      </c>
      <c r="K160" s="14">
        <v>7</v>
      </c>
      <c r="L160" s="14">
        <v>7</v>
      </c>
      <c r="M160" s="14">
        <v>7</v>
      </c>
      <c r="N160" s="14">
        <v>7</v>
      </c>
      <c r="O160" s="14">
        <v>7</v>
      </c>
      <c r="P160" s="14">
        <v>7</v>
      </c>
      <c r="Q160" s="14">
        <v>7</v>
      </c>
      <c r="R160" s="14">
        <v>7</v>
      </c>
      <c r="S160" s="14">
        <v>7</v>
      </c>
      <c r="T160" s="14">
        <v>7</v>
      </c>
      <c r="U160" s="14">
        <v>7</v>
      </c>
      <c r="V160" s="14">
        <v>7</v>
      </c>
      <c r="W160" s="14">
        <v>6</v>
      </c>
      <c r="X160" s="14">
        <v>6</v>
      </c>
      <c r="Y160" s="14">
        <v>6</v>
      </c>
      <c r="Z160" s="14">
        <v>6</v>
      </c>
      <c r="AA160" s="14">
        <v>6</v>
      </c>
      <c r="AB160" s="14">
        <v>6</v>
      </c>
      <c r="AC160" s="14">
        <v>6</v>
      </c>
      <c r="AD160" s="14">
        <v>6</v>
      </c>
      <c r="AE160" s="14">
        <v>6</v>
      </c>
      <c r="AF160" s="14">
        <v>6</v>
      </c>
      <c r="AG160" s="14">
        <v>6</v>
      </c>
      <c r="AH160" s="14">
        <v>6</v>
      </c>
      <c r="AI160" s="14">
        <v>6</v>
      </c>
      <c r="AJ160" s="14">
        <v>6</v>
      </c>
      <c r="AK160" s="14">
        <v>6</v>
      </c>
      <c r="AL160" s="14">
        <v>6</v>
      </c>
    </row>
    <row r="161" spans="1:38">
      <c r="A161" s="33" t="s">
        <v>122</v>
      </c>
      <c r="B161" s="21" t="s">
        <v>89</v>
      </c>
      <c r="C161" s="20" t="s">
        <v>46</v>
      </c>
      <c r="D161" s="21" t="s">
        <v>127</v>
      </c>
      <c r="E161" s="35">
        <f t="shared" si="4"/>
        <v>40000</v>
      </c>
      <c r="F161" s="14">
        <f t="shared" si="5"/>
        <v>8000</v>
      </c>
      <c r="G161" s="14">
        <v>1</v>
      </c>
      <c r="H161" s="14">
        <v>1</v>
      </c>
      <c r="I161" s="14">
        <v>1</v>
      </c>
      <c r="J161" s="14">
        <v>1</v>
      </c>
      <c r="K161" s="14">
        <v>1</v>
      </c>
      <c r="L161" s="14">
        <v>1</v>
      </c>
      <c r="M161" s="14">
        <v>1</v>
      </c>
      <c r="N161" s="14">
        <v>1</v>
      </c>
      <c r="O161" s="14">
        <v>1</v>
      </c>
      <c r="P161" s="14">
        <v>1</v>
      </c>
      <c r="Q161" s="14">
        <v>1</v>
      </c>
      <c r="R161" s="14">
        <v>1</v>
      </c>
      <c r="S161" s="14">
        <v>1</v>
      </c>
      <c r="T161" s="14">
        <v>1</v>
      </c>
      <c r="U161" s="14">
        <v>1</v>
      </c>
      <c r="V161" s="14">
        <v>1</v>
      </c>
      <c r="W161" s="14">
        <v>1</v>
      </c>
      <c r="X161" s="14">
        <v>1</v>
      </c>
      <c r="Y161" s="14">
        <v>1</v>
      </c>
      <c r="Z161" s="14">
        <v>1</v>
      </c>
      <c r="AA161" s="14">
        <v>1</v>
      </c>
      <c r="AB161" s="14">
        <v>1</v>
      </c>
      <c r="AC161" s="14">
        <v>1</v>
      </c>
      <c r="AD161" s="14">
        <v>1</v>
      </c>
      <c r="AE161" s="14">
        <v>1</v>
      </c>
      <c r="AF161" s="14">
        <v>1</v>
      </c>
      <c r="AG161" s="14">
        <v>1</v>
      </c>
      <c r="AH161" s="14">
        <v>1</v>
      </c>
      <c r="AI161" s="14">
        <v>1</v>
      </c>
      <c r="AJ161" s="14">
        <v>1</v>
      </c>
      <c r="AK161" s="14">
        <v>1</v>
      </c>
      <c r="AL161" s="14">
        <v>9</v>
      </c>
    </row>
    <row r="162" spans="1:38">
      <c r="A162" s="33" t="s">
        <v>122</v>
      </c>
      <c r="B162" s="21" t="s">
        <v>89</v>
      </c>
      <c r="C162" s="20" t="s">
        <v>49</v>
      </c>
      <c r="D162" s="21" t="s">
        <v>127</v>
      </c>
      <c r="E162" s="35">
        <f t="shared" si="4"/>
        <v>89000</v>
      </c>
      <c r="F162" s="14">
        <f t="shared" si="5"/>
        <v>24000</v>
      </c>
      <c r="G162" s="14">
        <v>3</v>
      </c>
      <c r="H162" s="14">
        <v>3</v>
      </c>
      <c r="I162" s="14">
        <v>3</v>
      </c>
      <c r="J162" s="14">
        <v>3</v>
      </c>
      <c r="K162" s="14">
        <v>3</v>
      </c>
      <c r="L162" s="14">
        <v>3</v>
      </c>
      <c r="M162" s="14">
        <v>3</v>
      </c>
      <c r="N162" s="14">
        <v>3</v>
      </c>
      <c r="O162" s="14">
        <v>3</v>
      </c>
      <c r="P162" s="14">
        <v>3</v>
      </c>
      <c r="Q162" s="14">
        <v>3</v>
      </c>
      <c r="R162" s="14">
        <v>3</v>
      </c>
      <c r="S162" s="14">
        <v>3</v>
      </c>
      <c r="T162" s="14">
        <v>3</v>
      </c>
      <c r="U162" s="14">
        <v>3</v>
      </c>
      <c r="V162" s="14">
        <v>3</v>
      </c>
      <c r="W162" s="14">
        <v>3</v>
      </c>
      <c r="X162" s="14">
        <v>3</v>
      </c>
      <c r="Y162" s="14">
        <v>3</v>
      </c>
      <c r="Z162" s="14">
        <v>3</v>
      </c>
      <c r="AA162" s="14">
        <v>3</v>
      </c>
      <c r="AB162" s="14">
        <v>3</v>
      </c>
      <c r="AC162" s="14">
        <v>3</v>
      </c>
      <c r="AD162" s="14">
        <v>3</v>
      </c>
      <c r="AE162" s="14">
        <v>3</v>
      </c>
      <c r="AF162" s="14">
        <v>3</v>
      </c>
      <c r="AG162" s="14">
        <v>3</v>
      </c>
      <c r="AH162" s="14">
        <v>2</v>
      </c>
      <c r="AI162" s="14">
        <v>2</v>
      </c>
      <c r="AJ162" s="14">
        <v>2</v>
      </c>
      <c r="AK162" s="14">
        <v>2</v>
      </c>
      <c r="AL162" s="14">
        <v>0</v>
      </c>
    </row>
    <row r="163" spans="1:38">
      <c r="A163" s="33" t="s">
        <v>122</v>
      </c>
      <c r="B163" s="21" t="s">
        <v>89</v>
      </c>
      <c r="C163" s="20" t="s">
        <v>104</v>
      </c>
      <c r="D163" s="21" t="s">
        <v>127</v>
      </c>
      <c r="E163" s="35">
        <f t="shared" si="4"/>
        <v>30000</v>
      </c>
      <c r="F163" s="14">
        <f t="shared" si="5"/>
        <v>8000</v>
      </c>
      <c r="G163" s="14">
        <v>1</v>
      </c>
      <c r="H163" s="14">
        <v>1</v>
      </c>
      <c r="I163" s="14">
        <v>1</v>
      </c>
      <c r="J163" s="14">
        <v>1</v>
      </c>
      <c r="K163" s="14">
        <v>1</v>
      </c>
      <c r="L163" s="14">
        <v>1</v>
      </c>
      <c r="M163" s="14">
        <v>1</v>
      </c>
      <c r="N163" s="14">
        <v>1</v>
      </c>
      <c r="O163" s="14">
        <v>1</v>
      </c>
      <c r="P163" s="14">
        <v>1</v>
      </c>
      <c r="Q163" s="14">
        <v>1</v>
      </c>
      <c r="R163" s="14">
        <v>1</v>
      </c>
      <c r="S163" s="14">
        <v>1</v>
      </c>
      <c r="T163" s="14">
        <v>1</v>
      </c>
      <c r="U163" s="14">
        <v>1</v>
      </c>
      <c r="V163" s="14">
        <v>1</v>
      </c>
      <c r="W163" s="14">
        <v>1</v>
      </c>
      <c r="X163" s="14">
        <v>1</v>
      </c>
      <c r="Y163" s="14">
        <v>1</v>
      </c>
      <c r="Z163" s="14">
        <v>1</v>
      </c>
      <c r="AA163" s="14">
        <v>1</v>
      </c>
      <c r="AB163" s="14">
        <v>1</v>
      </c>
      <c r="AC163" s="14">
        <v>1</v>
      </c>
      <c r="AD163" s="14">
        <v>1</v>
      </c>
      <c r="AE163" s="14">
        <v>1</v>
      </c>
      <c r="AF163" s="14">
        <v>1</v>
      </c>
      <c r="AG163" s="14">
        <v>1</v>
      </c>
      <c r="AH163" s="14">
        <v>1</v>
      </c>
      <c r="AI163" s="14">
        <v>1</v>
      </c>
      <c r="AJ163" s="14">
        <v>1</v>
      </c>
      <c r="AK163" s="14">
        <v>0</v>
      </c>
      <c r="AL163" s="14">
        <v>0</v>
      </c>
    </row>
    <row r="164" spans="1:38">
      <c r="A164" s="33" t="s">
        <v>122</v>
      </c>
      <c r="B164" s="21" t="s">
        <v>89</v>
      </c>
      <c r="C164" s="20" t="s">
        <v>105</v>
      </c>
      <c r="D164" s="21" t="s">
        <v>127</v>
      </c>
      <c r="E164" s="35">
        <f t="shared" si="4"/>
        <v>104000</v>
      </c>
      <c r="F164" s="14">
        <f t="shared" si="5"/>
        <v>24000</v>
      </c>
      <c r="G164" s="14">
        <v>3</v>
      </c>
      <c r="H164" s="14">
        <v>3</v>
      </c>
      <c r="I164" s="14">
        <v>3</v>
      </c>
      <c r="J164" s="14">
        <v>3</v>
      </c>
      <c r="K164" s="14">
        <v>3</v>
      </c>
      <c r="L164" s="14">
        <v>3</v>
      </c>
      <c r="M164" s="14">
        <v>3</v>
      </c>
      <c r="N164" s="14">
        <v>3</v>
      </c>
      <c r="O164" s="14">
        <v>3</v>
      </c>
      <c r="P164" s="14">
        <v>3</v>
      </c>
      <c r="Q164" s="14">
        <v>3</v>
      </c>
      <c r="R164" s="14">
        <v>3</v>
      </c>
      <c r="S164" s="14">
        <v>3</v>
      </c>
      <c r="T164" s="14">
        <v>3</v>
      </c>
      <c r="U164" s="14">
        <v>3</v>
      </c>
      <c r="V164" s="14">
        <v>3</v>
      </c>
      <c r="W164" s="14">
        <v>3</v>
      </c>
      <c r="X164" s="14">
        <v>3</v>
      </c>
      <c r="Y164" s="14">
        <v>3</v>
      </c>
      <c r="Z164" s="14">
        <v>3</v>
      </c>
      <c r="AA164" s="14">
        <v>3</v>
      </c>
      <c r="AB164" s="14">
        <v>3</v>
      </c>
      <c r="AC164" s="14">
        <v>3</v>
      </c>
      <c r="AD164" s="14">
        <v>3</v>
      </c>
      <c r="AE164" s="14">
        <v>3</v>
      </c>
      <c r="AF164" s="14">
        <v>3</v>
      </c>
      <c r="AG164" s="14">
        <v>3</v>
      </c>
      <c r="AH164" s="14">
        <v>3</v>
      </c>
      <c r="AI164" s="14">
        <v>3</v>
      </c>
      <c r="AJ164" s="14">
        <v>3</v>
      </c>
      <c r="AK164" s="14">
        <v>3</v>
      </c>
      <c r="AL164" s="14">
        <v>11</v>
      </c>
    </row>
    <row r="165" spans="1:38">
      <c r="A165" s="33" t="s">
        <v>122</v>
      </c>
      <c r="B165" s="21" t="s">
        <v>89</v>
      </c>
      <c r="C165" s="20" t="s">
        <v>52</v>
      </c>
      <c r="D165" s="21" t="s">
        <v>127</v>
      </c>
      <c r="E165" s="35">
        <f t="shared" si="4"/>
        <v>153000</v>
      </c>
      <c r="F165" s="14">
        <f t="shared" si="5"/>
        <v>40000</v>
      </c>
      <c r="G165" s="14">
        <v>5</v>
      </c>
      <c r="H165" s="14">
        <v>5</v>
      </c>
      <c r="I165" s="14">
        <v>5</v>
      </c>
      <c r="J165" s="14">
        <v>5</v>
      </c>
      <c r="K165" s="14">
        <v>5</v>
      </c>
      <c r="L165" s="14">
        <v>5</v>
      </c>
      <c r="M165" s="14">
        <v>5</v>
      </c>
      <c r="N165" s="14">
        <v>5</v>
      </c>
      <c r="O165" s="14">
        <v>5</v>
      </c>
      <c r="P165" s="14">
        <v>5</v>
      </c>
      <c r="Q165" s="14">
        <v>5</v>
      </c>
      <c r="R165" s="14">
        <v>5</v>
      </c>
      <c r="S165" s="14">
        <v>5</v>
      </c>
      <c r="T165" s="14">
        <v>5</v>
      </c>
      <c r="U165" s="14">
        <v>5</v>
      </c>
      <c r="V165" s="14">
        <v>5</v>
      </c>
      <c r="W165" s="14">
        <v>5</v>
      </c>
      <c r="X165" s="14">
        <v>5</v>
      </c>
      <c r="Y165" s="14">
        <v>5</v>
      </c>
      <c r="Z165" s="14">
        <v>5</v>
      </c>
      <c r="AA165" s="14">
        <v>5</v>
      </c>
      <c r="AB165" s="14">
        <v>5</v>
      </c>
      <c r="AC165" s="14">
        <v>5</v>
      </c>
      <c r="AD165" s="14">
        <v>5</v>
      </c>
      <c r="AE165" s="14">
        <v>5</v>
      </c>
      <c r="AF165" s="14">
        <v>4</v>
      </c>
      <c r="AG165" s="14">
        <v>4</v>
      </c>
      <c r="AH165" s="14">
        <v>4</v>
      </c>
      <c r="AI165" s="14">
        <v>4</v>
      </c>
      <c r="AJ165" s="14">
        <v>4</v>
      </c>
      <c r="AK165" s="14">
        <v>4</v>
      </c>
      <c r="AL165" s="14">
        <v>4</v>
      </c>
    </row>
    <row r="166" spans="1:38">
      <c r="A166" s="33" t="s">
        <v>122</v>
      </c>
      <c r="B166" s="21" t="s">
        <v>89</v>
      </c>
      <c r="C166" s="20" t="s">
        <v>54</v>
      </c>
      <c r="D166" s="21" t="s">
        <v>127</v>
      </c>
      <c r="E166" s="35">
        <f t="shared" si="4"/>
        <v>43000</v>
      </c>
      <c r="F166" s="14">
        <f t="shared" si="5"/>
        <v>8000</v>
      </c>
      <c r="G166" s="14">
        <v>1</v>
      </c>
      <c r="H166" s="14">
        <v>1</v>
      </c>
      <c r="I166" s="14">
        <v>1</v>
      </c>
      <c r="J166" s="14">
        <v>1</v>
      </c>
      <c r="K166" s="14">
        <v>1</v>
      </c>
      <c r="L166" s="14">
        <v>1</v>
      </c>
      <c r="M166" s="14">
        <v>1</v>
      </c>
      <c r="N166" s="14">
        <v>1</v>
      </c>
      <c r="O166" s="14">
        <v>1</v>
      </c>
      <c r="P166" s="14">
        <v>1</v>
      </c>
      <c r="Q166" s="14">
        <v>1</v>
      </c>
      <c r="R166" s="14">
        <v>1</v>
      </c>
      <c r="S166" s="14">
        <v>1</v>
      </c>
      <c r="T166" s="14">
        <v>1</v>
      </c>
      <c r="U166" s="14">
        <v>1</v>
      </c>
      <c r="V166" s="14">
        <v>1</v>
      </c>
      <c r="W166" s="14">
        <v>1</v>
      </c>
      <c r="X166" s="14">
        <v>1</v>
      </c>
      <c r="Y166" s="14">
        <v>1</v>
      </c>
      <c r="Z166" s="14">
        <v>1</v>
      </c>
      <c r="AA166" s="14">
        <v>1</v>
      </c>
      <c r="AB166" s="14">
        <v>1</v>
      </c>
      <c r="AC166" s="14">
        <v>1</v>
      </c>
      <c r="AD166" s="14">
        <v>1</v>
      </c>
      <c r="AE166" s="14">
        <v>1</v>
      </c>
      <c r="AF166" s="14">
        <v>1</v>
      </c>
      <c r="AG166" s="14">
        <v>1</v>
      </c>
      <c r="AH166" s="14">
        <v>1</v>
      </c>
      <c r="AI166" s="14">
        <v>1</v>
      </c>
      <c r="AJ166" s="14">
        <v>1</v>
      </c>
      <c r="AK166" s="14">
        <v>1</v>
      </c>
      <c r="AL166" s="14">
        <v>12</v>
      </c>
    </row>
    <row r="167" spans="1:38">
      <c r="A167" s="33" t="s">
        <v>122</v>
      </c>
      <c r="B167" s="21" t="s">
        <v>89</v>
      </c>
      <c r="C167" s="20" t="s">
        <v>44</v>
      </c>
      <c r="D167" s="21" t="s">
        <v>127</v>
      </c>
      <c r="E167" s="35">
        <f t="shared" si="4"/>
        <v>149000</v>
      </c>
      <c r="F167" s="14">
        <f t="shared" si="5"/>
        <v>40000</v>
      </c>
      <c r="G167" s="14">
        <v>5</v>
      </c>
      <c r="H167" s="14">
        <v>5</v>
      </c>
      <c r="I167" s="14">
        <v>5</v>
      </c>
      <c r="J167" s="14">
        <v>5</v>
      </c>
      <c r="K167" s="14">
        <v>5</v>
      </c>
      <c r="L167" s="14">
        <v>5</v>
      </c>
      <c r="M167" s="14">
        <v>5</v>
      </c>
      <c r="N167" s="14">
        <v>5</v>
      </c>
      <c r="O167" s="14">
        <v>5</v>
      </c>
      <c r="P167" s="14">
        <v>5</v>
      </c>
      <c r="Q167" s="14">
        <v>5</v>
      </c>
      <c r="R167" s="14">
        <v>5</v>
      </c>
      <c r="S167" s="14">
        <v>5</v>
      </c>
      <c r="T167" s="14">
        <v>5</v>
      </c>
      <c r="U167" s="14">
        <v>5</v>
      </c>
      <c r="V167" s="14">
        <v>5</v>
      </c>
      <c r="W167" s="14">
        <v>5</v>
      </c>
      <c r="X167" s="14">
        <v>5</v>
      </c>
      <c r="Y167" s="14">
        <v>5</v>
      </c>
      <c r="Z167" s="14">
        <v>5</v>
      </c>
      <c r="AA167" s="14">
        <v>5</v>
      </c>
      <c r="AB167" s="14">
        <v>4</v>
      </c>
      <c r="AC167" s="14">
        <v>4</v>
      </c>
      <c r="AD167" s="14">
        <v>4</v>
      </c>
      <c r="AE167" s="14">
        <v>4</v>
      </c>
      <c r="AF167" s="14">
        <v>4</v>
      </c>
      <c r="AG167" s="14">
        <v>4</v>
      </c>
      <c r="AH167" s="14">
        <v>4</v>
      </c>
      <c r="AI167" s="14">
        <v>4</v>
      </c>
      <c r="AJ167" s="14">
        <v>4</v>
      </c>
      <c r="AK167" s="14">
        <v>4</v>
      </c>
      <c r="AL167" s="14">
        <v>4</v>
      </c>
    </row>
    <row r="168" spans="1:38">
      <c r="A168" s="33" t="s">
        <v>122</v>
      </c>
      <c r="B168" s="21" t="s">
        <v>89</v>
      </c>
      <c r="C168" s="20" t="s">
        <v>56</v>
      </c>
      <c r="D168" s="21" t="s">
        <v>127</v>
      </c>
      <c r="E168" s="35">
        <f t="shared" si="4"/>
        <v>108000</v>
      </c>
      <c r="F168" s="14">
        <f t="shared" si="5"/>
        <v>24000</v>
      </c>
      <c r="G168" s="14">
        <v>3</v>
      </c>
      <c r="H168" s="14">
        <v>3</v>
      </c>
      <c r="I168" s="14">
        <v>3</v>
      </c>
      <c r="J168" s="14">
        <v>3</v>
      </c>
      <c r="K168" s="14">
        <v>3</v>
      </c>
      <c r="L168" s="14">
        <v>3</v>
      </c>
      <c r="M168" s="14">
        <v>3</v>
      </c>
      <c r="N168" s="14">
        <v>3</v>
      </c>
      <c r="O168" s="14">
        <v>3</v>
      </c>
      <c r="P168" s="14">
        <v>3</v>
      </c>
      <c r="Q168" s="14">
        <v>3</v>
      </c>
      <c r="R168" s="14">
        <v>3</v>
      </c>
      <c r="S168" s="14">
        <v>3</v>
      </c>
      <c r="T168" s="14">
        <v>3</v>
      </c>
      <c r="U168" s="14">
        <v>3</v>
      </c>
      <c r="V168" s="14">
        <v>3</v>
      </c>
      <c r="W168" s="14">
        <v>3</v>
      </c>
      <c r="X168" s="14">
        <v>3</v>
      </c>
      <c r="Y168" s="14">
        <v>3</v>
      </c>
      <c r="Z168" s="14">
        <v>3</v>
      </c>
      <c r="AA168" s="14">
        <v>3</v>
      </c>
      <c r="AB168" s="14">
        <v>3</v>
      </c>
      <c r="AC168" s="14">
        <v>3</v>
      </c>
      <c r="AD168" s="14">
        <v>3</v>
      </c>
      <c r="AE168" s="14">
        <v>3</v>
      </c>
      <c r="AF168" s="14">
        <v>3</v>
      </c>
      <c r="AG168" s="14">
        <v>3</v>
      </c>
      <c r="AH168" s="14">
        <v>3</v>
      </c>
      <c r="AI168" s="14">
        <v>3</v>
      </c>
      <c r="AJ168" s="14">
        <v>3</v>
      </c>
      <c r="AK168" s="14">
        <v>3</v>
      </c>
      <c r="AL168" s="14">
        <v>15</v>
      </c>
    </row>
    <row r="169" spans="1:38">
      <c r="A169" s="33" t="s">
        <v>122</v>
      </c>
      <c r="B169" s="21" t="s">
        <v>89</v>
      </c>
      <c r="C169" s="20" t="s">
        <v>103</v>
      </c>
      <c r="D169" s="21" t="s">
        <v>127</v>
      </c>
      <c r="E169" s="35">
        <f t="shared" si="4"/>
        <v>56000</v>
      </c>
      <c r="F169" s="14">
        <f t="shared" si="5"/>
        <v>16000</v>
      </c>
      <c r="G169" s="14">
        <v>2</v>
      </c>
      <c r="H169" s="14">
        <v>2</v>
      </c>
      <c r="I169" s="14">
        <v>2</v>
      </c>
      <c r="J169" s="14">
        <v>2</v>
      </c>
      <c r="K169" s="14">
        <v>2</v>
      </c>
      <c r="L169" s="14">
        <v>2</v>
      </c>
      <c r="M169" s="14">
        <v>2</v>
      </c>
      <c r="N169" s="14">
        <v>2</v>
      </c>
      <c r="O169" s="14">
        <v>2</v>
      </c>
      <c r="P169" s="14">
        <v>2</v>
      </c>
      <c r="Q169" s="14">
        <v>2</v>
      </c>
      <c r="R169" s="14">
        <v>2</v>
      </c>
      <c r="S169" s="14">
        <v>2</v>
      </c>
      <c r="T169" s="14">
        <v>2</v>
      </c>
      <c r="U169" s="14">
        <v>2</v>
      </c>
      <c r="V169" s="14">
        <v>2</v>
      </c>
      <c r="W169" s="14">
        <v>2</v>
      </c>
      <c r="X169" s="14">
        <v>2</v>
      </c>
      <c r="Y169" s="14">
        <v>2</v>
      </c>
      <c r="Z169" s="14">
        <v>2</v>
      </c>
      <c r="AA169" s="14">
        <v>2</v>
      </c>
      <c r="AB169" s="14">
        <v>2</v>
      </c>
      <c r="AC169" s="14">
        <v>2</v>
      </c>
      <c r="AD169" s="14">
        <v>2</v>
      </c>
      <c r="AE169" s="14">
        <v>1</v>
      </c>
      <c r="AF169" s="14">
        <v>1</v>
      </c>
      <c r="AG169" s="14">
        <v>1</v>
      </c>
      <c r="AH169" s="14">
        <v>1</v>
      </c>
      <c r="AI169" s="14">
        <v>1</v>
      </c>
      <c r="AJ169" s="14">
        <v>1</v>
      </c>
      <c r="AK169" s="14">
        <v>1</v>
      </c>
      <c r="AL169" s="14">
        <v>1</v>
      </c>
    </row>
    <row r="170" spans="1:38">
      <c r="A170" s="33" t="s">
        <v>122</v>
      </c>
      <c r="B170" s="21" t="s">
        <v>89</v>
      </c>
      <c r="C170" s="20" t="s">
        <v>55</v>
      </c>
      <c r="D170" s="21" t="s">
        <v>127</v>
      </c>
      <c r="E170" s="35">
        <f t="shared" si="4"/>
        <v>10000</v>
      </c>
      <c r="F170" s="14">
        <f t="shared" si="5"/>
        <v>8000</v>
      </c>
      <c r="G170" s="14">
        <v>1</v>
      </c>
      <c r="H170" s="14">
        <v>1</v>
      </c>
      <c r="I170" s="14">
        <v>1</v>
      </c>
      <c r="J170" s="14">
        <v>1</v>
      </c>
      <c r="K170" s="14">
        <v>1</v>
      </c>
      <c r="L170" s="14">
        <v>1</v>
      </c>
      <c r="M170" s="14">
        <v>1</v>
      </c>
      <c r="N170" s="14">
        <v>1</v>
      </c>
      <c r="O170" s="14">
        <v>1</v>
      </c>
      <c r="P170" s="14">
        <v>1</v>
      </c>
      <c r="Q170" s="14">
        <v>0</v>
      </c>
      <c r="R170" s="14">
        <v>0</v>
      </c>
      <c r="S170" s="14">
        <v>0</v>
      </c>
      <c r="T170" s="14">
        <v>0</v>
      </c>
      <c r="U170" s="14">
        <v>0</v>
      </c>
      <c r="V170" s="14">
        <v>0</v>
      </c>
      <c r="W170" s="14">
        <v>0</v>
      </c>
      <c r="X170" s="14">
        <v>0</v>
      </c>
      <c r="Y170" s="14">
        <v>0</v>
      </c>
      <c r="Z170" s="14">
        <v>0</v>
      </c>
      <c r="AA170" s="14">
        <v>0</v>
      </c>
      <c r="AB170" s="14">
        <v>0</v>
      </c>
      <c r="AC170" s="14">
        <v>0</v>
      </c>
      <c r="AD170" s="14">
        <v>0</v>
      </c>
      <c r="AE170" s="14">
        <v>0</v>
      </c>
      <c r="AF170" s="14">
        <v>0</v>
      </c>
      <c r="AG170" s="14">
        <v>0</v>
      </c>
      <c r="AH170" s="14">
        <v>0</v>
      </c>
      <c r="AI170" s="14">
        <v>0</v>
      </c>
      <c r="AJ170" s="14">
        <v>0</v>
      </c>
      <c r="AK170" s="14">
        <v>0</v>
      </c>
      <c r="AL170" s="14">
        <v>0</v>
      </c>
    </row>
    <row r="171" spans="1:38">
      <c r="A171" s="33" t="s">
        <v>122</v>
      </c>
      <c r="B171" s="21" t="s">
        <v>89</v>
      </c>
      <c r="C171" s="20" t="s">
        <v>101</v>
      </c>
      <c r="D171" s="21" t="s">
        <v>127</v>
      </c>
      <c r="E171" s="35">
        <f t="shared" si="4"/>
        <v>30000</v>
      </c>
      <c r="F171" s="14">
        <f t="shared" si="5"/>
        <v>8000</v>
      </c>
      <c r="G171" s="14">
        <v>1</v>
      </c>
      <c r="H171" s="14">
        <v>1</v>
      </c>
      <c r="I171" s="14">
        <v>1</v>
      </c>
      <c r="J171" s="14">
        <v>1</v>
      </c>
      <c r="K171" s="14">
        <v>1</v>
      </c>
      <c r="L171" s="14">
        <v>1</v>
      </c>
      <c r="M171" s="14">
        <v>1</v>
      </c>
      <c r="N171" s="14">
        <v>1</v>
      </c>
      <c r="O171" s="14">
        <v>1</v>
      </c>
      <c r="P171" s="14">
        <v>1</v>
      </c>
      <c r="Q171" s="14">
        <v>1</v>
      </c>
      <c r="R171" s="14">
        <v>1</v>
      </c>
      <c r="S171" s="14">
        <v>1</v>
      </c>
      <c r="T171" s="14">
        <v>1</v>
      </c>
      <c r="U171" s="14">
        <v>1</v>
      </c>
      <c r="V171" s="14">
        <v>1</v>
      </c>
      <c r="W171" s="14">
        <v>1</v>
      </c>
      <c r="X171" s="14">
        <v>1</v>
      </c>
      <c r="Y171" s="14">
        <v>1</v>
      </c>
      <c r="Z171" s="14">
        <v>1</v>
      </c>
      <c r="AA171" s="14">
        <v>1</v>
      </c>
      <c r="AB171" s="14">
        <v>1</v>
      </c>
      <c r="AC171" s="14">
        <v>1</v>
      </c>
      <c r="AD171" s="14">
        <v>1</v>
      </c>
      <c r="AE171" s="14">
        <v>1</v>
      </c>
      <c r="AF171" s="14">
        <v>1</v>
      </c>
      <c r="AG171" s="14">
        <v>1</v>
      </c>
      <c r="AH171" s="14">
        <v>1</v>
      </c>
      <c r="AI171" s="14">
        <v>1</v>
      </c>
      <c r="AJ171" s="14">
        <v>1</v>
      </c>
      <c r="AK171" s="14">
        <v>0</v>
      </c>
      <c r="AL171" s="14">
        <v>0</v>
      </c>
    </row>
    <row r="172" spans="1:38">
      <c r="A172" s="33" t="s">
        <v>122</v>
      </c>
      <c r="B172" s="21" t="s">
        <v>89</v>
      </c>
      <c r="C172" s="20" t="s">
        <v>51</v>
      </c>
      <c r="D172" s="21" t="s">
        <v>127</v>
      </c>
      <c r="E172" s="35">
        <f t="shared" si="4"/>
        <v>155000</v>
      </c>
      <c r="F172" s="14">
        <f t="shared" si="5"/>
        <v>40000</v>
      </c>
      <c r="G172" s="14">
        <v>5</v>
      </c>
      <c r="H172" s="14">
        <v>5</v>
      </c>
      <c r="I172" s="14">
        <v>5</v>
      </c>
      <c r="J172" s="14">
        <v>5</v>
      </c>
      <c r="K172" s="14">
        <v>5</v>
      </c>
      <c r="L172" s="14">
        <v>5</v>
      </c>
      <c r="M172" s="14">
        <v>5</v>
      </c>
      <c r="N172" s="14">
        <v>5</v>
      </c>
      <c r="O172" s="14">
        <v>5</v>
      </c>
      <c r="P172" s="14">
        <v>5</v>
      </c>
      <c r="Q172" s="14">
        <v>5</v>
      </c>
      <c r="R172" s="14">
        <v>5</v>
      </c>
      <c r="S172" s="14">
        <v>5</v>
      </c>
      <c r="T172" s="14">
        <v>5</v>
      </c>
      <c r="U172" s="14">
        <v>5</v>
      </c>
      <c r="V172" s="14">
        <v>5</v>
      </c>
      <c r="W172" s="14">
        <v>5</v>
      </c>
      <c r="X172" s="14">
        <v>5</v>
      </c>
      <c r="Y172" s="14">
        <v>5</v>
      </c>
      <c r="Z172" s="14">
        <v>5</v>
      </c>
      <c r="AA172" s="14">
        <v>5</v>
      </c>
      <c r="AB172" s="14">
        <v>5</v>
      </c>
      <c r="AC172" s="14">
        <v>5</v>
      </c>
      <c r="AD172" s="14">
        <v>5</v>
      </c>
      <c r="AE172" s="14">
        <v>5</v>
      </c>
      <c r="AF172" s="14">
        <v>5</v>
      </c>
      <c r="AG172" s="14">
        <v>5</v>
      </c>
      <c r="AH172" s="14">
        <v>5</v>
      </c>
      <c r="AI172" s="14">
        <v>5</v>
      </c>
      <c r="AJ172" s="14">
        <v>5</v>
      </c>
      <c r="AK172" s="14">
        <v>5</v>
      </c>
      <c r="AL172" s="14">
        <v>0</v>
      </c>
    </row>
    <row r="173" spans="1:38">
      <c r="A173" s="33" t="s">
        <v>122</v>
      </c>
      <c r="B173" s="21" t="s">
        <v>89</v>
      </c>
      <c r="C173" s="20" t="s">
        <v>99</v>
      </c>
      <c r="D173" s="21" t="s">
        <v>127</v>
      </c>
      <c r="E173" s="35">
        <f t="shared" si="4"/>
        <v>51000</v>
      </c>
      <c r="F173" s="14">
        <f t="shared" si="5"/>
        <v>16000</v>
      </c>
      <c r="G173" s="14">
        <v>2</v>
      </c>
      <c r="H173" s="14">
        <v>2</v>
      </c>
      <c r="I173" s="14">
        <v>2</v>
      </c>
      <c r="J173" s="14">
        <v>2</v>
      </c>
      <c r="K173" s="14">
        <v>2</v>
      </c>
      <c r="L173" s="14">
        <v>2</v>
      </c>
      <c r="M173" s="14">
        <v>2</v>
      </c>
      <c r="N173" s="14">
        <v>2</v>
      </c>
      <c r="O173" s="14">
        <v>2</v>
      </c>
      <c r="P173" s="14">
        <v>2</v>
      </c>
      <c r="Q173" s="14">
        <v>2</v>
      </c>
      <c r="R173" s="14">
        <v>2</v>
      </c>
      <c r="S173" s="14">
        <v>2</v>
      </c>
      <c r="T173" s="14">
        <v>2</v>
      </c>
      <c r="U173" s="14">
        <v>2</v>
      </c>
      <c r="V173" s="14">
        <v>2</v>
      </c>
      <c r="W173" s="14">
        <v>2</v>
      </c>
      <c r="X173" s="14">
        <v>2</v>
      </c>
      <c r="Y173" s="14">
        <v>2</v>
      </c>
      <c r="Z173" s="14">
        <v>1</v>
      </c>
      <c r="AA173" s="14">
        <v>1</v>
      </c>
      <c r="AB173" s="14">
        <v>1</v>
      </c>
      <c r="AC173" s="14">
        <v>1</v>
      </c>
      <c r="AD173" s="14">
        <v>1</v>
      </c>
      <c r="AE173" s="14">
        <v>1</v>
      </c>
      <c r="AF173" s="14">
        <v>1</v>
      </c>
      <c r="AG173" s="14">
        <v>1</v>
      </c>
      <c r="AH173" s="14">
        <v>1</v>
      </c>
      <c r="AI173" s="14">
        <v>1</v>
      </c>
      <c r="AJ173" s="14">
        <v>1</v>
      </c>
      <c r="AK173" s="14">
        <v>1</v>
      </c>
      <c r="AL173" s="14">
        <v>1</v>
      </c>
    </row>
    <row r="174" spans="1:38">
      <c r="A174" s="33" t="s">
        <v>122</v>
      </c>
      <c r="B174" s="21" t="s">
        <v>89</v>
      </c>
      <c r="C174" s="20" t="s">
        <v>100</v>
      </c>
      <c r="D174" s="21" t="s">
        <v>127</v>
      </c>
      <c r="E174" s="35">
        <f t="shared" si="4"/>
        <v>144000</v>
      </c>
      <c r="F174" s="14">
        <f t="shared" si="5"/>
        <v>40000</v>
      </c>
      <c r="G174" s="14">
        <v>5</v>
      </c>
      <c r="H174" s="14">
        <v>5</v>
      </c>
      <c r="I174" s="14">
        <v>5</v>
      </c>
      <c r="J174" s="14">
        <v>5</v>
      </c>
      <c r="K174" s="14">
        <v>5</v>
      </c>
      <c r="L174" s="14">
        <v>5</v>
      </c>
      <c r="M174" s="14">
        <v>5</v>
      </c>
      <c r="N174" s="14">
        <v>5</v>
      </c>
      <c r="O174" s="14">
        <v>5</v>
      </c>
      <c r="P174" s="14">
        <v>5</v>
      </c>
      <c r="Q174" s="14">
        <v>5</v>
      </c>
      <c r="R174" s="14">
        <v>5</v>
      </c>
      <c r="S174" s="14">
        <v>5</v>
      </c>
      <c r="T174" s="14">
        <v>5</v>
      </c>
      <c r="U174" s="14">
        <v>5</v>
      </c>
      <c r="V174" s="14">
        <v>5</v>
      </c>
      <c r="W174" s="14">
        <v>4</v>
      </c>
      <c r="X174" s="14">
        <v>4</v>
      </c>
      <c r="Y174" s="14">
        <v>4</v>
      </c>
      <c r="Z174" s="14">
        <v>4</v>
      </c>
      <c r="AA174" s="14">
        <v>4</v>
      </c>
      <c r="AB174" s="14">
        <v>4</v>
      </c>
      <c r="AC174" s="14">
        <v>4</v>
      </c>
      <c r="AD174" s="14">
        <v>4</v>
      </c>
      <c r="AE174" s="14">
        <v>4</v>
      </c>
      <c r="AF174" s="14">
        <v>4</v>
      </c>
      <c r="AG174" s="14">
        <v>4</v>
      </c>
      <c r="AH174" s="14">
        <v>4</v>
      </c>
      <c r="AI174" s="14">
        <v>4</v>
      </c>
      <c r="AJ174" s="14">
        <v>4</v>
      </c>
      <c r="AK174" s="14">
        <v>4</v>
      </c>
      <c r="AL174" s="14">
        <v>4</v>
      </c>
    </row>
    <row r="175" spans="1:38">
      <c r="A175" s="33" t="s">
        <v>122</v>
      </c>
      <c r="B175" s="21" t="s">
        <v>89</v>
      </c>
      <c r="C175" s="20" t="s">
        <v>98</v>
      </c>
      <c r="D175" s="21" t="s">
        <v>127</v>
      </c>
      <c r="E175" s="35">
        <f t="shared" si="4"/>
        <v>83000</v>
      </c>
      <c r="F175" s="14">
        <f t="shared" si="5"/>
        <v>24000</v>
      </c>
      <c r="G175" s="14">
        <v>3</v>
      </c>
      <c r="H175" s="14">
        <v>3</v>
      </c>
      <c r="I175" s="14">
        <v>3</v>
      </c>
      <c r="J175" s="14">
        <v>3</v>
      </c>
      <c r="K175" s="14">
        <v>3</v>
      </c>
      <c r="L175" s="14">
        <v>3</v>
      </c>
      <c r="M175" s="14">
        <v>3</v>
      </c>
      <c r="N175" s="14">
        <v>3</v>
      </c>
      <c r="O175" s="14">
        <v>3</v>
      </c>
      <c r="P175" s="14">
        <v>3</v>
      </c>
      <c r="Q175" s="14">
        <v>3</v>
      </c>
      <c r="R175" s="14">
        <v>3</v>
      </c>
      <c r="S175" s="14">
        <v>3</v>
      </c>
      <c r="T175" s="14">
        <v>3</v>
      </c>
      <c r="U175" s="14">
        <v>3</v>
      </c>
      <c r="V175" s="14">
        <v>3</v>
      </c>
      <c r="W175" s="14">
        <v>3</v>
      </c>
      <c r="X175" s="14">
        <v>3</v>
      </c>
      <c r="Y175" s="14">
        <v>3</v>
      </c>
      <c r="Z175" s="14">
        <v>2</v>
      </c>
      <c r="AA175" s="14">
        <v>2</v>
      </c>
      <c r="AB175" s="14">
        <v>2</v>
      </c>
      <c r="AC175" s="14">
        <v>2</v>
      </c>
      <c r="AD175" s="14">
        <v>2</v>
      </c>
      <c r="AE175" s="14">
        <v>2</v>
      </c>
      <c r="AF175" s="14">
        <v>2</v>
      </c>
      <c r="AG175" s="14">
        <v>2</v>
      </c>
      <c r="AH175" s="14">
        <v>2</v>
      </c>
      <c r="AI175" s="14">
        <v>2</v>
      </c>
      <c r="AJ175" s="14">
        <v>2</v>
      </c>
      <c r="AK175" s="14">
        <v>2</v>
      </c>
      <c r="AL175" s="14">
        <v>2</v>
      </c>
    </row>
    <row r="176" spans="1:38">
      <c r="A176" s="24" t="s">
        <v>122</v>
      </c>
      <c r="B176" s="24" t="s">
        <v>107</v>
      </c>
      <c r="C176" s="20" t="s">
        <v>42</v>
      </c>
      <c r="D176" s="21" t="s">
        <v>127</v>
      </c>
      <c r="E176" s="35">
        <f t="shared" si="4"/>
        <v>300000</v>
      </c>
      <c r="F176" s="14">
        <f t="shared" si="5"/>
        <v>72000</v>
      </c>
      <c r="G176" s="14">
        <v>9</v>
      </c>
      <c r="H176" s="14">
        <v>9</v>
      </c>
      <c r="I176" s="14">
        <v>9</v>
      </c>
      <c r="J176" s="14">
        <v>9</v>
      </c>
      <c r="K176" s="14">
        <v>9</v>
      </c>
      <c r="L176" s="14">
        <v>9</v>
      </c>
      <c r="M176" s="14">
        <v>9</v>
      </c>
      <c r="N176" s="14">
        <v>9</v>
      </c>
      <c r="O176" s="14">
        <v>9</v>
      </c>
      <c r="P176" s="14">
        <v>9</v>
      </c>
      <c r="Q176" s="14">
        <v>9</v>
      </c>
      <c r="R176" s="14">
        <v>9</v>
      </c>
      <c r="S176" s="14">
        <v>9</v>
      </c>
      <c r="T176" s="14">
        <v>9</v>
      </c>
      <c r="U176" s="14">
        <v>9</v>
      </c>
      <c r="V176" s="14">
        <v>9</v>
      </c>
      <c r="W176" s="14">
        <v>9</v>
      </c>
      <c r="X176" s="14">
        <v>9</v>
      </c>
      <c r="Y176" s="14">
        <v>9</v>
      </c>
      <c r="Z176" s="14">
        <v>9</v>
      </c>
      <c r="AA176" s="14">
        <v>9</v>
      </c>
      <c r="AB176" s="14">
        <v>9</v>
      </c>
      <c r="AC176" s="14">
        <v>9</v>
      </c>
      <c r="AD176" s="14">
        <v>9</v>
      </c>
      <c r="AE176" s="14">
        <v>9</v>
      </c>
      <c r="AF176" s="14">
        <v>9</v>
      </c>
      <c r="AG176" s="14">
        <v>9</v>
      </c>
      <c r="AH176" s="14">
        <v>9</v>
      </c>
      <c r="AI176" s="14">
        <v>9</v>
      </c>
      <c r="AJ176" s="14">
        <v>9</v>
      </c>
      <c r="AK176" s="14">
        <v>9</v>
      </c>
      <c r="AL176" s="14">
        <v>21</v>
      </c>
    </row>
    <row r="177" spans="1:38">
      <c r="A177" s="24" t="s">
        <v>122</v>
      </c>
      <c r="B177" s="24" t="s">
        <v>107</v>
      </c>
      <c r="C177" s="20" t="s">
        <v>43</v>
      </c>
      <c r="D177" s="21" t="s">
        <v>127</v>
      </c>
      <c r="E177" s="35">
        <f t="shared" si="4"/>
        <v>246000</v>
      </c>
      <c r="F177" s="14">
        <f t="shared" si="5"/>
        <v>64000</v>
      </c>
      <c r="G177" s="14">
        <v>8</v>
      </c>
      <c r="H177" s="14">
        <v>8</v>
      </c>
      <c r="I177" s="14">
        <v>8</v>
      </c>
      <c r="J177" s="14">
        <v>8</v>
      </c>
      <c r="K177" s="14">
        <v>8</v>
      </c>
      <c r="L177" s="14">
        <v>8</v>
      </c>
      <c r="M177" s="14">
        <v>8</v>
      </c>
      <c r="N177" s="14">
        <v>8</v>
      </c>
      <c r="O177" s="14">
        <v>8</v>
      </c>
      <c r="P177" s="14">
        <v>8</v>
      </c>
      <c r="Q177" s="14">
        <v>8</v>
      </c>
      <c r="R177" s="14">
        <v>8</v>
      </c>
      <c r="S177" s="14">
        <v>8</v>
      </c>
      <c r="T177" s="14">
        <v>8</v>
      </c>
      <c r="U177" s="14">
        <v>8</v>
      </c>
      <c r="V177" s="14">
        <v>8</v>
      </c>
      <c r="W177" s="14">
        <v>8</v>
      </c>
      <c r="X177" s="14">
        <v>8</v>
      </c>
      <c r="Y177" s="14">
        <v>8</v>
      </c>
      <c r="Z177" s="14">
        <v>8</v>
      </c>
      <c r="AA177" s="14">
        <v>8</v>
      </c>
      <c r="AB177" s="14">
        <v>8</v>
      </c>
      <c r="AC177" s="14">
        <v>7</v>
      </c>
      <c r="AD177" s="14">
        <v>7</v>
      </c>
      <c r="AE177" s="14">
        <v>7</v>
      </c>
      <c r="AF177" s="14">
        <v>7</v>
      </c>
      <c r="AG177" s="14">
        <v>7</v>
      </c>
      <c r="AH177" s="14">
        <v>7</v>
      </c>
      <c r="AI177" s="14">
        <v>7</v>
      </c>
      <c r="AJ177" s="14">
        <v>7</v>
      </c>
      <c r="AK177" s="14">
        <v>7</v>
      </c>
      <c r="AL177" s="14">
        <v>7</v>
      </c>
    </row>
    <row r="178" spans="1:38">
      <c r="A178" s="24" t="s">
        <v>122</v>
      </c>
      <c r="B178" s="24" t="s">
        <v>107</v>
      </c>
      <c r="C178" s="20" t="s">
        <v>1</v>
      </c>
      <c r="D178" s="21" t="s">
        <v>127</v>
      </c>
      <c r="E178" s="35">
        <f t="shared" si="4"/>
        <v>159000</v>
      </c>
      <c r="F178" s="14">
        <f t="shared" si="5"/>
        <v>40000</v>
      </c>
      <c r="G178" s="14">
        <v>5</v>
      </c>
      <c r="H178" s="14">
        <v>5</v>
      </c>
      <c r="I178" s="14">
        <v>5</v>
      </c>
      <c r="J178" s="14">
        <v>5</v>
      </c>
      <c r="K178" s="14">
        <v>5</v>
      </c>
      <c r="L178" s="14">
        <v>5</v>
      </c>
      <c r="M178" s="14">
        <v>5</v>
      </c>
      <c r="N178" s="14">
        <v>5</v>
      </c>
      <c r="O178" s="14">
        <v>5</v>
      </c>
      <c r="P178" s="14">
        <v>5</v>
      </c>
      <c r="Q178" s="14">
        <v>5</v>
      </c>
      <c r="R178" s="14">
        <v>5</v>
      </c>
      <c r="S178" s="14">
        <v>5</v>
      </c>
      <c r="T178" s="14">
        <v>5</v>
      </c>
      <c r="U178" s="14">
        <v>5</v>
      </c>
      <c r="V178" s="14">
        <v>5</v>
      </c>
      <c r="W178" s="14">
        <v>5</v>
      </c>
      <c r="X178" s="14">
        <v>5</v>
      </c>
      <c r="Y178" s="14">
        <v>5</v>
      </c>
      <c r="Z178" s="14">
        <v>5</v>
      </c>
      <c r="AA178" s="14">
        <v>5</v>
      </c>
      <c r="AB178" s="14">
        <v>5</v>
      </c>
      <c r="AC178" s="14">
        <v>5</v>
      </c>
      <c r="AD178" s="14">
        <v>5</v>
      </c>
      <c r="AE178" s="14">
        <v>5</v>
      </c>
      <c r="AF178" s="14">
        <v>5</v>
      </c>
      <c r="AG178" s="14">
        <v>5</v>
      </c>
      <c r="AH178" s="14">
        <v>5</v>
      </c>
      <c r="AI178" s="14">
        <v>5</v>
      </c>
      <c r="AJ178" s="14">
        <v>5</v>
      </c>
      <c r="AK178" s="14">
        <v>5</v>
      </c>
      <c r="AL178" s="14">
        <v>4</v>
      </c>
    </row>
    <row r="179" spans="1:38">
      <c r="A179" s="24" t="s">
        <v>122</v>
      </c>
      <c r="B179" s="24" t="s">
        <v>107</v>
      </c>
      <c r="C179" s="20" t="s">
        <v>4</v>
      </c>
      <c r="D179" s="21" t="s">
        <v>127</v>
      </c>
      <c r="E179" s="35">
        <f t="shared" si="4"/>
        <v>159000</v>
      </c>
      <c r="F179" s="14">
        <f t="shared" si="5"/>
        <v>40000</v>
      </c>
      <c r="G179" s="14">
        <v>5</v>
      </c>
      <c r="H179" s="14">
        <v>5</v>
      </c>
      <c r="I179" s="14">
        <v>5</v>
      </c>
      <c r="J179" s="14">
        <v>5</v>
      </c>
      <c r="K179" s="14">
        <v>5</v>
      </c>
      <c r="L179" s="14">
        <v>5</v>
      </c>
      <c r="M179" s="14">
        <v>5</v>
      </c>
      <c r="N179" s="14">
        <v>5</v>
      </c>
      <c r="O179" s="14">
        <v>5</v>
      </c>
      <c r="P179" s="14">
        <v>5</v>
      </c>
      <c r="Q179" s="14">
        <v>5</v>
      </c>
      <c r="R179" s="14">
        <v>5</v>
      </c>
      <c r="S179" s="14">
        <v>5</v>
      </c>
      <c r="T179" s="14">
        <v>5</v>
      </c>
      <c r="U179" s="14">
        <v>5</v>
      </c>
      <c r="V179" s="14">
        <v>5</v>
      </c>
      <c r="W179" s="14">
        <v>5</v>
      </c>
      <c r="X179" s="14">
        <v>5</v>
      </c>
      <c r="Y179" s="14">
        <v>5</v>
      </c>
      <c r="Z179" s="14">
        <v>5</v>
      </c>
      <c r="AA179" s="14">
        <v>5</v>
      </c>
      <c r="AB179" s="14">
        <v>5</v>
      </c>
      <c r="AC179" s="14">
        <v>5</v>
      </c>
      <c r="AD179" s="14">
        <v>5</v>
      </c>
      <c r="AE179" s="14">
        <v>5</v>
      </c>
      <c r="AF179" s="14">
        <v>5</v>
      </c>
      <c r="AG179" s="14">
        <v>5</v>
      </c>
      <c r="AH179" s="14">
        <v>5</v>
      </c>
      <c r="AI179" s="14">
        <v>5</v>
      </c>
      <c r="AJ179" s="14">
        <v>5</v>
      </c>
      <c r="AK179" s="14">
        <v>5</v>
      </c>
      <c r="AL179" s="14">
        <v>4</v>
      </c>
    </row>
    <row r="180" spans="1:38">
      <c r="A180" s="24" t="s">
        <v>122</v>
      </c>
      <c r="B180" s="24" t="s">
        <v>107</v>
      </c>
      <c r="C180" s="20" t="s">
        <v>5</v>
      </c>
      <c r="D180" s="21" t="s">
        <v>127</v>
      </c>
      <c r="E180" s="35">
        <f t="shared" si="4"/>
        <v>162000</v>
      </c>
      <c r="F180" s="14">
        <f t="shared" si="5"/>
        <v>40000</v>
      </c>
      <c r="G180" s="14">
        <v>5</v>
      </c>
      <c r="H180" s="14">
        <v>5</v>
      </c>
      <c r="I180" s="14">
        <v>5</v>
      </c>
      <c r="J180" s="14">
        <v>5</v>
      </c>
      <c r="K180" s="14">
        <v>5</v>
      </c>
      <c r="L180" s="14">
        <v>5</v>
      </c>
      <c r="M180" s="14">
        <v>5</v>
      </c>
      <c r="N180" s="14">
        <v>5</v>
      </c>
      <c r="O180" s="14">
        <v>5</v>
      </c>
      <c r="P180" s="14">
        <v>5</v>
      </c>
      <c r="Q180" s="14">
        <v>5</v>
      </c>
      <c r="R180" s="14">
        <v>5</v>
      </c>
      <c r="S180" s="14">
        <v>5</v>
      </c>
      <c r="T180" s="14">
        <v>5</v>
      </c>
      <c r="U180" s="14">
        <v>5</v>
      </c>
      <c r="V180" s="14">
        <v>5</v>
      </c>
      <c r="W180" s="14">
        <v>5</v>
      </c>
      <c r="X180" s="14">
        <v>5</v>
      </c>
      <c r="Y180" s="14">
        <v>5</v>
      </c>
      <c r="Z180" s="14">
        <v>5</v>
      </c>
      <c r="AA180" s="14">
        <v>5</v>
      </c>
      <c r="AB180" s="14">
        <v>5</v>
      </c>
      <c r="AC180" s="14">
        <v>5</v>
      </c>
      <c r="AD180" s="14">
        <v>5</v>
      </c>
      <c r="AE180" s="14">
        <v>5</v>
      </c>
      <c r="AF180" s="14">
        <v>5</v>
      </c>
      <c r="AG180" s="14">
        <v>5</v>
      </c>
      <c r="AH180" s="14">
        <v>5</v>
      </c>
      <c r="AI180" s="14">
        <v>5</v>
      </c>
      <c r="AJ180" s="14">
        <v>5</v>
      </c>
      <c r="AK180" s="14">
        <v>5</v>
      </c>
      <c r="AL180" s="14">
        <v>7</v>
      </c>
    </row>
    <row r="181" spans="1:38">
      <c r="A181" s="24" t="s">
        <v>122</v>
      </c>
      <c r="B181" s="24" t="s">
        <v>107</v>
      </c>
      <c r="C181" s="20" t="s">
        <v>47</v>
      </c>
      <c r="D181" s="21" t="s">
        <v>127</v>
      </c>
      <c r="E181" s="35">
        <f t="shared" si="4"/>
        <v>150000</v>
      </c>
      <c r="F181" s="14">
        <f t="shared" si="5"/>
        <v>40000</v>
      </c>
      <c r="G181" s="14">
        <v>5</v>
      </c>
      <c r="H181" s="14">
        <v>5</v>
      </c>
      <c r="I181" s="14">
        <v>5</v>
      </c>
      <c r="J181" s="14">
        <v>5</v>
      </c>
      <c r="K181" s="14">
        <v>5</v>
      </c>
      <c r="L181" s="14">
        <v>5</v>
      </c>
      <c r="M181" s="14">
        <v>5</v>
      </c>
      <c r="N181" s="14">
        <v>5</v>
      </c>
      <c r="O181" s="14">
        <v>5</v>
      </c>
      <c r="P181" s="14">
        <v>5</v>
      </c>
      <c r="Q181" s="14">
        <v>5</v>
      </c>
      <c r="R181" s="14">
        <v>5</v>
      </c>
      <c r="S181" s="14">
        <v>5</v>
      </c>
      <c r="T181" s="14">
        <v>5</v>
      </c>
      <c r="U181" s="14">
        <v>5</v>
      </c>
      <c r="V181" s="14">
        <v>5</v>
      </c>
      <c r="W181" s="14">
        <v>5</v>
      </c>
      <c r="X181" s="14">
        <v>5</v>
      </c>
      <c r="Y181" s="14">
        <v>5</v>
      </c>
      <c r="Z181" s="14">
        <v>5</v>
      </c>
      <c r="AA181" s="14">
        <v>5</v>
      </c>
      <c r="AB181" s="14">
        <v>5</v>
      </c>
      <c r="AC181" s="14">
        <v>4</v>
      </c>
      <c r="AD181" s="14">
        <v>4</v>
      </c>
      <c r="AE181" s="14">
        <v>4</v>
      </c>
      <c r="AF181" s="14">
        <v>4</v>
      </c>
      <c r="AG181" s="14">
        <v>4</v>
      </c>
      <c r="AH181" s="14">
        <v>4</v>
      </c>
      <c r="AI181" s="14">
        <v>4</v>
      </c>
      <c r="AJ181" s="14">
        <v>4</v>
      </c>
      <c r="AK181" s="14">
        <v>4</v>
      </c>
      <c r="AL181" s="14">
        <v>4</v>
      </c>
    </row>
    <row r="182" spans="1:38">
      <c r="A182" s="24" t="s">
        <v>122</v>
      </c>
      <c r="B182" s="24" t="s">
        <v>107</v>
      </c>
      <c r="C182" s="20" t="s">
        <v>48</v>
      </c>
      <c r="D182" s="21" t="s">
        <v>127</v>
      </c>
      <c r="E182" s="35">
        <f t="shared" si="4"/>
        <v>228000</v>
      </c>
      <c r="F182" s="14">
        <f t="shared" si="5"/>
        <v>56000</v>
      </c>
      <c r="G182" s="14">
        <v>7</v>
      </c>
      <c r="H182" s="14">
        <v>7</v>
      </c>
      <c r="I182" s="14">
        <v>7</v>
      </c>
      <c r="J182" s="14">
        <v>7</v>
      </c>
      <c r="K182" s="14">
        <v>7</v>
      </c>
      <c r="L182" s="14">
        <v>7</v>
      </c>
      <c r="M182" s="14">
        <v>7</v>
      </c>
      <c r="N182" s="14">
        <v>7</v>
      </c>
      <c r="O182" s="14">
        <v>7</v>
      </c>
      <c r="P182" s="14">
        <v>7</v>
      </c>
      <c r="Q182" s="14">
        <v>7</v>
      </c>
      <c r="R182" s="14">
        <v>7</v>
      </c>
      <c r="S182" s="14">
        <v>7</v>
      </c>
      <c r="T182" s="14">
        <v>7</v>
      </c>
      <c r="U182" s="14">
        <v>7</v>
      </c>
      <c r="V182" s="14">
        <v>7</v>
      </c>
      <c r="W182" s="14">
        <v>7</v>
      </c>
      <c r="X182" s="14">
        <v>7</v>
      </c>
      <c r="Y182" s="14">
        <v>7</v>
      </c>
      <c r="Z182" s="14">
        <v>7</v>
      </c>
      <c r="AA182" s="14">
        <v>7</v>
      </c>
      <c r="AB182" s="14">
        <v>7</v>
      </c>
      <c r="AC182" s="14">
        <v>7</v>
      </c>
      <c r="AD182" s="14">
        <v>7</v>
      </c>
      <c r="AE182" s="14">
        <v>7</v>
      </c>
      <c r="AF182" s="14">
        <v>7</v>
      </c>
      <c r="AG182" s="14">
        <v>7</v>
      </c>
      <c r="AH182" s="14">
        <v>7</v>
      </c>
      <c r="AI182" s="14">
        <v>7</v>
      </c>
      <c r="AJ182" s="14">
        <v>7</v>
      </c>
      <c r="AK182" s="14">
        <v>7</v>
      </c>
      <c r="AL182" s="14">
        <v>11</v>
      </c>
    </row>
    <row r="183" spans="1:38">
      <c r="A183" s="24" t="s">
        <v>122</v>
      </c>
      <c r="B183" s="24" t="s">
        <v>107</v>
      </c>
      <c r="C183" s="20" t="s">
        <v>3</v>
      </c>
      <c r="D183" s="21" t="s">
        <v>127</v>
      </c>
      <c r="E183" s="35">
        <f t="shared" si="4"/>
        <v>102000</v>
      </c>
      <c r="F183" s="14">
        <f t="shared" si="5"/>
        <v>24000</v>
      </c>
      <c r="G183" s="14">
        <v>3</v>
      </c>
      <c r="H183" s="14">
        <v>3</v>
      </c>
      <c r="I183" s="14">
        <v>3</v>
      </c>
      <c r="J183" s="14">
        <v>3</v>
      </c>
      <c r="K183" s="14">
        <v>3</v>
      </c>
      <c r="L183" s="14">
        <v>3</v>
      </c>
      <c r="M183" s="14">
        <v>3</v>
      </c>
      <c r="N183" s="14">
        <v>3</v>
      </c>
      <c r="O183" s="14">
        <v>3</v>
      </c>
      <c r="P183" s="14">
        <v>3</v>
      </c>
      <c r="Q183" s="14">
        <v>3</v>
      </c>
      <c r="R183" s="14">
        <v>3</v>
      </c>
      <c r="S183" s="14">
        <v>3</v>
      </c>
      <c r="T183" s="14">
        <v>3</v>
      </c>
      <c r="U183" s="14">
        <v>3</v>
      </c>
      <c r="V183" s="14">
        <v>3</v>
      </c>
      <c r="W183" s="14">
        <v>3</v>
      </c>
      <c r="X183" s="14">
        <v>3</v>
      </c>
      <c r="Y183" s="14">
        <v>3</v>
      </c>
      <c r="Z183" s="14">
        <v>3</v>
      </c>
      <c r="AA183" s="14">
        <v>3</v>
      </c>
      <c r="AB183" s="14">
        <v>3</v>
      </c>
      <c r="AC183" s="14">
        <v>3</v>
      </c>
      <c r="AD183" s="14">
        <v>3</v>
      </c>
      <c r="AE183" s="14">
        <v>3</v>
      </c>
      <c r="AF183" s="14">
        <v>3</v>
      </c>
      <c r="AG183" s="14">
        <v>3</v>
      </c>
      <c r="AH183" s="14">
        <v>3</v>
      </c>
      <c r="AI183" s="14">
        <v>3</v>
      </c>
      <c r="AJ183" s="14">
        <v>3</v>
      </c>
      <c r="AK183" s="14">
        <v>3</v>
      </c>
      <c r="AL183" s="14">
        <v>9</v>
      </c>
    </row>
    <row r="184" spans="1:38">
      <c r="A184" s="24" t="s">
        <v>122</v>
      </c>
      <c r="B184" s="24" t="s">
        <v>107</v>
      </c>
      <c r="C184" s="20" t="s">
        <v>50</v>
      </c>
      <c r="D184" s="21" t="s">
        <v>127</v>
      </c>
      <c r="E184" s="35">
        <f t="shared" si="4"/>
        <v>381000</v>
      </c>
      <c r="F184" s="14">
        <f t="shared" si="5"/>
        <v>96000</v>
      </c>
      <c r="G184" s="14">
        <v>12</v>
      </c>
      <c r="H184" s="14">
        <v>12</v>
      </c>
      <c r="I184" s="14">
        <v>12</v>
      </c>
      <c r="J184" s="14">
        <v>12</v>
      </c>
      <c r="K184" s="14">
        <v>12</v>
      </c>
      <c r="L184" s="14">
        <v>12</v>
      </c>
      <c r="M184" s="14">
        <v>12</v>
      </c>
      <c r="N184" s="14">
        <v>12</v>
      </c>
      <c r="O184" s="14">
        <v>12</v>
      </c>
      <c r="P184" s="14">
        <v>12</v>
      </c>
      <c r="Q184" s="14">
        <v>12</v>
      </c>
      <c r="R184" s="14">
        <v>12</v>
      </c>
      <c r="S184" s="14">
        <v>12</v>
      </c>
      <c r="T184" s="14">
        <v>12</v>
      </c>
      <c r="U184" s="14">
        <v>12</v>
      </c>
      <c r="V184" s="14">
        <v>12</v>
      </c>
      <c r="W184" s="14">
        <v>12</v>
      </c>
      <c r="X184" s="14">
        <v>12</v>
      </c>
      <c r="Y184" s="14">
        <v>12</v>
      </c>
      <c r="Z184" s="14">
        <v>12</v>
      </c>
      <c r="AA184" s="14">
        <v>12</v>
      </c>
      <c r="AB184" s="14">
        <v>12</v>
      </c>
      <c r="AC184" s="14">
        <v>12</v>
      </c>
      <c r="AD184" s="14">
        <v>12</v>
      </c>
      <c r="AE184" s="14">
        <v>12</v>
      </c>
      <c r="AF184" s="14">
        <v>12</v>
      </c>
      <c r="AG184" s="14">
        <v>12</v>
      </c>
      <c r="AH184" s="14">
        <v>12</v>
      </c>
      <c r="AI184" s="14">
        <v>12</v>
      </c>
      <c r="AJ184" s="14">
        <v>12</v>
      </c>
      <c r="AK184" s="14">
        <v>12</v>
      </c>
      <c r="AL184" s="14">
        <v>9</v>
      </c>
    </row>
    <row r="185" spans="1:38">
      <c r="A185" s="24" t="s">
        <v>122</v>
      </c>
      <c r="B185" s="24" t="s">
        <v>107</v>
      </c>
      <c r="C185" s="20" t="s">
        <v>45</v>
      </c>
      <c r="D185" s="21" t="s">
        <v>127</v>
      </c>
      <c r="E185" s="35">
        <f t="shared" si="4"/>
        <v>57000</v>
      </c>
      <c r="F185" s="14">
        <f t="shared" si="5"/>
        <v>16000</v>
      </c>
      <c r="G185" s="14">
        <v>2</v>
      </c>
      <c r="H185" s="14">
        <v>2</v>
      </c>
      <c r="I185" s="14">
        <v>2</v>
      </c>
      <c r="J185" s="14">
        <v>2</v>
      </c>
      <c r="K185" s="14">
        <v>2</v>
      </c>
      <c r="L185" s="14">
        <v>2</v>
      </c>
      <c r="M185" s="14">
        <v>2</v>
      </c>
      <c r="N185" s="14">
        <v>2</v>
      </c>
      <c r="O185" s="14">
        <v>2</v>
      </c>
      <c r="P185" s="14">
        <v>2</v>
      </c>
      <c r="Q185" s="14">
        <v>2</v>
      </c>
      <c r="R185" s="14">
        <v>2</v>
      </c>
      <c r="S185" s="14">
        <v>2</v>
      </c>
      <c r="T185" s="14">
        <v>2</v>
      </c>
      <c r="U185" s="14">
        <v>2</v>
      </c>
      <c r="V185" s="14">
        <v>2</v>
      </c>
      <c r="W185" s="14">
        <v>2</v>
      </c>
      <c r="X185" s="14">
        <v>2</v>
      </c>
      <c r="Y185" s="14">
        <v>2</v>
      </c>
      <c r="Z185" s="14">
        <v>2</v>
      </c>
      <c r="AA185" s="14">
        <v>2</v>
      </c>
      <c r="AB185" s="14">
        <v>2</v>
      </c>
      <c r="AC185" s="14">
        <v>2</v>
      </c>
      <c r="AD185" s="14">
        <v>2</v>
      </c>
      <c r="AE185" s="14">
        <v>2</v>
      </c>
      <c r="AF185" s="14">
        <v>1</v>
      </c>
      <c r="AG185" s="14">
        <v>1</v>
      </c>
      <c r="AH185" s="14">
        <v>1</v>
      </c>
      <c r="AI185" s="14">
        <v>1</v>
      </c>
      <c r="AJ185" s="14">
        <v>1</v>
      </c>
      <c r="AK185" s="14">
        <v>1</v>
      </c>
      <c r="AL185" s="14">
        <v>1</v>
      </c>
    </row>
    <row r="186" spans="1:38">
      <c r="A186" s="24" t="s">
        <v>122</v>
      </c>
      <c r="B186" s="24" t="s">
        <v>107</v>
      </c>
      <c r="C186" s="20" t="s">
        <v>53</v>
      </c>
      <c r="D186" s="21" t="s">
        <v>127</v>
      </c>
      <c r="E186" s="35">
        <f t="shared" si="4"/>
        <v>135000</v>
      </c>
      <c r="F186" s="14">
        <f t="shared" si="5"/>
        <v>32000</v>
      </c>
      <c r="G186" s="14">
        <v>4</v>
      </c>
      <c r="H186" s="14">
        <v>4</v>
      </c>
      <c r="I186" s="14">
        <v>4</v>
      </c>
      <c r="J186" s="14">
        <v>4</v>
      </c>
      <c r="K186" s="14">
        <v>4</v>
      </c>
      <c r="L186" s="14">
        <v>4</v>
      </c>
      <c r="M186" s="14">
        <v>4</v>
      </c>
      <c r="N186" s="14">
        <v>4</v>
      </c>
      <c r="O186" s="14">
        <v>4</v>
      </c>
      <c r="P186" s="14">
        <v>4</v>
      </c>
      <c r="Q186" s="14">
        <v>4</v>
      </c>
      <c r="R186" s="14">
        <v>4</v>
      </c>
      <c r="S186" s="14">
        <v>4</v>
      </c>
      <c r="T186" s="14">
        <v>4</v>
      </c>
      <c r="U186" s="14">
        <v>4</v>
      </c>
      <c r="V186" s="14">
        <v>4</v>
      </c>
      <c r="W186" s="14">
        <v>4</v>
      </c>
      <c r="X186" s="14">
        <v>4</v>
      </c>
      <c r="Y186" s="14">
        <v>4</v>
      </c>
      <c r="Z186" s="14">
        <v>4</v>
      </c>
      <c r="AA186" s="14">
        <v>4</v>
      </c>
      <c r="AB186" s="14">
        <v>4</v>
      </c>
      <c r="AC186" s="14">
        <v>4</v>
      </c>
      <c r="AD186" s="14">
        <v>4</v>
      </c>
      <c r="AE186" s="14">
        <v>4</v>
      </c>
      <c r="AF186" s="14">
        <v>4</v>
      </c>
      <c r="AG186" s="14">
        <v>4</v>
      </c>
      <c r="AH186" s="14">
        <v>4</v>
      </c>
      <c r="AI186" s="14">
        <v>4</v>
      </c>
      <c r="AJ186" s="14">
        <v>4</v>
      </c>
      <c r="AK186" s="14">
        <v>4</v>
      </c>
      <c r="AL186" s="14">
        <v>11</v>
      </c>
    </row>
    <row r="187" spans="1:38">
      <c r="A187" s="24" t="s">
        <v>122</v>
      </c>
      <c r="B187" s="24" t="s">
        <v>107</v>
      </c>
      <c r="C187" s="20" t="s">
        <v>0</v>
      </c>
      <c r="D187" s="21" t="s">
        <v>127</v>
      </c>
      <c r="E187" s="35">
        <f t="shared" si="4"/>
        <v>156000</v>
      </c>
      <c r="F187" s="14">
        <f t="shared" si="5"/>
        <v>40000</v>
      </c>
      <c r="G187" s="14">
        <v>5</v>
      </c>
      <c r="H187" s="14">
        <v>5</v>
      </c>
      <c r="I187" s="14">
        <v>5</v>
      </c>
      <c r="J187" s="14">
        <v>5</v>
      </c>
      <c r="K187" s="14">
        <v>5</v>
      </c>
      <c r="L187" s="14">
        <v>5</v>
      </c>
      <c r="M187" s="14">
        <v>5</v>
      </c>
      <c r="N187" s="14">
        <v>5</v>
      </c>
      <c r="O187" s="14">
        <v>5</v>
      </c>
      <c r="P187" s="14">
        <v>5</v>
      </c>
      <c r="Q187" s="14">
        <v>5</v>
      </c>
      <c r="R187" s="14">
        <v>5</v>
      </c>
      <c r="S187" s="14">
        <v>5</v>
      </c>
      <c r="T187" s="14">
        <v>5</v>
      </c>
      <c r="U187" s="14">
        <v>5</v>
      </c>
      <c r="V187" s="14">
        <v>5</v>
      </c>
      <c r="W187" s="14">
        <v>5</v>
      </c>
      <c r="X187" s="14">
        <v>5</v>
      </c>
      <c r="Y187" s="14">
        <v>5</v>
      </c>
      <c r="Z187" s="14">
        <v>5</v>
      </c>
      <c r="AA187" s="14">
        <v>5</v>
      </c>
      <c r="AB187" s="14">
        <v>5</v>
      </c>
      <c r="AC187" s="14">
        <v>5</v>
      </c>
      <c r="AD187" s="14">
        <v>5</v>
      </c>
      <c r="AE187" s="14">
        <v>5</v>
      </c>
      <c r="AF187" s="14">
        <v>5</v>
      </c>
      <c r="AG187" s="14">
        <v>5</v>
      </c>
      <c r="AH187" s="14">
        <v>5</v>
      </c>
      <c r="AI187" s="14">
        <v>5</v>
      </c>
      <c r="AJ187" s="14">
        <v>5</v>
      </c>
      <c r="AK187" s="14">
        <v>5</v>
      </c>
      <c r="AL187" s="14">
        <v>1</v>
      </c>
    </row>
    <row r="188" spans="1:38">
      <c r="A188" s="24" t="s">
        <v>122</v>
      </c>
      <c r="B188" s="24" t="s">
        <v>107</v>
      </c>
      <c r="C188" s="20" t="s">
        <v>102</v>
      </c>
      <c r="D188" s="21" t="s">
        <v>127</v>
      </c>
      <c r="E188" s="35">
        <f t="shared" si="4"/>
        <v>141000</v>
      </c>
      <c r="F188" s="14">
        <f t="shared" si="5"/>
        <v>32000</v>
      </c>
      <c r="G188" s="14">
        <v>4</v>
      </c>
      <c r="H188" s="14">
        <v>4</v>
      </c>
      <c r="I188" s="14">
        <v>4</v>
      </c>
      <c r="J188" s="14">
        <v>4</v>
      </c>
      <c r="K188" s="14">
        <v>4</v>
      </c>
      <c r="L188" s="14">
        <v>4</v>
      </c>
      <c r="M188" s="14">
        <v>4</v>
      </c>
      <c r="N188" s="14">
        <v>4</v>
      </c>
      <c r="O188" s="14">
        <v>4</v>
      </c>
      <c r="P188" s="14">
        <v>4</v>
      </c>
      <c r="Q188" s="14">
        <v>4</v>
      </c>
      <c r="R188" s="14">
        <v>4</v>
      </c>
      <c r="S188" s="14">
        <v>4</v>
      </c>
      <c r="T188" s="14">
        <v>4</v>
      </c>
      <c r="U188" s="14">
        <v>4</v>
      </c>
      <c r="V188" s="14">
        <v>4</v>
      </c>
      <c r="W188" s="14">
        <v>4</v>
      </c>
      <c r="X188" s="14">
        <v>4</v>
      </c>
      <c r="Y188" s="14">
        <v>4</v>
      </c>
      <c r="Z188" s="14">
        <v>4</v>
      </c>
      <c r="AA188" s="14">
        <v>4</v>
      </c>
      <c r="AB188" s="14">
        <v>4</v>
      </c>
      <c r="AC188" s="14">
        <v>4</v>
      </c>
      <c r="AD188" s="14">
        <v>4</v>
      </c>
      <c r="AE188" s="14">
        <v>4</v>
      </c>
      <c r="AF188" s="14">
        <v>4</v>
      </c>
      <c r="AG188" s="14">
        <v>4</v>
      </c>
      <c r="AH188" s="14">
        <v>4</v>
      </c>
      <c r="AI188" s="14">
        <v>4</v>
      </c>
      <c r="AJ188" s="14">
        <v>4</v>
      </c>
      <c r="AK188" s="14">
        <v>4</v>
      </c>
      <c r="AL188" s="14">
        <v>17</v>
      </c>
    </row>
    <row r="189" spans="1:38">
      <c r="A189" s="24" t="s">
        <v>122</v>
      </c>
      <c r="B189" s="24" t="s">
        <v>107</v>
      </c>
      <c r="C189" s="20" t="s">
        <v>57</v>
      </c>
      <c r="D189" s="21" t="s">
        <v>127</v>
      </c>
      <c r="E189" s="35">
        <f t="shared" si="4"/>
        <v>123000</v>
      </c>
      <c r="F189" s="14">
        <f t="shared" si="5"/>
        <v>32000</v>
      </c>
      <c r="G189" s="14">
        <v>4</v>
      </c>
      <c r="H189" s="14">
        <v>4</v>
      </c>
      <c r="I189" s="14">
        <v>4</v>
      </c>
      <c r="J189" s="14">
        <v>4</v>
      </c>
      <c r="K189" s="14">
        <v>4</v>
      </c>
      <c r="L189" s="14">
        <v>4</v>
      </c>
      <c r="M189" s="14">
        <v>4</v>
      </c>
      <c r="N189" s="14">
        <v>4</v>
      </c>
      <c r="O189" s="14">
        <v>4</v>
      </c>
      <c r="P189" s="14">
        <v>4</v>
      </c>
      <c r="Q189" s="14">
        <v>4</v>
      </c>
      <c r="R189" s="14">
        <v>4</v>
      </c>
      <c r="S189" s="14">
        <v>4</v>
      </c>
      <c r="T189" s="14">
        <v>4</v>
      </c>
      <c r="U189" s="14">
        <v>4</v>
      </c>
      <c r="V189" s="14">
        <v>4</v>
      </c>
      <c r="W189" s="14">
        <v>4</v>
      </c>
      <c r="X189" s="14">
        <v>4</v>
      </c>
      <c r="Y189" s="14">
        <v>4</v>
      </c>
      <c r="Z189" s="14">
        <v>4</v>
      </c>
      <c r="AA189" s="14">
        <v>4</v>
      </c>
      <c r="AB189" s="14">
        <v>4</v>
      </c>
      <c r="AC189" s="14">
        <v>4</v>
      </c>
      <c r="AD189" s="14">
        <v>4</v>
      </c>
      <c r="AE189" s="14">
        <v>4</v>
      </c>
      <c r="AF189" s="14">
        <v>4</v>
      </c>
      <c r="AG189" s="14">
        <v>4</v>
      </c>
      <c r="AH189" s="14">
        <v>3</v>
      </c>
      <c r="AI189" s="14">
        <v>3</v>
      </c>
      <c r="AJ189" s="14">
        <v>3</v>
      </c>
      <c r="AK189" s="14">
        <v>3</v>
      </c>
      <c r="AL189" s="14">
        <v>3</v>
      </c>
    </row>
    <row r="190" spans="1:38">
      <c r="A190" s="24" t="s">
        <v>122</v>
      </c>
      <c r="B190" s="24" t="s">
        <v>107</v>
      </c>
      <c r="C190" s="20" t="s">
        <v>46</v>
      </c>
      <c r="D190" s="21" t="s">
        <v>127</v>
      </c>
      <c r="E190" s="35">
        <f t="shared" si="4"/>
        <v>54000</v>
      </c>
      <c r="F190" s="14">
        <f t="shared" si="5"/>
        <v>16000</v>
      </c>
      <c r="G190" s="14">
        <v>2</v>
      </c>
      <c r="H190" s="14">
        <v>2</v>
      </c>
      <c r="I190" s="14">
        <v>2</v>
      </c>
      <c r="J190" s="14">
        <v>2</v>
      </c>
      <c r="K190" s="14">
        <v>2</v>
      </c>
      <c r="L190" s="14">
        <v>2</v>
      </c>
      <c r="M190" s="14">
        <v>2</v>
      </c>
      <c r="N190" s="14">
        <v>2</v>
      </c>
      <c r="O190" s="14">
        <v>2</v>
      </c>
      <c r="P190" s="14">
        <v>2</v>
      </c>
      <c r="Q190" s="14">
        <v>2</v>
      </c>
      <c r="R190" s="14">
        <v>2</v>
      </c>
      <c r="S190" s="14">
        <v>2</v>
      </c>
      <c r="T190" s="14">
        <v>2</v>
      </c>
      <c r="U190" s="14">
        <v>2</v>
      </c>
      <c r="V190" s="14">
        <v>2</v>
      </c>
      <c r="W190" s="14">
        <v>2</v>
      </c>
      <c r="X190" s="14">
        <v>2</v>
      </c>
      <c r="Y190" s="14">
        <v>2</v>
      </c>
      <c r="Z190" s="14">
        <v>2</v>
      </c>
      <c r="AA190" s="14">
        <v>2</v>
      </c>
      <c r="AB190" s="14">
        <v>2</v>
      </c>
      <c r="AC190" s="14">
        <v>1</v>
      </c>
      <c r="AD190" s="14">
        <v>1</v>
      </c>
      <c r="AE190" s="14">
        <v>1</v>
      </c>
      <c r="AF190" s="14">
        <v>1</v>
      </c>
      <c r="AG190" s="14">
        <v>1</v>
      </c>
      <c r="AH190" s="14">
        <v>1</v>
      </c>
      <c r="AI190" s="14">
        <v>1</v>
      </c>
      <c r="AJ190" s="14">
        <v>1</v>
      </c>
      <c r="AK190" s="14">
        <v>1</v>
      </c>
      <c r="AL190" s="14">
        <v>1</v>
      </c>
    </row>
    <row r="191" spans="1:38">
      <c r="A191" s="24" t="s">
        <v>122</v>
      </c>
      <c r="B191" s="24" t="s">
        <v>107</v>
      </c>
      <c r="C191" s="20" t="s">
        <v>49</v>
      </c>
      <c r="D191" s="21" t="s">
        <v>127</v>
      </c>
      <c r="E191" s="35">
        <f t="shared" si="4"/>
        <v>81000</v>
      </c>
      <c r="F191" s="14">
        <f t="shared" si="5"/>
        <v>24000</v>
      </c>
      <c r="G191" s="14">
        <v>3</v>
      </c>
      <c r="H191" s="14">
        <v>3</v>
      </c>
      <c r="I191" s="14">
        <v>3</v>
      </c>
      <c r="J191" s="14">
        <v>3</v>
      </c>
      <c r="K191" s="14">
        <v>3</v>
      </c>
      <c r="L191" s="14">
        <v>3</v>
      </c>
      <c r="M191" s="14">
        <v>3</v>
      </c>
      <c r="N191" s="14">
        <v>3</v>
      </c>
      <c r="O191" s="14">
        <v>3</v>
      </c>
      <c r="P191" s="14">
        <v>3</v>
      </c>
      <c r="Q191" s="14">
        <v>3</v>
      </c>
      <c r="R191" s="14">
        <v>3</v>
      </c>
      <c r="S191" s="14">
        <v>3</v>
      </c>
      <c r="T191" s="14">
        <v>3</v>
      </c>
      <c r="U191" s="14">
        <v>3</v>
      </c>
      <c r="V191" s="14">
        <v>3</v>
      </c>
      <c r="W191" s="14">
        <v>3</v>
      </c>
      <c r="X191" s="14">
        <v>2</v>
      </c>
      <c r="Y191" s="14">
        <v>2</v>
      </c>
      <c r="Z191" s="14">
        <v>2</v>
      </c>
      <c r="AA191" s="14">
        <v>2</v>
      </c>
      <c r="AB191" s="14">
        <v>2</v>
      </c>
      <c r="AC191" s="14">
        <v>2</v>
      </c>
      <c r="AD191" s="14">
        <v>2</v>
      </c>
      <c r="AE191" s="14">
        <v>2</v>
      </c>
      <c r="AF191" s="14">
        <v>2</v>
      </c>
      <c r="AG191" s="14">
        <v>2</v>
      </c>
      <c r="AH191" s="14">
        <v>2</v>
      </c>
      <c r="AI191" s="14">
        <v>2</v>
      </c>
      <c r="AJ191" s="14">
        <v>2</v>
      </c>
      <c r="AK191" s="14">
        <v>2</v>
      </c>
      <c r="AL191" s="14">
        <v>2</v>
      </c>
    </row>
    <row r="192" spans="1:38">
      <c r="A192" s="24" t="s">
        <v>122</v>
      </c>
      <c r="B192" s="24" t="s">
        <v>107</v>
      </c>
      <c r="C192" s="20" t="s">
        <v>104</v>
      </c>
      <c r="D192" s="21" t="s">
        <v>127</v>
      </c>
      <c r="E192" s="35">
        <f t="shared" si="4"/>
        <v>288000</v>
      </c>
      <c r="F192" s="14">
        <f t="shared" si="5"/>
        <v>72000</v>
      </c>
      <c r="G192" s="14">
        <v>9</v>
      </c>
      <c r="H192" s="14">
        <v>9</v>
      </c>
      <c r="I192" s="14">
        <v>9</v>
      </c>
      <c r="J192" s="14">
        <v>9</v>
      </c>
      <c r="K192" s="14">
        <v>9</v>
      </c>
      <c r="L192" s="14">
        <v>9</v>
      </c>
      <c r="M192" s="14">
        <v>9</v>
      </c>
      <c r="N192" s="14">
        <v>9</v>
      </c>
      <c r="O192" s="14">
        <v>9</v>
      </c>
      <c r="P192" s="14">
        <v>9</v>
      </c>
      <c r="Q192" s="14">
        <v>9</v>
      </c>
      <c r="R192" s="14">
        <v>9</v>
      </c>
      <c r="S192" s="14">
        <v>9</v>
      </c>
      <c r="T192" s="14">
        <v>9</v>
      </c>
      <c r="U192" s="14">
        <v>9</v>
      </c>
      <c r="V192" s="14">
        <v>9</v>
      </c>
      <c r="W192" s="14">
        <v>9</v>
      </c>
      <c r="X192" s="14">
        <v>9</v>
      </c>
      <c r="Y192" s="14">
        <v>9</v>
      </c>
      <c r="Z192" s="14">
        <v>9</v>
      </c>
      <c r="AA192" s="14">
        <v>9</v>
      </c>
      <c r="AB192" s="14">
        <v>9</v>
      </c>
      <c r="AC192" s="14">
        <v>9</v>
      </c>
      <c r="AD192" s="14">
        <v>9</v>
      </c>
      <c r="AE192" s="14">
        <v>9</v>
      </c>
      <c r="AF192" s="14">
        <v>9</v>
      </c>
      <c r="AG192" s="14">
        <v>9</v>
      </c>
      <c r="AH192" s="14">
        <v>9</v>
      </c>
      <c r="AI192" s="14">
        <v>9</v>
      </c>
      <c r="AJ192" s="14">
        <v>9</v>
      </c>
      <c r="AK192" s="14">
        <v>9</v>
      </c>
      <c r="AL192" s="14">
        <v>9</v>
      </c>
    </row>
    <row r="193" spans="1:38">
      <c r="A193" s="24" t="s">
        <v>122</v>
      </c>
      <c r="B193" s="24" t="s">
        <v>107</v>
      </c>
      <c r="C193" s="20" t="s">
        <v>105</v>
      </c>
      <c r="D193" s="21" t="s">
        <v>127</v>
      </c>
      <c r="E193" s="35">
        <f t="shared" si="4"/>
        <v>75000</v>
      </c>
      <c r="F193" s="14">
        <f t="shared" si="5"/>
        <v>16000</v>
      </c>
      <c r="G193" s="14">
        <v>2</v>
      </c>
      <c r="H193" s="14">
        <v>2</v>
      </c>
      <c r="I193" s="14">
        <v>2</v>
      </c>
      <c r="J193" s="14">
        <v>2</v>
      </c>
      <c r="K193" s="14">
        <v>2</v>
      </c>
      <c r="L193" s="14">
        <v>2</v>
      </c>
      <c r="M193" s="14">
        <v>2</v>
      </c>
      <c r="N193" s="14">
        <v>2</v>
      </c>
      <c r="O193" s="14">
        <v>2</v>
      </c>
      <c r="P193" s="14">
        <v>2</v>
      </c>
      <c r="Q193" s="14">
        <v>2</v>
      </c>
      <c r="R193" s="14">
        <v>2</v>
      </c>
      <c r="S193" s="14">
        <v>2</v>
      </c>
      <c r="T193" s="14">
        <v>2</v>
      </c>
      <c r="U193" s="14">
        <v>2</v>
      </c>
      <c r="V193" s="14">
        <v>2</v>
      </c>
      <c r="W193" s="14">
        <v>2</v>
      </c>
      <c r="X193" s="14">
        <v>2</v>
      </c>
      <c r="Y193" s="14">
        <v>2</v>
      </c>
      <c r="Z193" s="14">
        <v>2</v>
      </c>
      <c r="AA193" s="14">
        <v>2</v>
      </c>
      <c r="AB193" s="14">
        <v>2</v>
      </c>
      <c r="AC193" s="14">
        <v>2</v>
      </c>
      <c r="AD193" s="14">
        <v>2</v>
      </c>
      <c r="AE193" s="14">
        <v>2</v>
      </c>
      <c r="AF193" s="14">
        <v>2</v>
      </c>
      <c r="AG193" s="14">
        <v>2</v>
      </c>
      <c r="AH193" s="14">
        <v>2</v>
      </c>
      <c r="AI193" s="14">
        <v>2</v>
      </c>
      <c r="AJ193" s="14">
        <v>2</v>
      </c>
      <c r="AK193" s="14">
        <v>2</v>
      </c>
      <c r="AL193" s="14">
        <v>13</v>
      </c>
    </row>
    <row r="194" spans="1:38">
      <c r="A194" s="24" t="s">
        <v>122</v>
      </c>
      <c r="B194" s="24" t="s">
        <v>107</v>
      </c>
      <c r="C194" s="20" t="s">
        <v>52</v>
      </c>
      <c r="D194" s="21" t="s">
        <v>127</v>
      </c>
      <c r="E194" s="35">
        <f t="shared" si="4"/>
        <v>192000</v>
      </c>
      <c r="F194" s="14">
        <f t="shared" si="5"/>
        <v>48000</v>
      </c>
      <c r="G194" s="14">
        <v>6</v>
      </c>
      <c r="H194" s="14">
        <v>6</v>
      </c>
      <c r="I194" s="14">
        <v>6</v>
      </c>
      <c r="J194" s="14">
        <v>6</v>
      </c>
      <c r="K194" s="14">
        <v>6</v>
      </c>
      <c r="L194" s="14">
        <v>6</v>
      </c>
      <c r="M194" s="14">
        <v>6</v>
      </c>
      <c r="N194" s="14">
        <v>6</v>
      </c>
      <c r="O194" s="14">
        <v>6</v>
      </c>
      <c r="P194" s="14">
        <v>6</v>
      </c>
      <c r="Q194" s="14">
        <v>6</v>
      </c>
      <c r="R194" s="14">
        <v>6</v>
      </c>
      <c r="S194" s="14">
        <v>6</v>
      </c>
      <c r="T194" s="14">
        <v>6</v>
      </c>
      <c r="U194" s="14">
        <v>6</v>
      </c>
      <c r="V194" s="14">
        <v>6</v>
      </c>
      <c r="W194" s="14">
        <v>6</v>
      </c>
      <c r="X194" s="14">
        <v>6</v>
      </c>
      <c r="Y194" s="14">
        <v>6</v>
      </c>
      <c r="Z194" s="14">
        <v>6</v>
      </c>
      <c r="AA194" s="14">
        <v>6</v>
      </c>
      <c r="AB194" s="14">
        <v>6</v>
      </c>
      <c r="AC194" s="14">
        <v>6</v>
      </c>
      <c r="AD194" s="14">
        <v>6</v>
      </c>
      <c r="AE194" s="14">
        <v>6</v>
      </c>
      <c r="AF194" s="14">
        <v>6</v>
      </c>
      <c r="AG194" s="14">
        <v>6</v>
      </c>
      <c r="AH194" s="14">
        <v>6</v>
      </c>
      <c r="AI194" s="14">
        <v>6</v>
      </c>
      <c r="AJ194" s="14">
        <v>6</v>
      </c>
      <c r="AK194" s="14">
        <v>6</v>
      </c>
      <c r="AL194" s="14">
        <v>6</v>
      </c>
    </row>
    <row r="195" spans="1:38">
      <c r="A195" s="24" t="s">
        <v>122</v>
      </c>
      <c r="B195" s="24" t="s">
        <v>107</v>
      </c>
      <c r="C195" s="20" t="s">
        <v>54</v>
      </c>
      <c r="D195" s="21" t="s">
        <v>127</v>
      </c>
      <c r="E195" s="35">
        <f t="shared" ref="E195:E233" si="6">SUM(G195:AL195)*1000</f>
        <v>84000</v>
      </c>
      <c r="F195" s="14">
        <f t="shared" ref="F195:F233" si="7">SUM(G195:N195)*1000</f>
        <v>24000</v>
      </c>
      <c r="G195" s="14">
        <v>3</v>
      </c>
      <c r="H195" s="14">
        <v>3</v>
      </c>
      <c r="I195" s="14">
        <v>3</v>
      </c>
      <c r="J195" s="14">
        <v>3</v>
      </c>
      <c r="K195" s="14">
        <v>3</v>
      </c>
      <c r="L195" s="14">
        <v>3</v>
      </c>
      <c r="M195" s="14">
        <v>3</v>
      </c>
      <c r="N195" s="14">
        <v>3</v>
      </c>
      <c r="O195" s="14">
        <v>3</v>
      </c>
      <c r="P195" s="14">
        <v>3</v>
      </c>
      <c r="Q195" s="14">
        <v>3</v>
      </c>
      <c r="R195" s="14">
        <v>3</v>
      </c>
      <c r="S195" s="14">
        <v>3</v>
      </c>
      <c r="T195" s="14">
        <v>3</v>
      </c>
      <c r="U195" s="14">
        <v>3</v>
      </c>
      <c r="V195" s="14">
        <v>3</v>
      </c>
      <c r="W195" s="14">
        <v>3</v>
      </c>
      <c r="X195" s="14">
        <v>3</v>
      </c>
      <c r="Y195" s="14">
        <v>3</v>
      </c>
      <c r="Z195" s="14">
        <v>3</v>
      </c>
      <c r="AA195" s="14">
        <v>2</v>
      </c>
      <c r="AB195" s="14">
        <v>2</v>
      </c>
      <c r="AC195" s="14">
        <v>2</v>
      </c>
      <c r="AD195" s="14">
        <v>2</v>
      </c>
      <c r="AE195" s="14">
        <v>2</v>
      </c>
      <c r="AF195" s="14">
        <v>2</v>
      </c>
      <c r="AG195" s="14">
        <v>2</v>
      </c>
      <c r="AH195" s="14">
        <v>2</v>
      </c>
      <c r="AI195" s="14">
        <v>2</v>
      </c>
      <c r="AJ195" s="14">
        <v>2</v>
      </c>
      <c r="AK195" s="14">
        <v>2</v>
      </c>
      <c r="AL195" s="14">
        <v>2</v>
      </c>
    </row>
    <row r="196" spans="1:38">
      <c r="A196" s="24" t="s">
        <v>122</v>
      </c>
      <c r="B196" s="24" t="s">
        <v>107</v>
      </c>
      <c r="C196" s="20" t="s">
        <v>44</v>
      </c>
      <c r="D196" s="21" t="s">
        <v>127</v>
      </c>
      <c r="E196" s="35">
        <f t="shared" si="6"/>
        <v>105000</v>
      </c>
      <c r="F196" s="14">
        <f t="shared" si="7"/>
        <v>24000</v>
      </c>
      <c r="G196" s="14">
        <v>3</v>
      </c>
      <c r="H196" s="14">
        <v>3</v>
      </c>
      <c r="I196" s="14">
        <v>3</v>
      </c>
      <c r="J196" s="14">
        <v>3</v>
      </c>
      <c r="K196" s="14">
        <v>3</v>
      </c>
      <c r="L196" s="14">
        <v>3</v>
      </c>
      <c r="M196" s="14">
        <v>3</v>
      </c>
      <c r="N196" s="14">
        <v>3</v>
      </c>
      <c r="O196" s="14">
        <v>3</v>
      </c>
      <c r="P196" s="14">
        <v>3</v>
      </c>
      <c r="Q196" s="14">
        <v>3</v>
      </c>
      <c r="R196" s="14">
        <v>3</v>
      </c>
      <c r="S196" s="14">
        <v>3</v>
      </c>
      <c r="T196" s="14">
        <v>3</v>
      </c>
      <c r="U196" s="14">
        <v>3</v>
      </c>
      <c r="V196" s="14">
        <v>3</v>
      </c>
      <c r="W196" s="14">
        <v>3</v>
      </c>
      <c r="X196" s="14">
        <v>3</v>
      </c>
      <c r="Y196" s="14">
        <v>3</v>
      </c>
      <c r="Z196" s="14">
        <v>3</v>
      </c>
      <c r="AA196" s="14">
        <v>3</v>
      </c>
      <c r="AB196" s="14">
        <v>3</v>
      </c>
      <c r="AC196" s="14">
        <v>3</v>
      </c>
      <c r="AD196" s="14">
        <v>3</v>
      </c>
      <c r="AE196" s="14">
        <v>3</v>
      </c>
      <c r="AF196" s="14">
        <v>3</v>
      </c>
      <c r="AG196" s="14">
        <v>3</v>
      </c>
      <c r="AH196" s="14">
        <v>3</v>
      </c>
      <c r="AI196" s="14">
        <v>3</v>
      </c>
      <c r="AJ196" s="14">
        <v>3</v>
      </c>
      <c r="AK196" s="14">
        <v>3</v>
      </c>
      <c r="AL196" s="14">
        <v>12</v>
      </c>
    </row>
    <row r="197" spans="1:38">
      <c r="A197" s="24" t="s">
        <v>122</v>
      </c>
      <c r="B197" s="24" t="s">
        <v>107</v>
      </c>
      <c r="C197" s="20" t="s">
        <v>56</v>
      </c>
      <c r="D197" s="21" t="s">
        <v>127</v>
      </c>
      <c r="E197" s="35">
        <f t="shared" si="6"/>
        <v>72000</v>
      </c>
      <c r="F197" s="14">
        <f t="shared" si="7"/>
        <v>16000</v>
      </c>
      <c r="G197" s="14">
        <v>2</v>
      </c>
      <c r="H197" s="14">
        <v>2</v>
      </c>
      <c r="I197" s="14">
        <v>2</v>
      </c>
      <c r="J197" s="14">
        <v>2</v>
      </c>
      <c r="K197" s="14">
        <v>2</v>
      </c>
      <c r="L197" s="14">
        <v>2</v>
      </c>
      <c r="M197" s="14">
        <v>2</v>
      </c>
      <c r="N197" s="14">
        <v>2</v>
      </c>
      <c r="O197" s="14">
        <v>2</v>
      </c>
      <c r="P197" s="14">
        <v>2</v>
      </c>
      <c r="Q197" s="14">
        <v>2</v>
      </c>
      <c r="R197" s="14">
        <v>2</v>
      </c>
      <c r="S197" s="14">
        <v>2</v>
      </c>
      <c r="T197" s="14">
        <v>2</v>
      </c>
      <c r="U197" s="14">
        <v>2</v>
      </c>
      <c r="V197" s="14">
        <v>2</v>
      </c>
      <c r="W197" s="14">
        <v>2</v>
      </c>
      <c r="X197" s="14">
        <v>2</v>
      </c>
      <c r="Y197" s="14">
        <v>2</v>
      </c>
      <c r="Z197" s="14">
        <v>2</v>
      </c>
      <c r="AA197" s="14">
        <v>2</v>
      </c>
      <c r="AB197" s="14">
        <v>2</v>
      </c>
      <c r="AC197" s="14">
        <v>2</v>
      </c>
      <c r="AD197" s="14">
        <v>2</v>
      </c>
      <c r="AE197" s="14">
        <v>2</v>
      </c>
      <c r="AF197" s="14">
        <v>2</v>
      </c>
      <c r="AG197" s="14">
        <v>2</v>
      </c>
      <c r="AH197" s="14">
        <v>2</v>
      </c>
      <c r="AI197" s="14">
        <v>2</v>
      </c>
      <c r="AJ197" s="14">
        <v>2</v>
      </c>
      <c r="AK197" s="14">
        <v>2</v>
      </c>
      <c r="AL197" s="14">
        <v>10</v>
      </c>
    </row>
    <row r="198" spans="1:38">
      <c r="A198" s="24" t="s">
        <v>122</v>
      </c>
      <c r="B198" s="24" t="s">
        <v>107</v>
      </c>
      <c r="C198" s="20" t="s">
        <v>103</v>
      </c>
      <c r="D198" s="21" t="s">
        <v>127</v>
      </c>
      <c r="E198" s="35">
        <f t="shared" si="6"/>
        <v>123000</v>
      </c>
      <c r="F198" s="14">
        <f t="shared" si="7"/>
        <v>32000</v>
      </c>
      <c r="G198" s="14">
        <v>4</v>
      </c>
      <c r="H198" s="14">
        <v>4</v>
      </c>
      <c r="I198" s="14">
        <v>4</v>
      </c>
      <c r="J198" s="14">
        <v>4</v>
      </c>
      <c r="K198" s="14">
        <v>4</v>
      </c>
      <c r="L198" s="14">
        <v>4</v>
      </c>
      <c r="M198" s="14">
        <v>4</v>
      </c>
      <c r="N198" s="14">
        <v>4</v>
      </c>
      <c r="O198" s="14">
        <v>4</v>
      </c>
      <c r="P198" s="14">
        <v>4</v>
      </c>
      <c r="Q198" s="14">
        <v>4</v>
      </c>
      <c r="R198" s="14">
        <v>4</v>
      </c>
      <c r="S198" s="14">
        <v>4</v>
      </c>
      <c r="T198" s="14">
        <v>4</v>
      </c>
      <c r="U198" s="14">
        <v>4</v>
      </c>
      <c r="V198" s="14">
        <v>4</v>
      </c>
      <c r="W198" s="14">
        <v>4</v>
      </c>
      <c r="X198" s="14">
        <v>4</v>
      </c>
      <c r="Y198" s="14">
        <v>4</v>
      </c>
      <c r="Z198" s="14">
        <v>4</v>
      </c>
      <c r="AA198" s="14">
        <v>4</v>
      </c>
      <c r="AB198" s="14">
        <v>4</v>
      </c>
      <c r="AC198" s="14">
        <v>4</v>
      </c>
      <c r="AD198" s="14">
        <v>4</v>
      </c>
      <c r="AE198" s="14">
        <v>4</v>
      </c>
      <c r="AF198" s="14">
        <v>4</v>
      </c>
      <c r="AG198" s="14">
        <v>4</v>
      </c>
      <c r="AH198" s="14">
        <v>3</v>
      </c>
      <c r="AI198" s="14">
        <v>3</v>
      </c>
      <c r="AJ198" s="14">
        <v>3</v>
      </c>
      <c r="AK198" s="14">
        <v>3</v>
      </c>
      <c r="AL198" s="14">
        <v>3</v>
      </c>
    </row>
    <row r="199" spans="1:38">
      <c r="A199" s="24" t="s">
        <v>122</v>
      </c>
      <c r="B199" s="24" t="s">
        <v>107</v>
      </c>
      <c r="C199" s="20" t="s">
        <v>55</v>
      </c>
      <c r="D199" s="21" t="s">
        <v>127</v>
      </c>
      <c r="E199" s="35">
        <f t="shared" si="6"/>
        <v>72000</v>
      </c>
      <c r="F199" s="14">
        <f t="shared" si="7"/>
        <v>24000</v>
      </c>
      <c r="G199" s="14">
        <v>3</v>
      </c>
      <c r="H199" s="14">
        <v>3</v>
      </c>
      <c r="I199" s="14">
        <v>3</v>
      </c>
      <c r="J199" s="14">
        <v>3</v>
      </c>
      <c r="K199" s="14">
        <v>3</v>
      </c>
      <c r="L199" s="14">
        <v>3</v>
      </c>
      <c r="M199" s="14">
        <v>3</v>
      </c>
      <c r="N199" s="14">
        <v>3</v>
      </c>
      <c r="O199" s="14">
        <v>2</v>
      </c>
      <c r="P199" s="14">
        <v>2</v>
      </c>
      <c r="Q199" s="14">
        <v>2</v>
      </c>
      <c r="R199" s="14">
        <v>2</v>
      </c>
      <c r="S199" s="14">
        <v>2</v>
      </c>
      <c r="T199" s="14">
        <v>2</v>
      </c>
      <c r="U199" s="14">
        <v>2</v>
      </c>
      <c r="V199" s="14">
        <v>2</v>
      </c>
      <c r="W199" s="14">
        <v>2</v>
      </c>
      <c r="X199" s="14">
        <v>2</v>
      </c>
      <c r="Y199" s="14">
        <v>2</v>
      </c>
      <c r="Z199" s="14">
        <v>2</v>
      </c>
      <c r="AA199" s="14">
        <v>2</v>
      </c>
      <c r="AB199" s="14">
        <v>2</v>
      </c>
      <c r="AC199" s="14">
        <v>2</v>
      </c>
      <c r="AD199" s="14">
        <v>2</v>
      </c>
      <c r="AE199" s="14">
        <v>2</v>
      </c>
      <c r="AF199" s="14">
        <v>2</v>
      </c>
      <c r="AG199" s="14">
        <v>2</v>
      </c>
      <c r="AH199" s="14">
        <v>2</v>
      </c>
      <c r="AI199" s="14">
        <v>2</v>
      </c>
      <c r="AJ199" s="14">
        <v>2</v>
      </c>
      <c r="AK199" s="14">
        <v>2</v>
      </c>
      <c r="AL199" s="14">
        <v>2</v>
      </c>
    </row>
    <row r="200" spans="1:38">
      <c r="A200" s="24" t="s">
        <v>122</v>
      </c>
      <c r="B200" s="24" t="s">
        <v>107</v>
      </c>
      <c r="C200" s="20" t="s">
        <v>101</v>
      </c>
      <c r="D200" s="21" t="s">
        <v>127</v>
      </c>
      <c r="E200" s="35">
        <f t="shared" si="6"/>
        <v>21000</v>
      </c>
      <c r="F200" s="14">
        <f t="shared" si="7"/>
        <v>8000</v>
      </c>
      <c r="G200" s="14">
        <v>1</v>
      </c>
      <c r="H200" s="14">
        <v>1</v>
      </c>
      <c r="I200" s="14">
        <v>1</v>
      </c>
      <c r="J200" s="14">
        <v>1</v>
      </c>
      <c r="K200" s="14">
        <v>1</v>
      </c>
      <c r="L200" s="14">
        <v>1</v>
      </c>
      <c r="M200" s="14">
        <v>1</v>
      </c>
      <c r="N200" s="14">
        <v>1</v>
      </c>
      <c r="O200" s="14">
        <v>1</v>
      </c>
      <c r="P200" s="14">
        <v>1</v>
      </c>
      <c r="Q200" s="14">
        <v>1</v>
      </c>
      <c r="R200" s="14">
        <v>1</v>
      </c>
      <c r="S200" s="14">
        <v>1</v>
      </c>
      <c r="T200" s="14">
        <v>1</v>
      </c>
      <c r="U200" s="14">
        <v>1</v>
      </c>
      <c r="V200" s="14">
        <v>1</v>
      </c>
      <c r="W200" s="14">
        <v>1</v>
      </c>
      <c r="X200" s="14">
        <v>1</v>
      </c>
      <c r="Y200" s="14">
        <v>1</v>
      </c>
      <c r="Z200" s="14">
        <v>1</v>
      </c>
      <c r="AA200" s="14">
        <v>1</v>
      </c>
      <c r="AB200" s="14">
        <v>0</v>
      </c>
      <c r="AC200" s="14">
        <v>0</v>
      </c>
      <c r="AD200" s="14">
        <v>0</v>
      </c>
      <c r="AE200" s="14">
        <v>0</v>
      </c>
      <c r="AF200" s="14">
        <v>0</v>
      </c>
      <c r="AG200" s="14">
        <v>0</v>
      </c>
      <c r="AH200" s="14">
        <v>0</v>
      </c>
      <c r="AI200" s="14">
        <v>0</v>
      </c>
      <c r="AJ200" s="14">
        <v>0</v>
      </c>
      <c r="AK200" s="14">
        <v>0</v>
      </c>
      <c r="AL200" s="14">
        <v>0</v>
      </c>
    </row>
    <row r="201" spans="1:38">
      <c r="A201" s="24" t="s">
        <v>122</v>
      </c>
      <c r="B201" s="24" t="s">
        <v>107</v>
      </c>
      <c r="C201" s="20" t="s">
        <v>51</v>
      </c>
      <c r="D201" s="21" t="s">
        <v>127</v>
      </c>
      <c r="E201" s="35">
        <f t="shared" si="6"/>
        <v>165000</v>
      </c>
      <c r="F201" s="14">
        <f t="shared" si="7"/>
        <v>40000</v>
      </c>
      <c r="G201" s="14">
        <v>5</v>
      </c>
      <c r="H201" s="14">
        <v>5</v>
      </c>
      <c r="I201" s="14">
        <v>5</v>
      </c>
      <c r="J201" s="14">
        <v>5</v>
      </c>
      <c r="K201" s="14">
        <v>5</v>
      </c>
      <c r="L201" s="14">
        <v>5</v>
      </c>
      <c r="M201" s="14">
        <v>5</v>
      </c>
      <c r="N201" s="14">
        <v>5</v>
      </c>
      <c r="O201" s="14">
        <v>5</v>
      </c>
      <c r="P201" s="14">
        <v>5</v>
      </c>
      <c r="Q201" s="14">
        <v>5</v>
      </c>
      <c r="R201" s="14">
        <v>5</v>
      </c>
      <c r="S201" s="14">
        <v>5</v>
      </c>
      <c r="T201" s="14">
        <v>5</v>
      </c>
      <c r="U201" s="14">
        <v>5</v>
      </c>
      <c r="V201" s="14">
        <v>5</v>
      </c>
      <c r="W201" s="14">
        <v>5</v>
      </c>
      <c r="X201" s="14">
        <v>5</v>
      </c>
      <c r="Y201" s="14">
        <v>5</v>
      </c>
      <c r="Z201" s="14">
        <v>5</v>
      </c>
      <c r="AA201" s="14">
        <v>5</v>
      </c>
      <c r="AB201" s="14">
        <v>5</v>
      </c>
      <c r="AC201" s="14">
        <v>5</v>
      </c>
      <c r="AD201" s="14">
        <v>5</v>
      </c>
      <c r="AE201" s="14">
        <v>5</v>
      </c>
      <c r="AF201" s="14">
        <v>5</v>
      </c>
      <c r="AG201" s="14">
        <v>5</v>
      </c>
      <c r="AH201" s="14">
        <v>5</v>
      </c>
      <c r="AI201" s="14">
        <v>5</v>
      </c>
      <c r="AJ201" s="14">
        <v>5</v>
      </c>
      <c r="AK201" s="14">
        <v>5</v>
      </c>
      <c r="AL201" s="14">
        <v>10</v>
      </c>
    </row>
    <row r="202" spans="1:38">
      <c r="A202" s="24" t="s">
        <v>122</v>
      </c>
      <c r="B202" s="24" t="s">
        <v>107</v>
      </c>
      <c r="C202" s="20" t="s">
        <v>99</v>
      </c>
      <c r="D202" s="21" t="s">
        <v>127</v>
      </c>
      <c r="E202" s="35">
        <f t="shared" si="6"/>
        <v>135000</v>
      </c>
      <c r="F202" s="14">
        <f t="shared" si="7"/>
        <v>32000</v>
      </c>
      <c r="G202" s="14">
        <v>4</v>
      </c>
      <c r="H202" s="14">
        <v>4</v>
      </c>
      <c r="I202" s="14">
        <v>4</v>
      </c>
      <c r="J202" s="14">
        <v>4</v>
      </c>
      <c r="K202" s="14">
        <v>4</v>
      </c>
      <c r="L202" s="14">
        <v>4</v>
      </c>
      <c r="M202" s="14">
        <v>4</v>
      </c>
      <c r="N202" s="14">
        <v>4</v>
      </c>
      <c r="O202" s="14">
        <v>4</v>
      </c>
      <c r="P202" s="14">
        <v>4</v>
      </c>
      <c r="Q202" s="14">
        <v>4</v>
      </c>
      <c r="R202" s="14">
        <v>4</v>
      </c>
      <c r="S202" s="14">
        <v>4</v>
      </c>
      <c r="T202" s="14">
        <v>4</v>
      </c>
      <c r="U202" s="14">
        <v>4</v>
      </c>
      <c r="V202" s="14">
        <v>4</v>
      </c>
      <c r="W202" s="14">
        <v>4</v>
      </c>
      <c r="X202" s="14">
        <v>4</v>
      </c>
      <c r="Y202" s="14">
        <v>4</v>
      </c>
      <c r="Z202" s="14">
        <v>4</v>
      </c>
      <c r="AA202" s="14">
        <v>4</v>
      </c>
      <c r="AB202" s="14">
        <v>4</v>
      </c>
      <c r="AC202" s="14">
        <v>4</v>
      </c>
      <c r="AD202" s="14">
        <v>4</v>
      </c>
      <c r="AE202" s="14">
        <v>4</v>
      </c>
      <c r="AF202" s="14">
        <v>4</v>
      </c>
      <c r="AG202" s="14">
        <v>4</v>
      </c>
      <c r="AH202" s="14">
        <v>4</v>
      </c>
      <c r="AI202" s="14">
        <v>4</v>
      </c>
      <c r="AJ202" s="14">
        <v>4</v>
      </c>
      <c r="AK202" s="14">
        <v>4</v>
      </c>
      <c r="AL202" s="14">
        <v>11</v>
      </c>
    </row>
    <row r="203" spans="1:38">
      <c r="A203" s="24" t="s">
        <v>122</v>
      </c>
      <c r="B203" s="24" t="s">
        <v>107</v>
      </c>
      <c r="C203" s="20" t="s">
        <v>100</v>
      </c>
      <c r="D203" s="21" t="s">
        <v>127</v>
      </c>
      <c r="E203" s="35">
        <f t="shared" si="6"/>
        <v>189000</v>
      </c>
      <c r="F203" s="14">
        <f t="shared" si="7"/>
        <v>48000</v>
      </c>
      <c r="G203" s="14">
        <v>6</v>
      </c>
      <c r="H203" s="14">
        <v>6</v>
      </c>
      <c r="I203" s="14">
        <v>6</v>
      </c>
      <c r="J203" s="14">
        <v>6</v>
      </c>
      <c r="K203" s="14">
        <v>6</v>
      </c>
      <c r="L203" s="14">
        <v>6</v>
      </c>
      <c r="M203" s="14">
        <v>6</v>
      </c>
      <c r="N203" s="14">
        <v>6</v>
      </c>
      <c r="O203" s="14">
        <v>6</v>
      </c>
      <c r="P203" s="14">
        <v>6</v>
      </c>
      <c r="Q203" s="14">
        <v>6</v>
      </c>
      <c r="R203" s="14">
        <v>6</v>
      </c>
      <c r="S203" s="14">
        <v>6</v>
      </c>
      <c r="T203" s="14">
        <v>6</v>
      </c>
      <c r="U203" s="14">
        <v>6</v>
      </c>
      <c r="V203" s="14">
        <v>6</v>
      </c>
      <c r="W203" s="14">
        <v>6</v>
      </c>
      <c r="X203" s="14">
        <v>6</v>
      </c>
      <c r="Y203" s="14">
        <v>6</v>
      </c>
      <c r="Z203" s="14">
        <v>6</v>
      </c>
      <c r="AA203" s="14">
        <v>6</v>
      </c>
      <c r="AB203" s="14">
        <v>6</v>
      </c>
      <c r="AC203" s="14">
        <v>6</v>
      </c>
      <c r="AD203" s="14">
        <v>6</v>
      </c>
      <c r="AE203" s="14">
        <v>6</v>
      </c>
      <c r="AF203" s="14">
        <v>6</v>
      </c>
      <c r="AG203" s="14">
        <v>6</v>
      </c>
      <c r="AH203" s="14">
        <v>6</v>
      </c>
      <c r="AI203" s="14">
        <v>6</v>
      </c>
      <c r="AJ203" s="14">
        <v>6</v>
      </c>
      <c r="AK203" s="14">
        <v>6</v>
      </c>
      <c r="AL203" s="14">
        <v>3</v>
      </c>
    </row>
    <row r="204" spans="1:38">
      <c r="A204" s="24" t="s">
        <v>122</v>
      </c>
      <c r="B204" s="24" t="s">
        <v>107</v>
      </c>
      <c r="C204" s="21" t="s">
        <v>98</v>
      </c>
      <c r="D204" s="21" t="s">
        <v>127</v>
      </c>
      <c r="E204" s="35">
        <f t="shared" si="6"/>
        <v>75000</v>
      </c>
      <c r="F204" s="14">
        <f t="shared" si="7"/>
        <v>24000</v>
      </c>
      <c r="G204" s="14">
        <v>3</v>
      </c>
      <c r="H204" s="14">
        <v>3</v>
      </c>
      <c r="I204" s="14">
        <v>3</v>
      </c>
      <c r="J204" s="14">
        <v>3</v>
      </c>
      <c r="K204" s="14">
        <v>3</v>
      </c>
      <c r="L204" s="14">
        <v>3</v>
      </c>
      <c r="M204" s="14">
        <v>3</v>
      </c>
      <c r="N204" s="14">
        <v>3</v>
      </c>
      <c r="O204" s="14">
        <v>3</v>
      </c>
      <c r="P204" s="14">
        <v>3</v>
      </c>
      <c r="Q204" s="14">
        <v>3</v>
      </c>
      <c r="R204" s="14">
        <v>2</v>
      </c>
      <c r="S204" s="14">
        <v>2</v>
      </c>
      <c r="T204" s="14">
        <v>2</v>
      </c>
      <c r="U204" s="14">
        <v>2</v>
      </c>
      <c r="V204" s="14">
        <v>2</v>
      </c>
      <c r="W204" s="14">
        <v>2</v>
      </c>
      <c r="X204" s="14">
        <v>2</v>
      </c>
      <c r="Y204" s="14">
        <v>2</v>
      </c>
      <c r="Z204" s="14">
        <v>2</v>
      </c>
      <c r="AA204" s="14">
        <v>2</v>
      </c>
      <c r="AB204" s="14">
        <v>2</v>
      </c>
      <c r="AC204" s="14">
        <v>2</v>
      </c>
      <c r="AD204" s="14">
        <v>2</v>
      </c>
      <c r="AE204" s="14">
        <v>2</v>
      </c>
      <c r="AF204" s="14">
        <v>2</v>
      </c>
      <c r="AG204" s="14">
        <v>2</v>
      </c>
      <c r="AH204" s="14">
        <v>2</v>
      </c>
      <c r="AI204" s="14">
        <v>2</v>
      </c>
      <c r="AJ204" s="14">
        <v>2</v>
      </c>
      <c r="AK204" s="14">
        <v>2</v>
      </c>
      <c r="AL204" s="14">
        <v>2</v>
      </c>
    </row>
    <row r="205" spans="1:38">
      <c r="A205" s="24" t="s">
        <v>122</v>
      </c>
      <c r="B205" s="21" t="s">
        <v>108</v>
      </c>
      <c r="C205" s="21" t="s">
        <v>42</v>
      </c>
      <c r="D205" s="21" t="s">
        <v>127</v>
      </c>
      <c r="E205" s="35">
        <f t="shared" si="6"/>
        <v>301000</v>
      </c>
      <c r="F205" s="14">
        <f t="shared" si="7"/>
        <v>72000</v>
      </c>
      <c r="G205" s="14">
        <v>9</v>
      </c>
      <c r="H205" s="14">
        <v>9</v>
      </c>
      <c r="I205" s="14">
        <v>9</v>
      </c>
      <c r="J205" s="14">
        <v>9</v>
      </c>
      <c r="K205" s="14">
        <v>9</v>
      </c>
      <c r="L205" s="14">
        <v>9</v>
      </c>
      <c r="M205" s="14">
        <v>9</v>
      </c>
      <c r="N205" s="14">
        <v>9</v>
      </c>
      <c r="O205" s="14">
        <v>9</v>
      </c>
      <c r="P205" s="14">
        <v>9</v>
      </c>
      <c r="Q205" s="14">
        <v>9</v>
      </c>
      <c r="R205" s="14">
        <v>9</v>
      </c>
      <c r="S205" s="14">
        <v>9</v>
      </c>
      <c r="T205" s="14">
        <v>9</v>
      </c>
      <c r="U205" s="14">
        <v>9</v>
      </c>
      <c r="V205" s="14">
        <v>9</v>
      </c>
      <c r="W205" s="14">
        <v>9</v>
      </c>
      <c r="X205" s="14">
        <v>9</v>
      </c>
      <c r="Y205" s="14">
        <v>9</v>
      </c>
      <c r="Z205" s="14">
        <v>9</v>
      </c>
      <c r="AA205" s="14">
        <v>9</v>
      </c>
      <c r="AB205" s="14">
        <v>9</v>
      </c>
      <c r="AC205" s="14">
        <v>9</v>
      </c>
      <c r="AD205" s="14">
        <v>9</v>
      </c>
      <c r="AE205" s="14">
        <v>9</v>
      </c>
      <c r="AF205" s="14">
        <v>9</v>
      </c>
      <c r="AG205" s="14">
        <v>9</v>
      </c>
      <c r="AH205" s="14">
        <v>9</v>
      </c>
      <c r="AI205" s="14">
        <v>9</v>
      </c>
      <c r="AJ205" s="14">
        <v>9</v>
      </c>
      <c r="AK205" s="14">
        <v>9</v>
      </c>
      <c r="AL205" s="14">
        <v>22</v>
      </c>
    </row>
    <row r="206" spans="1:38">
      <c r="A206" s="24" t="s">
        <v>122</v>
      </c>
      <c r="B206" s="21" t="s">
        <v>108</v>
      </c>
      <c r="C206" s="21" t="s">
        <v>43</v>
      </c>
      <c r="D206" s="21" t="s">
        <v>127</v>
      </c>
      <c r="E206" s="35">
        <f t="shared" si="6"/>
        <v>182000</v>
      </c>
      <c r="F206" s="14">
        <f t="shared" si="7"/>
        <v>48000</v>
      </c>
      <c r="G206" s="14">
        <v>6</v>
      </c>
      <c r="H206" s="14">
        <v>6</v>
      </c>
      <c r="I206" s="14">
        <v>6</v>
      </c>
      <c r="J206" s="14">
        <v>6</v>
      </c>
      <c r="K206" s="14">
        <v>6</v>
      </c>
      <c r="L206" s="14">
        <v>6</v>
      </c>
      <c r="M206" s="14">
        <v>6</v>
      </c>
      <c r="N206" s="14">
        <v>6</v>
      </c>
      <c r="O206" s="14">
        <v>6</v>
      </c>
      <c r="P206" s="14">
        <v>6</v>
      </c>
      <c r="Q206" s="14">
        <v>6</v>
      </c>
      <c r="R206" s="14">
        <v>6</v>
      </c>
      <c r="S206" s="14">
        <v>6</v>
      </c>
      <c r="T206" s="14">
        <v>6</v>
      </c>
      <c r="U206" s="14">
        <v>6</v>
      </c>
      <c r="V206" s="14">
        <v>6</v>
      </c>
      <c r="W206" s="14">
        <v>6</v>
      </c>
      <c r="X206" s="14">
        <v>6</v>
      </c>
      <c r="Y206" s="14">
        <v>6</v>
      </c>
      <c r="Z206" s="14">
        <v>6</v>
      </c>
      <c r="AA206" s="14">
        <v>6</v>
      </c>
      <c r="AB206" s="14">
        <v>6</v>
      </c>
      <c r="AC206" s="14">
        <v>5</v>
      </c>
      <c r="AD206" s="14">
        <v>5</v>
      </c>
      <c r="AE206" s="14">
        <v>5</v>
      </c>
      <c r="AF206" s="14">
        <v>5</v>
      </c>
      <c r="AG206" s="14">
        <v>5</v>
      </c>
      <c r="AH206" s="14">
        <v>5</v>
      </c>
      <c r="AI206" s="14">
        <v>5</v>
      </c>
      <c r="AJ206" s="14">
        <v>5</v>
      </c>
      <c r="AK206" s="14">
        <v>5</v>
      </c>
      <c r="AL206" s="14">
        <v>5</v>
      </c>
    </row>
    <row r="207" spans="1:38">
      <c r="A207" s="24" t="s">
        <v>122</v>
      </c>
      <c r="B207" s="21" t="s">
        <v>108</v>
      </c>
      <c r="C207" s="21" t="s">
        <v>1</v>
      </c>
      <c r="D207" s="21" t="s">
        <v>127</v>
      </c>
      <c r="E207" s="35">
        <f t="shared" si="6"/>
        <v>210000</v>
      </c>
      <c r="F207" s="14">
        <f t="shared" si="7"/>
        <v>56000</v>
      </c>
      <c r="G207" s="14">
        <v>7</v>
      </c>
      <c r="H207" s="14">
        <v>7</v>
      </c>
      <c r="I207" s="14">
        <v>7</v>
      </c>
      <c r="J207" s="14">
        <v>7</v>
      </c>
      <c r="K207" s="14">
        <v>7</v>
      </c>
      <c r="L207" s="14">
        <v>7</v>
      </c>
      <c r="M207" s="14">
        <v>7</v>
      </c>
      <c r="N207" s="14">
        <v>7</v>
      </c>
      <c r="O207" s="14">
        <v>7</v>
      </c>
      <c r="P207" s="14">
        <v>7</v>
      </c>
      <c r="Q207" s="14">
        <v>7</v>
      </c>
      <c r="R207" s="14">
        <v>7</v>
      </c>
      <c r="S207" s="14">
        <v>7</v>
      </c>
      <c r="T207" s="14">
        <v>7</v>
      </c>
      <c r="U207" s="14">
        <v>7</v>
      </c>
      <c r="V207" s="14">
        <v>7</v>
      </c>
      <c r="W207" s="14">
        <v>7</v>
      </c>
      <c r="X207" s="14">
        <v>7</v>
      </c>
      <c r="Y207" s="14">
        <v>6</v>
      </c>
      <c r="Z207" s="14">
        <v>6</v>
      </c>
      <c r="AA207" s="14">
        <v>6</v>
      </c>
      <c r="AB207" s="14">
        <v>6</v>
      </c>
      <c r="AC207" s="14">
        <v>6</v>
      </c>
      <c r="AD207" s="14">
        <v>6</v>
      </c>
      <c r="AE207" s="14">
        <v>6</v>
      </c>
      <c r="AF207" s="14">
        <v>6</v>
      </c>
      <c r="AG207" s="14">
        <v>6</v>
      </c>
      <c r="AH207" s="14">
        <v>6</v>
      </c>
      <c r="AI207" s="14">
        <v>6</v>
      </c>
      <c r="AJ207" s="14">
        <v>6</v>
      </c>
      <c r="AK207" s="14">
        <v>6</v>
      </c>
      <c r="AL207" s="14">
        <v>6</v>
      </c>
    </row>
    <row r="208" spans="1:38">
      <c r="A208" s="24" t="s">
        <v>122</v>
      </c>
      <c r="B208" s="21" t="s">
        <v>108</v>
      </c>
      <c r="C208" s="21" t="s">
        <v>4</v>
      </c>
      <c r="D208" s="21" t="s">
        <v>127</v>
      </c>
      <c r="E208" s="35">
        <f t="shared" si="6"/>
        <v>308000</v>
      </c>
      <c r="F208" s="14">
        <f t="shared" si="7"/>
        <v>80000</v>
      </c>
      <c r="G208" s="14">
        <v>10</v>
      </c>
      <c r="H208" s="14">
        <v>10</v>
      </c>
      <c r="I208" s="14">
        <v>10</v>
      </c>
      <c r="J208" s="14">
        <v>10</v>
      </c>
      <c r="K208" s="14">
        <v>10</v>
      </c>
      <c r="L208" s="14">
        <v>10</v>
      </c>
      <c r="M208" s="14">
        <v>10</v>
      </c>
      <c r="N208" s="14">
        <v>10</v>
      </c>
      <c r="O208" s="14">
        <v>10</v>
      </c>
      <c r="P208" s="14">
        <v>10</v>
      </c>
      <c r="Q208" s="14">
        <v>10</v>
      </c>
      <c r="R208" s="14">
        <v>10</v>
      </c>
      <c r="S208" s="14">
        <v>10</v>
      </c>
      <c r="T208" s="14">
        <v>10</v>
      </c>
      <c r="U208" s="14">
        <v>10</v>
      </c>
      <c r="V208" s="14">
        <v>10</v>
      </c>
      <c r="W208" s="14">
        <v>10</v>
      </c>
      <c r="X208" s="14">
        <v>10</v>
      </c>
      <c r="Y208" s="14">
        <v>10</v>
      </c>
      <c r="Z208" s="14">
        <v>10</v>
      </c>
      <c r="AA208" s="14">
        <v>9</v>
      </c>
      <c r="AB208" s="14">
        <v>9</v>
      </c>
      <c r="AC208" s="14">
        <v>9</v>
      </c>
      <c r="AD208" s="14">
        <v>9</v>
      </c>
      <c r="AE208" s="14">
        <v>9</v>
      </c>
      <c r="AF208" s="14">
        <v>9</v>
      </c>
      <c r="AG208" s="14">
        <v>9</v>
      </c>
      <c r="AH208" s="14">
        <v>9</v>
      </c>
      <c r="AI208" s="14">
        <v>9</v>
      </c>
      <c r="AJ208" s="14">
        <v>9</v>
      </c>
      <c r="AK208" s="14">
        <v>9</v>
      </c>
      <c r="AL208" s="14">
        <v>9</v>
      </c>
    </row>
    <row r="209" spans="1:38">
      <c r="A209" s="24" t="s">
        <v>122</v>
      </c>
      <c r="B209" s="21" t="s">
        <v>108</v>
      </c>
      <c r="C209" s="21" t="s">
        <v>5</v>
      </c>
      <c r="D209" s="21" t="s">
        <v>127</v>
      </c>
      <c r="E209" s="35">
        <f t="shared" si="6"/>
        <v>266000</v>
      </c>
      <c r="F209" s="14">
        <f t="shared" si="7"/>
        <v>64000</v>
      </c>
      <c r="G209" s="14">
        <v>8</v>
      </c>
      <c r="H209" s="14">
        <v>8</v>
      </c>
      <c r="I209" s="14">
        <v>8</v>
      </c>
      <c r="J209" s="14">
        <v>8</v>
      </c>
      <c r="K209" s="14">
        <v>8</v>
      </c>
      <c r="L209" s="14">
        <v>8</v>
      </c>
      <c r="M209" s="14">
        <v>8</v>
      </c>
      <c r="N209" s="14">
        <v>8</v>
      </c>
      <c r="O209" s="14">
        <v>8</v>
      </c>
      <c r="P209" s="14">
        <v>8</v>
      </c>
      <c r="Q209" s="14">
        <v>8</v>
      </c>
      <c r="R209" s="14">
        <v>8</v>
      </c>
      <c r="S209" s="14">
        <v>8</v>
      </c>
      <c r="T209" s="14">
        <v>8</v>
      </c>
      <c r="U209" s="14">
        <v>8</v>
      </c>
      <c r="V209" s="14">
        <v>8</v>
      </c>
      <c r="W209" s="14">
        <v>8</v>
      </c>
      <c r="X209" s="14">
        <v>8</v>
      </c>
      <c r="Y209" s="14">
        <v>8</v>
      </c>
      <c r="Z209" s="14">
        <v>8</v>
      </c>
      <c r="AA209" s="14">
        <v>8</v>
      </c>
      <c r="AB209" s="14">
        <v>8</v>
      </c>
      <c r="AC209" s="14">
        <v>8</v>
      </c>
      <c r="AD209" s="14">
        <v>8</v>
      </c>
      <c r="AE209" s="14">
        <v>8</v>
      </c>
      <c r="AF209" s="14">
        <v>8</v>
      </c>
      <c r="AG209" s="14">
        <v>8</v>
      </c>
      <c r="AH209" s="14">
        <v>8</v>
      </c>
      <c r="AI209" s="14">
        <v>8</v>
      </c>
      <c r="AJ209" s="14">
        <v>8</v>
      </c>
      <c r="AK209" s="14">
        <v>8</v>
      </c>
      <c r="AL209" s="14">
        <v>18</v>
      </c>
    </row>
    <row r="210" spans="1:38">
      <c r="A210" s="24" t="s">
        <v>122</v>
      </c>
      <c r="B210" s="21" t="s">
        <v>108</v>
      </c>
      <c r="C210" s="21" t="s">
        <v>47</v>
      </c>
      <c r="D210" s="21" t="s">
        <v>127</v>
      </c>
      <c r="E210" s="35">
        <f t="shared" si="6"/>
        <v>273000</v>
      </c>
      <c r="F210" s="14">
        <f t="shared" si="7"/>
        <v>72000</v>
      </c>
      <c r="G210" s="14">
        <v>9</v>
      </c>
      <c r="H210" s="14">
        <v>9</v>
      </c>
      <c r="I210" s="14">
        <v>9</v>
      </c>
      <c r="J210" s="14">
        <v>9</v>
      </c>
      <c r="K210" s="14">
        <v>9</v>
      </c>
      <c r="L210" s="14">
        <v>9</v>
      </c>
      <c r="M210" s="14">
        <v>9</v>
      </c>
      <c r="N210" s="14">
        <v>9</v>
      </c>
      <c r="O210" s="14">
        <v>9</v>
      </c>
      <c r="P210" s="14">
        <v>9</v>
      </c>
      <c r="Q210" s="14">
        <v>9</v>
      </c>
      <c r="R210" s="14">
        <v>9</v>
      </c>
      <c r="S210" s="14">
        <v>9</v>
      </c>
      <c r="T210" s="14">
        <v>9</v>
      </c>
      <c r="U210" s="14">
        <v>9</v>
      </c>
      <c r="V210" s="14">
        <v>9</v>
      </c>
      <c r="W210" s="14">
        <v>9</v>
      </c>
      <c r="X210" s="14">
        <v>8</v>
      </c>
      <c r="Y210" s="14">
        <v>8</v>
      </c>
      <c r="Z210" s="14">
        <v>8</v>
      </c>
      <c r="AA210" s="14">
        <v>8</v>
      </c>
      <c r="AB210" s="14">
        <v>8</v>
      </c>
      <c r="AC210" s="14">
        <v>8</v>
      </c>
      <c r="AD210" s="14">
        <v>8</v>
      </c>
      <c r="AE210" s="14">
        <v>8</v>
      </c>
      <c r="AF210" s="14">
        <v>8</v>
      </c>
      <c r="AG210" s="14">
        <v>8</v>
      </c>
      <c r="AH210" s="14">
        <v>8</v>
      </c>
      <c r="AI210" s="14">
        <v>8</v>
      </c>
      <c r="AJ210" s="14">
        <v>8</v>
      </c>
      <c r="AK210" s="14">
        <v>8</v>
      </c>
      <c r="AL210" s="14">
        <v>8</v>
      </c>
    </row>
    <row r="211" spans="1:38">
      <c r="A211" s="24" t="s">
        <v>122</v>
      </c>
      <c r="B211" s="21" t="s">
        <v>108</v>
      </c>
      <c r="C211" s="21" t="s">
        <v>48</v>
      </c>
      <c r="D211" s="21" t="s">
        <v>127</v>
      </c>
      <c r="E211" s="35">
        <f t="shared" si="6"/>
        <v>336000</v>
      </c>
      <c r="F211" s="14">
        <f t="shared" si="7"/>
        <v>88000</v>
      </c>
      <c r="G211" s="14">
        <v>11</v>
      </c>
      <c r="H211" s="14">
        <v>11</v>
      </c>
      <c r="I211" s="14">
        <v>11</v>
      </c>
      <c r="J211" s="14">
        <v>11</v>
      </c>
      <c r="K211" s="14">
        <v>11</v>
      </c>
      <c r="L211" s="14">
        <v>11</v>
      </c>
      <c r="M211" s="14">
        <v>11</v>
      </c>
      <c r="N211" s="14">
        <v>11</v>
      </c>
      <c r="O211" s="14">
        <v>11</v>
      </c>
      <c r="P211" s="14">
        <v>11</v>
      </c>
      <c r="Q211" s="14">
        <v>11</v>
      </c>
      <c r="R211" s="14">
        <v>11</v>
      </c>
      <c r="S211" s="14">
        <v>11</v>
      </c>
      <c r="T211" s="14">
        <v>11</v>
      </c>
      <c r="U211" s="14">
        <v>11</v>
      </c>
      <c r="V211" s="14">
        <v>11</v>
      </c>
      <c r="W211" s="14">
        <v>10</v>
      </c>
      <c r="X211" s="14">
        <v>10</v>
      </c>
      <c r="Y211" s="14">
        <v>10</v>
      </c>
      <c r="Z211" s="14">
        <v>10</v>
      </c>
      <c r="AA211" s="14">
        <v>10</v>
      </c>
      <c r="AB211" s="14">
        <v>10</v>
      </c>
      <c r="AC211" s="14">
        <v>10</v>
      </c>
      <c r="AD211" s="14">
        <v>10</v>
      </c>
      <c r="AE211" s="14">
        <v>10</v>
      </c>
      <c r="AF211" s="14">
        <v>10</v>
      </c>
      <c r="AG211" s="14">
        <v>10</v>
      </c>
      <c r="AH211" s="14">
        <v>10</v>
      </c>
      <c r="AI211" s="14">
        <v>10</v>
      </c>
      <c r="AJ211" s="14">
        <v>10</v>
      </c>
      <c r="AK211" s="14">
        <v>10</v>
      </c>
      <c r="AL211" s="14">
        <v>10</v>
      </c>
    </row>
    <row r="212" spans="1:38">
      <c r="A212" s="24" t="s">
        <v>122</v>
      </c>
      <c r="B212" s="21" t="s">
        <v>108</v>
      </c>
      <c r="C212" s="21" t="s">
        <v>3</v>
      </c>
      <c r="D212" s="21" t="s">
        <v>127</v>
      </c>
      <c r="E212" s="35">
        <f t="shared" si="6"/>
        <v>112000</v>
      </c>
      <c r="F212" s="14">
        <f t="shared" si="7"/>
        <v>32000</v>
      </c>
      <c r="G212" s="14">
        <v>4</v>
      </c>
      <c r="H212" s="14">
        <v>4</v>
      </c>
      <c r="I212" s="14">
        <v>4</v>
      </c>
      <c r="J212" s="14">
        <v>4</v>
      </c>
      <c r="K212" s="14">
        <v>4</v>
      </c>
      <c r="L212" s="14">
        <v>4</v>
      </c>
      <c r="M212" s="14">
        <v>4</v>
      </c>
      <c r="N212" s="14">
        <v>4</v>
      </c>
      <c r="O212" s="14">
        <v>4</v>
      </c>
      <c r="P212" s="14">
        <v>4</v>
      </c>
      <c r="Q212" s="14">
        <v>4</v>
      </c>
      <c r="R212" s="14">
        <v>4</v>
      </c>
      <c r="S212" s="14">
        <v>4</v>
      </c>
      <c r="T212" s="14">
        <v>4</v>
      </c>
      <c r="U212" s="14">
        <v>4</v>
      </c>
      <c r="V212" s="14">
        <v>4</v>
      </c>
      <c r="W212" s="14">
        <v>3</v>
      </c>
      <c r="X212" s="14">
        <v>3</v>
      </c>
      <c r="Y212" s="14">
        <v>3</v>
      </c>
      <c r="Z212" s="14">
        <v>3</v>
      </c>
      <c r="AA212" s="14">
        <v>3</v>
      </c>
      <c r="AB212" s="14">
        <v>3</v>
      </c>
      <c r="AC212" s="14">
        <v>3</v>
      </c>
      <c r="AD212" s="14">
        <v>3</v>
      </c>
      <c r="AE212" s="14">
        <v>3</v>
      </c>
      <c r="AF212" s="14">
        <v>3</v>
      </c>
      <c r="AG212" s="14">
        <v>3</v>
      </c>
      <c r="AH212" s="14">
        <v>3</v>
      </c>
      <c r="AI212" s="14">
        <v>3</v>
      </c>
      <c r="AJ212" s="14">
        <v>3</v>
      </c>
      <c r="AK212" s="14">
        <v>3</v>
      </c>
      <c r="AL212" s="14">
        <v>3</v>
      </c>
    </row>
    <row r="213" spans="1:38">
      <c r="A213" s="24" t="s">
        <v>122</v>
      </c>
      <c r="B213" s="21" t="s">
        <v>108</v>
      </c>
      <c r="C213" s="21" t="s">
        <v>50</v>
      </c>
      <c r="D213" s="21" t="s">
        <v>127</v>
      </c>
      <c r="E213" s="35">
        <f t="shared" si="6"/>
        <v>420000</v>
      </c>
      <c r="F213" s="14">
        <f t="shared" si="7"/>
        <v>104000</v>
      </c>
      <c r="G213" s="14">
        <v>13</v>
      </c>
      <c r="H213" s="14">
        <v>13</v>
      </c>
      <c r="I213" s="14">
        <v>13</v>
      </c>
      <c r="J213" s="14">
        <v>13</v>
      </c>
      <c r="K213" s="14">
        <v>13</v>
      </c>
      <c r="L213" s="14">
        <v>13</v>
      </c>
      <c r="M213" s="14">
        <v>13</v>
      </c>
      <c r="N213" s="14">
        <v>13</v>
      </c>
      <c r="O213" s="14">
        <v>13</v>
      </c>
      <c r="P213" s="14">
        <v>13</v>
      </c>
      <c r="Q213" s="14">
        <v>13</v>
      </c>
      <c r="R213" s="14">
        <v>13</v>
      </c>
      <c r="S213" s="14">
        <v>13</v>
      </c>
      <c r="T213" s="14">
        <v>13</v>
      </c>
      <c r="U213" s="14">
        <v>13</v>
      </c>
      <c r="V213" s="14">
        <v>13</v>
      </c>
      <c r="W213" s="14">
        <v>13</v>
      </c>
      <c r="X213" s="14">
        <v>13</v>
      </c>
      <c r="Y213" s="14">
        <v>13</v>
      </c>
      <c r="Z213" s="14">
        <v>13</v>
      </c>
      <c r="AA213" s="14">
        <v>13</v>
      </c>
      <c r="AB213" s="14">
        <v>13</v>
      </c>
      <c r="AC213" s="14">
        <v>13</v>
      </c>
      <c r="AD213" s="14">
        <v>13</v>
      </c>
      <c r="AE213" s="14">
        <v>13</v>
      </c>
      <c r="AF213" s="14">
        <v>13</v>
      </c>
      <c r="AG213" s="14">
        <v>13</v>
      </c>
      <c r="AH213" s="14">
        <v>13</v>
      </c>
      <c r="AI213" s="14">
        <v>13</v>
      </c>
      <c r="AJ213" s="14">
        <v>13</v>
      </c>
      <c r="AK213" s="14">
        <v>13</v>
      </c>
      <c r="AL213" s="14">
        <v>17</v>
      </c>
    </row>
    <row r="214" spans="1:38">
      <c r="A214" s="24" t="s">
        <v>122</v>
      </c>
      <c r="B214" s="21" t="s">
        <v>108</v>
      </c>
      <c r="C214" s="21" t="s">
        <v>45</v>
      </c>
      <c r="D214" s="21" t="s">
        <v>127</v>
      </c>
      <c r="E214" s="35">
        <f t="shared" si="6"/>
        <v>105000</v>
      </c>
      <c r="F214" s="14">
        <f t="shared" si="7"/>
        <v>24000</v>
      </c>
      <c r="G214" s="14">
        <v>3</v>
      </c>
      <c r="H214" s="14">
        <v>3</v>
      </c>
      <c r="I214" s="14">
        <v>3</v>
      </c>
      <c r="J214" s="14">
        <v>3</v>
      </c>
      <c r="K214" s="14">
        <v>3</v>
      </c>
      <c r="L214" s="14">
        <v>3</v>
      </c>
      <c r="M214" s="14">
        <v>3</v>
      </c>
      <c r="N214" s="14">
        <v>3</v>
      </c>
      <c r="O214" s="14">
        <v>3</v>
      </c>
      <c r="P214" s="14">
        <v>3</v>
      </c>
      <c r="Q214" s="14">
        <v>3</v>
      </c>
      <c r="R214" s="14">
        <v>3</v>
      </c>
      <c r="S214" s="14">
        <v>3</v>
      </c>
      <c r="T214" s="14">
        <v>3</v>
      </c>
      <c r="U214" s="14">
        <v>3</v>
      </c>
      <c r="V214" s="14">
        <v>3</v>
      </c>
      <c r="W214" s="14">
        <v>3</v>
      </c>
      <c r="X214" s="14">
        <v>3</v>
      </c>
      <c r="Y214" s="14">
        <v>3</v>
      </c>
      <c r="Z214" s="14">
        <v>3</v>
      </c>
      <c r="AA214" s="14">
        <v>3</v>
      </c>
      <c r="AB214" s="14">
        <v>3</v>
      </c>
      <c r="AC214" s="14">
        <v>3</v>
      </c>
      <c r="AD214" s="14">
        <v>3</v>
      </c>
      <c r="AE214" s="14">
        <v>3</v>
      </c>
      <c r="AF214" s="14">
        <v>3</v>
      </c>
      <c r="AG214" s="14">
        <v>3</v>
      </c>
      <c r="AH214" s="14">
        <v>3</v>
      </c>
      <c r="AI214" s="14">
        <v>3</v>
      </c>
      <c r="AJ214" s="14">
        <v>3</v>
      </c>
      <c r="AK214" s="14">
        <v>3</v>
      </c>
      <c r="AL214" s="14">
        <v>12</v>
      </c>
    </row>
    <row r="215" spans="1:38">
      <c r="A215" s="24" t="s">
        <v>122</v>
      </c>
      <c r="B215" s="21" t="s">
        <v>108</v>
      </c>
      <c r="C215" s="21" t="s">
        <v>53</v>
      </c>
      <c r="D215" s="21" t="s">
        <v>127</v>
      </c>
      <c r="E215" s="35">
        <f t="shared" si="6"/>
        <v>147000</v>
      </c>
      <c r="F215" s="14">
        <f t="shared" si="7"/>
        <v>40000</v>
      </c>
      <c r="G215" s="14">
        <v>5</v>
      </c>
      <c r="H215" s="14">
        <v>5</v>
      </c>
      <c r="I215" s="14">
        <v>5</v>
      </c>
      <c r="J215" s="14">
        <v>5</v>
      </c>
      <c r="K215" s="14">
        <v>5</v>
      </c>
      <c r="L215" s="14">
        <v>5</v>
      </c>
      <c r="M215" s="14">
        <v>5</v>
      </c>
      <c r="N215" s="14">
        <v>5</v>
      </c>
      <c r="O215" s="14">
        <v>5</v>
      </c>
      <c r="P215" s="14">
        <v>5</v>
      </c>
      <c r="Q215" s="14">
        <v>5</v>
      </c>
      <c r="R215" s="14">
        <v>5</v>
      </c>
      <c r="S215" s="14">
        <v>5</v>
      </c>
      <c r="T215" s="14">
        <v>5</v>
      </c>
      <c r="U215" s="14">
        <v>5</v>
      </c>
      <c r="V215" s="14">
        <v>5</v>
      </c>
      <c r="W215" s="14">
        <v>5</v>
      </c>
      <c r="X215" s="14">
        <v>5</v>
      </c>
      <c r="Y215" s="14">
        <v>5</v>
      </c>
      <c r="Z215" s="14">
        <v>4</v>
      </c>
      <c r="AA215" s="14">
        <v>4</v>
      </c>
      <c r="AB215" s="14">
        <v>4</v>
      </c>
      <c r="AC215" s="14">
        <v>4</v>
      </c>
      <c r="AD215" s="14">
        <v>4</v>
      </c>
      <c r="AE215" s="14">
        <v>4</v>
      </c>
      <c r="AF215" s="14">
        <v>4</v>
      </c>
      <c r="AG215" s="14">
        <v>4</v>
      </c>
      <c r="AH215" s="14">
        <v>4</v>
      </c>
      <c r="AI215" s="14">
        <v>4</v>
      </c>
      <c r="AJ215" s="14">
        <v>4</v>
      </c>
      <c r="AK215" s="14">
        <v>4</v>
      </c>
      <c r="AL215" s="14">
        <v>4</v>
      </c>
    </row>
    <row r="216" spans="1:38">
      <c r="A216" s="24" t="s">
        <v>122</v>
      </c>
      <c r="B216" s="21" t="s">
        <v>108</v>
      </c>
      <c r="C216" s="21" t="s">
        <v>0</v>
      </c>
      <c r="D216" s="21" t="s">
        <v>127</v>
      </c>
      <c r="E216" s="35">
        <f t="shared" si="6"/>
        <v>237999.99999999997</v>
      </c>
      <c r="F216" s="14">
        <f t="shared" si="7"/>
        <v>56000</v>
      </c>
      <c r="G216" s="14">
        <v>7</v>
      </c>
      <c r="H216" s="14">
        <v>7</v>
      </c>
      <c r="I216" s="14">
        <v>7</v>
      </c>
      <c r="J216" s="14">
        <v>7</v>
      </c>
      <c r="K216" s="14">
        <v>7</v>
      </c>
      <c r="L216" s="14">
        <v>7</v>
      </c>
      <c r="M216" s="14">
        <v>7</v>
      </c>
      <c r="N216" s="14">
        <v>7</v>
      </c>
      <c r="O216" s="14">
        <v>7</v>
      </c>
      <c r="P216" s="14">
        <v>7</v>
      </c>
      <c r="Q216" s="14">
        <v>7</v>
      </c>
      <c r="R216" s="14">
        <v>7</v>
      </c>
      <c r="S216" s="14">
        <v>7</v>
      </c>
      <c r="T216" s="14">
        <v>7</v>
      </c>
      <c r="U216" s="14">
        <v>7</v>
      </c>
      <c r="V216" s="14">
        <v>7</v>
      </c>
      <c r="W216" s="14">
        <v>7</v>
      </c>
      <c r="X216" s="14">
        <v>7</v>
      </c>
      <c r="Y216" s="14">
        <v>7</v>
      </c>
      <c r="Z216" s="14">
        <v>7</v>
      </c>
      <c r="AA216" s="14">
        <v>7</v>
      </c>
      <c r="AB216" s="14">
        <v>7</v>
      </c>
      <c r="AC216" s="14">
        <v>7</v>
      </c>
      <c r="AD216" s="14">
        <v>7</v>
      </c>
      <c r="AE216" s="14">
        <v>7</v>
      </c>
      <c r="AF216" s="14">
        <v>7</v>
      </c>
      <c r="AG216" s="14">
        <v>7</v>
      </c>
      <c r="AH216" s="14">
        <v>7</v>
      </c>
      <c r="AI216" s="14">
        <v>7</v>
      </c>
      <c r="AJ216" s="14">
        <v>7</v>
      </c>
      <c r="AK216" s="14">
        <v>7</v>
      </c>
      <c r="AL216" s="14">
        <v>20.999999999999972</v>
      </c>
    </row>
    <row r="217" spans="1:38">
      <c r="A217" s="24" t="s">
        <v>122</v>
      </c>
      <c r="B217" s="21" t="s">
        <v>108</v>
      </c>
      <c r="C217" s="21" t="s">
        <v>102</v>
      </c>
      <c r="D217" s="21" t="s">
        <v>127</v>
      </c>
      <c r="E217" s="35">
        <f t="shared" si="6"/>
        <v>168000</v>
      </c>
      <c r="F217" s="14">
        <f t="shared" si="7"/>
        <v>40000</v>
      </c>
      <c r="G217" s="14">
        <v>5</v>
      </c>
      <c r="H217" s="14">
        <v>5</v>
      </c>
      <c r="I217" s="14">
        <v>5</v>
      </c>
      <c r="J217" s="14">
        <v>5</v>
      </c>
      <c r="K217" s="14">
        <v>5</v>
      </c>
      <c r="L217" s="14">
        <v>5</v>
      </c>
      <c r="M217" s="14">
        <v>5</v>
      </c>
      <c r="N217" s="14">
        <v>5</v>
      </c>
      <c r="O217" s="14">
        <v>5</v>
      </c>
      <c r="P217" s="14">
        <v>5</v>
      </c>
      <c r="Q217" s="14">
        <v>5</v>
      </c>
      <c r="R217" s="14">
        <v>5</v>
      </c>
      <c r="S217" s="14">
        <v>5</v>
      </c>
      <c r="T217" s="14">
        <v>5</v>
      </c>
      <c r="U217" s="14">
        <v>5</v>
      </c>
      <c r="V217" s="14">
        <v>5</v>
      </c>
      <c r="W217" s="14">
        <v>5</v>
      </c>
      <c r="X217" s="14">
        <v>5</v>
      </c>
      <c r="Y217" s="14">
        <v>5</v>
      </c>
      <c r="Z217" s="14">
        <v>5</v>
      </c>
      <c r="AA217" s="14">
        <v>5</v>
      </c>
      <c r="AB217" s="14">
        <v>5</v>
      </c>
      <c r="AC217" s="14">
        <v>5</v>
      </c>
      <c r="AD217" s="14">
        <v>5</v>
      </c>
      <c r="AE217" s="14">
        <v>5</v>
      </c>
      <c r="AF217" s="14">
        <v>5</v>
      </c>
      <c r="AG217" s="14">
        <v>5</v>
      </c>
      <c r="AH217" s="14">
        <v>5</v>
      </c>
      <c r="AI217" s="14">
        <v>5</v>
      </c>
      <c r="AJ217" s="14">
        <v>5</v>
      </c>
      <c r="AK217" s="14">
        <v>5</v>
      </c>
      <c r="AL217" s="14">
        <v>13</v>
      </c>
    </row>
    <row r="218" spans="1:38">
      <c r="A218" s="24" t="s">
        <v>122</v>
      </c>
      <c r="B218" s="21" t="s">
        <v>108</v>
      </c>
      <c r="C218" s="21" t="s">
        <v>57</v>
      </c>
      <c r="D218" s="21" t="s">
        <v>127</v>
      </c>
      <c r="E218" s="35">
        <f t="shared" si="6"/>
        <v>217000</v>
      </c>
      <c r="F218" s="14">
        <f t="shared" si="7"/>
        <v>56000</v>
      </c>
      <c r="G218" s="14">
        <v>7</v>
      </c>
      <c r="H218" s="14">
        <v>7</v>
      </c>
      <c r="I218" s="14">
        <v>7</v>
      </c>
      <c r="J218" s="14">
        <v>7</v>
      </c>
      <c r="K218" s="14">
        <v>7</v>
      </c>
      <c r="L218" s="14">
        <v>7</v>
      </c>
      <c r="M218" s="14">
        <v>7</v>
      </c>
      <c r="N218" s="14">
        <v>7</v>
      </c>
      <c r="O218" s="14">
        <v>7</v>
      </c>
      <c r="P218" s="14">
        <v>7</v>
      </c>
      <c r="Q218" s="14">
        <v>7</v>
      </c>
      <c r="R218" s="14">
        <v>7</v>
      </c>
      <c r="S218" s="14">
        <v>7</v>
      </c>
      <c r="T218" s="14">
        <v>7</v>
      </c>
      <c r="U218" s="14">
        <v>7</v>
      </c>
      <c r="V218" s="14">
        <v>7</v>
      </c>
      <c r="W218" s="14">
        <v>7</v>
      </c>
      <c r="X218" s="14">
        <v>7</v>
      </c>
      <c r="Y218" s="14">
        <v>7</v>
      </c>
      <c r="Z218" s="14">
        <v>7</v>
      </c>
      <c r="AA218" s="14">
        <v>7</v>
      </c>
      <c r="AB218" s="14">
        <v>7</v>
      </c>
      <c r="AC218" s="14">
        <v>7</v>
      </c>
      <c r="AD218" s="14">
        <v>7</v>
      </c>
      <c r="AE218" s="14">
        <v>7</v>
      </c>
      <c r="AF218" s="14">
        <v>6</v>
      </c>
      <c r="AG218" s="14">
        <v>6</v>
      </c>
      <c r="AH218" s="14">
        <v>6</v>
      </c>
      <c r="AI218" s="14">
        <v>6</v>
      </c>
      <c r="AJ218" s="14">
        <v>6</v>
      </c>
      <c r="AK218" s="14">
        <v>6</v>
      </c>
      <c r="AL218" s="14">
        <v>6</v>
      </c>
    </row>
    <row r="219" spans="1:38">
      <c r="A219" s="24" t="s">
        <v>122</v>
      </c>
      <c r="B219" s="21" t="s">
        <v>108</v>
      </c>
      <c r="C219" s="21" t="s">
        <v>46</v>
      </c>
      <c r="D219" s="21" t="s">
        <v>127</v>
      </c>
      <c r="E219" s="35">
        <f t="shared" si="6"/>
        <v>125999.99999999999</v>
      </c>
      <c r="F219" s="14">
        <f t="shared" si="7"/>
        <v>32000</v>
      </c>
      <c r="G219" s="14">
        <v>4</v>
      </c>
      <c r="H219" s="14">
        <v>4</v>
      </c>
      <c r="I219" s="14">
        <v>4</v>
      </c>
      <c r="J219" s="14">
        <v>4</v>
      </c>
      <c r="K219" s="14">
        <v>4</v>
      </c>
      <c r="L219" s="14">
        <v>4</v>
      </c>
      <c r="M219" s="14">
        <v>4</v>
      </c>
      <c r="N219" s="14">
        <v>4</v>
      </c>
      <c r="O219" s="14">
        <v>4</v>
      </c>
      <c r="P219" s="14">
        <v>4</v>
      </c>
      <c r="Q219" s="14">
        <v>4</v>
      </c>
      <c r="R219" s="14">
        <v>4</v>
      </c>
      <c r="S219" s="14">
        <v>4</v>
      </c>
      <c r="T219" s="14">
        <v>4</v>
      </c>
      <c r="U219" s="14">
        <v>4</v>
      </c>
      <c r="V219" s="14">
        <v>4</v>
      </c>
      <c r="W219" s="14">
        <v>4</v>
      </c>
      <c r="X219" s="14">
        <v>4</v>
      </c>
      <c r="Y219" s="14">
        <v>4</v>
      </c>
      <c r="Z219" s="14">
        <v>4</v>
      </c>
      <c r="AA219" s="14">
        <v>4</v>
      </c>
      <c r="AB219" s="14">
        <v>4</v>
      </c>
      <c r="AC219" s="14">
        <v>4</v>
      </c>
      <c r="AD219" s="14">
        <v>4</v>
      </c>
      <c r="AE219" s="14">
        <v>4</v>
      </c>
      <c r="AF219" s="14">
        <v>4</v>
      </c>
      <c r="AG219" s="14">
        <v>4</v>
      </c>
      <c r="AH219" s="14">
        <v>4</v>
      </c>
      <c r="AI219" s="14">
        <v>4</v>
      </c>
      <c r="AJ219" s="14">
        <v>4</v>
      </c>
      <c r="AK219" s="14">
        <v>4</v>
      </c>
      <c r="AL219" s="14">
        <v>1.9999999999999858</v>
      </c>
    </row>
    <row r="220" spans="1:38">
      <c r="A220" s="24" t="s">
        <v>122</v>
      </c>
      <c r="B220" s="21" t="s">
        <v>108</v>
      </c>
      <c r="C220" s="21" t="s">
        <v>49</v>
      </c>
      <c r="D220" s="21" t="s">
        <v>127</v>
      </c>
      <c r="E220" s="35">
        <f t="shared" si="6"/>
        <v>112000</v>
      </c>
      <c r="F220" s="14">
        <f t="shared" si="7"/>
        <v>32000</v>
      </c>
      <c r="G220" s="14">
        <v>4</v>
      </c>
      <c r="H220" s="14">
        <v>4</v>
      </c>
      <c r="I220" s="14">
        <v>4</v>
      </c>
      <c r="J220" s="14">
        <v>4</v>
      </c>
      <c r="K220" s="14">
        <v>4</v>
      </c>
      <c r="L220" s="14">
        <v>4</v>
      </c>
      <c r="M220" s="14">
        <v>4</v>
      </c>
      <c r="N220" s="14">
        <v>4</v>
      </c>
      <c r="O220" s="14">
        <v>4</v>
      </c>
      <c r="P220" s="14">
        <v>4</v>
      </c>
      <c r="Q220" s="14">
        <v>4</v>
      </c>
      <c r="R220" s="14">
        <v>4</v>
      </c>
      <c r="S220" s="14">
        <v>4</v>
      </c>
      <c r="T220" s="14">
        <v>4</v>
      </c>
      <c r="U220" s="14">
        <v>4</v>
      </c>
      <c r="V220" s="14">
        <v>4</v>
      </c>
      <c r="W220" s="14">
        <v>3</v>
      </c>
      <c r="X220" s="14">
        <v>3</v>
      </c>
      <c r="Y220" s="14">
        <v>3</v>
      </c>
      <c r="Z220" s="14">
        <v>3</v>
      </c>
      <c r="AA220" s="14">
        <v>3</v>
      </c>
      <c r="AB220" s="14">
        <v>3</v>
      </c>
      <c r="AC220" s="14">
        <v>3</v>
      </c>
      <c r="AD220" s="14">
        <v>3</v>
      </c>
      <c r="AE220" s="14">
        <v>3</v>
      </c>
      <c r="AF220" s="14">
        <v>3</v>
      </c>
      <c r="AG220" s="14">
        <v>3</v>
      </c>
      <c r="AH220" s="14">
        <v>3</v>
      </c>
      <c r="AI220" s="14">
        <v>3</v>
      </c>
      <c r="AJ220" s="14">
        <v>3</v>
      </c>
      <c r="AK220" s="14">
        <v>3</v>
      </c>
      <c r="AL220" s="14">
        <v>3</v>
      </c>
    </row>
    <row r="221" spans="1:38">
      <c r="A221" s="24" t="s">
        <v>122</v>
      </c>
      <c r="B221" s="21" t="s">
        <v>108</v>
      </c>
      <c r="C221" s="21" t="s">
        <v>104</v>
      </c>
      <c r="D221" s="21" t="s">
        <v>127</v>
      </c>
      <c r="E221" s="35">
        <f t="shared" si="6"/>
        <v>322000</v>
      </c>
      <c r="F221" s="14">
        <f t="shared" si="7"/>
        <v>80000</v>
      </c>
      <c r="G221" s="14">
        <v>10</v>
      </c>
      <c r="H221" s="14">
        <v>10</v>
      </c>
      <c r="I221" s="14">
        <v>10</v>
      </c>
      <c r="J221" s="14">
        <v>10</v>
      </c>
      <c r="K221" s="14">
        <v>10</v>
      </c>
      <c r="L221" s="14">
        <v>10</v>
      </c>
      <c r="M221" s="14">
        <v>10</v>
      </c>
      <c r="N221" s="14">
        <v>10</v>
      </c>
      <c r="O221" s="14">
        <v>10</v>
      </c>
      <c r="P221" s="14">
        <v>10</v>
      </c>
      <c r="Q221" s="14">
        <v>10</v>
      </c>
      <c r="R221" s="14">
        <v>10</v>
      </c>
      <c r="S221" s="14">
        <v>10</v>
      </c>
      <c r="T221" s="14">
        <v>10</v>
      </c>
      <c r="U221" s="14">
        <v>10</v>
      </c>
      <c r="V221" s="14">
        <v>10</v>
      </c>
      <c r="W221" s="14">
        <v>10</v>
      </c>
      <c r="X221" s="14">
        <v>10</v>
      </c>
      <c r="Y221" s="14">
        <v>10</v>
      </c>
      <c r="Z221" s="14">
        <v>10</v>
      </c>
      <c r="AA221" s="14">
        <v>10</v>
      </c>
      <c r="AB221" s="14">
        <v>10</v>
      </c>
      <c r="AC221" s="14">
        <v>10</v>
      </c>
      <c r="AD221" s="14">
        <v>10</v>
      </c>
      <c r="AE221" s="14">
        <v>10</v>
      </c>
      <c r="AF221" s="14">
        <v>10</v>
      </c>
      <c r="AG221" s="14">
        <v>10</v>
      </c>
      <c r="AH221" s="14">
        <v>10</v>
      </c>
      <c r="AI221" s="14">
        <v>10</v>
      </c>
      <c r="AJ221" s="14">
        <v>10</v>
      </c>
      <c r="AK221" s="14">
        <v>10</v>
      </c>
      <c r="AL221" s="14">
        <v>12</v>
      </c>
    </row>
    <row r="222" spans="1:38">
      <c r="A222" s="24" t="s">
        <v>122</v>
      </c>
      <c r="B222" s="21" t="s">
        <v>108</v>
      </c>
      <c r="C222" s="21" t="s">
        <v>105</v>
      </c>
      <c r="D222" s="21" t="s">
        <v>127</v>
      </c>
      <c r="E222" s="35">
        <f t="shared" si="6"/>
        <v>189000</v>
      </c>
      <c r="F222" s="14">
        <f t="shared" si="7"/>
        <v>48000</v>
      </c>
      <c r="G222" s="14">
        <v>6</v>
      </c>
      <c r="H222" s="14">
        <v>6</v>
      </c>
      <c r="I222" s="14">
        <v>6</v>
      </c>
      <c r="J222" s="14">
        <v>6</v>
      </c>
      <c r="K222" s="14">
        <v>6</v>
      </c>
      <c r="L222" s="14">
        <v>6</v>
      </c>
      <c r="M222" s="14">
        <v>6</v>
      </c>
      <c r="N222" s="14">
        <v>6</v>
      </c>
      <c r="O222" s="14">
        <v>6</v>
      </c>
      <c r="P222" s="14">
        <v>6</v>
      </c>
      <c r="Q222" s="14">
        <v>6</v>
      </c>
      <c r="R222" s="14">
        <v>6</v>
      </c>
      <c r="S222" s="14">
        <v>6</v>
      </c>
      <c r="T222" s="14">
        <v>6</v>
      </c>
      <c r="U222" s="14">
        <v>6</v>
      </c>
      <c r="V222" s="14">
        <v>6</v>
      </c>
      <c r="W222" s="14">
        <v>6</v>
      </c>
      <c r="X222" s="14">
        <v>6</v>
      </c>
      <c r="Y222" s="14">
        <v>6</v>
      </c>
      <c r="Z222" s="14">
        <v>6</v>
      </c>
      <c r="AA222" s="14">
        <v>6</v>
      </c>
      <c r="AB222" s="14">
        <v>6</v>
      </c>
      <c r="AC222" s="14">
        <v>6</v>
      </c>
      <c r="AD222" s="14">
        <v>6</v>
      </c>
      <c r="AE222" s="14">
        <v>6</v>
      </c>
      <c r="AF222" s="14">
        <v>6</v>
      </c>
      <c r="AG222" s="14">
        <v>6</v>
      </c>
      <c r="AH222" s="14">
        <v>6</v>
      </c>
      <c r="AI222" s="14">
        <v>6</v>
      </c>
      <c r="AJ222" s="14">
        <v>6</v>
      </c>
      <c r="AK222" s="14">
        <v>6</v>
      </c>
      <c r="AL222" s="14">
        <v>3</v>
      </c>
    </row>
    <row r="223" spans="1:38">
      <c r="A223" s="24" t="s">
        <v>122</v>
      </c>
      <c r="B223" s="21" t="s">
        <v>108</v>
      </c>
      <c r="C223" s="21" t="s">
        <v>52</v>
      </c>
      <c r="D223" s="21" t="s">
        <v>127</v>
      </c>
      <c r="E223" s="35">
        <f t="shared" si="6"/>
        <v>259000</v>
      </c>
      <c r="F223" s="14">
        <f t="shared" si="7"/>
        <v>64000</v>
      </c>
      <c r="G223" s="14">
        <v>8</v>
      </c>
      <c r="H223" s="14">
        <v>8</v>
      </c>
      <c r="I223" s="14">
        <v>8</v>
      </c>
      <c r="J223" s="14">
        <v>8</v>
      </c>
      <c r="K223" s="14">
        <v>8</v>
      </c>
      <c r="L223" s="14">
        <v>8</v>
      </c>
      <c r="M223" s="14">
        <v>8</v>
      </c>
      <c r="N223" s="14">
        <v>8</v>
      </c>
      <c r="O223" s="14">
        <v>8</v>
      </c>
      <c r="P223" s="14">
        <v>8</v>
      </c>
      <c r="Q223" s="14">
        <v>8</v>
      </c>
      <c r="R223" s="14">
        <v>8</v>
      </c>
      <c r="S223" s="14">
        <v>8</v>
      </c>
      <c r="T223" s="14">
        <v>8</v>
      </c>
      <c r="U223" s="14">
        <v>8</v>
      </c>
      <c r="V223" s="14">
        <v>8</v>
      </c>
      <c r="W223" s="14">
        <v>8</v>
      </c>
      <c r="X223" s="14">
        <v>8</v>
      </c>
      <c r="Y223" s="14">
        <v>8</v>
      </c>
      <c r="Z223" s="14">
        <v>8</v>
      </c>
      <c r="AA223" s="14">
        <v>8</v>
      </c>
      <c r="AB223" s="14">
        <v>8</v>
      </c>
      <c r="AC223" s="14">
        <v>8</v>
      </c>
      <c r="AD223" s="14">
        <v>8</v>
      </c>
      <c r="AE223" s="14">
        <v>8</v>
      </c>
      <c r="AF223" s="14">
        <v>8</v>
      </c>
      <c r="AG223" s="14">
        <v>8</v>
      </c>
      <c r="AH223" s="14">
        <v>8</v>
      </c>
      <c r="AI223" s="14">
        <v>8</v>
      </c>
      <c r="AJ223" s="14">
        <v>8</v>
      </c>
      <c r="AK223" s="14">
        <v>8</v>
      </c>
      <c r="AL223" s="14">
        <v>11</v>
      </c>
    </row>
    <row r="224" spans="1:38">
      <c r="A224" s="24" t="s">
        <v>122</v>
      </c>
      <c r="B224" s="21" t="s">
        <v>108</v>
      </c>
      <c r="C224" s="21" t="s">
        <v>54</v>
      </c>
      <c r="D224" s="21" t="s">
        <v>127</v>
      </c>
      <c r="E224" s="35">
        <f t="shared" si="6"/>
        <v>118999.99999999999</v>
      </c>
      <c r="F224" s="14">
        <f t="shared" si="7"/>
        <v>32000</v>
      </c>
      <c r="G224" s="14">
        <v>4</v>
      </c>
      <c r="H224" s="14">
        <v>4</v>
      </c>
      <c r="I224" s="14">
        <v>4</v>
      </c>
      <c r="J224" s="14">
        <v>4</v>
      </c>
      <c r="K224" s="14">
        <v>4</v>
      </c>
      <c r="L224" s="14">
        <v>4</v>
      </c>
      <c r="M224" s="14">
        <v>4</v>
      </c>
      <c r="N224" s="14">
        <v>4</v>
      </c>
      <c r="O224" s="14">
        <v>4</v>
      </c>
      <c r="P224" s="14">
        <v>4</v>
      </c>
      <c r="Q224" s="14">
        <v>4</v>
      </c>
      <c r="R224" s="14">
        <v>4</v>
      </c>
      <c r="S224" s="14">
        <v>4</v>
      </c>
      <c r="T224" s="14">
        <v>4</v>
      </c>
      <c r="U224" s="14">
        <v>4</v>
      </c>
      <c r="V224" s="14">
        <v>4</v>
      </c>
      <c r="W224" s="14">
        <v>4</v>
      </c>
      <c r="X224" s="14">
        <v>4</v>
      </c>
      <c r="Y224" s="14">
        <v>4</v>
      </c>
      <c r="Z224" s="14">
        <v>4</v>
      </c>
      <c r="AA224" s="14">
        <v>4</v>
      </c>
      <c r="AB224" s="14">
        <v>4</v>
      </c>
      <c r="AC224" s="14">
        <v>4</v>
      </c>
      <c r="AD224" s="14">
        <v>3</v>
      </c>
      <c r="AE224" s="14">
        <v>3</v>
      </c>
      <c r="AF224" s="14">
        <v>3</v>
      </c>
      <c r="AG224" s="14">
        <v>3</v>
      </c>
      <c r="AH224" s="14">
        <v>3</v>
      </c>
      <c r="AI224" s="14">
        <v>3</v>
      </c>
      <c r="AJ224" s="14">
        <v>3</v>
      </c>
      <c r="AK224" s="14">
        <v>3</v>
      </c>
      <c r="AL224" s="14">
        <v>2.9999999999999858</v>
      </c>
    </row>
    <row r="225" spans="1:38">
      <c r="A225" s="24" t="s">
        <v>122</v>
      </c>
      <c r="B225" s="21" t="s">
        <v>108</v>
      </c>
      <c r="C225" s="21" t="s">
        <v>44</v>
      </c>
      <c r="D225" s="21" t="s">
        <v>127</v>
      </c>
      <c r="E225" s="35">
        <f t="shared" si="6"/>
        <v>154000</v>
      </c>
      <c r="F225" s="14">
        <f t="shared" si="7"/>
        <v>40000</v>
      </c>
      <c r="G225" s="14">
        <v>5</v>
      </c>
      <c r="H225" s="14">
        <v>5</v>
      </c>
      <c r="I225" s="14">
        <v>5</v>
      </c>
      <c r="J225" s="14">
        <v>5</v>
      </c>
      <c r="K225" s="14">
        <v>5</v>
      </c>
      <c r="L225" s="14">
        <v>5</v>
      </c>
      <c r="M225" s="14">
        <v>5</v>
      </c>
      <c r="N225" s="14">
        <v>5</v>
      </c>
      <c r="O225" s="14">
        <v>5</v>
      </c>
      <c r="P225" s="14">
        <v>5</v>
      </c>
      <c r="Q225" s="14">
        <v>5</v>
      </c>
      <c r="R225" s="14">
        <v>5</v>
      </c>
      <c r="S225" s="14">
        <v>5</v>
      </c>
      <c r="T225" s="14">
        <v>5</v>
      </c>
      <c r="U225" s="14">
        <v>5</v>
      </c>
      <c r="V225" s="14">
        <v>5</v>
      </c>
      <c r="W225" s="14">
        <v>5</v>
      </c>
      <c r="X225" s="14">
        <v>5</v>
      </c>
      <c r="Y225" s="14">
        <v>5</v>
      </c>
      <c r="Z225" s="14">
        <v>5</v>
      </c>
      <c r="AA225" s="14">
        <v>5</v>
      </c>
      <c r="AB225" s="14">
        <v>5</v>
      </c>
      <c r="AC225" s="14">
        <v>5</v>
      </c>
      <c r="AD225" s="14">
        <v>5</v>
      </c>
      <c r="AE225" s="14">
        <v>5</v>
      </c>
      <c r="AF225" s="14">
        <v>5</v>
      </c>
      <c r="AG225" s="14">
        <v>4</v>
      </c>
      <c r="AH225" s="14">
        <v>4</v>
      </c>
      <c r="AI225" s="14">
        <v>4</v>
      </c>
      <c r="AJ225" s="14">
        <v>4</v>
      </c>
      <c r="AK225" s="14">
        <v>4</v>
      </c>
      <c r="AL225" s="14">
        <v>4</v>
      </c>
    </row>
    <row r="226" spans="1:38">
      <c r="A226" s="24" t="s">
        <v>122</v>
      </c>
      <c r="B226" s="21" t="s">
        <v>108</v>
      </c>
      <c r="C226" s="21" t="s">
        <v>56</v>
      </c>
      <c r="D226" s="21" t="s">
        <v>127</v>
      </c>
      <c r="E226" s="35">
        <f t="shared" si="6"/>
        <v>112000</v>
      </c>
      <c r="F226" s="14">
        <f t="shared" si="7"/>
        <v>32000</v>
      </c>
      <c r="G226" s="14">
        <v>4</v>
      </c>
      <c r="H226" s="14">
        <v>4</v>
      </c>
      <c r="I226" s="14">
        <v>4</v>
      </c>
      <c r="J226" s="14">
        <v>4</v>
      </c>
      <c r="K226" s="14">
        <v>4</v>
      </c>
      <c r="L226" s="14">
        <v>4</v>
      </c>
      <c r="M226" s="14">
        <v>4</v>
      </c>
      <c r="N226" s="14">
        <v>4</v>
      </c>
      <c r="O226" s="14">
        <v>4</v>
      </c>
      <c r="P226" s="14">
        <v>4</v>
      </c>
      <c r="Q226" s="14">
        <v>4</v>
      </c>
      <c r="R226" s="14">
        <v>4</v>
      </c>
      <c r="S226" s="14">
        <v>4</v>
      </c>
      <c r="T226" s="14">
        <v>4</v>
      </c>
      <c r="U226" s="14">
        <v>4</v>
      </c>
      <c r="V226" s="14">
        <v>4</v>
      </c>
      <c r="W226" s="14">
        <v>3</v>
      </c>
      <c r="X226" s="14">
        <v>3</v>
      </c>
      <c r="Y226" s="14">
        <v>3</v>
      </c>
      <c r="Z226" s="14">
        <v>3</v>
      </c>
      <c r="AA226" s="14">
        <v>3</v>
      </c>
      <c r="AB226" s="14">
        <v>3</v>
      </c>
      <c r="AC226" s="14">
        <v>3</v>
      </c>
      <c r="AD226" s="14">
        <v>3</v>
      </c>
      <c r="AE226" s="14">
        <v>3</v>
      </c>
      <c r="AF226" s="14">
        <v>3</v>
      </c>
      <c r="AG226" s="14">
        <v>3</v>
      </c>
      <c r="AH226" s="14">
        <v>3</v>
      </c>
      <c r="AI226" s="14">
        <v>3</v>
      </c>
      <c r="AJ226" s="14">
        <v>3</v>
      </c>
      <c r="AK226" s="14">
        <v>3</v>
      </c>
      <c r="AL226" s="14">
        <v>3</v>
      </c>
    </row>
    <row r="227" spans="1:38">
      <c r="A227" s="24" t="s">
        <v>122</v>
      </c>
      <c r="B227" s="21" t="s">
        <v>108</v>
      </c>
      <c r="C227" s="21" t="s">
        <v>103</v>
      </c>
      <c r="D227" s="21" t="s">
        <v>127</v>
      </c>
      <c r="E227" s="35">
        <f t="shared" si="6"/>
        <v>133000</v>
      </c>
      <c r="F227" s="14">
        <f t="shared" si="7"/>
        <v>32000</v>
      </c>
      <c r="G227" s="14">
        <v>4</v>
      </c>
      <c r="H227" s="14">
        <v>4</v>
      </c>
      <c r="I227" s="14">
        <v>4</v>
      </c>
      <c r="J227" s="14">
        <v>4</v>
      </c>
      <c r="K227" s="14">
        <v>4</v>
      </c>
      <c r="L227" s="14">
        <v>4</v>
      </c>
      <c r="M227" s="14">
        <v>4</v>
      </c>
      <c r="N227" s="14">
        <v>4</v>
      </c>
      <c r="O227" s="14">
        <v>4</v>
      </c>
      <c r="P227" s="14">
        <v>4</v>
      </c>
      <c r="Q227" s="14">
        <v>4</v>
      </c>
      <c r="R227" s="14">
        <v>4</v>
      </c>
      <c r="S227" s="14">
        <v>4</v>
      </c>
      <c r="T227" s="14">
        <v>4</v>
      </c>
      <c r="U227" s="14">
        <v>4</v>
      </c>
      <c r="V227" s="14">
        <v>4</v>
      </c>
      <c r="W227" s="14">
        <v>4</v>
      </c>
      <c r="X227" s="14">
        <v>4</v>
      </c>
      <c r="Y227" s="14">
        <v>4</v>
      </c>
      <c r="Z227" s="14">
        <v>4</v>
      </c>
      <c r="AA227" s="14">
        <v>4</v>
      </c>
      <c r="AB227" s="14">
        <v>4</v>
      </c>
      <c r="AC227" s="14">
        <v>4</v>
      </c>
      <c r="AD227" s="14">
        <v>4</v>
      </c>
      <c r="AE227" s="14">
        <v>4</v>
      </c>
      <c r="AF227" s="14">
        <v>4</v>
      </c>
      <c r="AG227" s="14">
        <v>4</v>
      </c>
      <c r="AH227" s="14">
        <v>4</v>
      </c>
      <c r="AI227" s="14">
        <v>4</v>
      </c>
      <c r="AJ227" s="14">
        <v>4</v>
      </c>
      <c r="AK227" s="14">
        <v>4</v>
      </c>
      <c r="AL227" s="14">
        <v>9</v>
      </c>
    </row>
    <row r="228" spans="1:38">
      <c r="A228" s="24" t="s">
        <v>122</v>
      </c>
      <c r="B228" s="21" t="s">
        <v>108</v>
      </c>
      <c r="C228" s="21" t="s">
        <v>55</v>
      </c>
      <c r="D228" s="21" t="s">
        <v>127</v>
      </c>
      <c r="E228" s="35">
        <f t="shared" si="6"/>
        <v>125999.99999999999</v>
      </c>
      <c r="F228" s="14">
        <f t="shared" si="7"/>
        <v>32000</v>
      </c>
      <c r="G228" s="14">
        <v>4</v>
      </c>
      <c r="H228" s="14">
        <v>4</v>
      </c>
      <c r="I228" s="14">
        <v>4</v>
      </c>
      <c r="J228" s="14">
        <v>4</v>
      </c>
      <c r="K228" s="14">
        <v>4</v>
      </c>
      <c r="L228" s="14">
        <v>4</v>
      </c>
      <c r="M228" s="14">
        <v>4</v>
      </c>
      <c r="N228" s="14">
        <v>4</v>
      </c>
      <c r="O228" s="14">
        <v>4</v>
      </c>
      <c r="P228" s="14">
        <v>4</v>
      </c>
      <c r="Q228" s="14">
        <v>4</v>
      </c>
      <c r="R228" s="14">
        <v>4</v>
      </c>
      <c r="S228" s="14">
        <v>4</v>
      </c>
      <c r="T228" s="14">
        <v>4</v>
      </c>
      <c r="U228" s="14">
        <v>4</v>
      </c>
      <c r="V228" s="14">
        <v>4</v>
      </c>
      <c r="W228" s="14">
        <v>4</v>
      </c>
      <c r="X228" s="14">
        <v>4</v>
      </c>
      <c r="Y228" s="14">
        <v>4</v>
      </c>
      <c r="Z228" s="14">
        <v>4</v>
      </c>
      <c r="AA228" s="14">
        <v>4</v>
      </c>
      <c r="AB228" s="14">
        <v>4</v>
      </c>
      <c r="AC228" s="14">
        <v>4</v>
      </c>
      <c r="AD228" s="14">
        <v>4</v>
      </c>
      <c r="AE228" s="14">
        <v>4</v>
      </c>
      <c r="AF228" s="14">
        <v>4</v>
      </c>
      <c r="AG228" s="14">
        <v>4</v>
      </c>
      <c r="AH228" s="14">
        <v>4</v>
      </c>
      <c r="AI228" s="14">
        <v>4</v>
      </c>
      <c r="AJ228" s="14">
        <v>4</v>
      </c>
      <c r="AK228" s="14">
        <v>4</v>
      </c>
      <c r="AL228" s="14">
        <v>1.9999999999999858</v>
      </c>
    </row>
    <row r="229" spans="1:38">
      <c r="A229" s="24" t="s">
        <v>122</v>
      </c>
      <c r="B229" s="21" t="s">
        <v>108</v>
      </c>
      <c r="C229" s="21" t="s">
        <v>101</v>
      </c>
      <c r="D229" s="21" t="s">
        <v>127</v>
      </c>
      <c r="E229" s="35">
        <f t="shared" si="6"/>
        <v>49000</v>
      </c>
      <c r="F229" s="14">
        <f t="shared" si="7"/>
        <v>16000</v>
      </c>
      <c r="G229" s="14">
        <v>2</v>
      </c>
      <c r="H229" s="14">
        <v>2</v>
      </c>
      <c r="I229" s="14">
        <v>2</v>
      </c>
      <c r="J229" s="14">
        <v>2</v>
      </c>
      <c r="K229" s="14">
        <v>2</v>
      </c>
      <c r="L229" s="14">
        <v>2</v>
      </c>
      <c r="M229" s="14">
        <v>2</v>
      </c>
      <c r="N229" s="14">
        <v>2</v>
      </c>
      <c r="O229" s="14">
        <v>2</v>
      </c>
      <c r="P229" s="14">
        <v>2</v>
      </c>
      <c r="Q229" s="14">
        <v>2</v>
      </c>
      <c r="R229" s="14">
        <v>2</v>
      </c>
      <c r="S229" s="14">
        <v>2</v>
      </c>
      <c r="T229" s="14">
        <v>2</v>
      </c>
      <c r="U229" s="14">
        <v>2</v>
      </c>
      <c r="V229" s="14">
        <v>2</v>
      </c>
      <c r="W229" s="14">
        <v>2</v>
      </c>
      <c r="X229" s="14">
        <v>1</v>
      </c>
      <c r="Y229" s="14">
        <v>1</v>
      </c>
      <c r="Z229" s="14">
        <v>1</v>
      </c>
      <c r="AA229" s="14">
        <v>1</v>
      </c>
      <c r="AB229" s="14">
        <v>1</v>
      </c>
      <c r="AC229" s="14">
        <v>1</v>
      </c>
      <c r="AD229" s="14">
        <v>1</v>
      </c>
      <c r="AE229" s="14">
        <v>1</v>
      </c>
      <c r="AF229" s="14">
        <v>1</v>
      </c>
      <c r="AG229" s="14">
        <v>1</v>
      </c>
      <c r="AH229" s="14">
        <v>1</v>
      </c>
      <c r="AI229" s="14">
        <v>1</v>
      </c>
      <c r="AJ229" s="14">
        <v>1</v>
      </c>
      <c r="AK229" s="14">
        <v>1</v>
      </c>
      <c r="AL229" s="14">
        <v>1</v>
      </c>
    </row>
    <row r="230" spans="1:38">
      <c r="A230" s="24" t="s">
        <v>122</v>
      </c>
      <c r="B230" s="21" t="s">
        <v>108</v>
      </c>
      <c r="C230" s="21" t="s">
        <v>51</v>
      </c>
      <c r="D230" s="21" t="s">
        <v>127</v>
      </c>
      <c r="E230" s="35">
        <f t="shared" si="6"/>
        <v>251999.99999999997</v>
      </c>
      <c r="F230" s="14">
        <f t="shared" si="7"/>
        <v>64000</v>
      </c>
      <c r="G230" s="14">
        <v>8</v>
      </c>
      <c r="H230" s="14">
        <v>8</v>
      </c>
      <c r="I230" s="14">
        <v>8</v>
      </c>
      <c r="J230" s="14">
        <v>8</v>
      </c>
      <c r="K230" s="14">
        <v>8</v>
      </c>
      <c r="L230" s="14">
        <v>8</v>
      </c>
      <c r="M230" s="14">
        <v>8</v>
      </c>
      <c r="N230" s="14">
        <v>8</v>
      </c>
      <c r="O230" s="14">
        <v>8</v>
      </c>
      <c r="P230" s="14">
        <v>8</v>
      </c>
      <c r="Q230" s="14">
        <v>8</v>
      </c>
      <c r="R230" s="14">
        <v>8</v>
      </c>
      <c r="S230" s="14">
        <v>8</v>
      </c>
      <c r="T230" s="14">
        <v>8</v>
      </c>
      <c r="U230" s="14">
        <v>8</v>
      </c>
      <c r="V230" s="14">
        <v>8</v>
      </c>
      <c r="W230" s="14">
        <v>8</v>
      </c>
      <c r="X230" s="14">
        <v>8</v>
      </c>
      <c r="Y230" s="14">
        <v>8</v>
      </c>
      <c r="Z230" s="14">
        <v>8</v>
      </c>
      <c r="AA230" s="14">
        <v>8</v>
      </c>
      <c r="AB230" s="14">
        <v>8</v>
      </c>
      <c r="AC230" s="14">
        <v>8</v>
      </c>
      <c r="AD230" s="14">
        <v>8</v>
      </c>
      <c r="AE230" s="14">
        <v>8</v>
      </c>
      <c r="AF230" s="14">
        <v>8</v>
      </c>
      <c r="AG230" s="14">
        <v>8</v>
      </c>
      <c r="AH230" s="14">
        <v>8</v>
      </c>
      <c r="AI230" s="14">
        <v>8</v>
      </c>
      <c r="AJ230" s="14">
        <v>8</v>
      </c>
      <c r="AK230" s="14">
        <v>8</v>
      </c>
      <c r="AL230" s="14">
        <v>3.9999999999999716</v>
      </c>
    </row>
    <row r="231" spans="1:38">
      <c r="A231" s="24" t="s">
        <v>122</v>
      </c>
      <c r="B231" s="21" t="s">
        <v>108</v>
      </c>
      <c r="C231" s="21" t="s">
        <v>99</v>
      </c>
      <c r="D231" s="21" t="s">
        <v>127</v>
      </c>
      <c r="E231" s="35">
        <f t="shared" si="6"/>
        <v>125999.99999999999</v>
      </c>
      <c r="F231" s="14">
        <f t="shared" si="7"/>
        <v>32000</v>
      </c>
      <c r="G231" s="14">
        <v>4</v>
      </c>
      <c r="H231" s="14">
        <v>4</v>
      </c>
      <c r="I231" s="14">
        <v>4</v>
      </c>
      <c r="J231" s="14">
        <v>4</v>
      </c>
      <c r="K231" s="14">
        <v>4</v>
      </c>
      <c r="L231" s="14">
        <v>4</v>
      </c>
      <c r="M231" s="14">
        <v>4</v>
      </c>
      <c r="N231" s="14">
        <v>4</v>
      </c>
      <c r="O231" s="14">
        <v>4</v>
      </c>
      <c r="P231" s="14">
        <v>4</v>
      </c>
      <c r="Q231" s="14">
        <v>4</v>
      </c>
      <c r="R231" s="14">
        <v>4</v>
      </c>
      <c r="S231" s="14">
        <v>4</v>
      </c>
      <c r="T231" s="14">
        <v>4</v>
      </c>
      <c r="U231" s="14">
        <v>4</v>
      </c>
      <c r="V231" s="14">
        <v>4</v>
      </c>
      <c r="W231" s="14">
        <v>4</v>
      </c>
      <c r="X231" s="14">
        <v>4</v>
      </c>
      <c r="Y231" s="14">
        <v>4</v>
      </c>
      <c r="Z231" s="14">
        <v>4</v>
      </c>
      <c r="AA231" s="14">
        <v>4</v>
      </c>
      <c r="AB231" s="14">
        <v>4</v>
      </c>
      <c r="AC231" s="14">
        <v>4</v>
      </c>
      <c r="AD231" s="14">
        <v>4</v>
      </c>
      <c r="AE231" s="14">
        <v>4</v>
      </c>
      <c r="AF231" s="14">
        <v>4</v>
      </c>
      <c r="AG231" s="14">
        <v>4</v>
      </c>
      <c r="AH231" s="14">
        <v>4</v>
      </c>
      <c r="AI231" s="14">
        <v>4</v>
      </c>
      <c r="AJ231" s="14">
        <v>4</v>
      </c>
      <c r="AK231" s="14">
        <v>4</v>
      </c>
      <c r="AL231" s="14">
        <v>1.9999999999999858</v>
      </c>
    </row>
    <row r="232" spans="1:38">
      <c r="A232" s="24" t="s">
        <v>122</v>
      </c>
      <c r="B232" s="21" t="s">
        <v>108</v>
      </c>
      <c r="C232" s="21" t="s">
        <v>100</v>
      </c>
      <c r="D232" s="21" t="s">
        <v>127</v>
      </c>
      <c r="E232" s="35">
        <f t="shared" si="6"/>
        <v>230999.99999999997</v>
      </c>
      <c r="F232" s="14">
        <f t="shared" si="7"/>
        <v>56000</v>
      </c>
      <c r="G232" s="14">
        <v>7</v>
      </c>
      <c r="H232" s="14">
        <v>7</v>
      </c>
      <c r="I232" s="14">
        <v>7</v>
      </c>
      <c r="J232" s="14">
        <v>7</v>
      </c>
      <c r="K232" s="14">
        <v>7</v>
      </c>
      <c r="L232" s="14">
        <v>7</v>
      </c>
      <c r="M232" s="14">
        <v>7</v>
      </c>
      <c r="N232" s="14">
        <v>7</v>
      </c>
      <c r="O232" s="14">
        <v>7</v>
      </c>
      <c r="P232" s="14">
        <v>7</v>
      </c>
      <c r="Q232" s="14">
        <v>7</v>
      </c>
      <c r="R232" s="14">
        <v>7</v>
      </c>
      <c r="S232" s="14">
        <v>7</v>
      </c>
      <c r="T232" s="14">
        <v>7</v>
      </c>
      <c r="U232" s="14">
        <v>7</v>
      </c>
      <c r="V232" s="14">
        <v>7</v>
      </c>
      <c r="W232" s="14">
        <v>7</v>
      </c>
      <c r="X232" s="14">
        <v>7</v>
      </c>
      <c r="Y232" s="14">
        <v>7</v>
      </c>
      <c r="Z232" s="14">
        <v>7</v>
      </c>
      <c r="AA232" s="14">
        <v>7</v>
      </c>
      <c r="AB232" s="14">
        <v>7</v>
      </c>
      <c r="AC232" s="14">
        <v>7</v>
      </c>
      <c r="AD232" s="14">
        <v>7</v>
      </c>
      <c r="AE232" s="14">
        <v>7</v>
      </c>
      <c r="AF232" s="14">
        <v>7</v>
      </c>
      <c r="AG232" s="14">
        <v>7</v>
      </c>
      <c r="AH232" s="14">
        <v>7</v>
      </c>
      <c r="AI232" s="14">
        <v>7</v>
      </c>
      <c r="AJ232" s="14">
        <v>7</v>
      </c>
      <c r="AK232" s="14">
        <v>7</v>
      </c>
      <c r="AL232" s="14">
        <v>13.999999999999972</v>
      </c>
    </row>
    <row r="233" spans="1:38">
      <c r="A233" s="24" t="s">
        <v>122</v>
      </c>
      <c r="B233" s="21" t="s">
        <v>108</v>
      </c>
      <c r="C233" s="21" t="s">
        <v>98</v>
      </c>
      <c r="D233" s="21" t="s">
        <v>127</v>
      </c>
      <c r="E233" s="35">
        <f t="shared" si="6"/>
        <v>154000</v>
      </c>
      <c r="F233" s="14">
        <f t="shared" si="7"/>
        <v>40000</v>
      </c>
      <c r="G233" s="14">
        <v>5</v>
      </c>
      <c r="H233" s="14">
        <v>5</v>
      </c>
      <c r="I233" s="14">
        <v>5</v>
      </c>
      <c r="J233" s="14">
        <v>5</v>
      </c>
      <c r="K233" s="14">
        <v>5</v>
      </c>
      <c r="L233" s="14">
        <v>5</v>
      </c>
      <c r="M233" s="14">
        <v>5</v>
      </c>
      <c r="N233" s="14">
        <v>5</v>
      </c>
      <c r="O233" s="14">
        <v>5</v>
      </c>
      <c r="P233" s="14">
        <v>5</v>
      </c>
      <c r="Q233" s="14">
        <v>5</v>
      </c>
      <c r="R233" s="14">
        <v>5</v>
      </c>
      <c r="S233" s="14">
        <v>5</v>
      </c>
      <c r="T233" s="14">
        <v>5</v>
      </c>
      <c r="U233" s="14">
        <v>5</v>
      </c>
      <c r="V233" s="14">
        <v>5</v>
      </c>
      <c r="W233" s="14">
        <v>5</v>
      </c>
      <c r="X233" s="14">
        <v>5</v>
      </c>
      <c r="Y233" s="14">
        <v>5</v>
      </c>
      <c r="Z233" s="14">
        <v>5</v>
      </c>
      <c r="AA233" s="14">
        <v>5</v>
      </c>
      <c r="AB233" s="14">
        <v>5</v>
      </c>
      <c r="AC233" s="14">
        <v>5</v>
      </c>
      <c r="AD233" s="14">
        <v>5</v>
      </c>
      <c r="AE233" s="14">
        <v>5</v>
      </c>
      <c r="AF233" s="14">
        <v>5</v>
      </c>
      <c r="AG233" s="14">
        <v>4</v>
      </c>
      <c r="AH233" s="14">
        <v>4</v>
      </c>
      <c r="AI233" s="14">
        <v>4</v>
      </c>
      <c r="AJ233" s="14">
        <v>4</v>
      </c>
      <c r="AK233" s="14">
        <v>4</v>
      </c>
      <c r="AL233" s="14">
        <v>4</v>
      </c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32"/>
  <sheetViews>
    <sheetView showGridLines="0" zoomScale="90" zoomScaleNormal="90" workbookViewId="0">
      <selection activeCell="CR17" sqref="CR17"/>
    </sheetView>
  </sheetViews>
  <sheetFormatPr defaultColWidth="10.6328125" defaultRowHeight="13.2"/>
  <cols>
    <col min="1" max="1" width="10.6328125" style="3" customWidth="1"/>
    <col min="2" max="5" width="10.6328125" style="3"/>
    <col min="6" max="6" width="0" style="3" hidden="1" customWidth="1"/>
    <col min="7" max="7" width="10.6328125" style="3"/>
    <col min="8" max="9" width="0" style="3" hidden="1" customWidth="1"/>
    <col min="10" max="10" width="10.6328125" style="3"/>
    <col min="11" max="12" width="0" style="3" hidden="1" customWidth="1"/>
    <col min="13" max="13" width="10.6328125" style="3" customWidth="1"/>
    <col min="14" max="15" width="0" style="3" hidden="1" customWidth="1"/>
    <col min="16" max="16" width="10.6328125" style="3"/>
    <col min="17" max="17" width="0" style="3" hidden="1" customWidth="1"/>
    <col min="18" max="18" width="10.6328125" style="3"/>
    <col min="19" max="19" width="0" style="3" hidden="1" customWidth="1"/>
    <col min="20" max="20" width="10.6328125" style="3"/>
    <col min="21" max="22" width="0" style="3" hidden="1" customWidth="1"/>
    <col min="23" max="23" width="10.6328125" style="3"/>
    <col min="24" max="25" width="0" style="3" hidden="1" customWidth="1"/>
    <col min="26" max="26" width="10.6328125" style="3"/>
    <col min="27" max="28" width="0" style="3" hidden="1" customWidth="1"/>
    <col min="29" max="29" width="10.6328125" style="3"/>
    <col min="30" max="30" width="0" style="3" hidden="1" customWidth="1"/>
    <col min="31" max="38" width="10.6328125" style="3"/>
    <col min="39" max="39" width="10.6328125" style="26"/>
    <col min="40" max="40" width="10.6328125" style="3"/>
    <col min="41" max="41" width="10.6328125" style="26"/>
    <col min="42" max="44" width="10.6328125" style="3"/>
    <col min="45" max="45" width="0" style="3" hidden="1" customWidth="1"/>
    <col min="46" max="46" width="10.6328125" style="3"/>
    <col min="47" max="48" width="0" style="3" hidden="1" customWidth="1"/>
    <col min="49" max="49" width="10.6328125" style="3" customWidth="1"/>
    <col min="50" max="51" width="0" style="3" hidden="1" customWidth="1"/>
    <col min="52" max="52" width="10.6328125" style="3"/>
    <col min="53" max="54" width="0" style="3" hidden="1" customWidth="1"/>
    <col min="55" max="55" width="10.6328125" style="3"/>
    <col min="56" max="57" width="0" style="3" hidden="1" customWidth="1"/>
    <col min="58" max="58" width="10.6328125" style="3"/>
    <col min="59" max="60" width="0" style="3" hidden="1" customWidth="1"/>
    <col min="61" max="61" width="10.6328125" style="3"/>
    <col min="62" max="63" width="0" style="3" hidden="1" customWidth="1"/>
    <col min="64" max="64" width="10.6328125" style="3"/>
    <col min="65" max="66" width="0" style="3" hidden="1" customWidth="1"/>
    <col min="67" max="67" width="10.6328125" style="3"/>
    <col min="68" max="68" width="0" style="3" hidden="1" customWidth="1"/>
    <col min="69" max="70" width="10.6328125" style="3"/>
    <col min="71" max="71" width="0" style="3" hidden="1" customWidth="1"/>
    <col min="72" max="72" width="10.6328125" style="3"/>
    <col min="73" max="74" width="0" style="3" hidden="1" customWidth="1"/>
    <col min="75" max="75" width="10.6328125" style="3"/>
    <col min="76" max="77" width="0" style="3" hidden="1" customWidth="1"/>
    <col min="78" max="78" width="10.6328125" style="3"/>
    <col min="79" max="80" width="0" style="3" hidden="1" customWidth="1"/>
    <col min="81" max="81" width="10.6328125" style="3"/>
    <col min="82" max="82" width="0" style="3" hidden="1" customWidth="1"/>
    <col min="83" max="83" width="10.453125" style="3" hidden="1" customWidth="1"/>
    <col min="84" max="84" width="10.453125" style="3" customWidth="1"/>
    <col min="85" max="86" width="0" style="3" hidden="1" customWidth="1"/>
    <col min="87" max="87" width="10.6328125" style="3"/>
    <col min="88" max="88" width="10.6328125" style="3" hidden="1" customWidth="1"/>
    <col min="89" max="89" width="0" style="3" hidden="1" customWidth="1"/>
    <col min="90" max="90" width="10.6328125" style="3"/>
    <col min="91" max="92" width="0" style="3" hidden="1" customWidth="1"/>
    <col min="93" max="93" width="10.6328125" style="3" customWidth="1"/>
    <col min="94" max="94" width="0" style="3" hidden="1" customWidth="1"/>
    <col min="95" max="16384" width="10.6328125" style="3"/>
  </cols>
  <sheetData>
    <row r="1" spans="1:94" ht="15.75" customHeight="1">
      <c r="A1" s="47" t="s">
        <v>37</v>
      </c>
      <c r="B1" s="48"/>
      <c r="C1" s="49"/>
      <c r="E1" s="58" t="s">
        <v>34</v>
      </c>
      <c r="F1" s="61" t="s">
        <v>114</v>
      </c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30"/>
      <c r="S1" s="67" t="s">
        <v>81</v>
      </c>
      <c r="T1" s="68"/>
      <c r="U1" s="69"/>
      <c r="V1" s="68"/>
      <c r="W1" s="69"/>
      <c r="X1" s="69"/>
      <c r="Y1" s="68"/>
      <c r="Z1" s="69"/>
      <c r="AA1" s="69"/>
      <c r="AB1" s="68"/>
      <c r="AC1" s="69"/>
      <c r="AD1" s="69"/>
      <c r="AE1" s="39"/>
      <c r="AF1" s="70" t="s">
        <v>23</v>
      </c>
      <c r="AH1" s="58" t="s">
        <v>25</v>
      </c>
      <c r="AI1" s="57" t="s">
        <v>124</v>
      </c>
      <c r="AJ1" s="57"/>
      <c r="AK1" s="57"/>
      <c r="AL1" s="57"/>
      <c r="AM1" s="57" t="s">
        <v>125</v>
      </c>
      <c r="AN1" s="57"/>
      <c r="AO1" s="57"/>
      <c r="AP1" s="57"/>
      <c r="AR1" s="58" t="s">
        <v>33</v>
      </c>
      <c r="AS1" s="61" t="s">
        <v>114</v>
      </c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3"/>
      <c r="BE1" s="56" t="s">
        <v>80</v>
      </c>
      <c r="BF1" s="57"/>
      <c r="BG1" s="56"/>
      <c r="BH1" s="56"/>
      <c r="BI1" s="57"/>
      <c r="BJ1" s="56"/>
      <c r="BK1" s="56"/>
      <c r="BL1" s="57"/>
      <c r="BM1" s="56"/>
      <c r="BN1" s="57"/>
      <c r="BO1" s="56"/>
      <c r="BP1" s="56"/>
      <c r="BR1" s="58" t="s">
        <v>24</v>
      </c>
      <c r="BS1" s="61" t="s">
        <v>114</v>
      </c>
      <c r="BT1" s="62"/>
      <c r="BU1" s="62"/>
      <c r="BV1" s="62"/>
      <c r="BW1" s="62"/>
      <c r="BX1" s="62"/>
      <c r="BY1" s="62"/>
      <c r="BZ1" s="62"/>
      <c r="CA1" s="62"/>
      <c r="CB1" s="62"/>
      <c r="CC1" s="62"/>
      <c r="CD1" s="63"/>
      <c r="CE1" s="57" t="s">
        <v>80</v>
      </c>
      <c r="CF1" s="57"/>
      <c r="CG1" s="57"/>
      <c r="CH1" s="57"/>
      <c r="CI1" s="57"/>
      <c r="CJ1" s="57"/>
      <c r="CK1" s="57"/>
      <c r="CL1" s="57"/>
      <c r="CM1" s="57"/>
      <c r="CN1" s="57"/>
      <c r="CO1" s="57"/>
      <c r="CP1" s="57"/>
    </row>
    <row r="2" spans="1:94">
      <c r="A2" s="50"/>
      <c r="B2" s="51"/>
      <c r="C2" s="52"/>
      <c r="E2" s="59"/>
      <c r="F2" s="13" t="s">
        <v>41</v>
      </c>
      <c r="G2" s="13" t="s">
        <v>41</v>
      </c>
      <c r="H2" s="13" t="s">
        <v>41</v>
      </c>
      <c r="I2" s="7" t="s">
        <v>22</v>
      </c>
      <c r="J2" s="7" t="s">
        <v>22</v>
      </c>
      <c r="K2" s="7" t="s">
        <v>22</v>
      </c>
      <c r="L2" s="13" t="s">
        <v>20</v>
      </c>
      <c r="M2" s="13" t="s">
        <v>20</v>
      </c>
      <c r="N2" s="13" t="s">
        <v>20</v>
      </c>
      <c r="O2" s="13" t="s">
        <v>111</v>
      </c>
      <c r="P2" s="13" t="s">
        <v>111</v>
      </c>
      <c r="Q2" s="13" t="s">
        <v>111</v>
      </c>
      <c r="R2" s="65" t="s">
        <v>113</v>
      </c>
      <c r="S2" s="40" t="s">
        <v>88</v>
      </c>
      <c r="T2" s="40" t="s">
        <v>88</v>
      </c>
      <c r="U2" s="40" t="s">
        <v>88</v>
      </c>
      <c r="V2" s="40" t="s">
        <v>89</v>
      </c>
      <c r="W2" s="40" t="s">
        <v>89</v>
      </c>
      <c r="X2" s="40" t="s">
        <v>89</v>
      </c>
      <c r="Y2" s="40" t="s">
        <v>112</v>
      </c>
      <c r="Z2" s="40" t="s">
        <v>112</v>
      </c>
      <c r="AA2" s="40" t="s">
        <v>112</v>
      </c>
      <c r="AB2" s="40" t="s">
        <v>108</v>
      </c>
      <c r="AC2" s="40" t="s">
        <v>108</v>
      </c>
      <c r="AD2" s="40" t="s">
        <v>108</v>
      </c>
      <c r="AE2" s="65" t="s">
        <v>113</v>
      </c>
      <c r="AF2" s="71"/>
      <c r="AH2" s="59"/>
      <c r="AI2" s="13" t="s">
        <v>41</v>
      </c>
      <c r="AJ2" s="7" t="s">
        <v>22</v>
      </c>
      <c r="AK2" s="13" t="s">
        <v>20</v>
      </c>
      <c r="AL2" s="13" t="s">
        <v>111</v>
      </c>
      <c r="AM2" s="24" t="s">
        <v>88</v>
      </c>
      <c r="AN2" s="24" t="s">
        <v>89</v>
      </c>
      <c r="AO2" s="24" t="s">
        <v>112</v>
      </c>
      <c r="AP2" s="24" t="s">
        <v>108</v>
      </c>
      <c r="AR2" s="59"/>
      <c r="AS2" s="13" t="s">
        <v>41</v>
      </c>
      <c r="AT2" s="13" t="s">
        <v>41</v>
      </c>
      <c r="AU2" s="13" t="s">
        <v>41</v>
      </c>
      <c r="AV2" s="7" t="s">
        <v>22</v>
      </c>
      <c r="AW2" s="7" t="s">
        <v>22</v>
      </c>
      <c r="AX2" s="7" t="s">
        <v>22</v>
      </c>
      <c r="AY2" s="13" t="s">
        <v>20</v>
      </c>
      <c r="AZ2" s="13" t="s">
        <v>20</v>
      </c>
      <c r="BA2" s="13" t="s">
        <v>20</v>
      </c>
      <c r="BB2" s="13" t="s">
        <v>111</v>
      </c>
      <c r="BC2" s="13" t="s">
        <v>111</v>
      </c>
      <c r="BD2" s="13" t="s">
        <v>111</v>
      </c>
      <c r="BE2" s="40" t="s">
        <v>88</v>
      </c>
      <c r="BF2" s="40" t="s">
        <v>88</v>
      </c>
      <c r="BG2" s="40" t="s">
        <v>88</v>
      </c>
      <c r="BH2" s="40" t="s">
        <v>89</v>
      </c>
      <c r="BI2" s="40" t="s">
        <v>89</v>
      </c>
      <c r="BJ2" s="40" t="s">
        <v>89</v>
      </c>
      <c r="BK2" s="40" t="s">
        <v>112</v>
      </c>
      <c r="BL2" s="40" t="s">
        <v>112</v>
      </c>
      <c r="BM2" s="40" t="s">
        <v>112</v>
      </c>
      <c r="BN2" s="40" t="s">
        <v>108</v>
      </c>
      <c r="BO2" s="40" t="s">
        <v>108</v>
      </c>
      <c r="BP2" s="40" t="s">
        <v>108</v>
      </c>
      <c r="BR2" s="59"/>
      <c r="BS2" s="13" t="s">
        <v>41</v>
      </c>
      <c r="BT2" s="13" t="s">
        <v>41</v>
      </c>
      <c r="BU2" s="13" t="s">
        <v>41</v>
      </c>
      <c r="BV2" s="7" t="s">
        <v>22</v>
      </c>
      <c r="BW2" s="7" t="s">
        <v>22</v>
      </c>
      <c r="BX2" s="7" t="s">
        <v>22</v>
      </c>
      <c r="BY2" s="13" t="s">
        <v>20</v>
      </c>
      <c r="BZ2" s="13" t="s">
        <v>20</v>
      </c>
      <c r="CA2" s="13" t="s">
        <v>20</v>
      </c>
      <c r="CB2" s="13" t="s">
        <v>111</v>
      </c>
      <c r="CC2" s="13" t="s">
        <v>111</v>
      </c>
      <c r="CD2" s="13" t="s">
        <v>111</v>
      </c>
      <c r="CE2" s="40" t="s">
        <v>88</v>
      </c>
      <c r="CF2" s="40" t="s">
        <v>88</v>
      </c>
      <c r="CG2" s="40" t="s">
        <v>88</v>
      </c>
      <c r="CH2" s="40" t="s">
        <v>89</v>
      </c>
      <c r="CI2" s="40" t="s">
        <v>89</v>
      </c>
      <c r="CJ2" s="40" t="s">
        <v>89</v>
      </c>
      <c r="CK2" s="40" t="s">
        <v>112</v>
      </c>
      <c r="CL2" s="40" t="s">
        <v>112</v>
      </c>
      <c r="CM2" s="40" t="s">
        <v>112</v>
      </c>
      <c r="CN2" s="40" t="s">
        <v>108</v>
      </c>
      <c r="CO2" s="40" t="s">
        <v>108</v>
      </c>
      <c r="CP2" s="40" t="s">
        <v>108</v>
      </c>
    </row>
    <row r="3" spans="1:94">
      <c r="A3" s="53"/>
      <c r="B3" s="54"/>
      <c r="C3" s="55"/>
      <c r="E3" s="60"/>
      <c r="F3" s="21" t="s">
        <v>119</v>
      </c>
      <c r="G3" s="21" t="s">
        <v>126</v>
      </c>
      <c r="H3" s="21" t="s">
        <v>121</v>
      </c>
      <c r="I3" s="21" t="s">
        <v>119</v>
      </c>
      <c r="J3" s="21" t="s">
        <v>126</v>
      </c>
      <c r="K3" s="21" t="s">
        <v>121</v>
      </c>
      <c r="L3" s="21" t="s">
        <v>119</v>
      </c>
      <c r="M3" s="21" t="s">
        <v>126</v>
      </c>
      <c r="N3" s="21" t="s">
        <v>121</v>
      </c>
      <c r="O3" s="21" t="s">
        <v>119</v>
      </c>
      <c r="P3" s="21" t="s">
        <v>126</v>
      </c>
      <c r="Q3" s="21" t="s">
        <v>121</v>
      </c>
      <c r="R3" s="66"/>
      <c r="S3" s="21" t="s">
        <v>128</v>
      </c>
      <c r="T3" s="21" t="s">
        <v>130</v>
      </c>
      <c r="U3" s="21" t="s">
        <v>129</v>
      </c>
      <c r="V3" s="21" t="s">
        <v>128</v>
      </c>
      <c r="W3" s="21" t="s">
        <v>130</v>
      </c>
      <c r="X3" s="21" t="s">
        <v>129</v>
      </c>
      <c r="Y3" s="21" t="s">
        <v>128</v>
      </c>
      <c r="Z3" s="21" t="s">
        <v>130</v>
      </c>
      <c r="AA3" s="21" t="s">
        <v>129</v>
      </c>
      <c r="AB3" s="21" t="s">
        <v>128</v>
      </c>
      <c r="AC3" s="21" t="s">
        <v>130</v>
      </c>
      <c r="AD3" s="21" t="s">
        <v>129</v>
      </c>
      <c r="AE3" s="66"/>
      <c r="AF3" s="72"/>
      <c r="AH3" s="60"/>
      <c r="AI3" s="21" t="s">
        <v>110</v>
      </c>
      <c r="AJ3" s="21" t="s">
        <v>110</v>
      </c>
      <c r="AK3" s="21" t="s">
        <v>110</v>
      </c>
      <c r="AL3" s="21" t="s">
        <v>110</v>
      </c>
      <c r="AM3" s="21" t="s">
        <v>110</v>
      </c>
      <c r="AN3" s="21" t="s">
        <v>110</v>
      </c>
      <c r="AO3" s="21" t="s">
        <v>110</v>
      </c>
      <c r="AP3" s="21" t="s">
        <v>110</v>
      </c>
      <c r="AR3" s="64"/>
      <c r="AS3" s="21" t="s">
        <v>119</v>
      </c>
      <c r="AT3" s="21" t="s">
        <v>126</v>
      </c>
      <c r="AU3" s="21" t="s">
        <v>121</v>
      </c>
      <c r="AV3" s="21" t="s">
        <v>119</v>
      </c>
      <c r="AW3" s="21" t="s">
        <v>126</v>
      </c>
      <c r="AX3" s="21" t="s">
        <v>121</v>
      </c>
      <c r="AY3" s="21" t="s">
        <v>119</v>
      </c>
      <c r="AZ3" s="21" t="s">
        <v>126</v>
      </c>
      <c r="BA3" s="21" t="s">
        <v>121</v>
      </c>
      <c r="BB3" s="21" t="s">
        <v>119</v>
      </c>
      <c r="BC3" s="21" t="s">
        <v>126</v>
      </c>
      <c r="BD3" s="21" t="s">
        <v>121</v>
      </c>
      <c r="BE3" s="21" t="s">
        <v>128</v>
      </c>
      <c r="BF3" s="21" t="s">
        <v>130</v>
      </c>
      <c r="BG3" s="21" t="s">
        <v>129</v>
      </c>
      <c r="BH3" s="21" t="s">
        <v>128</v>
      </c>
      <c r="BI3" s="21" t="s">
        <v>130</v>
      </c>
      <c r="BJ3" s="21" t="s">
        <v>129</v>
      </c>
      <c r="BK3" s="21" t="s">
        <v>128</v>
      </c>
      <c r="BL3" s="21" t="s">
        <v>130</v>
      </c>
      <c r="BM3" s="21" t="s">
        <v>129</v>
      </c>
      <c r="BN3" s="21" t="s">
        <v>128</v>
      </c>
      <c r="BO3" s="21" t="s">
        <v>130</v>
      </c>
      <c r="BP3" s="21" t="s">
        <v>129</v>
      </c>
      <c r="BR3" s="64"/>
      <c r="BS3" s="21" t="s">
        <v>119</v>
      </c>
      <c r="BT3" s="21" t="s">
        <v>126</v>
      </c>
      <c r="BU3" s="21" t="s">
        <v>121</v>
      </c>
      <c r="BV3" s="21" t="s">
        <v>119</v>
      </c>
      <c r="BW3" s="21" t="s">
        <v>126</v>
      </c>
      <c r="BX3" s="21" t="s">
        <v>121</v>
      </c>
      <c r="BY3" s="21" t="s">
        <v>119</v>
      </c>
      <c r="BZ3" s="21" t="s">
        <v>126</v>
      </c>
      <c r="CA3" s="21" t="s">
        <v>121</v>
      </c>
      <c r="CB3" s="21" t="s">
        <v>119</v>
      </c>
      <c r="CC3" s="21" t="s">
        <v>126</v>
      </c>
      <c r="CD3" s="21" t="s">
        <v>121</v>
      </c>
      <c r="CE3" s="21" t="s">
        <v>128</v>
      </c>
      <c r="CF3" s="21" t="s">
        <v>130</v>
      </c>
      <c r="CG3" s="21" t="s">
        <v>129</v>
      </c>
      <c r="CH3" s="21" t="s">
        <v>128</v>
      </c>
      <c r="CI3" s="21" t="s">
        <v>130</v>
      </c>
      <c r="CJ3" s="21" t="s">
        <v>129</v>
      </c>
      <c r="CK3" s="21" t="s">
        <v>128</v>
      </c>
      <c r="CL3" s="21" t="s">
        <v>130</v>
      </c>
      <c r="CM3" s="21" t="s">
        <v>129</v>
      </c>
      <c r="CN3" s="21" t="s">
        <v>128</v>
      </c>
      <c r="CO3" s="21" t="s">
        <v>130</v>
      </c>
      <c r="CP3" s="21" t="s">
        <v>129</v>
      </c>
    </row>
    <row r="4" spans="1:94">
      <c r="A4" s="13" t="s">
        <v>58</v>
      </c>
      <c r="B4" s="13" t="s">
        <v>41</v>
      </c>
      <c r="C4" s="15">
        <f>SUM(F:H)</f>
        <v>680456.48000000021</v>
      </c>
      <c r="E4" s="23" t="s">
        <v>42</v>
      </c>
      <c r="F4" s="15">
        <f>IF(AS4&gt;BS4,$AI4*BS4/1000,$AI4*AS4/1000)</f>
        <v>0</v>
      </c>
      <c r="G4" s="15">
        <f>IF(AT4&gt;BT4,$AI4*BT4/1000,$AI4*AT4/1000)</f>
        <v>155073.60000000001</v>
      </c>
      <c r="H4" s="15">
        <f>IF(AU4&gt;BU4,$AI4*BU4/1000,$AI4*AU4/1000)</f>
        <v>0</v>
      </c>
      <c r="I4" s="15">
        <f>IF(AV4&gt;BV4,$AJ4*BV4/1000,$AJ4*AV4/1000)</f>
        <v>0</v>
      </c>
      <c r="J4" s="15">
        <f>IF(AW4&gt;BW4,$AJ4*BW4/1000,$AJ4*AW4/1000)</f>
        <v>44204.160000000003</v>
      </c>
      <c r="K4" s="15">
        <f>IF(AX4&gt;BX4,$AJ4*BX4/1000,$AJ4*AX4/1000)</f>
        <v>0</v>
      </c>
      <c r="L4" s="15">
        <f>IF(AY4&gt;BY4,$AK4*BY4/1000,$AK4*AY4/1000)</f>
        <v>0</v>
      </c>
      <c r="M4" s="15">
        <f>IF(AZ4&gt;BZ4,$AK4*BZ4/1000,$AK4*AZ4/1000)</f>
        <v>17291.685599999997</v>
      </c>
      <c r="N4" s="15">
        <f>IF(BA4&gt;CA4,$AK4*CA4/1000,$AK4*BA4/1000)</f>
        <v>0</v>
      </c>
      <c r="O4" s="15">
        <f>IF(BB4&gt;CB4,$AL4*CB4/1000,$AL4*BB4/1000)</f>
        <v>0</v>
      </c>
      <c r="P4" s="15">
        <f t="shared" ref="P4:Q4" si="0">IF(BC4&gt;CC4,$AL4*CC4/1000,$AL4*BC4/1000)</f>
        <v>15152.5</v>
      </c>
      <c r="Q4" s="15">
        <f t="shared" si="0"/>
        <v>0</v>
      </c>
      <c r="R4" s="15">
        <f>SUM(F4:Q4)</f>
        <v>231721.94560000001</v>
      </c>
      <c r="S4" s="15">
        <f>IF(BE4&gt;CE4,$AM4*CE4/1000,$AM4*BE4/1000)</f>
        <v>0</v>
      </c>
      <c r="T4" s="15">
        <f t="shared" ref="T4:U4" si="1">IF(BF4&gt;CF4,$AM4*CF4/1000,$AM4*BF4/1000)</f>
        <v>5702.4</v>
      </c>
      <c r="U4" s="15">
        <f t="shared" si="1"/>
        <v>0</v>
      </c>
      <c r="V4" s="15">
        <f>IF(BH4&gt;CH4,$AN4*CH4/1000,$AN4*BH4/1000)</f>
        <v>0</v>
      </c>
      <c r="W4" s="15">
        <f t="shared" ref="W4:X4" si="2">IF(BI4&gt;CI4,$AN4*CI4/1000,$AN4*BI4/1000)</f>
        <v>31159.295999999995</v>
      </c>
      <c r="X4" s="15">
        <f t="shared" si="2"/>
        <v>0</v>
      </c>
      <c r="Y4" s="15">
        <f>IF(BK4&gt;CK4,$AO4*CK4/1000,$AO4*BK4/1000)</f>
        <v>0</v>
      </c>
      <c r="Z4" s="15">
        <f t="shared" ref="Z4:AA4" si="3">IF(BL4&gt;CL4,$AO4*CL4/1000,$AO4*BL4/1000)</f>
        <v>5103</v>
      </c>
      <c r="AA4" s="15">
        <f t="shared" si="3"/>
        <v>0</v>
      </c>
      <c r="AB4" s="15">
        <f>IF(BN4&gt;CN4,$AP4*CN4/1000,$AP4*BN4/1000)</f>
        <v>0</v>
      </c>
      <c r="AC4" s="15">
        <f t="shared" ref="AC4:AD4" si="4">IF(BO4&gt;CO4,$AP4*CO4/1000,$AP4*BO4/1000)</f>
        <v>2479.5</v>
      </c>
      <c r="AD4" s="15">
        <f t="shared" si="4"/>
        <v>0</v>
      </c>
      <c r="AE4" s="15">
        <f>SUM(S4:AD4)</f>
        <v>44444.195999999996</v>
      </c>
      <c r="AF4" s="15">
        <f>R4+AE4</f>
        <v>276166.14159999997</v>
      </c>
      <c r="AH4" s="21" t="s">
        <v>42</v>
      </c>
      <c r="AI4" s="19">
        <v>36.299999999999997</v>
      </c>
      <c r="AJ4" s="19">
        <v>38.64</v>
      </c>
      <c r="AK4" s="19">
        <v>37.799999999999997</v>
      </c>
      <c r="AL4" s="19">
        <v>34.4375</v>
      </c>
      <c r="AM4" s="25">
        <v>79.2</v>
      </c>
      <c r="AN4" s="19">
        <v>69.551999999999992</v>
      </c>
      <c r="AO4" s="25">
        <v>70.875</v>
      </c>
      <c r="AP4" s="19">
        <v>34.4375</v>
      </c>
      <c r="AR4" s="21" t="s">
        <v>42</v>
      </c>
      <c r="AS4" s="14">
        <f>SUMIFS('OTV-广告位'!$E:$E,'OTV-广告位'!$A:$A,Cost!$AR4,'OTV-广告位'!$C:$C,Cost!AS$2,'OTV-广告位'!$B:$B,'OTV-广告位'!$B$6,'OTV-广告位'!$D:$D,Cost!AS$3)</f>
        <v>0</v>
      </c>
      <c r="AT4" s="14">
        <f>SUMIFS('OTV-广告位'!$E:$E,'OTV-广告位'!$A:$A,Cost!$AR4,'OTV-广告位'!$C:$C,Cost!AT$2,'OTV-广告位'!$B:$B,'OTV-广告位'!$B$6,'OTV-广告位'!$D:$D,Cost!AT$3)</f>
        <v>5569600</v>
      </c>
      <c r="AU4" s="14">
        <f>SUMIFS('OTV-广告位'!$E:$E,'OTV-广告位'!$A:$A,Cost!$AR4,'OTV-广告位'!$C:$C,Cost!AU$2,'OTV-广告位'!$B:$B,'OTV-广告位'!$B$6,'OTV-广告位'!$D:$D,Cost!AU$3)</f>
        <v>0</v>
      </c>
      <c r="AV4" s="14">
        <f>SUMIFS('OTV-广告位'!$E:$E,'OTV-广告位'!$A:$A,Cost!$AR4,'OTV-广告位'!$C:$C,Cost!AV$2,'OTV-广告位'!$B:$B,'OTV-广告位'!$B$6,'OTV-广告位'!$D:$D,Cost!AV$3)</f>
        <v>0</v>
      </c>
      <c r="AW4" s="14">
        <f>SUMIFS('OTV-广告位'!$E:$E,'OTV-广告位'!$A:$A,Cost!$AR4,'OTV-广告位'!$C:$C,Cost!AW$2,'OTV-广告位'!$B:$B,'OTV-广告位'!$B$6,'OTV-广告位'!$D:$D,Cost!AW$3)</f>
        <v>2097310</v>
      </c>
      <c r="AX4" s="14">
        <f>SUMIFS('OTV-广告位'!$E:$E,'OTV-广告位'!$A:$A,Cost!$AR4,'OTV-广告位'!$C:$C,Cost!AX$2,'OTV-广告位'!$B:$B,'OTV-广告位'!$B$6,'OTV-广告位'!$D:$D,Cost!AX$3)</f>
        <v>0</v>
      </c>
      <c r="AY4" s="14">
        <f>SUMIFS('OTV-广告位'!$E:$E,'OTV-广告位'!$A:$A,Cost!$AR4,'OTV-广告位'!$C:$C,Cost!AY$2,'OTV-广告位'!$B:$B,'OTV-广告位'!$B$6,'OTV-广告位'!$D:$D,Cost!AY$3)</f>
        <v>0</v>
      </c>
      <c r="AZ4" s="14">
        <f>SUMIFS('OTV-广告位'!$E:$E,'OTV-广告位'!$A:$A,Cost!$AR4,'OTV-广告位'!$C:$C,Cost!AZ$2,'OTV-广告位'!$B:$B,'OTV-广告位'!$B$6,'OTV-广告位'!$D:$D,Cost!AZ$3)</f>
        <v>457452</v>
      </c>
      <c r="BA4" s="14">
        <f>SUMIFS('OTV-广告位'!$E:$E,'OTV-广告位'!$A:$A,Cost!$AR4,'OTV-广告位'!$C:$C,Cost!BA$2,'OTV-广告位'!$B:$B,'OTV-广告位'!$B$6,'OTV-广告位'!$D:$D,Cost!BA$3)</f>
        <v>0</v>
      </c>
      <c r="BB4" s="14">
        <f>SUMIFS('OTV-广告位'!$E:$E,'OTV-广告位'!$A:$A,Cost!$AR4,'OTV-广告位'!$C:$C,Cost!BB$2,'OTV-广告位'!$B:$B,'OTV-广告位'!$B$6,'OTV-广告位'!$D:$D,Cost!BB$3)</f>
        <v>0</v>
      </c>
      <c r="BC4" s="14">
        <f>SUMIFS('OTV-广告位'!$E:$E,'OTV-广告位'!$A:$A,Cost!$AR4,'OTV-广告位'!$C:$C,Cost!BC$2,'OTV-广告位'!$B:$B,'OTV-广告位'!$B$6,'OTV-广告位'!$D:$D,Cost!BC$3)</f>
        <v>492216</v>
      </c>
      <c r="BD4" s="14">
        <f>SUMIFS('OTV-广告位'!$E:$E,'OTV-广告位'!$A:$A,Cost!$AR4,'OTV-广告位'!$C:$C,Cost!BD$2,'OTV-广告位'!$B:$B,'OTV-广告位'!$B$6,'OTV-广告位'!$D:$D,Cost!BD$3)</f>
        <v>0</v>
      </c>
      <c r="BE4" s="14">
        <f>SUMIFS('OTT-广告位'!$E:$E,'OTT-广告位'!$B:$B,'OTT-广告位'!$B$6,'OTT-广告位'!$A:$A,Cost!$AR4,'OTT-广告位'!$C:$C,Cost!BE$2,'OTT-广告位'!$D:$D,Cost!BE$3)</f>
        <v>0</v>
      </c>
      <c r="BF4" s="14">
        <f>SUMIFS('OTT-广告位'!$E:$E,'OTT-广告位'!$B:$B,'OTT-广告位'!$B$6,'OTT-广告位'!$A:$A,Cost!$AR4,'OTT-广告位'!$C:$C,Cost!BF$2,'OTT-广告位'!$D:$D,Cost!BF$3)</f>
        <v>125520</v>
      </c>
      <c r="BG4" s="14">
        <f>SUMIFS('OTT-广告位'!$E:$E,'OTT-广告位'!$B:$B,'OTT-广告位'!$B$6,'OTT-广告位'!$A:$A,Cost!$AR4,'OTT-广告位'!$C:$C,Cost!BG$2,'OTT-广告位'!$D:$D,Cost!BG$3)</f>
        <v>0</v>
      </c>
      <c r="BH4" s="14">
        <f>SUMIFS('OTT-广告位'!$E:$E,'OTT-广告位'!$B:$B,'OTT-广告位'!$B$6,'OTT-广告位'!$A:$A,Cost!$AR4,'OTT-广告位'!$C:$C,Cost!BH$2,'OTT-广告位'!$D:$D,Cost!BH$3)</f>
        <v>0</v>
      </c>
      <c r="BI4" s="14">
        <f>SUMIFS('OTT-广告位'!$E:$E,'OTT-广告位'!$B:$B,'OTT-广告位'!$B$6,'OTT-广告位'!$A:$A,Cost!$AR4,'OTT-广告位'!$C:$C,Cost!BI$2,'OTT-广告位'!$D:$D,Cost!BI$3)</f>
        <v>576893</v>
      </c>
      <c r="BJ4" s="14">
        <f>SUMIFS('OTT-广告位'!$E:$E,'OTT-广告位'!$B:$B,'OTT-广告位'!$B$6,'OTT-广告位'!$A:$A,Cost!$AR4,'OTT-广告位'!$C:$C,Cost!BJ$2,'OTT-广告位'!$D:$D,Cost!BJ$3)</f>
        <v>0</v>
      </c>
      <c r="BK4" s="14">
        <f>SUMIFS('OTT-广告位'!$E:$E,'OTT-广告位'!$B:$B,'OTT-广告位'!$B$6,'OTT-广告位'!$A:$A,Cost!$AR4,'OTT-广告位'!$C:$C,Cost!BK$2,'OTT-广告位'!$D:$D,Cost!BK$3)</f>
        <v>0</v>
      </c>
      <c r="BL4" s="14">
        <f>SUMIFS('OTT-广告位'!$E:$E,'OTT-广告位'!$B:$B,'OTT-广告位'!$B$6,'OTT-广告位'!$A:$A,Cost!$AR4,'OTT-广告位'!$C:$C,Cost!BL$2,'OTT-广告位'!$D:$D,Cost!BL$3)</f>
        <v>73014</v>
      </c>
      <c r="BM4" s="14">
        <f>SUMIFS('OTT-广告位'!$E:$E,'OTT-广告位'!$B:$B,'OTT-广告位'!$B$6,'OTT-广告位'!$A:$A,Cost!$AR4,'OTT-广告位'!$C:$C,Cost!BM$2,'OTT-广告位'!$D:$D,Cost!BM$3)</f>
        <v>0</v>
      </c>
      <c r="BN4" s="14">
        <f>SUMIFS('OTT-广告位'!$E:$E,'OTT-广告位'!$B:$B,'OTT-广告位'!$B$6,'OTT-广告位'!$A:$A,Cost!$AR4,'OTT-广告位'!$C:$C,Cost!BN$2,'OTT-广告位'!$D:$D,Cost!BN$3)</f>
        <v>0</v>
      </c>
      <c r="BO4" s="14">
        <f>SUMIFS('OTT-广告位'!$E:$E,'OTT-广告位'!$B:$B,'OTT-广告位'!$B$6,'OTT-广告位'!$A:$A,Cost!$AR4,'OTT-广告位'!$C:$C,Cost!BO$2,'OTT-广告位'!$D:$D,Cost!BO$3)</f>
        <v>81767</v>
      </c>
      <c r="BP4" s="14">
        <f>SUMIFS('OTT-广告位'!$E:$E,'OTT-广告位'!$B:$B,'OTT-广告位'!$B$6,'OTT-广告位'!$A:$A,Cost!$AR4,'OTT-广告位'!$C:$C,Cost!BP$2,'OTT-广告位'!$D:$D,Cost!BP$3)</f>
        <v>0</v>
      </c>
      <c r="BR4" s="21" t="s">
        <v>42</v>
      </c>
      <c r="BS4" s="14">
        <f>SUMIFS(Spotplan!$F:$F,Spotplan!$B:$B,Cost!BS$2,Spotplan!$C:$C,Cost!$BR4,Spotplan!$A:$A,$BS$1,Spotplan!$D:$D,Cost!BS$3)</f>
        <v>0</v>
      </c>
      <c r="BT4" s="14">
        <f>SUMIFS(Spotplan!$F:$F,Spotplan!$B:$B,Cost!BT$2,Spotplan!$C:$C,Cost!$BR4,Spotplan!$A:$A,$BS$1,Spotplan!$D:$D,Cost!BT$3)</f>
        <v>4272000</v>
      </c>
      <c r="BU4" s="14">
        <f>SUMIFS(Spotplan!$F:$F,Spotplan!$B:$B,Cost!BU$2,Spotplan!$C:$C,Cost!$BR4,Spotplan!$A:$A,$BS$1,Spotplan!$D:$D,Cost!BU$3)</f>
        <v>0</v>
      </c>
      <c r="BV4" s="14">
        <f>SUMIFS(Spotplan!$F:$F,Spotplan!$B:$B,Cost!BV$2,Spotplan!$C:$C,Cost!$BR4,Spotplan!$A:$A,$BS$1,Spotplan!$D:$D,Cost!BV$3)</f>
        <v>0</v>
      </c>
      <c r="BW4" s="14">
        <f>SUMIFS(Spotplan!$F:$F,Spotplan!$B:$B,Cost!BW$2,Spotplan!$C:$C,Cost!$BR4,Spotplan!$A:$A,$BS$1,Spotplan!$D:$D,Cost!BW$3)</f>
        <v>1144000</v>
      </c>
      <c r="BX4" s="14">
        <f>SUMIFS(Spotplan!$F:$F,Spotplan!$B:$B,Cost!BX$2,Spotplan!$C:$C,Cost!$BR4,Spotplan!$A:$A,$BS$1,Spotplan!$D:$D,Cost!BX$3)</f>
        <v>0</v>
      </c>
      <c r="BY4" s="14">
        <f>SUMIFS(Spotplan!$F:$F,Spotplan!$B:$B,Cost!BY$2,Spotplan!$C:$C,Cost!$BR4,Spotplan!$A:$A,$BS$1,Spotplan!$D:$D,Cost!BY$3)</f>
        <v>0</v>
      </c>
      <c r="BZ4" s="14">
        <f>SUMIFS(Spotplan!$F:$F,Spotplan!$B:$B,Cost!BZ$2,Spotplan!$C:$C,Cost!$BR4,Spotplan!$A:$A,$BS$1,Spotplan!$D:$D,Cost!BZ$3)</f>
        <v>464000</v>
      </c>
      <c r="CA4" s="14">
        <f>SUMIFS(Spotplan!$F:$F,Spotplan!$B:$B,Cost!CA$2,Spotplan!$C:$C,Cost!$BR4,Spotplan!$A:$A,$BS$1,Spotplan!$D:$D,Cost!CA$3)</f>
        <v>0</v>
      </c>
      <c r="CB4" s="14">
        <f>SUMIFS(Spotplan!$F:$F,Spotplan!$B:$B,Cost!CB$2,Spotplan!$C:$C,Cost!$BR4,Spotplan!$A:$A,$BS$1,Spotplan!$D:$D,Cost!CB$3)</f>
        <v>0</v>
      </c>
      <c r="CC4" s="14">
        <f>SUMIFS(Spotplan!$F:$F,Spotplan!$B:$B,Cost!CC$2,Spotplan!$C:$C,Cost!$BR4,Spotplan!$A:$A,$BS$1,Spotplan!$D:$D,Cost!CC$3)</f>
        <v>440000</v>
      </c>
      <c r="CD4" s="14">
        <f>SUMIFS(Spotplan!$F:$F,Spotplan!$B:$B,Cost!CD$2,Spotplan!$C:$C,Cost!$BR4,Spotplan!$A:$A,$BS$1,Spotplan!$D:$D,Cost!CD$3)</f>
        <v>0</v>
      </c>
      <c r="CE4" s="14">
        <f>SUMIFS(Spotplan!$F:$F,Spotplan!$B:$B,Cost!CE$2,Spotplan!$C:$C,Cost!$BR4,Spotplan!$A:$A,$CE$1,Spotplan!$D:$D,Cost!CE$3)</f>
        <v>0</v>
      </c>
      <c r="CF4" s="14">
        <f>SUMIFS(Spotplan!$F:$F,Spotplan!$B:$B,Cost!CF$2,Spotplan!$C:$C,Cost!$BR4,Spotplan!$A:$A,$CE$1,Spotplan!$D:$D,Cost!CF$3)</f>
        <v>72000</v>
      </c>
      <c r="CG4" s="14">
        <f>SUMIFS(Spotplan!$F:$F,Spotplan!$B:$B,Cost!CG$2,Spotplan!$C:$C,Cost!$BR4,Spotplan!$A:$A,$CE$1,Spotplan!$D:$D,Cost!CG$3)</f>
        <v>0</v>
      </c>
      <c r="CH4" s="14">
        <f>SUMIFS(Spotplan!$F:$F,Spotplan!$B:$B,Cost!CH$2,Spotplan!$C:$C,Cost!$BR4,Spotplan!$A:$A,$CE$1,Spotplan!$D:$D,Cost!CH$3)</f>
        <v>0</v>
      </c>
      <c r="CI4" s="14">
        <f>SUMIFS(Spotplan!$F:$F,Spotplan!$B:$B,Cost!CI$2,Spotplan!$C:$C,Cost!$BR4,Spotplan!$A:$A,$CE$1,Spotplan!$D:$D,Cost!CI$3)</f>
        <v>448000</v>
      </c>
      <c r="CJ4" s="14">
        <f>SUMIFS(Spotplan!$F:$F,Spotplan!$B:$B,Cost!CJ$2,Spotplan!$C:$C,Cost!$BR4,Spotplan!$A:$A,$CE$1,Spotplan!$D:$D,Cost!CJ$3)</f>
        <v>0</v>
      </c>
      <c r="CK4" s="14">
        <f>SUMIFS(Spotplan!$F:$F,Spotplan!$B:$B,Cost!CK$2,Spotplan!$C:$C,Cost!$BR4,Spotplan!$A:$A,$CE$1,Spotplan!$D:$D,Cost!CK$3)</f>
        <v>0</v>
      </c>
      <c r="CL4" s="14">
        <f>SUMIFS(Spotplan!$F:$F,Spotplan!$B:$B,Cost!CL$2,Spotplan!$C:$C,Cost!$BR4,Spotplan!$A:$A,$CE$1,Spotplan!$D:$D,Cost!CL$3)</f>
        <v>72000</v>
      </c>
      <c r="CM4" s="14">
        <f>SUMIFS(Spotplan!$F:$F,Spotplan!$B:$B,Cost!CM$2,Spotplan!$C:$C,Cost!$BR4,Spotplan!$A:$A,$CE$1,Spotplan!$D:$D,Cost!CM$3)</f>
        <v>0</v>
      </c>
      <c r="CN4" s="14">
        <f>SUMIFS(Spotplan!$F:$F,Spotplan!$B:$B,Cost!CN$2,Spotplan!$C:$C,Cost!$BR4,Spotplan!$A:$A,$CE$1,Spotplan!$D:$D,Cost!CN$3)</f>
        <v>0</v>
      </c>
      <c r="CO4" s="14">
        <f>SUMIFS(Spotplan!$F:$F,Spotplan!$B:$B,Cost!CO$2,Spotplan!$C:$C,Cost!$BR4,Spotplan!$A:$A,$CE$1,Spotplan!$D:$D,Cost!CO$3)</f>
        <v>72000</v>
      </c>
      <c r="CP4" s="14">
        <f>SUMIFS(Spotplan!$F:$F,Spotplan!$B:$B,Cost!CP$2,Spotplan!$C:$C,Cost!$BR4,Spotplan!$A:$A,$CE$1,Spotplan!$D:$D,Cost!CP$3)</f>
        <v>0</v>
      </c>
    </row>
    <row r="5" spans="1:94">
      <c r="A5" s="13" t="s">
        <v>58</v>
      </c>
      <c r="B5" s="7" t="s">
        <v>22</v>
      </c>
      <c r="C5" s="15">
        <f>SUM(I:K)</f>
        <v>404658.76592399995</v>
      </c>
      <c r="E5" s="23" t="s">
        <v>43</v>
      </c>
      <c r="F5" s="15">
        <f t="shared" ref="F5:F32" si="5">IF(AS5&gt;BS5,$AI5*BS5/1000,$AI5*AS5/1000)</f>
        <v>0</v>
      </c>
      <c r="G5" s="15">
        <f t="shared" ref="G5:G32" si="6">IF(AT5&gt;BT5,$AI5*BT5/1000,$AI5*AT5/1000)</f>
        <v>25555.199999999997</v>
      </c>
      <c r="H5" s="15">
        <f t="shared" ref="H5:H32" si="7">IF(AU5&gt;BU5,$AI5*BU5/1000,$AI5*AU5/1000)</f>
        <v>0</v>
      </c>
      <c r="I5" s="15">
        <f t="shared" ref="I5:I32" si="8">IF(AV5&gt;BV5,$AJ5*BV5/1000,$AJ5*AV5/1000)</f>
        <v>0</v>
      </c>
      <c r="J5" s="15">
        <f t="shared" ref="J5:J32" si="9">IF(AW5&gt;BW5,$AJ5*BW5/1000,$AJ5*AW5/1000)</f>
        <v>28366.474080000004</v>
      </c>
      <c r="K5" s="15">
        <f t="shared" ref="K5:K32" si="10">IF(AX5&gt;BX5,$AJ5*BX5/1000,$AJ5*AX5/1000)</f>
        <v>0</v>
      </c>
      <c r="L5" s="15">
        <f t="shared" ref="L5:L32" si="11">IF(AY5&gt;BY5,$AK5*BY5/1000,$AK5*AY5/1000)</f>
        <v>0</v>
      </c>
      <c r="M5" s="15">
        <f t="shared" ref="M5:M32" si="12">IF(AZ5&gt;BZ5,$AK5*BZ5/1000,$AK5*AZ5/1000)</f>
        <v>14913.233999999999</v>
      </c>
      <c r="N5" s="15">
        <f t="shared" ref="N5:N32" si="13">IF(BA5&gt;CA5,$AK5*CA5/1000,$AK5*BA5/1000)</f>
        <v>0</v>
      </c>
      <c r="O5" s="15">
        <f t="shared" ref="O5:O32" si="14">IF(BB5&gt;CB5,$AL5*CB5/1000,$AL5*BB5/1000)</f>
        <v>0</v>
      </c>
      <c r="P5" s="15">
        <f t="shared" ref="P5:P32" si="15">IF(BC5&gt;CC5,$AL5*CC5/1000,$AL5*BC5/1000)</f>
        <v>6061</v>
      </c>
      <c r="Q5" s="15">
        <f t="shared" ref="Q5:Q32" si="16">IF(BD5&gt;CD5,$AL5*CD5/1000,$AL5*BD5/1000)</f>
        <v>0</v>
      </c>
      <c r="R5" s="15">
        <f t="shared" ref="R5:R32" si="17">SUM(F5:Q5)</f>
        <v>74895.908079999994</v>
      </c>
      <c r="S5" s="15">
        <f t="shared" ref="S5:S32" si="18">IF(BE5&gt;CE5,$AM5*CE5/1000,$AM5*BE5/1000)</f>
        <v>0</v>
      </c>
      <c r="T5" s="15">
        <f t="shared" ref="T5:T32" si="19">IF(BF5&gt;CF5,$AM5*CF5/1000,$AM5*BF5/1000)</f>
        <v>5702.4</v>
      </c>
      <c r="U5" s="15">
        <f t="shared" ref="U5:U32" si="20">IF(BG5&gt;CG5,$AM5*CG5/1000,$AM5*BG5/1000)</f>
        <v>0</v>
      </c>
      <c r="V5" s="15">
        <f t="shared" ref="V5:V32" si="21">IF(BH5&gt;CH5,$AN5*CH5/1000,$AN5*BH5/1000)</f>
        <v>0</v>
      </c>
      <c r="W5" s="15">
        <f t="shared" ref="W5:W32" si="22">IF(BI5&gt;CI5,$AN5*CI5/1000,$AN5*BI5/1000)</f>
        <v>16692.48</v>
      </c>
      <c r="X5" s="15">
        <f t="shared" ref="X5:X32" si="23">IF(BJ5&gt;CJ5,$AN5*CJ5/1000,$AN5*BJ5/1000)</f>
        <v>0</v>
      </c>
      <c r="Y5" s="15">
        <f t="shared" ref="Y5:Y32" si="24">IF(BK5&gt;CK5,$AO5*CK5/1000,$AO5*BK5/1000)</f>
        <v>0</v>
      </c>
      <c r="Z5" s="15">
        <f t="shared" ref="Z5:Z32" si="25">IF(BL5&gt;CL5,$AO5*CL5/1000,$AO5*BL5/1000)</f>
        <v>4536</v>
      </c>
      <c r="AA5" s="15">
        <f t="shared" ref="AA5:AA32" si="26">IF(BM5&gt;CM5,$AO5*CM5/1000,$AO5*BM5/1000)</f>
        <v>0</v>
      </c>
      <c r="AB5" s="15">
        <f t="shared" ref="AB5:AB32" si="27">IF(BN5&gt;CN5,$AP5*CN5/1000,$AP5*BN5/1000)</f>
        <v>0</v>
      </c>
      <c r="AC5" s="15">
        <f t="shared" ref="AC5:AC32" si="28">IF(BO5&gt;CO5,$AP5*CO5/1000,$AP5*BO5/1000)</f>
        <v>1653</v>
      </c>
      <c r="AD5" s="15">
        <f t="shared" ref="AD5:AD32" si="29">IF(BP5&gt;CP5,$AP5*CP5/1000,$AP5*BP5/1000)</f>
        <v>0</v>
      </c>
      <c r="AE5" s="15">
        <f t="shared" ref="AE5:AE24" si="30">SUM(S5:AD5)</f>
        <v>28583.879999999997</v>
      </c>
      <c r="AF5" s="15">
        <f t="shared" ref="AF5:AF24" si="31">R5+AE5</f>
        <v>103479.78808</v>
      </c>
      <c r="AH5" s="21" t="s">
        <v>43</v>
      </c>
      <c r="AI5" s="19">
        <v>36.299999999999997</v>
      </c>
      <c r="AJ5" s="19">
        <v>38.64</v>
      </c>
      <c r="AK5" s="19">
        <v>37.799999999999997</v>
      </c>
      <c r="AL5" s="19">
        <v>34.4375</v>
      </c>
      <c r="AM5" s="25">
        <v>79.2</v>
      </c>
      <c r="AN5" s="19">
        <v>69.551999999999992</v>
      </c>
      <c r="AO5" s="25">
        <v>70.875</v>
      </c>
      <c r="AP5" s="19">
        <v>34.4375</v>
      </c>
      <c r="AR5" s="21" t="s">
        <v>43</v>
      </c>
      <c r="AS5" s="14">
        <f>SUMIFS('OTV-广告位'!$E:$E,'OTV-广告位'!$A:$A,Cost!$AR5,'OTV-广告位'!$C:$C,Cost!AS$2,'OTV-广告位'!$B:$B,'OTV-广告位'!$B$6,'OTV-广告位'!$D:$D,Cost!AS$3)</f>
        <v>0</v>
      </c>
      <c r="AT5" s="14">
        <f>SUMIFS('OTV-广告位'!$E:$E,'OTV-广告位'!$A:$A,Cost!$AR5,'OTV-广告位'!$C:$C,Cost!AT$2,'OTV-广告位'!$B:$B,'OTV-广告位'!$B$6,'OTV-广告位'!$D:$D,Cost!AT$3)</f>
        <v>834527</v>
      </c>
      <c r="AU5" s="14">
        <f>SUMIFS('OTV-广告位'!$E:$E,'OTV-广告位'!$A:$A,Cost!$AR5,'OTV-广告位'!$C:$C,Cost!AU$2,'OTV-广告位'!$B:$B,'OTV-广告位'!$B$6,'OTV-广告位'!$D:$D,Cost!AU$3)</f>
        <v>0</v>
      </c>
      <c r="AV5" s="14">
        <f>SUMIFS('OTV-广告位'!$E:$E,'OTV-广告位'!$A:$A,Cost!$AR5,'OTV-广告位'!$C:$C,Cost!AV$2,'OTV-广告位'!$B:$B,'OTV-广告位'!$B$6,'OTV-广告位'!$D:$D,Cost!AV$3)</f>
        <v>0</v>
      </c>
      <c r="AW5" s="14">
        <f>SUMIFS('OTV-广告位'!$E:$E,'OTV-广告位'!$A:$A,Cost!$AR5,'OTV-广告位'!$C:$C,Cost!AW$2,'OTV-广告位'!$B:$B,'OTV-广告位'!$B$6,'OTV-广告位'!$D:$D,Cost!AW$3)</f>
        <v>734122</v>
      </c>
      <c r="AX5" s="14">
        <f>SUMIFS('OTV-广告位'!$E:$E,'OTV-广告位'!$A:$A,Cost!$AR5,'OTV-广告位'!$C:$C,Cost!AX$2,'OTV-广告位'!$B:$B,'OTV-广告位'!$B$6,'OTV-广告位'!$D:$D,Cost!AX$3)</f>
        <v>0</v>
      </c>
      <c r="AY5" s="14">
        <f>SUMIFS('OTV-广告位'!$E:$E,'OTV-广告位'!$A:$A,Cost!$AR5,'OTV-广告位'!$C:$C,Cost!AY$2,'OTV-广告位'!$B:$B,'OTV-广告位'!$B$6,'OTV-广告位'!$D:$D,Cost!AY$3)</f>
        <v>0</v>
      </c>
      <c r="AZ5" s="14">
        <f>SUMIFS('OTV-广告位'!$E:$E,'OTV-广告位'!$A:$A,Cost!$AR5,'OTV-广告位'!$C:$C,Cost!AZ$2,'OTV-广告位'!$B:$B,'OTV-广告位'!$B$6,'OTV-广告位'!$D:$D,Cost!AZ$3)</f>
        <v>394530</v>
      </c>
      <c r="BA5" s="14">
        <f>SUMIFS('OTV-广告位'!$E:$E,'OTV-广告位'!$A:$A,Cost!$AR5,'OTV-广告位'!$C:$C,Cost!BA$2,'OTV-广告位'!$B:$B,'OTV-广告位'!$B$6,'OTV-广告位'!$D:$D,Cost!BA$3)</f>
        <v>0</v>
      </c>
      <c r="BB5" s="14">
        <f>SUMIFS('OTV-广告位'!$E:$E,'OTV-广告位'!$A:$A,Cost!$AR5,'OTV-广告位'!$C:$C,Cost!BB$2,'OTV-广告位'!$B:$B,'OTV-广告位'!$B$6,'OTV-广告位'!$D:$D,Cost!BB$3)</f>
        <v>0</v>
      </c>
      <c r="BC5" s="14">
        <f>SUMIFS('OTV-广告位'!$E:$E,'OTV-广告位'!$A:$A,Cost!$AR5,'OTV-广告位'!$C:$C,Cost!BC$2,'OTV-广告位'!$B:$B,'OTV-广告位'!$B$6,'OTV-广告位'!$D:$D,Cost!BC$3)</f>
        <v>191140</v>
      </c>
      <c r="BD5" s="14">
        <f>SUMIFS('OTV-广告位'!$E:$E,'OTV-广告位'!$A:$A,Cost!$AR5,'OTV-广告位'!$C:$C,Cost!BD$2,'OTV-广告位'!$B:$B,'OTV-广告位'!$B$6,'OTV-广告位'!$D:$D,Cost!BD$3)</f>
        <v>0</v>
      </c>
      <c r="BE5" s="14">
        <f>SUMIFS('OTT-广告位'!$E:$E,'OTT-广告位'!$B:$B,'OTT-广告位'!$B$6,'OTT-广告位'!$A:$A,Cost!$AR5,'OTT-广告位'!$C:$C,Cost!BE$2,'OTT-广告位'!$D:$D,Cost!BE$3)</f>
        <v>0</v>
      </c>
      <c r="BF5" s="14">
        <f>SUMIFS('OTT-广告位'!$E:$E,'OTT-广告位'!$B:$B,'OTT-广告位'!$B$6,'OTT-广告位'!$A:$A,Cost!$AR5,'OTT-广告位'!$C:$C,Cost!BF$2,'OTT-广告位'!$D:$D,Cost!BF$3)</f>
        <v>129943</v>
      </c>
      <c r="BG5" s="14">
        <f>SUMIFS('OTT-广告位'!$E:$E,'OTT-广告位'!$B:$B,'OTT-广告位'!$B$6,'OTT-广告位'!$A:$A,Cost!$AR5,'OTT-广告位'!$C:$C,Cost!BG$2,'OTT-广告位'!$D:$D,Cost!BG$3)</f>
        <v>0</v>
      </c>
      <c r="BH5" s="14">
        <f>SUMIFS('OTT-广告位'!$E:$E,'OTT-广告位'!$B:$B,'OTT-广告位'!$B$6,'OTT-广告位'!$A:$A,Cost!$AR5,'OTT-广告位'!$C:$C,Cost!BH$2,'OTT-广告位'!$D:$D,Cost!BH$3)</f>
        <v>0</v>
      </c>
      <c r="BI5" s="14">
        <f>SUMIFS('OTT-广告位'!$E:$E,'OTT-广告位'!$B:$B,'OTT-广告位'!$B$6,'OTT-广告位'!$A:$A,Cost!$AR5,'OTT-广告位'!$C:$C,Cost!BI$2,'OTT-广告位'!$D:$D,Cost!BI$3)</f>
        <v>262699</v>
      </c>
      <c r="BJ5" s="14">
        <f>SUMIFS('OTT-广告位'!$E:$E,'OTT-广告位'!$B:$B,'OTT-广告位'!$B$6,'OTT-广告位'!$A:$A,Cost!$AR5,'OTT-广告位'!$C:$C,Cost!BJ$2,'OTT-广告位'!$D:$D,Cost!BJ$3)</f>
        <v>0</v>
      </c>
      <c r="BK5" s="14">
        <f>SUMIFS('OTT-广告位'!$E:$E,'OTT-广告位'!$B:$B,'OTT-广告位'!$B$6,'OTT-广告位'!$A:$A,Cost!$AR5,'OTT-广告位'!$C:$C,Cost!BK$2,'OTT-广告位'!$D:$D,Cost!BK$3)</f>
        <v>0</v>
      </c>
      <c r="BL5" s="14">
        <f>SUMIFS('OTT-广告位'!$E:$E,'OTT-广告位'!$B:$B,'OTT-广告位'!$B$6,'OTT-广告位'!$A:$A,Cost!$AR5,'OTT-广告位'!$C:$C,Cost!BL$2,'OTT-广告位'!$D:$D,Cost!BL$3)</f>
        <v>64461</v>
      </c>
      <c r="BM5" s="14">
        <f>SUMIFS('OTT-广告位'!$E:$E,'OTT-广告位'!$B:$B,'OTT-广告位'!$B$6,'OTT-广告位'!$A:$A,Cost!$AR5,'OTT-广告位'!$C:$C,Cost!BM$2,'OTT-广告位'!$D:$D,Cost!BM$3)</f>
        <v>0</v>
      </c>
      <c r="BN5" s="14">
        <f>SUMIFS('OTT-广告位'!$E:$E,'OTT-广告位'!$B:$B,'OTT-广告位'!$B$6,'OTT-广告位'!$A:$A,Cost!$AR5,'OTT-广告位'!$C:$C,Cost!BN$2,'OTT-广告位'!$D:$D,Cost!BN$3)</f>
        <v>0</v>
      </c>
      <c r="BO5" s="14">
        <f>SUMIFS('OTT-广告位'!$E:$E,'OTT-广告位'!$B:$B,'OTT-广告位'!$B$6,'OTT-广告位'!$A:$A,Cost!$AR5,'OTT-广告位'!$C:$C,Cost!BO$2,'OTT-广告位'!$D:$D,Cost!BO$3)</f>
        <v>53051</v>
      </c>
      <c r="BP5" s="14">
        <f>SUMIFS('OTT-广告位'!$E:$E,'OTT-广告位'!$B:$B,'OTT-广告位'!$B$6,'OTT-广告位'!$A:$A,Cost!$AR5,'OTT-广告位'!$C:$C,Cost!BP$2,'OTT-广告位'!$D:$D,Cost!BP$3)</f>
        <v>0</v>
      </c>
      <c r="BR5" s="21" t="s">
        <v>43</v>
      </c>
      <c r="BS5" s="14">
        <f>SUMIFS(Spotplan!$F:$F,Spotplan!$B:$B,Cost!BS$2,Spotplan!$C:$C,Cost!$BR5,Spotplan!$A:$A,$BS$1,Spotplan!$D:$D,Cost!BS$3)</f>
        <v>0</v>
      </c>
      <c r="BT5" s="14">
        <f>SUMIFS(Spotplan!$F:$F,Spotplan!$B:$B,Cost!BT$2,Spotplan!$C:$C,Cost!$BR5,Spotplan!$A:$A,$BS$1,Spotplan!$D:$D,Cost!BT$3)</f>
        <v>704000</v>
      </c>
      <c r="BU5" s="14">
        <f>SUMIFS(Spotplan!$F:$F,Spotplan!$B:$B,Cost!BU$2,Spotplan!$C:$C,Cost!$BR5,Spotplan!$A:$A,$BS$1,Spotplan!$D:$D,Cost!BU$3)</f>
        <v>0</v>
      </c>
      <c r="BV5" s="14">
        <f>SUMIFS(Spotplan!$F:$F,Spotplan!$B:$B,Cost!BV$2,Spotplan!$C:$C,Cost!$BR5,Spotplan!$A:$A,$BS$1,Spotplan!$D:$D,Cost!BV$3)</f>
        <v>0</v>
      </c>
      <c r="BW5" s="14">
        <f>SUMIFS(Spotplan!$F:$F,Spotplan!$B:$B,Cost!BW$2,Spotplan!$C:$C,Cost!$BR5,Spotplan!$A:$A,$BS$1,Spotplan!$D:$D,Cost!BW$3)</f>
        <v>1360000</v>
      </c>
      <c r="BX5" s="14">
        <f>SUMIFS(Spotplan!$F:$F,Spotplan!$B:$B,Cost!BX$2,Spotplan!$C:$C,Cost!$BR5,Spotplan!$A:$A,$BS$1,Spotplan!$D:$D,Cost!BX$3)</f>
        <v>0</v>
      </c>
      <c r="BY5" s="14">
        <f>SUMIFS(Spotplan!$F:$F,Spotplan!$B:$B,Cost!BY$2,Spotplan!$C:$C,Cost!$BR5,Spotplan!$A:$A,$BS$1,Spotplan!$D:$D,Cost!BY$3)</f>
        <v>0</v>
      </c>
      <c r="BZ5" s="14">
        <f>SUMIFS(Spotplan!$F:$F,Spotplan!$B:$B,Cost!BZ$2,Spotplan!$C:$C,Cost!$BR5,Spotplan!$A:$A,$BS$1,Spotplan!$D:$D,Cost!BZ$3)</f>
        <v>624000</v>
      </c>
      <c r="CA5" s="14">
        <f>SUMIFS(Spotplan!$F:$F,Spotplan!$B:$B,Cost!CA$2,Spotplan!$C:$C,Cost!$BR5,Spotplan!$A:$A,$BS$1,Spotplan!$D:$D,Cost!CA$3)</f>
        <v>0</v>
      </c>
      <c r="CB5" s="14">
        <f>SUMIFS(Spotplan!$F:$F,Spotplan!$B:$B,Cost!CB$2,Spotplan!$C:$C,Cost!$BR5,Spotplan!$A:$A,$BS$1,Spotplan!$D:$D,Cost!CB$3)</f>
        <v>0</v>
      </c>
      <c r="CC5" s="14">
        <f>SUMIFS(Spotplan!$F:$F,Spotplan!$B:$B,Cost!CC$2,Spotplan!$C:$C,Cost!$BR5,Spotplan!$A:$A,$BS$1,Spotplan!$D:$D,Cost!CC$3)</f>
        <v>176000</v>
      </c>
      <c r="CD5" s="14">
        <f>SUMIFS(Spotplan!$F:$F,Spotplan!$B:$B,Cost!CD$2,Spotplan!$C:$C,Cost!$BR5,Spotplan!$A:$A,$BS$1,Spotplan!$D:$D,Cost!CD$3)</f>
        <v>0</v>
      </c>
      <c r="CE5" s="14">
        <f>SUMIFS(Spotplan!$F:$F,Spotplan!$B:$B,Cost!CE$2,Spotplan!$C:$C,Cost!$BR5,Spotplan!$A:$A,$CE$1,Spotplan!$D:$D,Cost!CE$3)</f>
        <v>0</v>
      </c>
      <c r="CF5" s="14">
        <f>SUMIFS(Spotplan!$F:$F,Spotplan!$B:$B,Cost!CF$2,Spotplan!$C:$C,Cost!$BR5,Spotplan!$A:$A,$CE$1,Spotplan!$D:$D,Cost!CF$3)</f>
        <v>72000</v>
      </c>
      <c r="CG5" s="14">
        <f>SUMIFS(Spotplan!$F:$F,Spotplan!$B:$B,Cost!CG$2,Spotplan!$C:$C,Cost!$BR5,Spotplan!$A:$A,$CE$1,Spotplan!$D:$D,Cost!CG$3)</f>
        <v>0</v>
      </c>
      <c r="CH5" s="14">
        <f>SUMIFS(Spotplan!$F:$F,Spotplan!$B:$B,Cost!CH$2,Spotplan!$C:$C,Cost!$BR5,Spotplan!$A:$A,$CE$1,Spotplan!$D:$D,Cost!CH$3)</f>
        <v>0</v>
      </c>
      <c r="CI5" s="14">
        <f>SUMIFS(Spotplan!$F:$F,Spotplan!$B:$B,Cost!CI$2,Spotplan!$C:$C,Cost!$BR5,Spotplan!$A:$A,$CE$1,Spotplan!$D:$D,Cost!CI$3)</f>
        <v>240000</v>
      </c>
      <c r="CJ5" s="14">
        <f>SUMIFS(Spotplan!$F:$F,Spotplan!$B:$B,Cost!CJ$2,Spotplan!$C:$C,Cost!$BR5,Spotplan!$A:$A,$CE$1,Spotplan!$D:$D,Cost!CJ$3)</f>
        <v>0</v>
      </c>
      <c r="CK5" s="14">
        <f>SUMIFS(Spotplan!$F:$F,Spotplan!$B:$B,Cost!CK$2,Spotplan!$C:$C,Cost!$BR5,Spotplan!$A:$A,$CE$1,Spotplan!$D:$D,Cost!CK$3)</f>
        <v>0</v>
      </c>
      <c r="CL5" s="14">
        <f>SUMIFS(Spotplan!$F:$F,Spotplan!$B:$B,Cost!CL$2,Spotplan!$C:$C,Cost!$BR5,Spotplan!$A:$A,$CE$1,Spotplan!$D:$D,Cost!CL$3)</f>
        <v>64000</v>
      </c>
      <c r="CM5" s="14">
        <f>SUMIFS(Spotplan!$F:$F,Spotplan!$B:$B,Cost!CM$2,Spotplan!$C:$C,Cost!$BR5,Spotplan!$A:$A,$CE$1,Spotplan!$D:$D,Cost!CM$3)</f>
        <v>0</v>
      </c>
      <c r="CN5" s="14">
        <f>SUMIFS(Spotplan!$F:$F,Spotplan!$B:$B,Cost!CN$2,Spotplan!$C:$C,Cost!$BR5,Spotplan!$A:$A,$CE$1,Spotplan!$D:$D,Cost!CN$3)</f>
        <v>0</v>
      </c>
      <c r="CO5" s="14">
        <f>SUMIFS(Spotplan!$F:$F,Spotplan!$B:$B,Cost!CO$2,Spotplan!$C:$C,Cost!$BR5,Spotplan!$A:$A,$CE$1,Spotplan!$D:$D,Cost!CO$3)</f>
        <v>48000</v>
      </c>
      <c r="CP5" s="14">
        <f>SUMIFS(Spotplan!$F:$F,Spotplan!$B:$B,Cost!CP$2,Spotplan!$C:$C,Cost!$BR5,Spotplan!$A:$A,$CE$1,Spotplan!$D:$D,Cost!CP$3)</f>
        <v>0</v>
      </c>
    </row>
    <row r="6" spans="1:94">
      <c r="A6" s="13" t="s">
        <v>58</v>
      </c>
      <c r="B6" s="13" t="s">
        <v>20</v>
      </c>
      <c r="C6" s="15">
        <f>SUM(L:N)</f>
        <v>163870.10482499999</v>
      </c>
      <c r="E6" s="23" t="s">
        <v>1</v>
      </c>
      <c r="F6" s="15">
        <f t="shared" si="5"/>
        <v>0</v>
      </c>
      <c r="G6" s="15">
        <f t="shared" si="6"/>
        <v>46481.599999999999</v>
      </c>
      <c r="H6" s="15">
        <f t="shared" si="7"/>
        <v>0</v>
      </c>
      <c r="I6" s="15">
        <f t="shared" si="8"/>
        <v>0</v>
      </c>
      <c r="J6" s="15">
        <f t="shared" si="9"/>
        <v>8902.655999999999</v>
      </c>
      <c r="K6" s="15">
        <f t="shared" si="10"/>
        <v>0</v>
      </c>
      <c r="L6" s="15">
        <f t="shared" si="11"/>
        <v>0</v>
      </c>
      <c r="M6" s="15">
        <f t="shared" si="12"/>
        <v>11673.707850000001</v>
      </c>
      <c r="N6" s="15">
        <f t="shared" si="13"/>
        <v>0</v>
      </c>
      <c r="O6" s="15">
        <f t="shared" si="14"/>
        <v>0</v>
      </c>
      <c r="P6" s="15">
        <f t="shared" si="15"/>
        <v>7600</v>
      </c>
      <c r="Q6" s="15">
        <f t="shared" si="16"/>
        <v>0</v>
      </c>
      <c r="R6" s="15">
        <f t="shared" si="17"/>
        <v>74657.96385</v>
      </c>
      <c r="S6" s="15">
        <f t="shared" si="18"/>
        <v>0</v>
      </c>
      <c r="T6" s="15">
        <f t="shared" si="19"/>
        <v>7865.0879999999997</v>
      </c>
      <c r="U6" s="15">
        <f t="shared" si="20"/>
        <v>0</v>
      </c>
      <c r="V6" s="15">
        <f t="shared" si="21"/>
        <v>0</v>
      </c>
      <c r="W6" s="15">
        <f t="shared" si="22"/>
        <v>834.62399999999991</v>
      </c>
      <c r="X6" s="15">
        <f t="shared" si="23"/>
        <v>0</v>
      </c>
      <c r="Y6" s="15">
        <f t="shared" si="24"/>
        <v>0</v>
      </c>
      <c r="Z6" s="15">
        <f t="shared" si="25"/>
        <v>2520</v>
      </c>
      <c r="AA6" s="15">
        <f t="shared" si="26"/>
        <v>0</v>
      </c>
      <c r="AB6" s="15">
        <f t="shared" si="27"/>
        <v>0</v>
      </c>
      <c r="AC6" s="15">
        <f t="shared" si="28"/>
        <v>1330</v>
      </c>
      <c r="AD6" s="15">
        <f t="shared" si="29"/>
        <v>0</v>
      </c>
      <c r="AE6" s="15">
        <f t="shared" si="30"/>
        <v>12549.712</v>
      </c>
      <c r="AF6" s="15">
        <f t="shared" si="31"/>
        <v>87207.67585</v>
      </c>
      <c r="AH6" s="21" t="s">
        <v>1</v>
      </c>
      <c r="AI6" s="19">
        <v>20.9</v>
      </c>
      <c r="AJ6" s="19">
        <v>23.183999999999997</v>
      </c>
      <c r="AK6" s="19">
        <v>28.35</v>
      </c>
      <c r="AL6" s="19">
        <v>19</v>
      </c>
      <c r="AM6" s="25">
        <v>35.112000000000002</v>
      </c>
      <c r="AN6" s="19">
        <v>52.163999999999994</v>
      </c>
      <c r="AO6" s="25">
        <v>63</v>
      </c>
      <c r="AP6" s="19">
        <v>23.75</v>
      </c>
      <c r="AR6" s="21" t="s">
        <v>1</v>
      </c>
      <c r="AS6" s="14">
        <f>SUMIFS('OTV-广告位'!$E:$E,'OTV-广告位'!$A:$A,Cost!$AR6,'OTV-广告位'!$C:$C,Cost!AS$2,'OTV-广告位'!$B:$B,'OTV-广告位'!$B$6,'OTV-广告位'!$D:$D,Cost!AS$3)</f>
        <v>0</v>
      </c>
      <c r="AT6" s="14">
        <f>SUMIFS('OTV-广告位'!$E:$E,'OTV-广告位'!$A:$A,Cost!$AR6,'OTV-广告位'!$C:$C,Cost!AT$2,'OTV-广告位'!$B:$B,'OTV-广告位'!$B$6,'OTV-广告位'!$D:$D,Cost!AT$3)</f>
        <v>2673685</v>
      </c>
      <c r="AU6" s="14">
        <f>SUMIFS('OTV-广告位'!$E:$E,'OTV-广告位'!$A:$A,Cost!$AR6,'OTV-广告位'!$C:$C,Cost!AU$2,'OTV-广告位'!$B:$B,'OTV-广告位'!$B$6,'OTV-广告位'!$D:$D,Cost!AU$3)</f>
        <v>0</v>
      </c>
      <c r="AV6" s="14">
        <f>SUMIFS('OTV-广告位'!$E:$E,'OTV-广告位'!$A:$A,Cost!$AR6,'OTV-广告位'!$C:$C,Cost!AV$2,'OTV-广告位'!$B:$B,'OTV-广告位'!$B$6,'OTV-广告位'!$D:$D,Cost!AV$3)</f>
        <v>0</v>
      </c>
      <c r="AW6" s="14">
        <f>SUMIFS('OTV-广告位'!$E:$E,'OTV-广告位'!$A:$A,Cost!$AR6,'OTV-广告位'!$C:$C,Cost!AW$2,'OTV-广告位'!$B:$B,'OTV-广告位'!$B$6,'OTV-广告位'!$D:$D,Cost!AW$3)</f>
        <v>637777</v>
      </c>
      <c r="AX6" s="14">
        <f>SUMIFS('OTV-广告位'!$E:$E,'OTV-广告位'!$A:$A,Cost!$AR6,'OTV-广告位'!$C:$C,Cost!AX$2,'OTV-广告位'!$B:$B,'OTV-广告位'!$B$6,'OTV-广告位'!$D:$D,Cost!AX$3)</f>
        <v>0</v>
      </c>
      <c r="AY6" s="14">
        <f>SUMIFS('OTV-广告位'!$E:$E,'OTV-广告位'!$A:$A,Cost!$AR6,'OTV-广告位'!$C:$C,Cost!AY$2,'OTV-广告位'!$B:$B,'OTV-广告位'!$B$6,'OTV-广告位'!$D:$D,Cost!AY$3)</f>
        <v>0</v>
      </c>
      <c r="AZ6" s="14">
        <f>SUMIFS('OTV-广告位'!$E:$E,'OTV-广告位'!$A:$A,Cost!$AR6,'OTV-广告位'!$C:$C,Cost!AZ$2,'OTV-广告位'!$B:$B,'OTV-广告位'!$B$6,'OTV-广告位'!$D:$D,Cost!AZ$3)</f>
        <v>411771</v>
      </c>
      <c r="BA6" s="14">
        <f>SUMIFS('OTV-广告位'!$E:$E,'OTV-广告位'!$A:$A,Cost!$AR6,'OTV-广告位'!$C:$C,Cost!BA$2,'OTV-广告位'!$B:$B,'OTV-广告位'!$B$6,'OTV-广告位'!$D:$D,Cost!BA$3)</f>
        <v>0</v>
      </c>
      <c r="BB6" s="14">
        <f>SUMIFS('OTV-广告位'!$E:$E,'OTV-广告位'!$A:$A,Cost!$AR6,'OTV-广告位'!$C:$C,Cost!BB$2,'OTV-广告位'!$B:$B,'OTV-广告位'!$B$6,'OTV-广告位'!$D:$D,Cost!BB$3)</f>
        <v>0</v>
      </c>
      <c r="BC6" s="14">
        <f>SUMIFS('OTV-广告位'!$E:$E,'OTV-广告位'!$A:$A,Cost!$AR6,'OTV-广告位'!$C:$C,Cost!BC$2,'OTV-广告位'!$B:$B,'OTV-广告位'!$B$6,'OTV-广告位'!$D:$D,Cost!BC$3)</f>
        <v>434707</v>
      </c>
      <c r="BD6" s="14">
        <f>SUMIFS('OTV-广告位'!$E:$E,'OTV-广告位'!$A:$A,Cost!$AR6,'OTV-广告位'!$C:$C,Cost!BD$2,'OTV-广告位'!$B:$B,'OTV-广告位'!$B$6,'OTV-广告位'!$D:$D,Cost!BD$3)</f>
        <v>0</v>
      </c>
      <c r="BE6" s="14">
        <f>SUMIFS('OTT-广告位'!$E:$E,'OTT-广告位'!$B:$B,'OTT-广告位'!$B$6,'OTT-广告位'!$A:$A,Cost!$AR6,'OTT-广告位'!$C:$C,Cost!BE$2,'OTT-广告位'!$D:$D,Cost!BE$3)</f>
        <v>0</v>
      </c>
      <c r="BF6" s="14">
        <f>SUMIFS('OTT-广告位'!$E:$E,'OTT-广告位'!$B:$B,'OTT-广告位'!$B$6,'OTT-广告位'!$A:$A,Cost!$AR6,'OTT-广告位'!$C:$C,Cost!BF$2,'OTT-广告位'!$D:$D,Cost!BF$3)</f>
        <v>336785</v>
      </c>
      <c r="BG6" s="14">
        <f>SUMIFS('OTT-广告位'!$E:$E,'OTT-广告位'!$B:$B,'OTT-广告位'!$B$6,'OTT-广告位'!$A:$A,Cost!$AR6,'OTT-广告位'!$C:$C,Cost!BG$2,'OTT-广告位'!$D:$D,Cost!BG$3)</f>
        <v>0</v>
      </c>
      <c r="BH6" s="14">
        <f>SUMIFS('OTT-广告位'!$E:$E,'OTT-广告位'!$B:$B,'OTT-广告位'!$B$6,'OTT-广告位'!$A:$A,Cost!$AR6,'OTT-广告位'!$C:$C,Cost!BH$2,'OTT-广告位'!$D:$D,Cost!BH$3)</f>
        <v>0</v>
      </c>
      <c r="BI6" s="14">
        <f>SUMIFS('OTT-广告位'!$E:$E,'OTT-广告位'!$B:$B,'OTT-广告位'!$B$6,'OTT-广告位'!$A:$A,Cost!$AR6,'OTT-广告位'!$C:$C,Cost!BI$2,'OTT-广告位'!$D:$D,Cost!BI$3)</f>
        <v>30568</v>
      </c>
      <c r="BJ6" s="14">
        <f>SUMIFS('OTT-广告位'!$E:$E,'OTT-广告位'!$B:$B,'OTT-广告位'!$B$6,'OTT-广告位'!$A:$A,Cost!$AR6,'OTT-广告位'!$C:$C,Cost!BJ$2,'OTT-广告位'!$D:$D,Cost!BJ$3)</f>
        <v>0</v>
      </c>
      <c r="BK6" s="14">
        <f>SUMIFS('OTT-广告位'!$E:$E,'OTT-广告位'!$B:$B,'OTT-广告位'!$B$6,'OTT-广告位'!$A:$A,Cost!$AR6,'OTT-广告位'!$C:$C,Cost!BK$2,'OTT-广告位'!$D:$D,Cost!BK$3)</f>
        <v>0</v>
      </c>
      <c r="BL6" s="14">
        <f>SUMIFS('OTT-广告位'!$E:$E,'OTT-广告位'!$B:$B,'OTT-广告位'!$B$6,'OTT-广告位'!$A:$A,Cost!$AR6,'OTT-广告位'!$C:$C,Cost!BL$2,'OTT-广告位'!$D:$D,Cost!BL$3)</f>
        <v>40113</v>
      </c>
      <c r="BM6" s="14">
        <f>SUMIFS('OTT-广告位'!$E:$E,'OTT-广告位'!$B:$B,'OTT-广告位'!$B$6,'OTT-广告位'!$A:$A,Cost!$AR6,'OTT-广告位'!$C:$C,Cost!BM$2,'OTT-广告位'!$D:$D,Cost!BM$3)</f>
        <v>0</v>
      </c>
      <c r="BN6" s="14">
        <f>SUMIFS('OTT-广告位'!$E:$E,'OTT-广告位'!$B:$B,'OTT-广告位'!$B$6,'OTT-广告位'!$A:$A,Cost!$AR6,'OTT-广告位'!$C:$C,Cost!BN$2,'OTT-广告位'!$D:$D,Cost!BN$3)</f>
        <v>0</v>
      </c>
      <c r="BO6" s="14">
        <f>SUMIFS('OTT-广告位'!$E:$E,'OTT-广告位'!$B:$B,'OTT-广告位'!$B$6,'OTT-广告位'!$A:$A,Cost!$AR6,'OTT-广告位'!$C:$C,Cost!BO$2,'OTT-广告位'!$D:$D,Cost!BO$3)</f>
        <v>63180</v>
      </c>
      <c r="BP6" s="14">
        <f>SUMIFS('OTT-广告位'!$E:$E,'OTT-广告位'!$B:$B,'OTT-广告位'!$B$6,'OTT-广告位'!$A:$A,Cost!$AR6,'OTT-广告位'!$C:$C,Cost!BP$2,'OTT-广告位'!$D:$D,Cost!BP$3)</f>
        <v>0</v>
      </c>
      <c r="BR6" s="21" t="s">
        <v>1</v>
      </c>
      <c r="BS6" s="14">
        <f>SUMIFS(Spotplan!$F:$F,Spotplan!$B:$B,Cost!BS$2,Spotplan!$C:$C,Cost!$BR6,Spotplan!$A:$A,$BS$1,Spotplan!$D:$D,Cost!BS$3)</f>
        <v>0</v>
      </c>
      <c r="BT6" s="14">
        <f>SUMIFS(Spotplan!$F:$F,Spotplan!$B:$B,Cost!BT$2,Spotplan!$C:$C,Cost!$BR6,Spotplan!$A:$A,$BS$1,Spotplan!$D:$D,Cost!BT$3)</f>
        <v>2224000</v>
      </c>
      <c r="BU6" s="14">
        <f>SUMIFS(Spotplan!$F:$F,Spotplan!$B:$B,Cost!BU$2,Spotplan!$C:$C,Cost!$BR6,Spotplan!$A:$A,$BS$1,Spotplan!$D:$D,Cost!BU$3)</f>
        <v>0</v>
      </c>
      <c r="BV6" s="14">
        <f>SUMIFS(Spotplan!$F:$F,Spotplan!$B:$B,Cost!BV$2,Spotplan!$C:$C,Cost!$BR6,Spotplan!$A:$A,$BS$1,Spotplan!$D:$D,Cost!BV$3)</f>
        <v>0</v>
      </c>
      <c r="BW6" s="14">
        <f>SUMIFS(Spotplan!$F:$F,Spotplan!$B:$B,Cost!BW$2,Spotplan!$C:$C,Cost!$BR6,Spotplan!$A:$A,$BS$1,Spotplan!$D:$D,Cost!BW$3)</f>
        <v>384000</v>
      </c>
      <c r="BX6" s="14">
        <f>SUMIFS(Spotplan!$F:$F,Spotplan!$B:$B,Cost!BX$2,Spotplan!$C:$C,Cost!$BR6,Spotplan!$A:$A,$BS$1,Spotplan!$D:$D,Cost!BX$3)</f>
        <v>0</v>
      </c>
      <c r="BY6" s="14">
        <f>SUMIFS(Spotplan!$F:$F,Spotplan!$B:$B,Cost!BY$2,Spotplan!$C:$C,Cost!$BR6,Spotplan!$A:$A,$BS$1,Spotplan!$D:$D,Cost!BY$3)</f>
        <v>0</v>
      </c>
      <c r="BZ6" s="14">
        <f>SUMIFS(Spotplan!$F:$F,Spotplan!$B:$B,Cost!BZ$2,Spotplan!$C:$C,Cost!$BR6,Spotplan!$A:$A,$BS$1,Spotplan!$D:$D,Cost!BZ$3)</f>
        <v>416000</v>
      </c>
      <c r="CA6" s="14">
        <f>SUMIFS(Spotplan!$F:$F,Spotplan!$B:$B,Cost!CA$2,Spotplan!$C:$C,Cost!$BR6,Spotplan!$A:$A,$BS$1,Spotplan!$D:$D,Cost!CA$3)</f>
        <v>0</v>
      </c>
      <c r="CB6" s="14">
        <f>SUMIFS(Spotplan!$F:$F,Spotplan!$B:$B,Cost!CB$2,Spotplan!$C:$C,Cost!$BR6,Spotplan!$A:$A,$BS$1,Spotplan!$D:$D,Cost!CB$3)</f>
        <v>0</v>
      </c>
      <c r="CC6" s="14">
        <f>SUMIFS(Spotplan!$F:$F,Spotplan!$B:$B,Cost!CC$2,Spotplan!$C:$C,Cost!$BR6,Spotplan!$A:$A,$BS$1,Spotplan!$D:$D,Cost!CC$3)</f>
        <v>400000</v>
      </c>
      <c r="CD6" s="14">
        <f>SUMIFS(Spotplan!$F:$F,Spotplan!$B:$B,Cost!CD$2,Spotplan!$C:$C,Cost!$BR6,Spotplan!$A:$A,$BS$1,Spotplan!$D:$D,Cost!CD$3)</f>
        <v>0</v>
      </c>
      <c r="CE6" s="14">
        <f>SUMIFS(Spotplan!$F:$F,Spotplan!$B:$B,Cost!CE$2,Spotplan!$C:$C,Cost!$BR6,Spotplan!$A:$A,$CE$1,Spotplan!$D:$D,Cost!CE$3)</f>
        <v>0</v>
      </c>
      <c r="CF6" s="14">
        <f>SUMIFS(Spotplan!$F:$F,Spotplan!$B:$B,Cost!CF$2,Spotplan!$C:$C,Cost!$BR6,Spotplan!$A:$A,$CE$1,Spotplan!$D:$D,Cost!CF$3)</f>
        <v>224000</v>
      </c>
      <c r="CG6" s="14">
        <f>SUMIFS(Spotplan!$F:$F,Spotplan!$B:$B,Cost!CG$2,Spotplan!$C:$C,Cost!$BR6,Spotplan!$A:$A,$CE$1,Spotplan!$D:$D,Cost!CG$3)</f>
        <v>0</v>
      </c>
      <c r="CH6" s="14">
        <f>SUMIFS(Spotplan!$F:$F,Spotplan!$B:$B,Cost!CH$2,Spotplan!$C:$C,Cost!$BR6,Spotplan!$A:$A,$CE$1,Spotplan!$D:$D,Cost!CH$3)</f>
        <v>0</v>
      </c>
      <c r="CI6" s="14">
        <f>SUMIFS(Spotplan!$F:$F,Spotplan!$B:$B,Cost!CI$2,Spotplan!$C:$C,Cost!$BR6,Spotplan!$A:$A,$CE$1,Spotplan!$D:$D,Cost!CI$3)</f>
        <v>16000</v>
      </c>
      <c r="CJ6" s="14">
        <f>SUMIFS(Spotplan!$F:$F,Spotplan!$B:$B,Cost!CJ$2,Spotplan!$C:$C,Cost!$BR6,Spotplan!$A:$A,$CE$1,Spotplan!$D:$D,Cost!CJ$3)</f>
        <v>0</v>
      </c>
      <c r="CK6" s="14">
        <f>SUMIFS(Spotplan!$F:$F,Spotplan!$B:$B,Cost!CK$2,Spotplan!$C:$C,Cost!$BR6,Spotplan!$A:$A,$CE$1,Spotplan!$D:$D,Cost!CK$3)</f>
        <v>0</v>
      </c>
      <c r="CL6" s="14">
        <f>SUMIFS(Spotplan!$F:$F,Spotplan!$B:$B,Cost!CL$2,Spotplan!$C:$C,Cost!$BR6,Spotplan!$A:$A,$CE$1,Spotplan!$D:$D,Cost!CL$3)</f>
        <v>40000</v>
      </c>
      <c r="CM6" s="14">
        <f>SUMIFS(Spotplan!$F:$F,Spotplan!$B:$B,Cost!CM$2,Spotplan!$C:$C,Cost!$BR6,Spotplan!$A:$A,$CE$1,Spotplan!$D:$D,Cost!CM$3)</f>
        <v>0</v>
      </c>
      <c r="CN6" s="14">
        <f>SUMIFS(Spotplan!$F:$F,Spotplan!$B:$B,Cost!CN$2,Spotplan!$C:$C,Cost!$BR6,Spotplan!$A:$A,$CE$1,Spotplan!$D:$D,Cost!CN$3)</f>
        <v>0</v>
      </c>
      <c r="CO6" s="14">
        <f>SUMIFS(Spotplan!$F:$F,Spotplan!$B:$B,Cost!CO$2,Spotplan!$C:$C,Cost!$BR6,Spotplan!$A:$A,$CE$1,Spotplan!$D:$D,Cost!CO$3)</f>
        <v>56000</v>
      </c>
      <c r="CP6" s="14">
        <f>SUMIFS(Spotplan!$F:$F,Spotplan!$B:$B,Cost!CP$2,Spotplan!$C:$C,Cost!$BR6,Spotplan!$A:$A,$CE$1,Spotplan!$D:$D,Cost!CP$3)</f>
        <v>0</v>
      </c>
    </row>
    <row r="7" spans="1:94">
      <c r="A7" s="13" t="s">
        <v>58</v>
      </c>
      <c r="B7" s="31" t="s">
        <v>111</v>
      </c>
      <c r="C7" s="15">
        <f>SUM(O:Q)</f>
        <v>126283.5</v>
      </c>
      <c r="E7" s="23" t="s">
        <v>4</v>
      </c>
      <c r="F7" s="15">
        <f t="shared" si="5"/>
        <v>0</v>
      </c>
      <c r="G7" s="15">
        <f t="shared" si="6"/>
        <v>46983.199999999997</v>
      </c>
      <c r="H7" s="15">
        <f t="shared" si="7"/>
        <v>0</v>
      </c>
      <c r="I7" s="15">
        <f t="shared" si="8"/>
        <v>0</v>
      </c>
      <c r="J7" s="15">
        <f t="shared" si="9"/>
        <v>31955.735951999995</v>
      </c>
      <c r="K7" s="15">
        <f t="shared" si="10"/>
        <v>0</v>
      </c>
      <c r="L7" s="15">
        <f t="shared" si="11"/>
        <v>0</v>
      </c>
      <c r="M7" s="15">
        <f t="shared" si="12"/>
        <v>11735.510850000002</v>
      </c>
      <c r="N7" s="15">
        <f t="shared" si="13"/>
        <v>0</v>
      </c>
      <c r="O7" s="15">
        <f t="shared" si="14"/>
        <v>0</v>
      </c>
      <c r="P7" s="15">
        <f t="shared" si="15"/>
        <v>8056</v>
      </c>
      <c r="Q7" s="15">
        <f t="shared" si="16"/>
        <v>0</v>
      </c>
      <c r="R7" s="15">
        <f t="shared" si="17"/>
        <v>98730.446802000006</v>
      </c>
      <c r="S7" s="15">
        <f t="shared" si="18"/>
        <v>0</v>
      </c>
      <c r="T7" s="15">
        <f t="shared" si="19"/>
        <v>5617.92</v>
      </c>
      <c r="U7" s="15">
        <f t="shared" si="20"/>
        <v>0</v>
      </c>
      <c r="V7" s="15">
        <f t="shared" si="21"/>
        <v>0</v>
      </c>
      <c r="W7" s="15">
        <f t="shared" si="22"/>
        <v>2086.56</v>
      </c>
      <c r="X7" s="15">
        <f t="shared" si="23"/>
        <v>0</v>
      </c>
      <c r="Y7" s="15">
        <f t="shared" si="24"/>
        <v>0</v>
      </c>
      <c r="Z7" s="15">
        <f t="shared" si="25"/>
        <v>2520</v>
      </c>
      <c r="AA7" s="15">
        <f t="shared" si="26"/>
        <v>0</v>
      </c>
      <c r="AB7" s="15">
        <f t="shared" si="27"/>
        <v>0</v>
      </c>
      <c r="AC7" s="15">
        <f t="shared" si="28"/>
        <v>1900</v>
      </c>
      <c r="AD7" s="15">
        <f t="shared" si="29"/>
        <v>0</v>
      </c>
      <c r="AE7" s="15">
        <f t="shared" si="30"/>
        <v>12124.48</v>
      </c>
      <c r="AF7" s="15">
        <f t="shared" si="31"/>
        <v>110854.926802</v>
      </c>
      <c r="AH7" s="21" t="s">
        <v>4</v>
      </c>
      <c r="AI7" s="19">
        <v>20.9</v>
      </c>
      <c r="AJ7" s="19">
        <v>23.183999999999997</v>
      </c>
      <c r="AK7" s="19">
        <v>28.35</v>
      </c>
      <c r="AL7" s="19">
        <v>19</v>
      </c>
      <c r="AM7" s="25">
        <v>35.112000000000002</v>
      </c>
      <c r="AN7" s="19">
        <v>52.163999999999994</v>
      </c>
      <c r="AO7" s="25">
        <v>63</v>
      </c>
      <c r="AP7" s="19">
        <v>23.75</v>
      </c>
      <c r="AR7" s="21" t="s">
        <v>4</v>
      </c>
      <c r="AS7" s="14">
        <f>SUMIFS('OTV-广告位'!$E:$E,'OTV-广告位'!$A:$A,Cost!$AR7,'OTV-广告位'!$C:$C,Cost!AS$2,'OTV-广告位'!$B:$B,'OTV-广告位'!$B$6,'OTV-广告位'!$D:$D,Cost!AS$3)</f>
        <v>0</v>
      </c>
      <c r="AT7" s="14">
        <f>SUMIFS('OTV-广告位'!$E:$E,'OTV-广告位'!$A:$A,Cost!$AR7,'OTV-广告位'!$C:$C,Cost!AT$2,'OTV-广告位'!$B:$B,'OTV-广告位'!$B$6,'OTV-广告位'!$D:$D,Cost!AT$3)</f>
        <v>2717015</v>
      </c>
      <c r="AU7" s="14">
        <f>SUMIFS('OTV-广告位'!$E:$E,'OTV-广告位'!$A:$A,Cost!$AR7,'OTV-广告位'!$C:$C,Cost!AU$2,'OTV-广告位'!$B:$B,'OTV-广告位'!$B$6,'OTV-广告位'!$D:$D,Cost!AU$3)</f>
        <v>0</v>
      </c>
      <c r="AV7" s="14">
        <f>SUMIFS('OTV-广告位'!$E:$E,'OTV-广告位'!$A:$A,Cost!$AR7,'OTV-广告位'!$C:$C,Cost!AV$2,'OTV-广告位'!$B:$B,'OTV-广告位'!$B$6,'OTV-广告位'!$D:$D,Cost!AV$3)</f>
        <v>0</v>
      </c>
      <c r="AW7" s="14">
        <f>SUMIFS('OTV-广告位'!$E:$E,'OTV-广告位'!$A:$A,Cost!$AR7,'OTV-广告位'!$C:$C,Cost!AW$2,'OTV-广告位'!$B:$B,'OTV-广告位'!$B$6,'OTV-广告位'!$D:$D,Cost!AW$3)</f>
        <v>1378353</v>
      </c>
      <c r="AX7" s="14">
        <f>SUMIFS('OTV-广告位'!$E:$E,'OTV-广告位'!$A:$A,Cost!$AR7,'OTV-广告位'!$C:$C,Cost!AX$2,'OTV-广告位'!$B:$B,'OTV-广告位'!$B$6,'OTV-广告位'!$D:$D,Cost!AX$3)</f>
        <v>0</v>
      </c>
      <c r="AY7" s="14">
        <f>SUMIFS('OTV-广告位'!$E:$E,'OTV-广告位'!$A:$A,Cost!$AR7,'OTV-广告位'!$C:$C,Cost!AY$2,'OTV-广告位'!$B:$B,'OTV-广告位'!$B$6,'OTV-广告位'!$D:$D,Cost!AY$3)</f>
        <v>0</v>
      </c>
      <c r="AZ7" s="14">
        <f>SUMIFS('OTV-广告位'!$E:$E,'OTV-广告位'!$A:$A,Cost!$AR7,'OTV-广告位'!$C:$C,Cost!AZ$2,'OTV-广告位'!$B:$B,'OTV-广告位'!$B$6,'OTV-广告位'!$D:$D,Cost!AZ$3)</f>
        <v>413951</v>
      </c>
      <c r="BA7" s="14">
        <f>SUMIFS('OTV-广告位'!$E:$E,'OTV-广告位'!$A:$A,Cost!$AR7,'OTV-广告位'!$C:$C,Cost!BA$2,'OTV-广告位'!$B:$B,'OTV-广告位'!$B$6,'OTV-广告位'!$D:$D,Cost!BA$3)</f>
        <v>0</v>
      </c>
      <c r="BB7" s="14">
        <f>SUMIFS('OTV-广告位'!$E:$E,'OTV-广告位'!$A:$A,Cost!$AR7,'OTV-广告位'!$C:$C,Cost!BB$2,'OTV-广告位'!$B:$B,'OTV-广告位'!$B$6,'OTV-广告位'!$D:$D,Cost!BB$3)</f>
        <v>0</v>
      </c>
      <c r="BC7" s="14">
        <f>SUMIFS('OTV-广告位'!$E:$E,'OTV-广告位'!$A:$A,Cost!$AR7,'OTV-广告位'!$C:$C,Cost!BC$2,'OTV-广告位'!$B:$B,'OTV-广告位'!$B$6,'OTV-广告位'!$D:$D,Cost!BC$3)</f>
        <v>455612</v>
      </c>
      <c r="BD7" s="14">
        <f>SUMIFS('OTV-广告位'!$E:$E,'OTV-广告位'!$A:$A,Cost!$AR7,'OTV-广告位'!$C:$C,Cost!BD$2,'OTV-广告位'!$B:$B,'OTV-广告位'!$B$6,'OTV-广告位'!$D:$D,Cost!BD$3)</f>
        <v>0</v>
      </c>
      <c r="BE7" s="14">
        <f>SUMIFS('OTT-广告位'!$E:$E,'OTT-广告位'!$B:$B,'OTT-广告位'!$B$6,'OTT-广告位'!$A:$A,Cost!$AR7,'OTT-广告位'!$C:$C,Cost!BE$2,'OTT-广告位'!$D:$D,Cost!BE$3)</f>
        <v>0</v>
      </c>
      <c r="BF7" s="14">
        <f>SUMIFS('OTT-广告位'!$E:$E,'OTT-广告位'!$B:$B,'OTT-广告位'!$B$6,'OTT-广告位'!$A:$A,Cost!$AR7,'OTT-广告位'!$C:$C,Cost!BF$2,'OTT-广告位'!$D:$D,Cost!BF$3)</f>
        <v>256043</v>
      </c>
      <c r="BG7" s="14">
        <f>SUMIFS('OTT-广告位'!$E:$E,'OTT-广告位'!$B:$B,'OTT-广告位'!$B$6,'OTT-广告位'!$A:$A,Cost!$AR7,'OTT-广告位'!$C:$C,Cost!BG$2,'OTT-广告位'!$D:$D,Cost!BG$3)</f>
        <v>0</v>
      </c>
      <c r="BH7" s="14">
        <f>SUMIFS('OTT-广告位'!$E:$E,'OTT-广告位'!$B:$B,'OTT-广告位'!$B$6,'OTT-广告位'!$A:$A,Cost!$AR7,'OTT-广告位'!$C:$C,Cost!BH$2,'OTT-广告位'!$D:$D,Cost!BH$3)</f>
        <v>0</v>
      </c>
      <c r="BI7" s="14">
        <f>SUMIFS('OTT-广告位'!$E:$E,'OTT-广告位'!$B:$B,'OTT-广告位'!$B$6,'OTT-广告位'!$A:$A,Cost!$AR7,'OTT-广告位'!$C:$C,Cost!BI$2,'OTT-广告位'!$D:$D,Cost!BI$3)</f>
        <v>46447</v>
      </c>
      <c r="BJ7" s="14">
        <f>SUMIFS('OTT-广告位'!$E:$E,'OTT-广告位'!$B:$B,'OTT-广告位'!$B$6,'OTT-广告位'!$A:$A,Cost!$AR7,'OTT-广告位'!$C:$C,Cost!BJ$2,'OTT-广告位'!$D:$D,Cost!BJ$3)</f>
        <v>0</v>
      </c>
      <c r="BK7" s="14">
        <f>SUMIFS('OTT-广告位'!$E:$E,'OTT-广告位'!$B:$B,'OTT-广告位'!$B$6,'OTT-广告位'!$A:$A,Cost!$AR7,'OTT-广告位'!$C:$C,Cost!BK$2,'OTT-广告位'!$D:$D,Cost!BK$3)</f>
        <v>0</v>
      </c>
      <c r="BL7" s="14">
        <f>SUMIFS('OTT-广告位'!$E:$E,'OTT-广告位'!$B:$B,'OTT-广告位'!$B$6,'OTT-广告位'!$A:$A,Cost!$AR7,'OTT-广告位'!$C:$C,Cost!BL$2,'OTT-广告位'!$D:$D,Cost!BL$3)</f>
        <v>40240</v>
      </c>
      <c r="BM7" s="14">
        <f>SUMIFS('OTT-广告位'!$E:$E,'OTT-广告位'!$B:$B,'OTT-广告位'!$B$6,'OTT-广告位'!$A:$A,Cost!$AR7,'OTT-广告位'!$C:$C,Cost!BM$2,'OTT-广告位'!$D:$D,Cost!BM$3)</f>
        <v>0</v>
      </c>
      <c r="BN7" s="14">
        <f>SUMIFS('OTT-广告位'!$E:$E,'OTT-广告位'!$B:$B,'OTT-广告位'!$B$6,'OTT-广告位'!$A:$A,Cost!$AR7,'OTT-广告位'!$C:$C,Cost!BN$2,'OTT-广告位'!$D:$D,Cost!BN$3)</f>
        <v>0</v>
      </c>
      <c r="BO7" s="14">
        <f>SUMIFS('OTT-广告位'!$E:$E,'OTT-广告位'!$B:$B,'OTT-广告位'!$B$6,'OTT-广告位'!$A:$A,Cost!$AR7,'OTT-广告位'!$C:$C,Cost!BO$2,'OTT-广告位'!$D:$D,Cost!BO$3)</f>
        <v>91652</v>
      </c>
      <c r="BP7" s="14">
        <f>SUMIFS('OTT-广告位'!$E:$E,'OTT-广告位'!$B:$B,'OTT-广告位'!$B$6,'OTT-广告位'!$A:$A,Cost!$AR7,'OTT-广告位'!$C:$C,Cost!BP$2,'OTT-广告位'!$D:$D,Cost!BP$3)</f>
        <v>0</v>
      </c>
      <c r="BR7" s="21" t="s">
        <v>4</v>
      </c>
      <c r="BS7" s="14">
        <f>SUMIFS(Spotplan!$F:$F,Spotplan!$B:$B,Cost!BS$2,Spotplan!$C:$C,Cost!$BR7,Spotplan!$A:$A,$BS$1,Spotplan!$D:$D,Cost!BS$3)</f>
        <v>0</v>
      </c>
      <c r="BT7" s="14">
        <f>SUMIFS(Spotplan!$F:$F,Spotplan!$B:$B,Cost!BT$2,Spotplan!$C:$C,Cost!$BR7,Spotplan!$A:$A,$BS$1,Spotplan!$D:$D,Cost!BT$3)</f>
        <v>2248000</v>
      </c>
      <c r="BU7" s="14">
        <f>SUMIFS(Spotplan!$F:$F,Spotplan!$B:$B,Cost!BU$2,Spotplan!$C:$C,Cost!$BR7,Spotplan!$A:$A,$BS$1,Spotplan!$D:$D,Cost!BU$3)</f>
        <v>0</v>
      </c>
      <c r="BV7" s="14">
        <f>SUMIFS(Spotplan!$F:$F,Spotplan!$B:$B,Cost!BV$2,Spotplan!$C:$C,Cost!$BR7,Spotplan!$A:$A,$BS$1,Spotplan!$D:$D,Cost!BV$3)</f>
        <v>0</v>
      </c>
      <c r="BW7" s="14">
        <f>SUMIFS(Spotplan!$F:$F,Spotplan!$B:$B,Cost!BW$2,Spotplan!$C:$C,Cost!$BR7,Spotplan!$A:$A,$BS$1,Spotplan!$D:$D,Cost!BW$3)</f>
        <v>1456000</v>
      </c>
      <c r="BX7" s="14">
        <f>SUMIFS(Spotplan!$F:$F,Spotplan!$B:$B,Cost!BX$2,Spotplan!$C:$C,Cost!$BR7,Spotplan!$A:$A,$BS$1,Spotplan!$D:$D,Cost!BX$3)</f>
        <v>0</v>
      </c>
      <c r="BY7" s="14">
        <f>SUMIFS(Spotplan!$F:$F,Spotplan!$B:$B,Cost!BY$2,Spotplan!$C:$C,Cost!$BR7,Spotplan!$A:$A,$BS$1,Spotplan!$D:$D,Cost!BY$3)</f>
        <v>0</v>
      </c>
      <c r="BZ7" s="14">
        <f>SUMIFS(Spotplan!$F:$F,Spotplan!$B:$B,Cost!BZ$2,Spotplan!$C:$C,Cost!$BR7,Spotplan!$A:$A,$BS$1,Spotplan!$D:$D,Cost!BZ$3)</f>
        <v>416000</v>
      </c>
      <c r="CA7" s="14">
        <f>SUMIFS(Spotplan!$F:$F,Spotplan!$B:$B,Cost!CA$2,Spotplan!$C:$C,Cost!$BR7,Spotplan!$A:$A,$BS$1,Spotplan!$D:$D,Cost!CA$3)</f>
        <v>0</v>
      </c>
      <c r="CB7" s="14">
        <f>SUMIFS(Spotplan!$F:$F,Spotplan!$B:$B,Cost!CB$2,Spotplan!$C:$C,Cost!$BR7,Spotplan!$A:$A,$BS$1,Spotplan!$D:$D,Cost!CB$3)</f>
        <v>0</v>
      </c>
      <c r="CC7" s="14">
        <f>SUMIFS(Spotplan!$F:$F,Spotplan!$B:$B,Cost!CC$2,Spotplan!$C:$C,Cost!$BR7,Spotplan!$A:$A,$BS$1,Spotplan!$D:$D,Cost!CC$3)</f>
        <v>424000</v>
      </c>
      <c r="CD7" s="14">
        <f>SUMIFS(Spotplan!$F:$F,Spotplan!$B:$B,Cost!CD$2,Spotplan!$C:$C,Cost!$BR7,Spotplan!$A:$A,$BS$1,Spotplan!$D:$D,Cost!CD$3)</f>
        <v>0</v>
      </c>
      <c r="CE7" s="14">
        <f>SUMIFS(Spotplan!$F:$F,Spotplan!$B:$B,Cost!CE$2,Spotplan!$C:$C,Cost!$BR7,Spotplan!$A:$A,$CE$1,Spotplan!$D:$D,Cost!CE$3)</f>
        <v>0</v>
      </c>
      <c r="CF7" s="14">
        <f>SUMIFS(Spotplan!$F:$F,Spotplan!$B:$B,Cost!CF$2,Spotplan!$C:$C,Cost!$BR7,Spotplan!$A:$A,$CE$1,Spotplan!$D:$D,Cost!CF$3)</f>
        <v>160000</v>
      </c>
      <c r="CG7" s="14">
        <f>SUMIFS(Spotplan!$F:$F,Spotplan!$B:$B,Cost!CG$2,Spotplan!$C:$C,Cost!$BR7,Spotplan!$A:$A,$CE$1,Spotplan!$D:$D,Cost!CG$3)</f>
        <v>0</v>
      </c>
      <c r="CH7" s="14">
        <f>SUMIFS(Spotplan!$F:$F,Spotplan!$B:$B,Cost!CH$2,Spotplan!$C:$C,Cost!$BR7,Spotplan!$A:$A,$CE$1,Spotplan!$D:$D,Cost!CH$3)</f>
        <v>0</v>
      </c>
      <c r="CI7" s="14">
        <f>SUMIFS(Spotplan!$F:$F,Spotplan!$B:$B,Cost!CI$2,Spotplan!$C:$C,Cost!$BR7,Spotplan!$A:$A,$CE$1,Spotplan!$D:$D,Cost!CI$3)</f>
        <v>40000</v>
      </c>
      <c r="CJ7" s="14">
        <f>SUMIFS(Spotplan!$F:$F,Spotplan!$B:$B,Cost!CJ$2,Spotplan!$C:$C,Cost!$BR7,Spotplan!$A:$A,$CE$1,Spotplan!$D:$D,Cost!CJ$3)</f>
        <v>0</v>
      </c>
      <c r="CK7" s="14">
        <f>SUMIFS(Spotplan!$F:$F,Spotplan!$B:$B,Cost!CK$2,Spotplan!$C:$C,Cost!$BR7,Spotplan!$A:$A,$CE$1,Spotplan!$D:$D,Cost!CK$3)</f>
        <v>0</v>
      </c>
      <c r="CL7" s="14">
        <f>SUMIFS(Spotplan!$F:$F,Spotplan!$B:$B,Cost!CL$2,Spotplan!$C:$C,Cost!$BR7,Spotplan!$A:$A,$CE$1,Spotplan!$D:$D,Cost!CL$3)</f>
        <v>40000</v>
      </c>
      <c r="CM7" s="14">
        <f>SUMIFS(Spotplan!$F:$F,Spotplan!$B:$B,Cost!CM$2,Spotplan!$C:$C,Cost!$BR7,Spotplan!$A:$A,$CE$1,Spotplan!$D:$D,Cost!CM$3)</f>
        <v>0</v>
      </c>
      <c r="CN7" s="14">
        <f>SUMIFS(Spotplan!$F:$F,Spotplan!$B:$B,Cost!CN$2,Spotplan!$C:$C,Cost!$BR7,Spotplan!$A:$A,$CE$1,Spotplan!$D:$D,Cost!CN$3)</f>
        <v>0</v>
      </c>
      <c r="CO7" s="14">
        <f>SUMIFS(Spotplan!$F:$F,Spotplan!$B:$B,Cost!CO$2,Spotplan!$C:$C,Cost!$BR7,Spotplan!$A:$A,$CE$1,Spotplan!$D:$D,Cost!CO$3)</f>
        <v>80000</v>
      </c>
      <c r="CP7" s="14">
        <f>SUMIFS(Spotplan!$F:$F,Spotplan!$B:$B,Cost!CP$2,Spotplan!$C:$C,Cost!$BR7,Spotplan!$A:$A,$CE$1,Spotplan!$D:$D,Cost!CP$3)</f>
        <v>0</v>
      </c>
    </row>
    <row r="8" spans="1:94">
      <c r="A8" s="13" t="s">
        <v>58</v>
      </c>
      <c r="B8" s="13" t="s">
        <v>23</v>
      </c>
      <c r="C8" s="15">
        <f>SUM(C4:C7)</f>
        <v>1375268.8507490002</v>
      </c>
      <c r="E8" s="23" t="s">
        <v>5</v>
      </c>
      <c r="F8" s="15">
        <f t="shared" si="5"/>
        <v>0</v>
      </c>
      <c r="G8" s="15">
        <f t="shared" si="6"/>
        <v>13509.76</v>
      </c>
      <c r="H8" s="15">
        <f t="shared" si="7"/>
        <v>0</v>
      </c>
      <c r="I8" s="15">
        <f t="shared" si="8"/>
        <v>0</v>
      </c>
      <c r="J8" s="15">
        <f t="shared" si="9"/>
        <v>16157.486015999997</v>
      </c>
      <c r="K8" s="15">
        <f t="shared" si="10"/>
        <v>0</v>
      </c>
      <c r="L8" s="15">
        <f t="shared" si="11"/>
        <v>0</v>
      </c>
      <c r="M8" s="15">
        <f t="shared" si="12"/>
        <v>4586.3999999999996</v>
      </c>
      <c r="N8" s="15">
        <f t="shared" si="13"/>
        <v>0</v>
      </c>
      <c r="O8" s="15">
        <f t="shared" si="14"/>
        <v>0</v>
      </c>
      <c r="P8" s="15">
        <f t="shared" si="15"/>
        <v>9272</v>
      </c>
      <c r="Q8" s="15">
        <f t="shared" si="16"/>
        <v>0</v>
      </c>
      <c r="R8" s="15">
        <f t="shared" si="17"/>
        <v>43525.646015999999</v>
      </c>
      <c r="S8" s="15">
        <f t="shared" si="18"/>
        <v>0</v>
      </c>
      <c r="T8" s="15">
        <f t="shared" si="19"/>
        <v>3638.2720000000004</v>
      </c>
      <c r="U8" s="15">
        <f t="shared" si="20"/>
        <v>0</v>
      </c>
      <c r="V8" s="15">
        <f t="shared" si="21"/>
        <v>0</v>
      </c>
      <c r="W8" s="15">
        <f t="shared" si="22"/>
        <v>1700.16</v>
      </c>
      <c r="X8" s="15">
        <f t="shared" si="23"/>
        <v>0</v>
      </c>
      <c r="Y8" s="15">
        <f t="shared" si="24"/>
        <v>0</v>
      </c>
      <c r="Z8" s="15">
        <f t="shared" si="25"/>
        <v>1890</v>
      </c>
      <c r="AA8" s="15">
        <f t="shared" si="26"/>
        <v>0</v>
      </c>
      <c r="AB8" s="15">
        <f t="shared" si="27"/>
        <v>0</v>
      </c>
      <c r="AC8" s="15">
        <f t="shared" si="28"/>
        <v>1520</v>
      </c>
      <c r="AD8" s="15">
        <f t="shared" si="29"/>
        <v>0</v>
      </c>
      <c r="AE8" s="15">
        <f t="shared" si="30"/>
        <v>8748.4320000000007</v>
      </c>
      <c r="AF8" s="15">
        <f t="shared" si="31"/>
        <v>52274.078015999999</v>
      </c>
      <c r="AH8" s="21" t="s">
        <v>5</v>
      </c>
      <c r="AI8" s="19">
        <v>16.72</v>
      </c>
      <c r="AJ8" s="19">
        <v>15.455999999999998</v>
      </c>
      <c r="AK8" s="19">
        <v>22.05</v>
      </c>
      <c r="AL8" s="19">
        <v>19</v>
      </c>
      <c r="AM8" s="25">
        <v>26.752000000000002</v>
      </c>
      <c r="AN8" s="19">
        <v>42.503999999999998</v>
      </c>
      <c r="AO8" s="25">
        <v>47.25</v>
      </c>
      <c r="AP8" s="19">
        <v>23.75</v>
      </c>
      <c r="AR8" s="21" t="s">
        <v>5</v>
      </c>
      <c r="AS8" s="14">
        <f>SUMIFS('OTV-广告位'!$E:$E,'OTV-广告位'!$A:$A,Cost!$AR8,'OTV-广告位'!$C:$C,Cost!AS$2,'OTV-广告位'!$B:$B,'OTV-广告位'!$B$6,'OTV-广告位'!$D:$D,Cost!AS$3)</f>
        <v>0</v>
      </c>
      <c r="AT8" s="14">
        <f>SUMIFS('OTV-广告位'!$E:$E,'OTV-广告位'!$A:$A,Cost!$AR8,'OTV-广告位'!$C:$C,Cost!AT$2,'OTV-广告位'!$B:$B,'OTV-广告位'!$B$6,'OTV-广告位'!$D:$D,Cost!AT$3)</f>
        <v>870277</v>
      </c>
      <c r="AU8" s="14">
        <f>SUMIFS('OTV-广告位'!$E:$E,'OTV-广告位'!$A:$A,Cost!$AR8,'OTV-广告位'!$C:$C,Cost!AU$2,'OTV-广告位'!$B:$B,'OTV-广告位'!$B$6,'OTV-广告位'!$D:$D,Cost!AU$3)</f>
        <v>0</v>
      </c>
      <c r="AV8" s="14">
        <f>SUMIFS('OTV-广告位'!$E:$E,'OTV-广告位'!$A:$A,Cost!$AR8,'OTV-广告位'!$C:$C,Cost!AV$2,'OTV-广告位'!$B:$B,'OTV-广告位'!$B$6,'OTV-广告位'!$D:$D,Cost!AV$3)</f>
        <v>0</v>
      </c>
      <c r="AW8" s="14">
        <f>SUMIFS('OTV-广告位'!$E:$E,'OTV-广告位'!$A:$A,Cost!$AR8,'OTV-广告位'!$C:$C,Cost!AW$2,'OTV-广告位'!$B:$B,'OTV-广告位'!$B$6,'OTV-广告位'!$D:$D,Cost!AW$3)</f>
        <v>1045386</v>
      </c>
      <c r="AX8" s="14">
        <f>SUMIFS('OTV-广告位'!$E:$E,'OTV-广告位'!$A:$A,Cost!$AR8,'OTV-广告位'!$C:$C,Cost!AX$2,'OTV-广告位'!$B:$B,'OTV-广告位'!$B$6,'OTV-广告位'!$D:$D,Cost!AX$3)</f>
        <v>0</v>
      </c>
      <c r="AY8" s="14">
        <f>SUMIFS('OTV-广告位'!$E:$E,'OTV-广告位'!$A:$A,Cost!$AR8,'OTV-广告位'!$C:$C,Cost!AY$2,'OTV-广告位'!$B:$B,'OTV-广告位'!$B$6,'OTV-广告位'!$D:$D,Cost!AY$3)</f>
        <v>0</v>
      </c>
      <c r="AZ8" s="14">
        <f>SUMIFS('OTV-广告位'!$E:$E,'OTV-广告位'!$A:$A,Cost!$AR8,'OTV-广告位'!$C:$C,Cost!AZ$2,'OTV-广告位'!$B:$B,'OTV-广告位'!$B$6,'OTV-广告位'!$D:$D,Cost!AZ$3)</f>
        <v>211591</v>
      </c>
      <c r="BA8" s="14">
        <f>SUMIFS('OTV-广告位'!$E:$E,'OTV-广告位'!$A:$A,Cost!$AR8,'OTV-广告位'!$C:$C,Cost!BA$2,'OTV-广告位'!$B:$B,'OTV-广告位'!$B$6,'OTV-广告位'!$D:$D,Cost!BA$3)</f>
        <v>0</v>
      </c>
      <c r="BB8" s="14">
        <f>SUMIFS('OTV-广告位'!$E:$E,'OTV-广告位'!$A:$A,Cost!$AR8,'OTV-广告位'!$C:$C,Cost!BB$2,'OTV-广告位'!$B:$B,'OTV-广告位'!$B$6,'OTV-广告位'!$D:$D,Cost!BB$3)</f>
        <v>0</v>
      </c>
      <c r="BC8" s="14">
        <f>SUMIFS('OTV-广告位'!$E:$E,'OTV-广告位'!$A:$A,Cost!$AR8,'OTV-广告位'!$C:$C,Cost!BC$2,'OTV-广告位'!$B:$B,'OTV-广告位'!$B$6,'OTV-广告位'!$D:$D,Cost!BC$3)</f>
        <v>513710</v>
      </c>
      <c r="BD8" s="14">
        <f>SUMIFS('OTV-广告位'!$E:$E,'OTV-广告位'!$A:$A,Cost!$AR8,'OTV-广告位'!$C:$C,Cost!BD$2,'OTV-广告位'!$B:$B,'OTV-广告位'!$B$6,'OTV-广告位'!$D:$D,Cost!BD$3)</f>
        <v>0</v>
      </c>
      <c r="BE8" s="14">
        <f>SUMIFS('OTT-广告位'!$E:$E,'OTT-广告位'!$B:$B,'OTT-广告位'!$B$6,'OTT-广告位'!$A:$A,Cost!$AR8,'OTT-广告位'!$C:$C,Cost!BE$2,'OTT-广告位'!$D:$D,Cost!BE$3)</f>
        <v>0</v>
      </c>
      <c r="BF8" s="14">
        <f>SUMIFS('OTT-广告位'!$E:$E,'OTT-广告位'!$B:$B,'OTT-广告位'!$B$6,'OTT-广告位'!$A:$A,Cost!$AR8,'OTT-广告位'!$C:$C,Cost!BF$2,'OTT-广告位'!$D:$D,Cost!BF$3)</f>
        <v>229342</v>
      </c>
      <c r="BG8" s="14">
        <f>SUMIFS('OTT-广告位'!$E:$E,'OTT-广告位'!$B:$B,'OTT-广告位'!$B$6,'OTT-广告位'!$A:$A,Cost!$AR8,'OTT-广告位'!$C:$C,Cost!BG$2,'OTT-广告位'!$D:$D,Cost!BG$3)</f>
        <v>0</v>
      </c>
      <c r="BH8" s="14">
        <f>SUMIFS('OTT-广告位'!$E:$E,'OTT-广告位'!$B:$B,'OTT-广告位'!$B$6,'OTT-广告位'!$A:$A,Cost!$AR8,'OTT-广告位'!$C:$C,Cost!BH$2,'OTT-广告位'!$D:$D,Cost!BH$3)</f>
        <v>0</v>
      </c>
      <c r="BI8" s="14">
        <f>SUMIFS('OTT-广告位'!$E:$E,'OTT-广告位'!$B:$B,'OTT-广告位'!$B$6,'OTT-广告位'!$A:$A,Cost!$AR8,'OTT-广告位'!$C:$C,Cost!BI$2,'OTT-广告位'!$D:$D,Cost!BI$3)</f>
        <v>52914</v>
      </c>
      <c r="BJ8" s="14">
        <f>SUMIFS('OTT-广告位'!$E:$E,'OTT-广告位'!$B:$B,'OTT-广告位'!$B$6,'OTT-广告位'!$A:$A,Cost!$AR8,'OTT-广告位'!$C:$C,Cost!BJ$2,'OTT-广告位'!$D:$D,Cost!BJ$3)</f>
        <v>0</v>
      </c>
      <c r="BK8" s="14">
        <f>SUMIFS('OTT-广告位'!$E:$E,'OTT-广告位'!$B:$B,'OTT-广告位'!$B$6,'OTT-广告位'!$A:$A,Cost!$AR8,'OTT-广告位'!$C:$C,Cost!BK$2,'OTT-广告位'!$D:$D,Cost!BK$3)</f>
        <v>0</v>
      </c>
      <c r="BL8" s="14">
        <f>SUMIFS('OTT-广告位'!$E:$E,'OTT-广告位'!$B:$B,'OTT-广告位'!$B$6,'OTT-广告位'!$A:$A,Cost!$AR8,'OTT-广告位'!$C:$C,Cost!BL$2,'OTT-广告位'!$D:$D,Cost!BL$3)</f>
        <v>41333</v>
      </c>
      <c r="BM8" s="14">
        <f>SUMIFS('OTT-广告位'!$E:$E,'OTT-广告位'!$B:$B,'OTT-广告位'!$B$6,'OTT-广告位'!$A:$A,Cost!$AR8,'OTT-广告位'!$C:$C,Cost!BM$2,'OTT-广告位'!$D:$D,Cost!BM$3)</f>
        <v>0</v>
      </c>
      <c r="BN8" s="14">
        <f>SUMIFS('OTT-广告位'!$E:$E,'OTT-广告位'!$B:$B,'OTT-广告位'!$B$6,'OTT-广告位'!$A:$A,Cost!$AR8,'OTT-广告位'!$C:$C,Cost!BN$2,'OTT-广告位'!$D:$D,Cost!BN$3)</f>
        <v>0</v>
      </c>
      <c r="BO8" s="14">
        <f>SUMIFS('OTT-广告位'!$E:$E,'OTT-广告位'!$B:$B,'OTT-广告位'!$B$6,'OTT-广告位'!$A:$A,Cost!$AR8,'OTT-广告位'!$C:$C,Cost!BO$2,'OTT-广告位'!$D:$D,Cost!BO$3)</f>
        <v>72167</v>
      </c>
      <c r="BP8" s="14">
        <f>SUMIFS('OTT-广告位'!$E:$E,'OTT-广告位'!$B:$B,'OTT-广告位'!$B$6,'OTT-广告位'!$A:$A,Cost!$AR8,'OTT-广告位'!$C:$C,Cost!BP$2,'OTT-广告位'!$D:$D,Cost!BP$3)</f>
        <v>0</v>
      </c>
      <c r="BR8" s="21" t="s">
        <v>5</v>
      </c>
      <c r="BS8" s="14">
        <f>SUMIFS(Spotplan!$F:$F,Spotplan!$B:$B,Cost!BS$2,Spotplan!$C:$C,Cost!$BR8,Spotplan!$A:$A,$BS$1,Spotplan!$D:$D,Cost!BS$3)</f>
        <v>0</v>
      </c>
      <c r="BT8" s="14">
        <f>SUMIFS(Spotplan!$F:$F,Spotplan!$B:$B,Cost!BT$2,Spotplan!$C:$C,Cost!$BR8,Spotplan!$A:$A,$BS$1,Spotplan!$D:$D,Cost!BT$3)</f>
        <v>808000</v>
      </c>
      <c r="BU8" s="14">
        <f>SUMIFS(Spotplan!$F:$F,Spotplan!$B:$B,Cost!BU$2,Spotplan!$C:$C,Cost!$BR8,Spotplan!$A:$A,$BS$1,Spotplan!$D:$D,Cost!BU$3)</f>
        <v>0</v>
      </c>
      <c r="BV8" s="14">
        <f>SUMIFS(Spotplan!$F:$F,Spotplan!$B:$B,Cost!BV$2,Spotplan!$C:$C,Cost!$BR8,Spotplan!$A:$A,$BS$1,Spotplan!$D:$D,Cost!BV$3)</f>
        <v>0</v>
      </c>
      <c r="BW8" s="14">
        <f>SUMIFS(Spotplan!$F:$F,Spotplan!$B:$B,Cost!BW$2,Spotplan!$C:$C,Cost!$BR8,Spotplan!$A:$A,$BS$1,Spotplan!$D:$D,Cost!BW$3)</f>
        <v>1864000</v>
      </c>
      <c r="BX8" s="14">
        <f>SUMIFS(Spotplan!$F:$F,Spotplan!$B:$B,Cost!BX$2,Spotplan!$C:$C,Cost!$BR8,Spotplan!$A:$A,$BS$1,Spotplan!$D:$D,Cost!BX$3)</f>
        <v>0</v>
      </c>
      <c r="BY8" s="14">
        <f>SUMIFS(Spotplan!$F:$F,Spotplan!$B:$B,Cost!BY$2,Spotplan!$C:$C,Cost!$BR8,Spotplan!$A:$A,$BS$1,Spotplan!$D:$D,Cost!BY$3)</f>
        <v>0</v>
      </c>
      <c r="BZ8" s="14">
        <f>SUMIFS(Spotplan!$F:$F,Spotplan!$B:$B,Cost!BZ$2,Spotplan!$C:$C,Cost!$BR8,Spotplan!$A:$A,$BS$1,Spotplan!$D:$D,Cost!BZ$3)</f>
        <v>208000</v>
      </c>
      <c r="CA8" s="14">
        <f>SUMIFS(Spotplan!$F:$F,Spotplan!$B:$B,Cost!CA$2,Spotplan!$C:$C,Cost!$BR8,Spotplan!$A:$A,$BS$1,Spotplan!$D:$D,Cost!CA$3)</f>
        <v>0</v>
      </c>
      <c r="CB8" s="14">
        <f>SUMIFS(Spotplan!$F:$F,Spotplan!$B:$B,Cost!CB$2,Spotplan!$C:$C,Cost!$BR8,Spotplan!$A:$A,$BS$1,Spotplan!$D:$D,Cost!CB$3)</f>
        <v>0</v>
      </c>
      <c r="CC8" s="14">
        <f>SUMIFS(Spotplan!$F:$F,Spotplan!$B:$B,Cost!CC$2,Spotplan!$C:$C,Cost!$BR8,Spotplan!$A:$A,$BS$1,Spotplan!$D:$D,Cost!CC$3)</f>
        <v>488000</v>
      </c>
      <c r="CD8" s="14">
        <f>SUMIFS(Spotplan!$F:$F,Spotplan!$B:$B,Cost!CD$2,Spotplan!$C:$C,Cost!$BR8,Spotplan!$A:$A,$BS$1,Spotplan!$D:$D,Cost!CD$3)</f>
        <v>0</v>
      </c>
      <c r="CE8" s="14">
        <f>SUMIFS(Spotplan!$F:$F,Spotplan!$B:$B,Cost!CE$2,Spotplan!$C:$C,Cost!$BR8,Spotplan!$A:$A,$CE$1,Spotplan!$D:$D,Cost!CE$3)</f>
        <v>0</v>
      </c>
      <c r="CF8" s="14">
        <f>SUMIFS(Spotplan!$F:$F,Spotplan!$B:$B,Cost!CF$2,Spotplan!$C:$C,Cost!$BR8,Spotplan!$A:$A,$CE$1,Spotplan!$D:$D,Cost!CF$3)</f>
        <v>136000</v>
      </c>
      <c r="CG8" s="14">
        <f>SUMIFS(Spotplan!$F:$F,Spotplan!$B:$B,Cost!CG$2,Spotplan!$C:$C,Cost!$BR8,Spotplan!$A:$A,$CE$1,Spotplan!$D:$D,Cost!CG$3)</f>
        <v>0</v>
      </c>
      <c r="CH8" s="14">
        <f>SUMIFS(Spotplan!$F:$F,Spotplan!$B:$B,Cost!CH$2,Spotplan!$C:$C,Cost!$BR8,Spotplan!$A:$A,$CE$1,Spotplan!$D:$D,Cost!CH$3)</f>
        <v>0</v>
      </c>
      <c r="CI8" s="14">
        <f>SUMIFS(Spotplan!$F:$F,Spotplan!$B:$B,Cost!CI$2,Spotplan!$C:$C,Cost!$BR8,Spotplan!$A:$A,$CE$1,Spotplan!$D:$D,Cost!CI$3)</f>
        <v>40000</v>
      </c>
      <c r="CJ8" s="14">
        <f>SUMIFS(Spotplan!$F:$F,Spotplan!$B:$B,Cost!CJ$2,Spotplan!$C:$C,Cost!$BR8,Spotplan!$A:$A,$CE$1,Spotplan!$D:$D,Cost!CJ$3)</f>
        <v>0</v>
      </c>
      <c r="CK8" s="14">
        <f>SUMIFS(Spotplan!$F:$F,Spotplan!$B:$B,Cost!CK$2,Spotplan!$C:$C,Cost!$BR8,Spotplan!$A:$A,$CE$1,Spotplan!$D:$D,Cost!CK$3)</f>
        <v>0</v>
      </c>
      <c r="CL8" s="14">
        <f>SUMIFS(Spotplan!$F:$F,Spotplan!$B:$B,Cost!CL$2,Spotplan!$C:$C,Cost!$BR8,Spotplan!$A:$A,$CE$1,Spotplan!$D:$D,Cost!CL$3)</f>
        <v>40000</v>
      </c>
      <c r="CM8" s="14">
        <f>SUMIFS(Spotplan!$F:$F,Spotplan!$B:$B,Cost!CM$2,Spotplan!$C:$C,Cost!$BR8,Spotplan!$A:$A,$CE$1,Spotplan!$D:$D,Cost!CM$3)</f>
        <v>0</v>
      </c>
      <c r="CN8" s="14">
        <f>SUMIFS(Spotplan!$F:$F,Spotplan!$B:$B,Cost!CN$2,Spotplan!$C:$C,Cost!$BR8,Spotplan!$A:$A,$CE$1,Spotplan!$D:$D,Cost!CN$3)</f>
        <v>0</v>
      </c>
      <c r="CO8" s="14">
        <f>SUMIFS(Spotplan!$F:$F,Spotplan!$B:$B,Cost!CO$2,Spotplan!$C:$C,Cost!$BR8,Spotplan!$A:$A,$CE$1,Spotplan!$D:$D,Cost!CO$3)</f>
        <v>64000</v>
      </c>
      <c r="CP8" s="14">
        <f>SUMIFS(Spotplan!$F:$F,Spotplan!$B:$B,Cost!CP$2,Spotplan!$C:$C,Cost!$BR8,Spotplan!$A:$A,$CE$1,Spotplan!$D:$D,Cost!CP$3)</f>
        <v>0</v>
      </c>
    </row>
    <row r="9" spans="1:94">
      <c r="A9" s="13" t="s">
        <v>80</v>
      </c>
      <c r="B9" s="24" t="s">
        <v>88</v>
      </c>
      <c r="C9" s="15">
        <f>SUM(S:U)</f>
        <v>103110.656</v>
      </c>
      <c r="E9" s="22" t="s">
        <v>47</v>
      </c>
      <c r="F9" s="15">
        <f t="shared" si="5"/>
        <v>0</v>
      </c>
      <c r="G9" s="15">
        <f t="shared" si="6"/>
        <v>38623.199999999997</v>
      </c>
      <c r="H9" s="15">
        <f t="shared" si="7"/>
        <v>0</v>
      </c>
      <c r="I9" s="15">
        <f t="shared" si="8"/>
        <v>0</v>
      </c>
      <c r="J9" s="15">
        <f t="shared" si="9"/>
        <v>20772.863999999998</v>
      </c>
      <c r="K9" s="15">
        <f t="shared" si="10"/>
        <v>0</v>
      </c>
      <c r="L9" s="15">
        <f t="shared" si="11"/>
        <v>0</v>
      </c>
      <c r="M9" s="15">
        <f t="shared" si="12"/>
        <v>17010</v>
      </c>
      <c r="N9" s="15">
        <f t="shared" si="13"/>
        <v>0</v>
      </c>
      <c r="O9" s="15">
        <f t="shared" si="14"/>
        <v>0</v>
      </c>
      <c r="P9" s="15">
        <f t="shared" si="15"/>
        <v>5320</v>
      </c>
      <c r="Q9" s="15">
        <f t="shared" si="16"/>
        <v>0</v>
      </c>
      <c r="R9" s="15">
        <f t="shared" si="17"/>
        <v>81726.063999999998</v>
      </c>
      <c r="S9" s="15">
        <f t="shared" si="18"/>
        <v>0</v>
      </c>
      <c r="T9" s="15">
        <f t="shared" si="19"/>
        <v>5056.1279999999997</v>
      </c>
      <c r="U9" s="15">
        <f t="shared" si="20"/>
        <v>0</v>
      </c>
      <c r="V9" s="15">
        <f t="shared" si="21"/>
        <v>0</v>
      </c>
      <c r="W9" s="15">
        <f t="shared" si="22"/>
        <v>1669.2479999999998</v>
      </c>
      <c r="X9" s="15">
        <f t="shared" si="23"/>
        <v>0</v>
      </c>
      <c r="Y9" s="15">
        <f t="shared" si="24"/>
        <v>0</v>
      </c>
      <c r="Z9" s="15">
        <f t="shared" si="25"/>
        <v>2520</v>
      </c>
      <c r="AA9" s="15">
        <f t="shared" si="26"/>
        <v>0</v>
      </c>
      <c r="AB9" s="15">
        <f t="shared" si="27"/>
        <v>0</v>
      </c>
      <c r="AC9" s="15">
        <f t="shared" si="28"/>
        <v>1710</v>
      </c>
      <c r="AD9" s="15">
        <f t="shared" si="29"/>
        <v>0</v>
      </c>
      <c r="AE9" s="15">
        <f t="shared" si="30"/>
        <v>10955.376</v>
      </c>
      <c r="AF9" s="15">
        <f t="shared" si="31"/>
        <v>92681.44</v>
      </c>
      <c r="AH9" s="21" t="s">
        <v>47</v>
      </c>
      <c r="AI9" s="19">
        <v>20.9</v>
      </c>
      <c r="AJ9" s="19">
        <v>20.285999999999998</v>
      </c>
      <c r="AK9" s="19">
        <v>28.35</v>
      </c>
      <c r="AL9" s="19">
        <v>19</v>
      </c>
      <c r="AM9" s="25">
        <v>35.112000000000002</v>
      </c>
      <c r="AN9" s="19">
        <v>52.163999999999994</v>
      </c>
      <c r="AO9" s="25">
        <v>63</v>
      </c>
      <c r="AP9" s="19">
        <v>23.75</v>
      </c>
      <c r="AR9" s="21" t="s">
        <v>47</v>
      </c>
      <c r="AS9" s="14">
        <f>SUMIFS('OTV-广告位'!$E:$E,'OTV-广告位'!$A:$A,Cost!$AR9,'OTV-广告位'!$C:$C,Cost!AS$2,'OTV-广告位'!$B:$B,'OTV-广告位'!$B$6,'OTV-广告位'!$D:$D,Cost!AS$3)</f>
        <v>0</v>
      </c>
      <c r="AT9" s="14">
        <f>SUMIFS('OTV-广告位'!$E:$E,'OTV-广告位'!$A:$A,Cost!$AR9,'OTV-广告位'!$C:$C,Cost!AT$2,'OTV-广告位'!$B:$B,'OTV-广告位'!$B$6,'OTV-广告位'!$D:$D,Cost!AT$3)</f>
        <v>2497227</v>
      </c>
      <c r="AU9" s="14">
        <f>SUMIFS('OTV-广告位'!$E:$E,'OTV-广告位'!$A:$A,Cost!$AR9,'OTV-广告位'!$C:$C,Cost!AU$2,'OTV-广告位'!$B:$B,'OTV-广告位'!$B$6,'OTV-广告位'!$D:$D,Cost!AU$3)</f>
        <v>0</v>
      </c>
      <c r="AV9" s="14">
        <f>SUMIFS('OTV-广告位'!$E:$E,'OTV-广告位'!$A:$A,Cost!$AR9,'OTV-广告位'!$C:$C,Cost!AV$2,'OTV-广告位'!$B:$B,'OTV-广告位'!$B$6,'OTV-广告位'!$D:$D,Cost!AV$3)</f>
        <v>0</v>
      </c>
      <c r="AW9" s="14">
        <f>SUMIFS('OTV-广告位'!$E:$E,'OTV-广告位'!$A:$A,Cost!$AR9,'OTV-广告位'!$C:$C,Cost!AW$2,'OTV-广告位'!$B:$B,'OTV-广告位'!$B$6,'OTV-广告位'!$D:$D,Cost!AW$3)</f>
        <v>1199215</v>
      </c>
      <c r="AX9" s="14">
        <f>SUMIFS('OTV-广告位'!$E:$E,'OTV-广告位'!$A:$A,Cost!$AR9,'OTV-广告位'!$C:$C,Cost!AX$2,'OTV-广告位'!$B:$B,'OTV-广告位'!$B$6,'OTV-广告位'!$D:$D,Cost!AX$3)</f>
        <v>0</v>
      </c>
      <c r="AY9" s="14">
        <f>SUMIFS('OTV-广告位'!$E:$E,'OTV-广告位'!$A:$A,Cost!$AR9,'OTV-广告位'!$C:$C,Cost!AY$2,'OTV-广告位'!$B:$B,'OTV-广告位'!$B$6,'OTV-广告位'!$D:$D,Cost!AY$3)</f>
        <v>0</v>
      </c>
      <c r="AZ9" s="14">
        <f>SUMIFS('OTV-广告位'!$E:$E,'OTV-广告位'!$A:$A,Cost!$AR9,'OTV-广告位'!$C:$C,Cost!AZ$2,'OTV-广告位'!$B:$B,'OTV-广告位'!$B$6,'OTV-广告位'!$D:$D,Cost!AZ$3)</f>
        <v>605325</v>
      </c>
      <c r="BA9" s="14">
        <f>SUMIFS('OTV-广告位'!$E:$E,'OTV-广告位'!$A:$A,Cost!$AR9,'OTV-广告位'!$C:$C,Cost!BA$2,'OTV-广告位'!$B:$B,'OTV-广告位'!$B$6,'OTV-广告位'!$D:$D,Cost!BA$3)</f>
        <v>0</v>
      </c>
      <c r="BB9" s="14">
        <f>SUMIFS('OTV-广告位'!$E:$E,'OTV-广告位'!$A:$A,Cost!$AR9,'OTV-广告位'!$C:$C,Cost!BB$2,'OTV-广告位'!$B:$B,'OTV-广告位'!$B$6,'OTV-广告位'!$D:$D,Cost!BB$3)</f>
        <v>0</v>
      </c>
      <c r="BC9" s="14">
        <f>SUMIFS('OTV-广告位'!$E:$E,'OTV-广告位'!$A:$A,Cost!$AR9,'OTV-广告位'!$C:$C,Cost!BC$2,'OTV-广告位'!$B:$B,'OTV-广告位'!$B$6,'OTV-广告位'!$D:$D,Cost!BC$3)</f>
        <v>302220</v>
      </c>
      <c r="BD9" s="14">
        <f>SUMIFS('OTV-广告位'!$E:$E,'OTV-广告位'!$A:$A,Cost!$AR9,'OTV-广告位'!$C:$C,Cost!BD$2,'OTV-广告位'!$B:$B,'OTV-广告位'!$B$6,'OTV-广告位'!$D:$D,Cost!BD$3)</f>
        <v>0</v>
      </c>
      <c r="BE9" s="14">
        <f>SUMIFS('OTT-广告位'!$E:$E,'OTT-广告位'!$B:$B,'OTT-广告位'!$B$6,'OTT-广告位'!$A:$A,Cost!$AR9,'OTT-广告位'!$C:$C,Cost!BE$2,'OTT-广告位'!$D:$D,Cost!BE$3)</f>
        <v>0</v>
      </c>
      <c r="BF9" s="14">
        <f>SUMIFS('OTT-广告位'!$E:$E,'OTT-广告位'!$B:$B,'OTT-广告位'!$B$6,'OTT-广告位'!$A:$A,Cost!$AR9,'OTT-广告位'!$C:$C,Cost!BF$2,'OTT-广告位'!$D:$D,Cost!BF$3)</f>
        <v>232857</v>
      </c>
      <c r="BG9" s="14">
        <f>SUMIFS('OTT-广告位'!$E:$E,'OTT-广告位'!$B:$B,'OTT-广告位'!$B$6,'OTT-广告位'!$A:$A,Cost!$AR9,'OTT-广告位'!$C:$C,Cost!BG$2,'OTT-广告位'!$D:$D,Cost!BG$3)</f>
        <v>0</v>
      </c>
      <c r="BH9" s="14">
        <f>SUMIFS('OTT-广告位'!$E:$E,'OTT-广告位'!$B:$B,'OTT-广告位'!$B$6,'OTT-广告位'!$A:$A,Cost!$AR9,'OTT-广告位'!$C:$C,Cost!BH$2,'OTT-广告位'!$D:$D,Cost!BH$3)</f>
        <v>0</v>
      </c>
      <c r="BI9" s="14">
        <f>SUMIFS('OTT-广告位'!$E:$E,'OTT-广告位'!$B:$B,'OTT-广告位'!$B$6,'OTT-广告位'!$A:$A,Cost!$AR9,'OTT-广告位'!$C:$C,Cost!BI$2,'OTT-广告位'!$D:$D,Cost!BI$3)</f>
        <v>36131</v>
      </c>
      <c r="BJ9" s="14">
        <f>SUMIFS('OTT-广告位'!$E:$E,'OTT-广告位'!$B:$B,'OTT-广告位'!$B$6,'OTT-广告位'!$A:$A,Cost!$AR9,'OTT-广告位'!$C:$C,Cost!BJ$2,'OTT-广告位'!$D:$D,Cost!BJ$3)</f>
        <v>0</v>
      </c>
      <c r="BK9" s="14">
        <f>SUMIFS('OTT-广告位'!$E:$E,'OTT-广告位'!$B:$B,'OTT-广告位'!$B$6,'OTT-广告位'!$A:$A,Cost!$AR9,'OTT-广告位'!$C:$C,Cost!BK$2,'OTT-广告位'!$D:$D,Cost!BK$3)</f>
        <v>0</v>
      </c>
      <c r="BL9" s="14">
        <f>SUMIFS('OTT-广告位'!$E:$E,'OTT-广告位'!$B:$B,'OTT-广告位'!$B$6,'OTT-广告位'!$A:$A,Cost!$AR9,'OTT-广告位'!$C:$C,Cost!BL$2,'OTT-广告位'!$D:$D,Cost!BL$3)</f>
        <v>40286</v>
      </c>
      <c r="BM9" s="14">
        <f>SUMIFS('OTT-广告位'!$E:$E,'OTT-广告位'!$B:$B,'OTT-广告位'!$B$6,'OTT-广告位'!$A:$A,Cost!$AR9,'OTT-广告位'!$C:$C,Cost!BM$2,'OTT-广告位'!$D:$D,Cost!BM$3)</f>
        <v>0</v>
      </c>
      <c r="BN9" s="14">
        <f>SUMIFS('OTT-广告位'!$E:$E,'OTT-广告位'!$B:$B,'OTT-广告位'!$B$6,'OTT-广告位'!$A:$A,Cost!$AR9,'OTT-广告位'!$C:$C,Cost!BN$2,'OTT-广告位'!$D:$D,Cost!BN$3)</f>
        <v>0</v>
      </c>
      <c r="BO9" s="14">
        <f>SUMIFS('OTT-广告位'!$E:$E,'OTT-广告位'!$B:$B,'OTT-广告位'!$B$6,'OTT-广告位'!$A:$A,Cost!$AR9,'OTT-广告位'!$C:$C,Cost!BO$2,'OTT-广告位'!$D:$D,Cost!BO$3)</f>
        <v>81527</v>
      </c>
      <c r="BP9" s="14">
        <f>SUMIFS('OTT-广告位'!$E:$E,'OTT-广告位'!$B:$B,'OTT-广告位'!$B$6,'OTT-广告位'!$A:$A,Cost!$AR9,'OTT-广告位'!$C:$C,Cost!BP$2,'OTT-广告位'!$D:$D,Cost!BP$3)</f>
        <v>0</v>
      </c>
      <c r="BR9" s="21" t="s">
        <v>47</v>
      </c>
      <c r="BS9" s="14">
        <f>SUMIFS(Spotplan!$F:$F,Spotplan!$B:$B,Cost!BS$2,Spotplan!$C:$C,Cost!$BR9,Spotplan!$A:$A,$BS$1,Spotplan!$D:$D,Cost!BS$3)</f>
        <v>0</v>
      </c>
      <c r="BT9" s="14">
        <f>SUMIFS(Spotplan!$F:$F,Spotplan!$B:$B,Cost!BT$2,Spotplan!$C:$C,Cost!$BR9,Spotplan!$A:$A,$BS$1,Spotplan!$D:$D,Cost!BT$3)</f>
        <v>1848000</v>
      </c>
      <c r="BU9" s="14">
        <f>SUMIFS(Spotplan!$F:$F,Spotplan!$B:$B,Cost!BU$2,Spotplan!$C:$C,Cost!$BR9,Spotplan!$A:$A,$BS$1,Spotplan!$D:$D,Cost!BU$3)</f>
        <v>0</v>
      </c>
      <c r="BV9" s="14">
        <f>SUMIFS(Spotplan!$F:$F,Spotplan!$B:$B,Cost!BV$2,Spotplan!$C:$C,Cost!$BR9,Spotplan!$A:$A,$BS$1,Spotplan!$D:$D,Cost!BV$3)</f>
        <v>0</v>
      </c>
      <c r="BW9" s="14">
        <f>SUMIFS(Spotplan!$F:$F,Spotplan!$B:$B,Cost!BW$2,Spotplan!$C:$C,Cost!$BR9,Spotplan!$A:$A,$BS$1,Spotplan!$D:$D,Cost!BW$3)</f>
        <v>1024000</v>
      </c>
      <c r="BX9" s="14">
        <f>SUMIFS(Spotplan!$F:$F,Spotplan!$B:$B,Cost!BX$2,Spotplan!$C:$C,Cost!$BR9,Spotplan!$A:$A,$BS$1,Spotplan!$D:$D,Cost!BX$3)</f>
        <v>0</v>
      </c>
      <c r="BY9" s="14">
        <f>SUMIFS(Spotplan!$F:$F,Spotplan!$B:$B,Cost!BY$2,Spotplan!$C:$C,Cost!$BR9,Spotplan!$A:$A,$BS$1,Spotplan!$D:$D,Cost!BY$3)</f>
        <v>0</v>
      </c>
      <c r="BZ9" s="14">
        <f>SUMIFS(Spotplan!$F:$F,Spotplan!$B:$B,Cost!BZ$2,Spotplan!$C:$C,Cost!$BR9,Spotplan!$A:$A,$BS$1,Spotplan!$D:$D,Cost!BZ$3)</f>
        <v>600000</v>
      </c>
      <c r="CA9" s="14">
        <f>SUMIFS(Spotplan!$F:$F,Spotplan!$B:$B,Cost!CA$2,Spotplan!$C:$C,Cost!$BR9,Spotplan!$A:$A,$BS$1,Spotplan!$D:$D,Cost!CA$3)</f>
        <v>0</v>
      </c>
      <c r="CB9" s="14">
        <f>SUMIFS(Spotplan!$F:$F,Spotplan!$B:$B,Cost!CB$2,Spotplan!$C:$C,Cost!$BR9,Spotplan!$A:$A,$BS$1,Spotplan!$D:$D,Cost!CB$3)</f>
        <v>0</v>
      </c>
      <c r="CC9" s="14">
        <f>SUMIFS(Spotplan!$F:$F,Spotplan!$B:$B,Cost!CC$2,Spotplan!$C:$C,Cost!$BR9,Spotplan!$A:$A,$BS$1,Spotplan!$D:$D,Cost!CC$3)</f>
        <v>280000</v>
      </c>
      <c r="CD9" s="14">
        <f>SUMIFS(Spotplan!$F:$F,Spotplan!$B:$B,Cost!CD$2,Spotplan!$C:$C,Cost!$BR9,Spotplan!$A:$A,$BS$1,Spotplan!$D:$D,Cost!CD$3)</f>
        <v>0</v>
      </c>
      <c r="CE9" s="14">
        <f>SUMIFS(Spotplan!$F:$F,Spotplan!$B:$B,Cost!CE$2,Spotplan!$C:$C,Cost!$BR9,Spotplan!$A:$A,$CE$1,Spotplan!$D:$D,Cost!CE$3)</f>
        <v>0</v>
      </c>
      <c r="CF9" s="14">
        <f>SUMIFS(Spotplan!$F:$F,Spotplan!$B:$B,Cost!CF$2,Spotplan!$C:$C,Cost!$BR9,Spotplan!$A:$A,$CE$1,Spotplan!$D:$D,Cost!CF$3)</f>
        <v>144000</v>
      </c>
      <c r="CG9" s="14">
        <f>SUMIFS(Spotplan!$F:$F,Spotplan!$B:$B,Cost!CG$2,Spotplan!$C:$C,Cost!$BR9,Spotplan!$A:$A,$CE$1,Spotplan!$D:$D,Cost!CG$3)</f>
        <v>0</v>
      </c>
      <c r="CH9" s="14">
        <f>SUMIFS(Spotplan!$F:$F,Spotplan!$B:$B,Cost!CH$2,Spotplan!$C:$C,Cost!$BR9,Spotplan!$A:$A,$CE$1,Spotplan!$D:$D,Cost!CH$3)</f>
        <v>0</v>
      </c>
      <c r="CI9" s="14">
        <f>SUMIFS(Spotplan!$F:$F,Spotplan!$B:$B,Cost!CI$2,Spotplan!$C:$C,Cost!$BR9,Spotplan!$A:$A,$CE$1,Spotplan!$D:$D,Cost!CI$3)</f>
        <v>32000</v>
      </c>
      <c r="CJ9" s="14">
        <f>SUMIFS(Spotplan!$F:$F,Spotplan!$B:$B,Cost!CJ$2,Spotplan!$C:$C,Cost!$BR9,Spotplan!$A:$A,$CE$1,Spotplan!$D:$D,Cost!CJ$3)</f>
        <v>0</v>
      </c>
      <c r="CK9" s="14">
        <f>SUMIFS(Spotplan!$F:$F,Spotplan!$B:$B,Cost!CK$2,Spotplan!$C:$C,Cost!$BR9,Spotplan!$A:$A,$CE$1,Spotplan!$D:$D,Cost!CK$3)</f>
        <v>0</v>
      </c>
      <c r="CL9" s="14">
        <f>SUMIFS(Spotplan!$F:$F,Spotplan!$B:$B,Cost!CL$2,Spotplan!$C:$C,Cost!$BR9,Spotplan!$A:$A,$CE$1,Spotplan!$D:$D,Cost!CL$3)</f>
        <v>40000</v>
      </c>
      <c r="CM9" s="14">
        <f>SUMIFS(Spotplan!$F:$F,Spotplan!$B:$B,Cost!CM$2,Spotplan!$C:$C,Cost!$BR9,Spotplan!$A:$A,$CE$1,Spotplan!$D:$D,Cost!CM$3)</f>
        <v>0</v>
      </c>
      <c r="CN9" s="14">
        <f>SUMIFS(Spotplan!$F:$F,Spotplan!$B:$B,Cost!CN$2,Spotplan!$C:$C,Cost!$BR9,Spotplan!$A:$A,$CE$1,Spotplan!$D:$D,Cost!CN$3)</f>
        <v>0</v>
      </c>
      <c r="CO9" s="14">
        <f>SUMIFS(Spotplan!$F:$F,Spotplan!$B:$B,Cost!CO$2,Spotplan!$C:$C,Cost!$BR9,Spotplan!$A:$A,$CE$1,Spotplan!$D:$D,Cost!CO$3)</f>
        <v>72000</v>
      </c>
      <c r="CP9" s="14">
        <f>SUMIFS(Spotplan!$F:$F,Spotplan!$B:$B,Cost!CP$2,Spotplan!$C:$C,Cost!$BR9,Spotplan!$A:$A,$CE$1,Spotplan!$D:$D,Cost!CP$3)</f>
        <v>0</v>
      </c>
    </row>
    <row r="10" spans="1:94">
      <c r="A10" s="13" t="s">
        <v>80</v>
      </c>
      <c r="B10" s="24" t="s">
        <v>89</v>
      </c>
      <c r="C10" s="15">
        <f>SUM(V:X)</f>
        <v>81792.477731999999</v>
      </c>
      <c r="E10" s="22" t="s">
        <v>48</v>
      </c>
      <c r="F10" s="15">
        <f t="shared" si="5"/>
        <v>0</v>
      </c>
      <c r="G10" s="15">
        <f t="shared" si="6"/>
        <v>29594.399999999998</v>
      </c>
      <c r="H10" s="15">
        <f t="shared" si="7"/>
        <v>0</v>
      </c>
      <c r="I10" s="15">
        <f t="shared" si="8"/>
        <v>0</v>
      </c>
      <c r="J10" s="15">
        <f t="shared" si="9"/>
        <v>19165.178214</v>
      </c>
      <c r="K10" s="15">
        <f t="shared" si="10"/>
        <v>0</v>
      </c>
      <c r="L10" s="15">
        <f t="shared" si="11"/>
        <v>0</v>
      </c>
      <c r="M10" s="15">
        <f t="shared" si="12"/>
        <v>12669.926850000002</v>
      </c>
      <c r="N10" s="15">
        <f t="shared" si="13"/>
        <v>0</v>
      </c>
      <c r="O10" s="15">
        <f t="shared" si="14"/>
        <v>0</v>
      </c>
      <c r="P10" s="15">
        <f t="shared" si="15"/>
        <v>3648</v>
      </c>
      <c r="Q10" s="15">
        <f t="shared" si="16"/>
        <v>0</v>
      </c>
      <c r="R10" s="15">
        <f t="shared" si="17"/>
        <v>65077.505063999997</v>
      </c>
      <c r="S10" s="15">
        <f t="shared" si="18"/>
        <v>0</v>
      </c>
      <c r="T10" s="15">
        <f t="shared" si="19"/>
        <v>7865.0879999999997</v>
      </c>
      <c r="U10" s="15">
        <f t="shared" si="20"/>
        <v>0</v>
      </c>
      <c r="V10" s="15">
        <f t="shared" si="21"/>
        <v>0</v>
      </c>
      <c r="W10" s="15">
        <f t="shared" si="22"/>
        <v>417.31199999999995</v>
      </c>
      <c r="X10" s="15">
        <f t="shared" si="23"/>
        <v>0</v>
      </c>
      <c r="Y10" s="15">
        <f t="shared" si="24"/>
        <v>0</v>
      </c>
      <c r="Z10" s="15">
        <f t="shared" si="25"/>
        <v>3528</v>
      </c>
      <c r="AA10" s="15">
        <f t="shared" si="26"/>
        <v>0</v>
      </c>
      <c r="AB10" s="15">
        <f t="shared" si="27"/>
        <v>0</v>
      </c>
      <c r="AC10" s="15">
        <f t="shared" si="28"/>
        <v>2090</v>
      </c>
      <c r="AD10" s="15">
        <f t="shared" si="29"/>
        <v>0</v>
      </c>
      <c r="AE10" s="15">
        <f t="shared" si="30"/>
        <v>13900.4</v>
      </c>
      <c r="AF10" s="15">
        <f t="shared" si="31"/>
        <v>78977.905063999991</v>
      </c>
      <c r="AH10" s="21" t="s">
        <v>48</v>
      </c>
      <c r="AI10" s="19">
        <v>20.9</v>
      </c>
      <c r="AJ10" s="19">
        <v>20.285999999999998</v>
      </c>
      <c r="AK10" s="19">
        <v>28.35</v>
      </c>
      <c r="AL10" s="19">
        <v>19</v>
      </c>
      <c r="AM10" s="25">
        <v>35.112000000000002</v>
      </c>
      <c r="AN10" s="19">
        <v>52.163999999999994</v>
      </c>
      <c r="AO10" s="25">
        <v>63</v>
      </c>
      <c r="AP10" s="19">
        <v>23.75</v>
      </c>
      <c r="AR10" s="21" t="s">
        <v>48</v>
      </c>
      <c r="AS10" s="14">
        <f>SUMIFS('OTV-广告位'!$E:$E,'OTV-广告位'!$A:$A,Cost!$AR10,'OTV-广告位'!$C:$C,Cost!AS$2,'OTV-广告位'!$B:$B,'OTV-广告位'!$B$6,'OTV-广告位'!$D:$D,Cost!AS$3)</f>
        <v>0</v>
      </c>
      <c r="AT10" s="14">
        <f>SUMIFS('OTV-广告位'!$E:$E,'OTV-广告位'!$A:$A,Cost!$AR10,'OTV-广告位'!$C:$C,Cost!AT$2,'OTV-广告位'!$B:$B,'OTV-广告位'!$B$6,'OTV-广告位'!$D:$D,Cost!AT$3)</f>
        <v>1488814</v>
      </c>
      <c r="AU10" s="14">
        <f>SUMIFS('OTV-广告位'!$E:$E,'OTV-广告位'!$A:$A,Cost!$AR10,'OTV-广告位'!$C:$C,Cost!AU$2,'OTV-广告位'!$B:$B,'OTV-广告位'!$B$6,'OTV-广告位'!$D:$D,Cost!AU$3)</f>
        <v>0</v>
      </c>
      <c r="AV10" s="14">
        <f>SUMIFS('OTV-广告位'!$E:$E,'OTV-广告位'!$A:$A,Cost!$AR10,'OTV-广告位'!$C:$C,Cost!AV$2,'OTV-广告位'!$B:$B,'OTV-广告位'!$B$6,'OTV-广告位'!$D:$D,Cost!AV$3)</f>
        <v>0</v>
      </c>
      <c r="AW10" s="14">
        <f>SUMIFS('OTV-广告位'!$E:$E,'OTV-广告位'!$A:$A,Cost!$AR10,'OTV-广告位'!$C:$C,Cost!AW$2,'OTV-广告位'!$B:$B,'OTV-广告位'!$B$6,'OTV-广告位'!$D:$D,Cost!AW$3)</f>
        <v>944749</v>
      </c>
      <c r="AX10" s="14">
        <f>SUMIFS('OTV-广告位'!$E:$E,'OTV-广告位'!$A:$A,Cost!$AR10,'OTV-广告位'!$C:$C,Cost!AX$2,'OTV-广告位'!$B:$B,'OTV-广告位'!$B$6,'OTV-广告位'!$D:$D,Cost!AX$3)</f>
        <v>0</v>
      </c>
      <c r="AY10" s="14">
        <f>SUMIFS('OTV-广告位'!$E:$E,'OTV-广告位'!$A:$A,Cost!$AR10,'OTV-广告位'!$C:$C,Cost!AY$2,'OTV-广告位'!$B:$B,'OTV-广告位'!$B$6,'OTV-广告位'!$D:$D,Cost!AY$3)</f>
        <v>0</v>
      </c>
      <c r="AZ10" s="14">
        <f>SUMIFS('OTV-广告位'!$E:$E,'OTV-广告位'!$A:$A,Cost!$AR10,'OTV-广告位'!$C:$C,Cost!AZ$2,'OTV-广告位'!$B:$B,'OTV-广告位'!$B$6,'OTV-广告位'!$D:$D,Cost!AZ$3)</f>
        <v>446911</v>
      </c>
      <c r="BA10" s="14">
        <f>SUMIFS('OTV-广告位'!$E:$E,'OTV-广告位'!$A:$A,Cost!$AR10,'OTV-广告位'!$C:$C,Cost!BA$2,'OTV-广告位'!$B:$B,'OTV-广告位'!$B$6,'OTV-广告位'!$D:$D,Cost!BA$3)</f>
        <v>0</v>
      </c>
      <c r="BB10" s="14">
        <f>SUMIFS('OTV-广告位'!$E:$E,'OTV-广告位'!$A:$A,Cost!$AR10,'OTV-广告位'!$C:$C,Cost!BB$2,'OTV-广告位'!$B:$B,'OTV-广告位'!$B$6,'OTV-广告位'!$D:$D,Cost!BB$3)</f>
        <v>0</v>
      </c>
      <c r="BC10" s="14">
        <f>SUMIFS('OTV-广告位'!$E:$E,'OTV-广告位'!$A:$A,Cost!$AR10,'OTV-广告位'!$C:$C,Cost!BC$2,'OTV-广告位'!$B:$B,'OTV-广告位'!$B$6,'OTV-广告位'!$D:$D,Cost!BC$3)</f>
        <v>203651</v>
      </c>
      <c r="BD10" s="14">
        <f>SUMIFS('OTV-广告位'!$E:$E,'OTV-广告位'!$A:$A,Cost!$AR10,'OTV-广告位'!$C:$C,Cost!BD$2,'OTV-广告位'!$B:$B,'OTV-广告位'!$B$6,'OTV-广告位'!$D:$D,Cost!BD$3)</f>
        <v>0</v>
      </c>
      <c r="BE10" s="14">
        <f>SUMIFS('OTT-广告位'!$E:$E,'OTT-广告位'!$B:$B,'OTT-广告位'!$B$6,'OTT-广告位'!$A:$A,Cost!$AR10,'OTT-广告位'!$C:$C,Cost!BE$2,'OTT-广告位'!$D:$D,Cost!BE$3)</f>
        <v>0</v>
      </c>
      <c r="BF10" s="14">
        <f>SUMIFS('OTT-广告位'!$E:$E,'OTT-广告位'!$B:$B,'OTT-广告位'!$B$6,'OTT-广告位'!$A:$A,Cost!$AR10,'OTT-广告位'!$C:$C,Cost!BF$2,'OTT-广告位'!$D:$D,Cost!BF$3)</f>
        <v>352263</v>
      </c>
      <c r="BG10" s="14">
        <f>SUMIFS('OTT-广告位'!$E:$E,'OTT-广告位'!$B:$B,'OTT-广告位'!$B$6,'OTT-广告位'!$A:$A,Cost!$AR10,'OTT-广告位'!$C:$C,Cost!BG$2,'OTT-广告位'!$D:$D,Cost!BG$3)</f>
        <v>0</v>
      </c>
      <c r="BH10" s="14">
        <f>SUMIFS('OTT-广告位'!$E:$E,'OTT-广告位'!$B:$B,'OTT-广告位'!$B$6,'OTT-广告位'!$A:$A,Cost!$AR10,'OTT-广告位'!$C:$C,Cost!BH$2,'OTT-广告位'!$D:$D,Cost!BH$3)</f>
        <v>0</v>
      </c>
      <c r="BI10" s="14">
        <f>SUMIFS('OTT-广告位'!$E:$E,'OTT-广告位'!$B:$B,'OTT-广告位'!$B$6,'OTT-广告位'!$A:$A,Cost!$AR10,'OTT-广告位'!$C:$C,Cost!BI$2,'OTT-广告位'!$D:$D,Cost!BI$3)</f>
        <v>17288</v>
      </c>
      <c r="BJ10" s="14">
        <f>SUMIFS('OTT-广告位'!$E:$E,'OTT-广告位'!$B:$B,'OTT-广告位'!$B$6,'OTT-广告位'!$A:$A,Cost!$AR10,'OTT-广告位'!$C:$C,Cost!BJ$2,'OTT-广告位'!$D:$D,Cost!BJ$3)</f>
        <v>0</v>
      </c>
      <c r="BK10" s="14">
        <f>SUMIFS('OTT-广告位'!$E:$E,'OTT-广告位'!$B:$B,'OTT-广告位'!$B$6,'OTT-广告位'!$A:$A,Cost!$AR10,'OTT-广告位'!$C:$C,Cost!BK$2,'OTT-广告位'!$D:$D,Cost!BK$3)</f>
        <v>0</v>
      </c>
      <c r="BL10" s="14">
        <f>SUMIFS('OTT-广告位'!$E:$E,'OTT-广告位'!$B:$B,'OTT-广告位'!$B$6,'OTT-广告位'!$A:$A,Cost!$AR10,'OTT-广告位'!$C:$C,Cost!BL$2,'OTT-广告位'!$D:$D,Cost!BL$3)</f>
        <v>56165</v>
      </c>
      <c r="BM10" s="14">
        <f>SUMIFS('OTT-广告位'!$E:$E,'OTT-广告位'!$B:$B,'OTT-广告位'!$B$6,'OTT-广告位'!$A:$A,Cost!$AR10,'OTT-广告位'!$C:$C,Cost!BM$2,'OTT-广告位'!$D:$D,Cost!BM$3)</f>
        <v>0</v>
      </c>
      <c r="BN10" s="14">
        <f>SUMIFS('OTT-广告位'!$E:$E,'OTT-广告位'!$B:$B,'OTT-广告位'!$B$6,'OTT-广告位'!$A:$A,Cost!$AR10,'OTT-广告位'!$C:$C,Cost!BN$2,'OTT-广告位'!$D:$D,Cost!BN$3)</f>
        <v>0</v>
      </c>
      <c r="BO10" s="14">
        <f>SUMIFS('OTT-广告位'!$E:$E,'OTT-广告位'!$B:$B,'OTT-广告位'!$B$6,'OTT-广告位'!$A:$A,Cost!$AR10,'OTT-广告位'!$C:$C,Cost!BO$2,'OTT-广告位'!$D:$D,Cost!BO$3)</f>
        <v>100020</v>
      </c>
      <c r="BP10" s="14">
        <f>SUMIFS('OTT-广告位'!$E:$E,'OTT-广告位'!$B:$B,'OTT-广告位'!$B$6,'OTT-广告位'!$A:$A,Cost!$AR10,'OTT-广告位'!$C:$C,Cost!BP$2,'OTT-广告位'!$D:$D,Cost!BP$3)</f>
        <v>0</v>
      </c>
      <c r="BR10" s="21" t="s">
        <v>48</v>
      </c>
      <c r="BS10" s="14">
        <f>SUMIFS(Spotplan!$F:$F,Spotplan!$B:$B,Cost!BS$2,Spotplan!$C:$C,Cost!$BR10,Spotplan!$A:$A,$BS$1,Spotplan!$D:$D,Cost!BS$3)</f>
        <v>0</v>
      </c>
      <c r="BT10" s="14">
        <f>SUMIFS(Spotplan!$F:$F,Spotplan!$B:$B,Cost!BT$2,Spotplan!$C:$C,Cost!$BR10,Spotplan!$A:$A,$BS$1,Spotplan!$D:$D,Cost!BT$3)</f>
        <v>1416000</v>
      </c>
      <c r="BU10" s="14">
        <f>SUMIFS(Spotplan!$F:$F,Spotplan!$B:$B,Cost!BU$2,Spotplan!$C:$C,Cost!$BR10,Spotplan!$A:$A,$BS$1,Spotplan!$D:$D,Cost!BU$3)</f>
        <v>0</v>
      </c>
      <c r="BV10" s="14">
        <f>SUMIFS(Spotplan!$F:$F,Spotplan!$B:$B,Cost!BV$2,Spotplan!$C:$C,Cost!$BR10,Spotplan!$A:$A,$BS$1,Spotplan!$D:$D,Cost!BV$3)</f>
        <v>0</v>
      </c>
      <c r="BW10" s="14">
        <f>SUMIFS(Spotplan!$F:$F,Spotplan!$B:$B,Cost!BW$2,Spotplan!$C:$C,Cost!$BR10,Spotplan!$A:$A,$BS$1,Spotplan!$D:$D,Cost!BW$3)</f>
        <v>1392000</v>
      </c>
      <c r="BX10" s="14">
        <f>SUMIFS(Spotplan!$F:$F,Spotplan!$B:$B,Cost!BX$2,Spotplan!$C:$C,Cost!$BR10,Spotplan!$A:$A,$BS$1,Spotplan!$D:$D,Cost!BX$3)</f>
        <v>0</v>
      </c>
      <c r="BY10" s="14">
        <f>SUMIFS(Spotplan!$F:$F,Spotplan!$B:$B,Cost!BY$2,Spotplan!$C:$C,Cost!$BR10,Spotplan!$A:$A,$BS$1,Spotplan!$D:$D,Cost!BY$3)</f>
        <v>0</v>
      </c>
      <c r="BZ10" s="14">
        <f>SUMIFS(Spotplan!$F:$F,Spotplan!$B:$B,Cost!BZ$2,Spotplan!$C:$C,Cost!$BR10,Spotplan!$A:$A,$BS$1,Spotplan!$D:$D,Cost!BZ$3)</f>
        <v>448000</v>
      </c>
      <c r="CA10" s="14">
        <f>SUMIFS(Spotplan!$F:$F,Spotplan!$B:$B,Cost!CA$2,Spotplan!$C:$C,Cost!$BR10,Spotplan!$A:$A,$BS$1,Spotplan!$D:$D,Cost!CA$3)</f>
        <v>0</v>
      </c>
      <c r="CB10" s="14">
        <f>SUMIFS(Spotplan!$F:$F,Spotplan!$B:$B,Cost!CB$2,Spotplan!$C:$C,Cost!$BR10,Spotplan!$A:$A,$BS$1,Spotplan!$D:$D,Cost!CB$3)</f>
        <v>0</v>
      </c>
      <c r="CC10" s="14">
        <f>SUMIFS(Spotplan!$F:$F,Spotplan!$B:$B,Cost!CC$2,Spotplan!$C:$C,Cost!$BR10,Spotplan!$A:$A,$BS$1,Spotplan!$D:$D,Cost!CC$3)</f>
        <v>192000</v>
      </c>
      <c r="CD10" s="14">
        <f>SUMIFS(Spotplan!$F:$F,Spotplan!$B:$B,Cost!CD$2,Spotplan!$C:$C,Cost!$BR10,Spotplan!$A:$A,$BS$1,Spotplan!$D:$D,Cost!CD$3)</f>
        <v>0</v>
      </c>
      <c r="CE10" s="14">
        <f>SUMIFS(Spotplan!$F:$F,Spotplan!$B:$B,Cost!CE$2,Spotplan!$C:$C,Cost!$BR10,Spotplan!$A:$A,$CE$1,Spotplan!$D:$D,Cost!CE$3)</f>
        <v>0</v>
      </c>
      <c r="CF10" s="14">
        <f>SUMIFS(Spotplan!$F:$F,Spotplan!$B:$B,Cost!CF$2,Spotplan!$C:$C,Cost!$BR10,Spotplan!$A:$A,$CE$1,Spotplan!$D:$D,Cost!CF$3)</f>
        <v>224000</v>
      </c>
      <c r="CG10" s="14">
        <f>SUMIFS(Spotplan!$F:$F,Spotplan!$B:$B,Cost!CG$2,Spotplan!$C:$C,Cost!$BR10,Spotplan!$A:$A,$CE$1,Spotplan!$D:$D,Cost!CG$3)</f>
        <v>0</v>
      </c>
      <c r="CH10" s="14">
        <f>SUMIFS(Spotplan!$F:$F,Spotplan!$B:$B,Cost!CH$2,Spotplan!$C:$C,Cost!$BR10,Spotplan!$A:$A,$CE$1,Spotplan!$D:$D,Cost!CH$3)</f>
        <v>0</v>
      </c>
      <c r="CI10" s="14">
        <f>SUMIFS(Spotplan!$F:$F,Spotplan!$B:$B,Cost!CI$2,Spotplan!$C:$C,Cost!$BR10,Spotplan!$A:$A,$CE$1,Spotplan!$D:$D,Cost!CI$3)</f>
        <v>8000</v>
      </c>
      <c r="CJ10" s="14">
        <f>SUMIFS(Spotplan!$F:$F,Spotplan!$B:$B,Cost!CJ$2,Spotplan!$C:$C,Cost!$BR10,Spotplan!$A:$A,$CE$1,Spotplan!$D:$D,Cost!CJ$3)</f>
        <v>0</v>
      </c>
      <c r="CK10" s="14">
        <f>SUMIFS(Spotplan!$F:$F,Spotplan!$B:$B,Cost!CK$2,Spotplan!$C:$C,Cost!$BR10,Spotplan!$A:$A,$CE$1,Spotplan!$D:$D,Cost!CK$3)</f>
        <v>0</v>
      </c>
      <c r="CL10" s="14">
        <f>SUMIFS(Spotplan!$F:$F,Spotplan!$B:$B,Cost!CL$2,Spotplan!$C:$C,Cost!$BR10,Spotplan!$A:$A,$CE$1,Spotplan!$D:$D,Cost!CL$3)</f>
        <v>56000</v>
      </c>
      <c r="CM10" s="14">
        <f>SUMIFS(Spotplan!$F:$F,Spotplan!$B:$B,Cost!CM$2,Spotplan!$C:$C,Cost!$BR10,Spotplan!$A:$A,$CE$1,Spotplan!$D:$D,Cost!CM$3)</f>
        <v>0</v>
      </c>
      <c r="CN10" s="14">
        <f>SUMIFS(Spotplan!$F:$F,Spotplan!$B:$B,Cost!CN$2,Spotplan!$C:$C,Cost!$BR10,Spotplan!$A:$A,$CE$1,Spotplan!$D:$D,Cost!CN$3)</f>
        <v>0</v>
      </c>
      <c r="CO10" s="14">
        <f>SUMIFS(Spotplan!$F:$F,Spotplan!$B:$B,Cost!CO$2,Spotplan!$C:$C,Cost!$BR10,Spotplan!$A:$A,$CE$1,Spotplan!$D:$D,Cost!CO$3)</f>
        <v>88000</v>
      </c>
      <c r="CP10" s="14">
        <f>SUMIFS(Spotplan!$F:$F,Spotplan!$B:$B,Cost!CP$2,Spotplan!$C:$C,Cost!$BR10,Spotplan!$A:$A,$CE$1,Spotplan!$D:$D,Cost!CP$3)</f>
        <v>0</v>
      </c>
    </row>
    <row r="11" spans="1:94">
      <c r="A11" s="13" t="s">
        <v>80</v>
      </c>
      <c r="B11" s="24" t="s">
        <v>112</v>
      </c>
      <c r="C11" s="15">
        <f>SUM(Y:AA)</f>
        <v>54646.2</v>
      </c>
      <c r="E11" s="22" t="s">
        <v>3</v>
      </c>
      <c r="F11" s="15">
        <f t="shared" si="5"/>
        <v>0</v>
      </c>
      <c r="G11" s="15">
        <f t="shared" si="6"/>
        <v>19228</v>
      </c>
      <c r="H11" s="15">
        <f t="shared" si="7"/>
        <v>0</v>
      </c>
      <c r="I11" s="15">
        <f t="shared" si="8"/>
        <v>0</v>
      </c>
      <c r="J11" s="15">
        <f t="shared" si="9"/>
        <v>7707.7874159999992</v>
      </c>
      <c r="K11" s="15">
        <f t="shared" si="10"/>
        <v>0</v>
      </c>
      <c r="L11" s="15">
        <f t="shared" si="11"/>
        <v>0</v>
      </c>
      <c r="M11" s="15">
        <f t="shared" si="12"/>
        <v>5896.8</v>
      </c>
      <c r="N11" s="15">
        <f t="shared" si="13"/>
        <v>0</v>
      </c>
      <c r="O11" s="15">
        <f t="shared" si="14"/>
        <v>0</v>
      </c>
      <c r="P11" s="15">
        <f t="shared" si="15"/>
        <v>3952</v>
      </c>
      <c r="Q11" s="15">
        <f t="shared" si="16"/>
        <v>0</v>
      </c>
      <c r="R11" s="15">
        <f t="shared" si="17"/>
        <v>36784.587416000002</v>
      </c>
      <c r="S11" s="15">
        <f t="shared" si="18"/>
        <v>0</v>
      </c>
      <c r="T11" s="15">
        <f t="shared" si="19"/>
        <v>3089.8560000000002</v>
      </c>
      <c r="U11" s="15">
        <f t="shared" si="20"/>
        <v>0</v>
      </c>
      <c r="V11" s="15">
        <f t="shared" si="21"/>
        <v>0</v>
      </c>
      <c r="W11" s="15">
        <f t="shared" si="22"/>
        <v>5755.7235959999989</v>
      </c>
      <c r="X11" s="15">
        <f t="shared" si="23"/>
        <v>0</v>
      </c>
      <c r="Y11" s="15">
        <f t="shared" si="24"/>
        <v>0</v>
      </c>
      <c r="Z11" s="15">
        <f t="shared" si="25"/>
        <v>1512</v>
      </c>
      <c r="AA11" s="15">
        <f t="shared" si="26"/>
        <v>0</v>
      </c>
      <c r="AB11" s="15">
        <f t="shared" si="27"/>
        <v>0</v>
      </c>
      <c r="AC11" s="15">
        <f t="shared" si="28"/>
        <v>760</v>
      </c>
      <c r="AD11" s="15">
        <f t="shared" si="29"/>
        <v>0</v>
      </c>
      <c r="AE11" s="15">
        <f t="shared" si="30"/>
        <v>11117.579596</v>
      </c>
      <c r="AF11" s="15">
        <f t="shared" si="31"/>
        <v>47902.167012000005</v>
      </c>
      <c r="AH11" s="21" t="s">
        <v>3</v>
      </c>
      <c r="AI11" s="19">
        <v>20.9</v>
      </c>
      <c r="AJ11" s="19">
        <v>20.285999999999998</v>
      </c>
      <c r="AK11" s="19">
        <v>28.35</v>
      </c>
      <c r="AL11" s="19">
        <v>19</v>
      </c>
      <c r="AM11" s="25">
        <v>35.112000000000002</v>
      </c>
      <c r="AN11" s="19">
        <v>52.163999999999994</v>
      </c>
      <c r="AO11" s="25">
        <v>63</v>
      </c>
      <c r="AP11" s="19">
        <v>23.75</v>
      </c>
      <c r="AR11" s="21" t="s">
        <v>3</v>
      </c>
      <c r="AS11" s="14">
        <f>SUMIFS('OTV-广告位'!$E:$E,'OTV-广告位'!$A:$A,Cost!$AR11,'OTV-广告位'!$C:$C,Cost!AS$2,'OTV-广告位'!$B:$B,'OTV-广告位'!$B$6,'OTV-广告位'!$D:$D,Cost!AS$3)</f>
        <v>0</v>
      </c>
      <c r="AT11" s="14">
        <f>SUMIFS('OTV-广告位'!$E:$E,'OTV-广告位'!$A:$A,Cost!$AR11,'OTV-广告位'!$C:$C,Cost!AT$2,'OTV-广告位'!$B:$B,'OTV-广告位'!$B$6,'OTV-广告位'!$D:$D,Cost!AT$3)</f>
        <v>948723</v>
      </c>
      <c r="AU11" s="14">
        <f>SUMIFS('OTV-广告位'!$E:$E,'OTV-广告位'!$A:$A,Cost!$AR11,'OTV-广告位'!$C:$C,Cost!AU$2,'OTV-广告位'!$B:$B,'OTV-广告位'!$B$6,'OTV-广告位'!$D:$D,Cost!AU$3)</f>
        <v>0</v>
      </c>
      <c r="AV11" s="14">
        <f>SUMIFS('OTV-广告位'!$E:$E,'OTV-广告位'!$A:$A,Cost!$AR11,'OTV-广告位'!$C:$C,Cost!AV$2,'OTV-广告位'!$B:$B,'OTV-广告位'!$B$6,'OTV-广告位'!$D:$D,Cost!AV$3)</f>
        <v>0</v>
      </c>
      <c r="AW11" s="14">
        <f>SUMIFS('OTV-广告位'!$E:$E,'OTV-广告位'!$A:$A,Cost!$AR11,'OTV-广告位'!$C:$C,Cost!AW$2,'OTV-广告位'!$B:$B,'OTV-广告位'!$B$6,'OTV-广告位'!$D:$D,Cost!AW$3)</f>
        <v>379956</v>
      </c>
      <c r="AX11" s="14">
        <f>SUMIFS('OTV-广告位'!$E:$E,'OTV-广告位'!$A:$A,Cost!$AR11,'OTV-广告位'!$C:$C,Cost!AX$2,'OTV-广告位'!$B:$B,'OTV-广告位'!$B$6,'OTV-广告位'!$D:$D,Cost!AX$3)</f>
        <v>0</v>
      </c>
      <c r="AY11" s="14">
        <f>SUMIFS('OTV-广告位'!$E:$E,'OTV-广告位'!$A:$A,Cost!$AR11,'OTV-广告位'!$C:$C,Cost!AY$2,'OTV-广告位'!$B:$B,'OTV-广告位'!$B$6,'OTV-广告位'!$D:$D,Cost!AY$3)</f>
        <v>0</v>
      </c>
      <c r="AZ11" s="14">
        <f>SUMIFS('OTV-广告位'!$E:$E,'OTV-广告位'!$A:$A,Cost!$AR11,'OTV-广告位'!$C:$C,Cost!AZ$2,'OTV-广告位'!$B:$B,'OTV-广告位'!$B$6,'OTV-广告位'!$D:$D,Cost!AZ$3)</f>
        <v>209301</v>
      </c>
      <c r="BA11" s="14">
        <f>SUMIFS('OTV-广告位'!$E:$E,'OTV-广告位'!$A:$A,Cost!$AR11,'OTV-广告位'!$C:$C,Cost!BA$2,'OTV-广告位'!$B:$B,'OTV-广告位'!$B$6,'OTV-广告位'!$D:$D,Cost!BA$3)</f>
        <v>0</v>
      </c>
      <c r="BB11" s="14">
        <f>SUMIFS('OTV-广告位'!$E:$E,'OTV-广告位'!$A:$A,Cost!$AR11,'OTV-广告位'!$C:$C,Cost!BB$2,'OTV-广告位'!$B:$B,'OTV-广告位'!$B$6,'OTV-广告位'!$D:$D,Cost!BB$3)</f>
        <v>0</v>
      </c>
      <c r="BC11" s="14">
        <f>SUMIFS('OTV-广告位'!$E:$E,'OTV-广告位'!$A:$A,Cost!$AR11,'OTV-广告位'!$C:$C,Cost!BC$2,'OTV-广告位'!$B:$B,'OTV-广告位'!$B$6,'OTV-广告位'!$D:$D,Cost!BC$3)</f>
        <v>221194</v>
      </c>
      <c r="BD11" s="14">
        <f>SUMIFS('OTV-广告位'!$E:$E,'OTV-广告位'!$A:$A,Cost!$AR11,'OTV-广告位'!$C:$C,Cost!BD$2,'OTV-广告位'!$B:$B,'OTV-广告位'!$B$6,'OTV-广告位'!$D:$D,Cost!BD$3)</f>
        <v>0</v>
      </c>
      <c r="BE11" s="14">
        <f>SUMIFS('OTT-广告位'!$E:$E,'OTT-广告位'!$B:$B,'OTT-广告位'!$B$6,'OTT-广告位'!$A:$A,Cost!$AR11,'OTT-广告位'!$C:$C,Cost!BE$2,'OTT-广告位'!$D:$D,Cost!BE$3)</f>
        <v>0</v>
      </c>
      <c r="BF11" s="14">
        <f>SUMIFS('OTT-广告位'!$E:$E,'OTT-广告位'!$B:$B,'OTT-广告位'!$B$6,'OTT-广告位'!$A:$A,Cost!$AR11,'OTT-广告位'!$C:$C,Cost!BF$2,'OTT-广告位'!$D:$D,Cost!BF$3)</f>
        <v>117256</v>
      </c>
      <c r="BG11" s="14">
        <f>SUMIFS('OTT-广告位'!$E:$E,'OTT-广告位'!$B:$B,'OTT-广告位'!$B$6,'OTT-广告位'!$A:$A,Cost!$AR11,'OTT-广告位'!$C:$C,Cost!BG$2,'OTT-广告位'!$D:$D,Cost!BG$3)</f>
        <v>0</v>
      </c>
      <c r="BH11" s="14">
        <f>SUMIFS('OTT-广告位'!$E:$E,'OTT-广告位'!$B:$B,'OTT-广告位'!$B$6,'OTT-广告位'!$A:$A,Cost!$AR11,'OTT-广告位'!$C:$C,Cost!BH$2,'OTT-广告位'!$D:$D,Cost!BH$3)</f>
        <v>0</v>
      </c>
      <c r="BI11" s="14">
        <f>SUMIFS('OTT-广告位'!$E:$E,'OTT-广告位'!$B:$B,'OTT-广告位'!$B$6,'OTT-广告位'!$A:$A,Cost!$AR11,'OTT-广告位'!$C:$C,Cost!BI$2,'OTT-广告位'!$D:$D,Cost!BI$3)</f>
        <v>110339</v>
      </c>
      <c r="BJ11" s="14">
        <f>SUMIFS('OTT-广告位'!$E:$E,'OTT-广告位'!$B:$B,'OTT-广告位'!$B$6,'OTT-广告位'!$A:$A,Cost!$AR11,'OTT-广告位'!$C:$C,Cost!BJ$2,'OTT-广告位'!$D:$D,Cost!BJ$3)</f>
        <v>0</v>
      </c>
      <c r="BK11" s="14">
        <f>SUMIFS('OTT-广告位'!$E:$E,'OTT-广告位'!$B:$B,'OTT-广告位'!$B$6,'OTT-广告位'!$A:$A,Cost!$AR11,'OTT-广告位'!$C:$C,Cost!BK$2,'OTT-广告位'!$D:$D,Cost!BK$3)</f>
        <v>0</v>
      </c>
      <c r="BL11" s="14">
        <f>SUMIFS('OTT-广告位'!$E:$E,'OTT-广告位'!$B:$B,'OTT-广告位'!$B$6,'OTT-广告位'!$A:$A,Cost!$AR11,'OTT-广告位'!$C:$C,Cost!BL$2,'OTT-广告位'!$D:$D,Cost!BL$3)</f>
        <v>24765</v>
      </c>
      <c r="BM11" s="14">
        <f>SUMIFS('OTT-广告位'!$E:$E,'OTT-广告位'!$B:$B,'OTT-广告位'!$B$6,'OTT-广告位'!$A:$A,Cost!$AR11,'OTT-广告位'!$C:$C,Cost!BM$2,'OTT-广告位'!$D:$D,Cost!BM$3)</f>
        <v>0</v>
      </c>
      <c r="BN11" s="14">
        <f>SUMIFS('OTT-广告位'!$E:$E,'OTT-广告位'!$B:$B,'OTT-广告位'!$B$6,'OTT-广告位'!$A:$A,Cost!$AR11,'OTT-广告位'!$C:$C,Cost!BN$2,'OTT-广告位'!$D:$D,Cost!BN$3)</f>
        <v>0</v>
      </c>
      <c r="BO11" s="14">
        <f>SUMIFS('OTT-广告位'!$E:$E,'OTT-广告位'!$B:$B,'OTT-广告位'!$B$6,'OTT-广告位'!$A:$A,Cost!$AR11,'OTT-广告位'!$C:$C,Cost!BO$2,'OTT-广告位'!$D:$D,Cost!BO$3)</f>
        <v>36795</v>
      </c>
      <c r="BP11" s="14">
        <f>SUMIFS('OTT-广告位'!$E:$E,'OTT-广告位'!$B:$B,'OTT-广告位'!$B$6,'OTT-广告位'!$A:$A,Cost!$AR11,'OTT-广告位'!$C:$C,Cost!BP$2,'OTT-广告位'!$D:$D,Cost!BP$3)</f>
        <v>0</v>
      </c>
      <c r="BR11" s="21" t="s">
        <v>3</v>
      </c>
      <c r="BS11" s="14">
        <f>SUMIFS(Spotplan!$F:$F,Spotplan!$B:$B,Cost!BS$2,Spotplan!$C:$C,Cost!$BR11,Spotplan!$A:$A,$BS$1,Spotplan!$D:$D,Cost!BS$3)</f>
        <v>0</v>
      </c>
      <c r="BT11" s="14">
        <f>SUMIFS(Spotplan!$F:$F,Spotplan!$B:$B,Cost!BT$2,Spotplan!$C:$C,Cost!$BR11,Spotplan!$A:$A,$BS$1,Spotplan!$D:$D,Cost!BT$3)</f>
        <v>920000</v>
      </c>
      <c r="BU11" s="14">
        <f>SUMIFS(Spotplan!$F:$F,Spotplan!$B:$B,Cost!BU$2,Spotplan!$C:$C,Cost!$BR11,Spotplan!$A:$A,$BS$1,Spotplan!$D:$D,Cost!BU$3)</f>
        <v>0</v>
      </c>
      <c r="BV11" s="14">
        <f>SUMIFS(Spotplan!$F:$F,Spotplan!$B:$B,Cost!BV$2,Spotplan!$C:$C,Cost!$BR11,Spotplan!$A:$A,$BS$1,Spotplan!$D:$D,Cost!BV$3)</f>
        <v>0</v>
      </c>
      <c r="BW11" s="14">
        <f>SUMIFS(Spotplan!$F:$F,Spotplan!$B:$B,Cost!BW$2,Spotplan!$C:$C,Cost!$BR11,Spotplan!$A:$A,$BS$1,Spotplan!$D:$D,Cost!BW$3)</f>
        <v>1184000</v>
      </c>
      <c r="BX11" s="14">
        <f>SUMIFS(Spotplan!$F:$F,Spotplan!$B:$B,Cost!BX$2,Spotplan!$C:$C,Cost!$BR11,Spotplan!$A:$A,$BS$1,Spotplan!$D:$D,Cost!BX$3)</f>
        <v>0</v>
      </c>
      <c r="BY11" s="14">
        <f>SUMIFS(Spotplan!$F:$F,Spotplan!$B:$B,Cost!BY$2,Spotplan!$C:$C,Cost!$BR11,Spotplan!$A:$A,$BS$1,Spotplan!$D:$D,Cost!BY$3)</f>
        <v>0</v>
      </c>
      <c r="BZ11" s="14">
        <f>SUMIFS(Spotplan!$F:$F,Spotplan!$B:$B,Cost!BZ$2,Spotplan!$C:$C,Cost!$BR11,Spotplan!$A:$A,$BS$1,Spotplan!$D:$D,Cost!BZ$3)</f>
        <v>208000</v>
      </c>
      <c r="CA11" s="14">
        <f>SUMIFS(Spotplan!$F:$F,Spotplan!$B:$B,Cost!CA$2,Spotplan!$C:$C,Cost!$BR11,Spotplan!$A:$A,$BS$1,Spotplan!$D:$D,Cost!CA$3)</f>
        <v>0</v>
      </c>
      <c r="CB11" s="14">
        <f>SUMIFS(Spotplan!$F:$F,Spotplan!$B:$B,Cost!CB$2,Spotplan!$C:$C,Cost!$BR11,Spotplan!$A:$A,$BS$1,Spotplan!$D:$D,Cost!CB$3)</f>
        <v>0</v>
      </c>
      <c r="CC11" s="14">
        <f>SUMIFS(Spotplan!$F:$F,Spotplan!$B:$B,Cost!CC$2,Spotplan!$C:$C,Cost!$BR11,Spotplan!$A:$A,$BS$1,Spotplan!$D:$D,Cost!CC$3)</f>
        <v>208000</v>
      </c>
      <c r="CD11" s="14">
        <f>SUMIFS(Spotplan!$F:$F,Spotplan!$B:$B,Cost!CD$2,Spotplan!$C:$C,Cost!$BR11,Spotplan!$A:$A,$BS$1,Spotplan!$D:$D,Cost!CD$3)</f>
        <v>0</v>
      </c>
      <c r="CE11" s="14">
        <f>SUMIFS(Spotplan!$F:$F,Spotplan!$B:$B,Cost!CE$2,Spotplan!$C:$C,Cost!$BR11,Spotplan!$A:$A,$CE$1,Spotplan!$D:$D,Cost!CE$3)</f>
        <v>0</v>
      </c>
      <c r="CF11" s="14">
        <f>SUMIFS(Spotplan!$F:$F,Spotplan!$B:$B,Cost!CF$2,Spotplan!$C:$C,Cost!$BR11,Spotplan!$A:$A,$CE$1,Spotplan!$D:$D,Cost!CF$3)</f>
        <v>88000</v>
      </c>
      <c r="CG11" s="14">
        <f>SUMIFS(Spotplan!$F:$F,Spotplan!$B:$B,Cost!CG$2,Spotplan!$C:$C,Cost!$BR11,Spotplan!$A:$A,$CE$1,Spotplan!$D:$D,Cost!CG$3)</f>
        <v>0</v>
      </c>
      <c r="CH11" s="14">
        <f>SUMIFS(Spotplan!$F:$F,Spotplan!$B:$B,Cost!CH$2,Spotplan!$C:$C,Cost!$BR11,Spotplan!$A:$A,$CE$1,Spotplan!$D:$D,Cost!CH$3)</f>
        <v>0</v>
      </c>
      <c r="CI11" s="14">
        <f>SUMIFS(Spotplan!$F:$F,Spotplan!$B:$B,Cost!CI$2,Spotplan!$C:$C,Cost!$BR11,Spotplan!$A:$A,$CE$1,Spotplan!$D:$D,Cost!CI$3)</f>
        <v>112000</v>
      </c>
      <c r="CJ11" s="14">
        <f>SUMIFS(Spotplan!$F:$F,Spotplan!$B:$B,Cost!CJ$2,Spotplan!$C:$C,Cost!$BR11,Spotplan!$A:$A,$CE$1,Spotplan!$D:$D,Cost!CJ$3)</f>
        <v>0</v>
      </c>
      <c r="CK11" s="14">
        <f>SUMIFS(Spotplan!$F:$F,Spotplan!$B:$B,Cost!CK$2,Spotplan!$C:$C,Cost!$BR11,Spotplan!$A:$A,$CE$1,Spotplan!$D:$D,Cost!CK$3)</f>
        <v>0</v>
      </c>
      <c r="CL11" s="14">
        <f>SUMIFS(Spotplan!$F:$F,Spotplan!$B:$B,Cost!CL$2,Spotplan!$C:$C,Cost!$BR11,Spotplan!$A:$A,$CE$1,Spotplan!$D:$D,Cost!CL$3)</f>
        <v>24000</v>
      </c>
      <c r="CM11" s="14">
        <f>SUMIFS(Spotplan!$F:$F,Spotplan!$B:$B,Cost!CM$2,Spotplan!$C:$C,Cost!$BR11,Spotplan!$A:$A,$CE$1,Spotplan!$D:$D,Cost!CM$3)</f>
        <v>0</v>
      </c>
      <c r="CN11" s="14">
        <f>SUMIFS(Spotplan!$F:$F,Spotplan!$B:$B,Cost!CN$2,Spotplan!$C:$C,Cost!$BR11,Spotplan!$A:$A,$CE$1,Spotplan!$D:$D,Cost!CN$3)</f>
        <v>0</v>
      </c>
      <c r="CO11" s="14">
        <f>SUMIFS(Spotplan!$F:$F,Spotplan!$B:$B,Cost!CO$2,Spotplan!$C:$C,Cost!$BR11,Spotplan!$A:$A,$CE$1,Spotplan!$D:$D,Cost!CO$3)</f>
        <v>32000</v>
      </c>
      <c r="CP11" s="14">
        <f>SUMIFS(Spotplan!$F:$F,Spotplan!$B:$B,Cost!CP$2,Spotplan!$C:$C,Cost!$BR11,Spotplan!$A:$A,$CE$1,Spotplan!$D:$D,Cost!CP$3)</f>
        <v>0</v>
      </c>
    </row>
    <row r="12" spans="1:94">
      <c r="A12" s="13" t="s">
        <v>80</v>
      </c>
      <c r="B12" s="24" t="s">
        <v>108</v>
      </c>
      <c r="C12" s="15">
        <f>SUM(AB:AD)</f>
        <v>34838.399999999994</v>
      </c>
      <c r="E12" s="22" t="s">
        <v>50</v>
      </c>
      <c r="F12" s="15">
        <f t="shared" si="5"/>
        <v>0</v>
      </c>
      <c r="G12" s="15">
        <f t="shared" si="6"/>
        <v>22605.439999999999</v>
      </c>
      <c r="H12" s="15">
        <f t="shared" si="7"/>
        <v>0</v>
      </c>
      <c r="I12" s="15">
        <f t="shared" si="8"/>
        <v>0</v>
      </c>
      <c r="J12" s="15">
        <f t="shared" si="9"/>
        <v>37104.006869999997</v>
      </c>
      <c r="K12" s="15">
        <f t="shared" si="10"/>
        <v>0</v>
      </c>
      <c r="L12" s="15">
        <f t="shared" si="11"/>
        <v>0</v>
      </c>
      <c r="M12" s="15">
        <f t="shared" si="12"/>
        <v>6350.4</v>
      </c>
      <c r="N12" s="15">
        <f t="shared" si="13"/>
        <v>0</v>
      </c>
      <c r="O12" s="15">
        <f t="shared" si="14"/>
        <v>0</v>
      </c>
      <c r="P12" s="15">
        <f t="shared" si="15"/>
        <v>4712</v>
      </c>
      <c r="Q12" s="15">
        <f t="shared" si="16"/>
        <v>0</v>
      </c>
      <c r="R12" s="15">
        <f t="shared" si="17"/>
        <v>70771.846869999994</v>
      </c>
      <c r="S12" s="15">
        <f t="shared" si="18"/>
        <v>0</v>
      </c>
      <c r="T12" s="15">
        <f t="shared" si="19"/>
        <v>7062.5280000000012</v>
      </c>
      <c r="U12" s="15">
        <f t="shared" si="20"/>
        <v>0</v>
      </c>
      <c r="V12" s="15">
        <f t="shared" si="21"/>
        <v>0</v>
      </c>
      <c r="W12" s="15">
        <f t="shared" si="22"/>
        <v>834.62399999999991</v>
      </c>
      <c r="X12" s="15">
        <f t="shared" si="23"/>
        <v>0</v>
      </c>
      <c r="Y12" s="15">
        <f t="shared" si="24"/>
        <v>0</v>
      </c>
      <c r="Z12" s="15">
        <f t="shared" si="25"/>
        <v>4536</v>
      </c>
      <c r="AA12" s="15">
        <f t="shared" si="26"/>
        <v>0</v>
      </c>
      <c r="AB12" s="15">
        <f t="shared" si="27"/>
        <v>0</v>
      </c>
      <c r="AC12" s="15">
        <f t="shared" si="28"/>
        <v>2470</v>
      </c>
      <c r="AD12" s="15">
        <f t="shared" si="29"/>
        <v>0</v>
      </c>
      <c r="AE12" s="15">
        <f t="shared" si="30"/>
        <v>14903.152000000002</v>
      </c>
      <c r="AF12" s="15">
        <f t="shared" si="31"/>
        <v>85674.998869999996</v>
      </c>
      <c r="AH12" s="21" t="s">
        <v>50</v>
      </c>
      <c r="AI12" s="19">
        <v>16.72</v>
      </c>
      <c r="AJ12" s="19">
        <v>20.285999999999998</v>
      </c>
      <c r="AK12" s="19">
        <v>22.05</v>
      </c>
      <c r="AL12" s="19">
        <v>19</v>
      </c>
      <c r="AM12" s="25">
        <v>26.752000000000002</v>
      </c>
      <c r="AN12" s="19">
        <v>52.163999999999994</v>
      </c>
      <c r="AO12" s="25">
        <v>47.25</v>
      </c>
      <c r="AP12" s="19">
        <v>23.75</v>
      </c>
      <c r="AR12" s="21" t="s">
        <v>50</v>
      </c>
      <c r="AS12" s="14">
        <f>SUMIFS('OTV-广告位'!$E:$E,'OTV-广告位'!$A:$A,Cost!$AR12,'OTV-广告位'!$C:$C,Cost!AS$2,'OTV-广告位'!$B:$B,'OTV-广告位'!$B$6,'OTV-广告位'!$D:$D,Cost!AS$3)</f>
        <v>0</v>
      </c>
      <c r="AT12" s="14">
        <f>SUMIFS('OTV-广告位'!$E:$E,'OTV-广告位'!$A:$A,Cost!$AR12,'OTV-广告位'!$C:$C,Cost!AT$2,'OTV-广告位'!$B:$B,'OTV-广告位'!$B$6,'OTV-广告位'!$D:$D,Cost!AT$3)</f>
        <v>1393502</v>
      </c>
      <c r="AU12" s="14">
        <f>SUMIFS('OTV-广告位'!$E:$E,'OTV-广告位'!$A:$A,Cost!$AR12,'OTV-广告位'!$C:$C,Cost!AU$2,'OTV-广告位'!$B:$B,'OTV-广告位'!$B$6,'OTV-广告位'!$D:$D,Cost!AU$3)</f>
        <v>0</v>
      </c>
      <c r="AV12" s="14">
        <f>SUMIFS('OTV-广告位'!$E:$E,'OTV-广告位'!$A:$A,Cost!$AR12,'OTV-广告位'!$C:$C,Cost!AV$2,'OTV-广告位'!$B:$B,'OTV-广告位'!$B$6,'OTV-广告位'!$D:$D,Cost!AV$3)</f>
        <v>0</v>
      </c>
      <c r="AW12" s="14">
        <f>SUMIFS('OTV-广告位'!$E:$E,'OTV-广告位'!$A:$A,Cost!$AR12,'OTV-广告位'!$C:$C,Cost!AW$2,'OTV-广告位'!$B:$B,'OTV-广告位'!$B$6,'OTV-广告位'!$D:$D,Cost!AW$3)</f>
        <v>1829045</v>
      </c>
      <c r="AX12" s="14">
        <f>SUMIFS('OTV-广告位'!$E:$E,'OTV-广告位'!$A:$A,Cost!$AR12,'OTV-广告位'!$C:$C,Cost!AX$2,'OTV-广告位'!$B:$B,'OTV-广告位'!$B$6,'OTV-广告位'!$D:$D,Cost!AX$3)</f>
        <v>0</v>
      </c>
      <c r="AY12" s="14">
        <f>SUMIFS('OTV-广告位'!$E:$E,'OTV-广告位'!$A:$A,Cost!$AR12,'OTV-广告位'!$C:$C,Cost!AY$2,'OTV-广告位'!$B:$B,'OTV-广告位'!$B$6,'OTV-广告位'!$D:$D,Cost!AY$3)</f>
        <v>0</v>
      </c>
      <c r="AZ12" s="14">
        <f>SUMIFS('OTV-广告位'!$E:$E,'OTV-广告位'!$A:$A,Cost!$AR12,'OTV-广告位'!$C:$C,Cost!AZ$2,'OTV-广告位'!$B:$B,'OTV-广告位'!$B$6,'OTV-广告位'!$D:$D,Cost!AZ$3)</f>
        <v>291056</v>
      </c>
      <c r="BA12" s="14">
        <f>SUMIFS('OTV-广告位'!$E:$E,'OTV-广告位'!$A:$A,Cost!$AR12,'OTV-广告位'!$C:$C,Cost!BA$2,'OTV-广告位'!$B:$B,'OTV-广告位'!$B$6,'OTV-广告位'!$D:$D,Cost!BA$3)</f>
        <v>0</v>
      </c>
      <c r="BB12" s="14">
        <f>SUMIFS('OTV-广告位'!$E:$E,'OTV-广告位'!$A:$A,Cost!$AR12,'OTV-广告位'!$C:$C,Cost!BB$2,'OTV-广告位'!$B:$B,'OTV-广告位'!$B$6,'OTV-广告位'!$D:$D,Cost!BB$3)</f>
        <v>0</v>
      </c>
      <c r="BC12" s="14">
        <f>SUMIFS('OTV-广告位'!$E:$E,'OTV-广告位'!$A:$A,Cost!$AR12,'OTV-广告位'!$C:$C,Cost!BC$2,'OTV-广告位'!$B:$B,'OTV-广告位'!$B$6,'OTV-广告位'!$D:$D,Cost!BC$3)</f>
        <v>260264</v>
      </c>
      <c r="BD12" s="14">
        <f>SUMIFS('OTV-广告位'!$E:$E,'OTV-广告位'!$A:$A,Cost!$AR12,'OTV-广告位'!$C:$C,Cost!BD$2,'OTV-广告位'!$B:$B,'OTV-广告位'!$B$6,'OTV-广告位'!$D:$D,Cost!BD$3)</f>
        <v>0</v>
      </c>
      <c r="BE12" s="14">
        <f>SUMIFS('OTT-广告位'!$E:$E,'OTT-广告位'!$B:$B,'OTT-广告位'!$B$6,'OTT-广告位'!$A:$A,Cost!$AR12,'OTT-广告位'!$C:$C,Cost!BE$2,'OTT-广告位'!$D:$D,Cost!BE$3)</f>
        <v>0</v>
      </c>
      <c r="BF12" s="14">
        <f>SUMIFS('OTT-广告位'!$E:$E,'OTT-广告位'!$B:$B,'OTT-广告位'!$B$6,'OTT-广告位'!$A:$A,Cost!$AR12,'OTT-广告位'!$C:$C,Cost!BF$2,'OTT-广告位'!$D:$D,Cost!BF$3)</f>
        <v>413428</v>
      </c>
      <c r="BG12" s="14">
        <f>SUMIFS('OTT-广告位'!$E:$E,'OTT-广告位'!$B:$B,'OTT-广告位'!$B$6,'OTT-广告位'!$A:$A,Cost!$AR12,'OTT-广告位'!$C:$C,Cost!BG$2,'OTT-广告位'!$D:$D,Cost!BG$3)</f>
        <v>0</v>
      </c>
      <c r="BH12" s="14">
        <f>SUMIFS('OTT-广告位'!$E:$E,'OTT-广告位'!$B:$B,'OTT-广告位'!$B$6,'OTT-广告位'!$A:$A,Cost!$AR12,'OTT-广告位'!$C:$C,Cost!BH$2,'OTT-广告位'!$D:$D,Cost!BH$3)</f>
        <v>0</v>
      </c>
      <c r="BI12" s="14">
        <f>SUMIFS('OTT-广告位'!$E:$E,'OTT-广告位'!$B:$B,'OTT-广告位'!$B$6,'OTT-广告位'!$A:$A,Cost!$AR12,'OTT-广告位'!$C:$C,Cost!BI$2,'OTT-广告位'!$D:$D,Cost!BI$3)</f>
        <v>27718</v>
      </c>
      <c r="BJ12" s="14">
        <f>SUMIFS('OTT-广告位'!$E:$E,'OTT-广告位'!$B:$B,'OTT-广告位'!$B$6,'OTT-广告位'!$A:$A,Cost!$AR12,'OTT-广告位'!$C:$C,Cost!BJ$2,'OTT-广告位'!$D:$D,Cost!BJ$3)</f>
        <v>0</v>
      </c>
      <c r="BK12" s="14">
        <f>SUMIFS('OTT-广告位'!$E:$E,'OTT-广告位'!$B:$B,'OTT-广告位'!$B$6,'OTT-广告位'!$A:$A,Cost!$AR12,'OTT-广告位'!$C:$C,Cost!BK$2,'OTT-广告位'!$D:$D,Cost!BK$3)</f>
        <v>0</v>
      </c>
      <c r="BL12" s="14">
        <f>SUMIFS('OTT-广告位'!$E:$E,'OTT-广告位'!$B:$B,'OTT-广告位'!$B$6,'OTT-广告位'!$A:$A,Cost!$AR12,'OTT-广告位'!$C:$C,Cost!BL$2,'OTT-广告位'!$D:$D,Cost!BL$3)</f>
        <v>96747</v>
      </c>
      <c r="BM12" s="14">
        <f>SUMIFS('OTT-广告位'!$E:$E,'OTT-广告位'!$B:$B,'OTT-广告位'!$B$6,'OTT-广告位'!$A:$A,Cost!$AR12,'OTT-广告位'!$C:$C,Cost!BM$2,'OTT-广告位'!$D:$D,Cost!BM$3)</f>
        <v>0</v>
      </c>
      <c r="BN12" s="14">
        <f>SUMIFS('OTT-广告位'!$E:$E,'OTT-广告位'!$B:$B,'OTT-广告位'!$B$6,'OTT-广告位'!$A:$A,Cost!$AR12,'OTT-广告位'!$C:$C,Cost!BN$2,'OTT-广告位'!$D:$D,Cost!BN$3)</f>
        <v>0</v>
      </c>
      <c r="BO12" s="14">
        <f>SUMIFS('OTT-广告位'!$E:$E,'OTT-广告位'!$B:$B,'OTT-广告位'!$B$6,'OTT-广告位'!$A:$A,Cost!$AR12,'OTT-广告位'!$C:$C,Cost!BO$2,'OTT-广告位'!$D:$D,Cost!BO$3)</f>
        <v>118448</v>
      </c>
      <c r="BP12" s="14">
        <f>SUMIFS('OTT-广告位'!$E:$E,'OTT-广告位'!$B:$B,'OTT-广告位'!$B$6,'OTT-广告位'!$A:$A,Cost!$AR12,'OTT-广告位'!$C:$C,Cost!BP$2,'OTT-广告位'!$D:$D,Cost!BP$3)</f>
        <v>0</v>
      </c>
      <c r="BR12" s="21" t="s">
        <v>50</v>
      </c>
      <c r="BS12" s="14">
        <f>SUMIFS(Spotplan!$F:$F,Spotplan!$B:$B,Cost!BS$2,Spotplan!$C:$C,Cost!$BR12,Spotplan!$A:$A,$BS$1,Spotplan!$D:$D,Cost!BS$3)</f>
        <v>0</v>
      </c>
      <c r="BT12" s="14">
        <f>SUMIFS(Spotplan!$F:$F,Spotplan!$B:$B,Cost!BT$2,Spotplan!$C:$C,Cost!$BR12,Spotplan!$A:$A,$BS$1,Spotplan!$D:$D,Cost!BT$3)</f>
        <v>1352000</v>
      </c>
      <c r="BU12" s="14">
        <f>SUMIFS(Spotplan!$F:$F,Spotplan!$B:$B,Cost!BU$2,Spotplan!$C:$C,Cost!$BR12,Spotplan!$A:$A,$BS$1,Spotplan!$D:$D,Cost!BU$3)</f>
        <v>0</v>
      </c>
      <c r="BV12" s="14">
        <f>SUMIFS(Spotplan!$F:$F,Spotplan!$B:$B,Cost!BV$2,Spotplan!$C:$C,Cost!$BR12,Spotplan!$A:$A,$BS$1,Spotplan!$D:$D,Cost!BV$3)</f>
        <v>0</v>
      </c>
      <c r="BW12" s="14">
        <f>SUMIFS(Spotplan!$F:$F,Spotplan!$B:$B,Cost!BW$2,Spotplan!$C:$C,Cost!$BR12,Spotplan!$A:$A,$BS$1,Spotplan!$D:$D,Cost!BW$3)</f>
        <v>2424000</v>
      </c>
      <c r="BX12" s="14">
        <f>SUMIFS(Spotplan!$F:$F,Spotplan!$B:$B,Cost!BX$2,Spotplan!$C:$C,Cost!$BR12,Spotplan!$A:$A,$BS$1,Spotplan!$D:$D,Cost!BX$3)</f>
        <v>0</v>
      </c>
      <c r="BY12" s="14">
        <f>SUMIFS(Spotplan!$F:$F,Spotplan!$B:$B,Cost!BY$2,Spotplan!$C:$C,Cost!$BR12,Spotplan!$A:$A,$BS$1,Spotplan!$D:$D,Cost!BY$3)</f>
        <v>0</v>
      </c>
      <c r="BZ12" s="14">
        <f>SUMIFS(Spotplan!$F:$F,Spotplan!$B:$B,Cost!BZ$2,Spotplan!$C:$C,Cost!$BR12,Spotplan!$A:$A,$BS$1,Spotplan!$D:$D,Cost!BZ$3)</f>
        <v>288000</v>
      </c>
      <c r="CA12" s="14">
        <f>SUMIFS(Spotplan!$F:$F,Spotplan!$B:$B,Cost!CA$2,Spotplan!$C:$C,Cost!$BR12,Spotplan!$A:$A,$BS$1,Spotplan!$D:$D,Cost!CA$3)</f>
        <v>0</v>
      </c>
      <c r="CB12" s="14">
        <f>SUMIFS(Spotplan!$F:$F,Spotplan!$B:$B,Cost!CB$2,Spotplan!$C:$C,Cost!$BR12,Spotplan!$A:$A,$BS$1,Spotplan!$D:$D,Cost!CB$3)</f>
        <v>0</v>
      </c>
      <c r="CC12" s="14">
        <f>SUMIFS(Spotplan!$F:$F,Spotplan!$B:$B,Cost!CC$2,Spotplan!$C:$C,Cost!$BR12,Spotplan!$A:$A,$BS$1,Spotplan!$D:$D,Cost!CC$3)</f>
        <v>248000</v>
      </c>
      <c r="CD12" s="14">
        <f>SUMIFS(Spotplan!$F:$F,Spotplan!$B:$B,Cost!CD$2,Spotplan!$C:$C,Cost!$BR12,Spotplan!$A:$A,$BS$1,Spotplan!$D:$D,Cost!CD$3)</f>
        <v>0</v>
      </c>
      <c r="CE12" s="14">
        <f>SUMIFS(Spotplan!$F:$F,Spotplan!$B:$B,Cost!CE$2,Spotplan!$C:$C,Cost!$BR12,Spotplan!$A:$A,$CE$1,Spotplan!$D:$D,Cost!CE$3)</f>
        <v>0</v>
      </c>
      <c r="CF12" s="14">
        <f>SUMIFS(Spotplan!$F:$F,Spotplan!$B:$B,Cost!CF$2,Spotplan!$C:$C,Cost!$BR12,Spotplan!$A:$A,$CE$1,Spotplan!$D:$D,Cost!CF$3)</f>
        <v>264000</v>
      </c>
      <c r="CG12" s="14">
        <f>SUMIFS(Spotplan!$F:$F,Spotplan!$B:$B,Cost!CG$2,Spotplan!$C:$C,Cost!$BR12,Spotplan!$A:$A,$CE$1,Spotplan!$D:$D,Cost!CG$3)</f>
        <v>0</v>
      </c>
      <c r="CH12" s="14">
        <f>SUMIFS(Spotplan!$F:$F,Spotplan!$B:$B,Cost!CH$2,Spotplan!$C:$C,Cost!$BR12,Spotplan!$A:$A,$CE$1,Spotplan!$D:$D,Cost!CH$3)</f>
        <v>0</v>
      </c>
      <c r="CI12" s="14">
        <f>SUMIFS(Spotplan!$F:$F,Spotplan!$B:$B,Cost!CI$2,Spotplan!$C:$C,Cost!$BR12,Spotplan!$A:$A,$CE$1,Spotplan!$D:$D,Cost!CI$3)</f>
        <v>16000</v>
      </c>
      <c r="CJ12" s="14">
        <f>SUMIFS(Spotplan!$F:$F,Spotplan!$B:$B,Cost!CJ$2,Spotplan!$C:$C,Cost!$BR12,Spotplan!$A:$A,$CE$1,Spotplan!$D:$D,Cost!CJ$3)</f>
        <v>0</v>
      </c>
      <c r="CK12" s="14">
        <f>SUMIFS(Spotplan!$F:$F,Spotplan!$B:$B,Cost!CK$2,Spotplan!$C:$C,Cost!$BR12,Spotplan!$A:$A,$CE$1,Spotplan!$D:$D,Cost!CK$3)</f>
        <v>0</v>
      </c>
      <c r="CL12" s="14">
        <f>SUMIFS(Spotplan!$F:$F,Spotplan!$B:$B,Cost!CL$2,Spotplan!$C:$C,Cost!$BR12,Spotplan!$A:$A,$CE$1,Spotplan!$D:$D,Cost!CL$3)</f>
        <v>96000</v>
      </c>
      <c r="CM12" s="14">
        <f>SUMIFS(Spotplan!$F:$F,Spotplan!$B:$B,Cost!CM$2,Spotplan!$C:$C,Cost!$BR12,Spotplan!$A:$A,$CE$1,Spotplan!$D:$D,Cost!CM$3)</f>
        <v>0</v>
      </c>
      <c r="CN12" s="14">
        <f>SUMIFS(Spotplan!$F:$F,Spotplan!$B:$B,Cost!CN$2,Spotplan!$C:$C,Cost!$BR12,Spotplan!$A:$A,$CE$1,Spotplan!$D:$D,Cost!CN$3)</f>
        <v>0</v>
      </c>
      <c r="CO12" s="14">
        <f>SUMIFS(Spotplan!$F:$F,Spotplan!$B:$B,Cost!CO$2,Spotplan!$C:$C,Cost!$BR12,Spotplan!$A:$A,$CE$1,Spotplan!$D:$D,Cost!CO$3)</f>
        <v>104000</v>
      </c>
      <c r="CP12" s="14">
        <f>SUMIFS(Spotplan!$F:$F,Spotplan!$B:$B,Cost!CP$2,Spotplan!$C:$C,Cost!$BR12,Spotplan!$A:$A,$CE$1,Spotplan!$D:$D,Cost!CP$3)</f>
        <v>0</v>
      </c>
    </row>
    <row r="13" spans="1:94">
      <c r="A13" s="13" t="s">
        <v>80</v>
      </c>
      <c r="B13" s="13" t="s">
        <v>23</v>
      </c>
      <c r="C13" s="15">
        <f>SUM(C9:C12)</f>
        <v>274387.73373199999</v>
      </c>
      <c r="E13" s="22" t="s">
        <v>45</v>
      </c>
      <c r="F13" s="15">
        <f t="shared" si="5"/>
        <v>0</v>
      </c>
      <c r="G13" s="15">
        <f t="shared" si="6"/>
        <v>11637.12</v>
      </c>
      <c r="H13" s="15">
        <f t="shared" si="7"/>
        <v>0</v>
      </c>
      <c r="I13" s="15">
        <f t="shared" si="8"/>
        <v>0</v>
      </c>
      <c r="J13" s="15">
        <f t="shared" si="9"/>
        <v>7603.053695999999</v>
      </c>
      <c r="K13" s="15">
        <f t="shared" si="10"/>
        <v>0</v>
      </c>
      <c r="L13" s="15">
        <f t="shared" si="11"/>
        <v>0</v>
      </c>
      <c r="M13" s="15">
        <f t="shared" si="12"/>
        <v>2453.2829999999999</v>
      </c>
      <c r="N13" s="15">
        <f t="shared" si="13"/>
        <v>0</v>
      </c>
      <c r="O13" s="15">
        <f t="shared" si="14"/>
        <v>0</v>
      </c>
      <c r="P13" s="15">
        <f t="shared" si="15"/>
        <v>2223</v>
      </c>
      <c r="Q13" s="15">
        <f t="shared" si="16"/>
        <v>0</v>
      </c>
      <c r="R13" s="15">
        <f t="shared" si="17"/>
        <v>23916.456695999997</v>
      </c>
      <c r="S13" s="15">
        <f t="shared" si="18"/>
        <v>0</v>
      </c>
      <c r="T13" s="15">
        <f t="shared" si="19"/>
        <v>1712.1280000000002</v>
      </c>
      <c r="U13" s="15">
        <f t="shared" si="20"/>
        <v>0</v>
      </c>
      <c r="V13" s="15">
        <f t="shared" si="21"/>
        <v>0</v>
      </c>
      <c r="W13" s="15">
        <f t="shared" si="22"/>
        <v>340.03199999999998</v>
      </c>
      <c r="X13" s="15">
        <f t="shared" si="23"/>
        <v>0</v>
      </c>
      <c r="Y13" s="15">
        <f t="shared" si="24"/>
        <v>0</v>
      </c>
      <c r="Z13" s="15">
        <f t="shared" si="25"/>
        <v>756</v>
      </c>
      <c r="AA13" s="15">
        <f t="shared" si="26"/>
        <v>0</v>
      </c>
      <c r="AB13" s="15">
        <f t="shared" si="27"/>
        <v>0</v>
      </c>
      <c r="AC13" s="15">
        <f t="shared" si="28"/>
        <v>518.69999999999993</v>
      </c>
      <c r="AD13" s="15">
        <f t="shared" si="29"/>
        <v>0</v>
      </c>
      <c r="AE13" s="15">
        <f t="shared" si="30"/>
        <v>3326.86</v>
      </c>
      <c r="AF13" s="15">
        <f t="shared" si="31"/>
        <v>27243.316695999998</v>
      </c>
      <c r="AH13" s="21" t="s">
        <v>45</v>
      </c>
      <c r="AI13" s="19">
        <v>16.72</v>
      </c>
      <c r="AJ13" s="19">
        <v>15.455999999999998</v>
      </c>
      <c r="AK13" s="19">
        <v>22.05</v>
      </c>
      <c r="AL13" s="19">
        <v>15.4375</v>
      </c>
      <c r="AM13" s="25">
        <v>26.752000000000002</v>
      </c>
      <c r="AN13" s="19">
        <v>42.503999999999998</v>
      </c>
      <c r="AO13" s="25">
        <v>47.25</v>
      </c>
      <c r="AP13" s="19">
        <v>21.612499999999997</v>
      </c>
      <c r="AR13" s="21" t="s">
        <v>45</v>
      </c>
      <c r="AS13" s="14">
        <f>SUMIFS('OTV-广告位'!$E:$E,'OTV-广告位'!$A:$A,Cost!$AR13,'OTV-广告位'!$C:$C,Cost!AS$2,'OTV-广告位'!$B:$B,'OTV-广告位'!$B$6,'OTV-广告位'!$D:$D,Cost!AS$3)</f>
        <v>0</v>
      </c>
      <c r="AT13" s="14">
        <f>SUMIFS('OTV-广告位'!$E:$E,'OTV-广告位'!$A:$A,Cost!$AR13,'OTV-广告位'!$C:$C,Cost!AT$2,'OTV-广告位'!$B:$B,'OTV-广告位'!$B$6,'OTV-广告位'!$D:$D,Cost!AT$3)</f>
        <v>832249</v>
      </c>
      <c r="AU13" s="14">
        <f>SUMIFS('OTV-广告位'!$E:$E,'OTV-广告位'!$A:$A,Cost!$AR13,'OTV-广告位'!$C:$C,Cost!AU$2,'OTV-广告位'!$B:$B,'OTV-广告位'!$B$6,'OTV-广告位'!$D:$D,Cost!AU$3)</f>
        <v>0</v>
      </c>
      <c r="AV13" s="14">
        <f>SUMIFS('OTV-广告位'!$E:$E,'OTV-广告位'!$A:$A,Cost!$AR13,'OTV-广告位'!$C:$C,Cost!AV$2,'OTV-广告位'!$B:$B,'OTV-广告位'!$B$6,'OTV-广告位'!$D:$D,Cost!AV$3)</f>
        <v>0</v>
      </c>
      <c r="AW13" s="14">
        <f>SUMIFS('OTV-广告位'!$E:$E,'OTV-广告位'!$A:$A,Cost!$AR13,'OTV-广告位'!$C:$C,Cost!AW$2,'OTV-广告位'!$B:$B,'OTV-广告位'!$B$6,'OTV-广告位'!$D:$D,Cost!AW$3)</f>
        <v>491916</v>
      </c>
      <c r="AX13" s="14">
        <f>SUMIFS('OTV-广告位'!$E:$E,'OTV-广告位'!$A:$A,Cost!$AR13,'OTV-广告位'!$C:$C,Cost!AX$2,'OTV-广告位'!$B:$B,'OTV-广告位'!$B$6,'OTV-广告位'!$D:$D,Cost!AX$3)</f>
        <v>0</v>
      </c>
      <c r="AY13" s="14">
        <f>SUMIFS('OTV-广告位'!$E:$E,'OTV-广告位'!$A:$A,Cost!$AR13,'OTV-广告位'!$C:$C,Cost!AY$2,'OTV-广告位'!$B:$B,'OTV-广告位'!$B$6,'OTV-广告位'!$D:$D,Cost!AY$3)</f>
        <v>0</v>
      </c>
      <c r="AZ13" s="14">
        <f>SUMIFS('OTV-广告位'!$E:$E,'OTV-广告位'!$A:$A,Cost!$AR13,'OTV-广告位'!$C:$C,Cost!AZ$2,'OTV-广告位'!$B:$B,'OTV-广告位'!$B$6,'OTV-广告位'!$D:$D,Cost!AZ$3)</f>
        <v>111260</v>
      </c>
      <c r="BA13" s="14">
        <f>SUMIFS('OTV-广告位'!$E:$E,'OTV-广告位'!$A:$A,Cost!$AR13,'OTV-广告位'!$C:$C,Cost!BA$2,'OTV-广告位'!$B:$B,'OTV-广告位'!$B$6,'OTV-广告位'!$D:$D,Cost!BA$3)</f>
        <v>0</v>
      </c>
      <c r="BB13" s="14">
        <f>SUMIFS('OTV-广告位'!$E:$E,'OTV-广告位'!$A:$A,Cost!$AR13,'OTV-广告位'!$C:$C,Cost!BB$2,'OTV-广告位'!$B:$B,'OTV-广告位'!$B$6,'OTV-广告位'!$D:$D,Cost!BB$3)</f>
        <v>0</v>
      </c>
      <c r="BC13" s="14">
        <f>SUMIFS('OTV-广告位'!$E:$E,'OTV-广告位'!$A:$A,Cost!$AR13,'OTV-广告位'!$C:$C,Cost!BC$2,'OTV-广告位'!$B:$B,'OTV-广告位'!$B$6,'OTV-广告位'!$D:$D,Cost!BC$3)</f>
        <v>186291</v>
      </c>
      <c r="BD13" s="14">
        <f>SUMIFS('OTV-广告位'!$E:$E,'OTV-广告位'!$A:$A,Cost!$AR13,'OTV-广告位'!$C:$C,Cost!BD$2,'OTV-广告位'!$B:$B,'OTV-广告位'!$B$6,'OTV-广告位'!$D:$D,Cost!BD$3)</f>
        <v>0</v>
      </c>
      <c r="BE13" s="14">
        <f>SUMIFS('OTT-广告位'!$E:$E,'OTT-广告位'!$B:$B,'OTT-广告位'!$B$6,'OTT-广告位'!$A:$A,Cost!$AR13,'OTT-广告位'!$C:$C,Cost!BE$2,'OTT-广告位'!$D:$D,Cost!BE$3)</f>
        <v>0</v>
      </c>
      <c r="BF13" s="14">
        <f>SUMIFS('OTT-广告位'!$E:$E,'OTT-广告位'!$B:$B,'OTT-广告位'!$B$6,'OTT-广告位'!$A:$A,Cost!$AR13,'OTT-广告位'!$C:$C,Cost!BF$2,'OTT-广告位'!$D:$D,Cost!BF$3)</f>
        <v>92522</v>
      </c>
      <c r="BG13" s="14">
        <f>SUMIFS('OTT-广告位'!$E:$E,'OTT-广告位'!$B:$B,'OTT-广告位'!$B$6,'OTT-广告位'!$A:$A,Cost!$AR13,'OTT-广告位'!$C:$C,Cost!BG$2,'OTT-广告位'!$D:$D,Cost!BG$3)</f>
        <v>0</v>
      </c>
      <c r="BH13" s="14">
        <f>SUMIFS('OTT-广告位'!$E:$E,'OTT-广告位'!$B:$B,'OTT-广告位'!$B$6,'OTT-广告位'!$A:$A,Cost!$AR13,'OTT-广告位'!$C:$C,Cost!BH$2,'OTT-广告位'!$D:$D,Cost!BH$3)</f>
        <v>0</v>
      </c>
      <c r="BI13" s="14">
        <f>SUMIFS('OTT-广告位'!$E:$E,'OTT-广告位'!$B:$B,'OTT-广告位'!$B$6,'OTT-广告位'!$A:$A,Cost!$AR13,'OTT-广告位'!$C:$C,Cost!BI$2,'OTT-广告位'!$D:$D,Cost!BI$3)</f>
        <v>8058</v>
      </c>
      <c r="BJ13" s="14">
        <f>SUMIFS('OTT-广告位'!$E:$E,'OTT-广告位'!$B:$B,'OTT-广告位'!$B$6,'OTT-广告位'!$A:$A,Cost!$AR13,'OTT-广告位'!$C:$C,Cost!BJ$2,'OTT-广告位'!$D:$D,Cost!BJ$3)</f>
        <v>0</v>
      </c>
      <c r="BK13" s="14">
        <f>SUMIFS('OTT-广告位'!$E:$E,'OTT-广告位'!$B:$B,'OTT-广告位'!$B$6,'OTT-广告位'!$A:$A,Cost!$AR13,'OTT-广告位'!$C:$C,Cost!BK$2,'OTT-广告位'!$D:$D,Cost!BK$3)</f>
        <v>0</v>
      </c>
      <c r="BL13" s="14">
        <f>SUMIFS('OTT-广告位'!$E:$E,'OTT-广告位'!$B:$B,'OTT-广告位'!$B$6,'OTT-广告位'!$A:$A,Cost!$AR13,'OTT-广告位'!$C:$C,Cost!BL$2,'OTT-广告位'!$D:$D,Cost!BL$3)</f>
        <v>16010</v>
      </c>
      <c r="BM13" s="14">
        <f>SUMIFS('OTT-广告位'!$E:$E,'OTT-广告位'!$B:$B,'OTT-广告位'!$B$6,'OTT-广告位'!$A:$A,Cost!$AR13,'OTT-广告位'!$C:$C,Cost!BM$2,'OTT-广告位'!$D:$D,Cost!BM$3)</f>
        <v>0</v>
      </c>
      <c r="BN13" s="14">
        <f>SUMIFS('OTT-广告位'!$E:$E,'OTT-广告位'!$B:$B,'OTT-广告位'!$B$6,'OTT-广告位'!$A:$A,Cost!$AR13,'OTT-广告位'!$C:$C,Cost!BN$2,'OTT-广告位'!$D:$D,Cost!BN$3)</f>
        <v>0</v>
      </c>
      <c r="BO13" s="14">
        <f>SUMIFS('OTT-广告位'!$E:$E,'OTT-广告位'!$B:$B,'OTT-广告位'!$B$6,'OTT-广告位'!$A:$A,Cost!$AR13,'OTT-广告位'!$C:$C,Cost!BO$2,'OTT-广告位'!$D:$D,Cost!BO$3)</f>
        <v>26626</v>
      </c>
      <c r="BP13" s="14">
        <f>SUMIFS('OTT-广告位'!$E:$E,'OTT-广告位'!$B:$B,'OTT-广告位'!$B$6,'OTT-广告位'!$A:$A,Cost!$AR13,'OTT-广告位'!$C:$C,Cost!BP$2,'OTT-广告位'!$D:$D,Cost!BP$3)</f>
        <v>0</v>
      </c>
      <c r="BR13" s="21" t="s">
        <v>45</v>
      </c>
      <c r="BS13" s="14">
        <f>SUMIFS(Spotplan!$F:$F,Spotplan!$B:$B,Cost!BS$2,Spotplan!$C:$C,Cost!$BR13,Spotplan!$A:$A,$BS$1,Spotplan!$D:$D,Cost!BS$3)</f>
        <v>0</v>
      </c>
      <c r="BT13" s="14">
        <f>SUMIFS(Spotplan!$F:$F,Spotplan!$B:$B,Cost!BT$2,Spotplan!$C:$C,Cost!$BR13,Spotplan!$A:$A,$BS$1,Spotplan!$D:$D,Cost!BT$3)</f>
        <v>696000</v>
      </c>
      <c r="BU13" s="14">
        <f>SUMIFS(Spotplan!$F:$F,Spotplan!$B:$B,Cost!BU$2,Spotplan!$C:$C,Cost!$BR13,Spotplan!$A:$A,$BS$1,Spotplan!$D:$D,Cost!BU$3)</f>
        <v>0</v>
      </c>
      <c r="BV13" s="14">
        <f>SUMIFS(Spotplan!$F:$F,Spotplan!$B:$B,Cost!BV$2,Spotplan!$C:$C,Cost!$BR13,Spotplan!$A:$A,$BS$1,Spotplan!$D:$D,Cost!BV$3)</f>
        <v>0</v>
      </c>
      <c r="BW13" s="14">
        <f>SUMIFS(Spotplan!$F:$F,Spotplan!$B:$B,Cost!BW$2,Spotplan!$C:$C,Cost!$BR13,Spotplan!$A:$A,$BS$1,Spotplan!$D:$D,Cost!BW$3)</f>
        <v>496000</v>
      </c>
      <c r="BX13" s="14">
        <f>SUMIFS(Spotplan!$F:$F,Spotplan!$B:$B,Cost!BX$2,Spotplan!$C:$C,Cost!$BR13,Spotplan!$A:$A,$BS$1,Spotplan!$D:$D,Cost!BX$3)</f>
        <v>0</v>
      </c>
      <c r="BY13" s="14">
        <f>SUMIFS(Spotplan!$F:$F,Spotplan!$B:$B,Cost!BY$2,Spotplan!$C:$C,Cost!$BR13,Spotplan!$A:$A,$BS$1,Spotplan!$D:$D,Cost!BY$3)</f>
        <v>0</v>
      </c>
      <c r="BZ13" s="14">
        <f>SUMIFS(Spotplan!$F:$F,Spotplan!$B:$B,Cost!BZ$2,Spotplan!$C:$C,Cost!$BR13,Spotplan!$A:$A,$BS$1,Spotplan!$D:$D,Cost!BZ$3)</f>
        <v>112000</v>
      </c>
      <c r="CA13" s="14">
        <f>SUMIFS(Spotplan!$F:$F,Spotplan!$B:$B,Cost!CA$2,Spotplan!$C:$C,Cost!$BR13,Spotplan!$A:$A,$BS$1,Spotplan!$D:$D,Cost!CA$3)</f>
        <v>0</v>
      </c>
      <c r="CB13" s="14">
        <f>SUMIFS(Spotplan!$F:$F,Spotplan!$B:$B,Cost!CB$2,Spotplan!$C:$C,Cost!$BR13,Spotplan!$A:$A,$BS$1,Spotplan!$D:$D,Cost!CB$3)</f>
        <v>0</v>
      </c>
      <c r="CC13" s="14">
        <f>SUMIFS(Spotplan!$F:$F,Spotplan!$B:$B,Cost!CC$2,Spotplan!$C:$C,Cost!$BR13,Spotplan!$A:$A,$BS$1,Spotplan!$D:$D,Cost!CC$3)</f>
        <v>144000</v>
      </c>
      <c r="CD13" s="14">
        <f>SUMIFS(Spotplan!$F:$F,Spotplan!$B:$B,Cost!CD$2,Spotplan!$C:$C,Cost!$BR13,Spotplan!$A:$A,$BS$1,Spotplan!$D:$D,Cost!CD$3)</f>
        <v>0</v>
      </c>
      <c r="CE13" s="14">
        <f>SUMIFS(Spotplan!$F:$F,Spotplan!$B:$B,Cost!CE$2,Spotplan!$C:$C,Cost!$BR13,Spotplan!$A:$A,$CE$1,Spotplan!$D:$D,Cost!CE$3)</f>
        <v>0</v>
      </c>
      <c r="CF13" s="14">
        <f>SUMIFS(Spotplan!$F:$F,Spotplan!$B:$B,Cost!CF$2,Spotplan!$C:$C,Cost!$BR13,Spotplan!$A:$A,$CE$1,Spotplan!$D:$D,Cost!CF$3)</f>
        <v>64000</v>
      </c>
      <c r="CG13" s="14">
        <f>SUMIFS(Spotplan!$F:$F,Spotplan!$B:$B,Cost!CG$2,Spotplan!$C:$C,Cost!$BR13,Spotplan!$A:$A,$CE$1,Spotplan!$D:$D,Cost!CG$3)</f>
        <v>0</v>
      </c>
      <c r="CH13" s="14">
        <f>SUMIFS(Spotplan!$F:$F,Spotplan!$B:$B,Cost!CH$2,Spotplan!$C:$C,Cost!$BR13,Spotplan!$A:$A,$CE$1,Spotplan!$D:$D,Cost!CH$3)</f>
        <v>0</v>
      </c>
      <c r="CI13" s="14">
        <f>SUMIFS(Spotplan!$F:$F,Spotplan!$B:$B,Cost!CI$2,Spotplan!$C:$C,Cost!$BR13,Spotplan!$A:$A,$CE$1,Spotplan!$D:$D,Cost!CI$3)</f>
        <v>8000</v>
      </c>
      <c r="CJ13" s="14">
        <f>SUMIFS(Spotplan!$F:$F,Spotplan!$B:$B,Cost!CJ$2,Spotplan!$C:$C,Cost!$BR13,Spotplan!$A:$A,$CE$1,Spotplan!$D:$D,Cost!CJ$3)</f>
        <v>0</v>
      </c>
      <c r="CK13" s="14">
        <f>SUMIFS(Spotplan!$F:$F,Spotplan!$B:$B,Cost!CK$2,Spotplan!$C:$C,Cost!$BR13,Spotplan!$A:$A,$CE$1,Spotplan!$D:$D,Cost!CK$3)</f>
        <v>0</v>
      </c>
      <c r="CL13" s="14">
        <f>SUMIFS(Spotplan!$F:$F,Spotplan!$B:$B,Cost!CL$2,Spotplan!$C:$C,Cost!$BR13,Spotplan!$A:$A,$CE$1,Spotplan!$D:$D,Cost!CL$3)</f>
        <v>16000</v>
      </c>
      <c r="CM13" s="14">
        <f>SUMIFS(Spotplan!$F:$F,Spotplan!$B:$B,Cost!CM$2,Spotplan!$C:$C,Cost!$BR13,Spotplan!$A:$A,$CE$1,Spotplan!$D:$D,Cost!CM$3)</f>
        <v>0</v>
      </c>
      <c r="CN13" s="14">
        <f>SUMIFS(Spotplan!$F:$F,Spotplan!$B:$B,Cost!CN$2,Spotplan!$C:$C,Cost!$BR13,Spotplan!$A:$A,$CE$1,Spotplan!$D:$D,Cost!CN$3)</f>
        <v>0</v>
      </c>
      <c r="CO13" s="14">
        <f>SUMIFS(Spotplan!$F:$F,Spotplan!$B:$B,Cost!CO$2,Spotplan!$C:$C,Cost!$BR13,Spotplan!$A:$A,$CE$1,Spotplan!$D:$D,Cost!CO$3)</f>
        <v>24000</v>
      </c>
      <c r="CP13" s="14">
        <f>SUMIFS(Spotplan!$F:$F,Spotplan!$B:$B,Cost!CP$2,Spotplan!$C:$C,Cost!$BR13,Spotplan!$A:$A,$CE$1,Spotplan!$D:$D,Cost!CP$3)</f>
        <v>0</v>
      </c>
    </row>
    <row r="14" spans="1:94">
      <c r="E14" s="22" t="s">
        <v>53</v>
      </c>
      <c r="F14" s="15">
        <f t="shared" si="5"/>
        <v>0</v>
      </c>
      <c r="G14" s="15">
        <f t="shared" si="6"/>
        <v>18057.599999999999</v>
      </c>
      <c r="H14" s="15">
        <f t="shared" si="7"/>
        <v>0</v>
      </c>
      <c r="I14" s="15">
        <f t="shared" si="8"/>
        <v>0</v>
      </c>
      <c r="J14" s="15">
        <f t="shared" si="9"/>
        <v>8902.655999999999</v>
      </c>
      <c r="K14" s="15">
        <f t="shared" si="10"/>
        <v>0</v>
      </c>
      <c r="L14" s="15">
        <f t="shared" si="11"/>
        <v>0</v>
      </c>
      <c r="M14" s="15">
        <f t="shared" si="12"/>
        <v>3557.9659500000002</v>
      </c>
      <c r="N14" s="15">
        <f t="shared" si="13"/>
        <v>0</v>
      </c>
      <c r="O14" s="15">
        <f t="shared" si="14"/>
        <v>0</v>
      </c>
      <c r="P14" s="15">
        <f t="shared" si="15"/>
        <v>3828.5</v>
      </c>
      <c r="Q14" s="15">
        <f t="shared" si="16"/>
        <v>0</v>
      </c>
      <c r="R14" s="15">
        <f t="shared" si="17"/>
        <v>34346.721949999999</v>
      </c>
      <c r="S14" s="15">
        <f t="shared" si="18"/>
        <v>0</v>
      </c>
      <c r="T14" s="15">
        <f t="shared" si="19"/>
        <v>2354.1759999999999</v>
      </c>
      <c r="U14" s="15">
        <f t="shared" si="20"/>
        <v>0</v>
      </c>
      <c r="V14" s="15">
        <f t="shared" si="21"/>
        <v>0</v>
      </c>
      <c r="W14" s="15">
        <f t="shared" si="22"/>
        <v>2709.8850239999997</v>
      </c>
      <c r="X14" s="15">
        <f t="shared" si="23"/>
        <v>0</v>
      </c>
      <c r="Y14" s="15">
        <f t="shared" si="24"/>
        <v>0</v>
      </c>
      <c r="Z14" s="15">
        <f t="shared" si="25"/>
        <v>1512</v>
      </c>
      <c r="AA14" s="15">
        <f t="shared" si="26"/>
        <v>0</v>
      </c>
      <c r="AB14" s="15">
        <f t="shared" si="27"/>
        <v>0</v>
      </c>
      <c r="AC14" s="15">
        <f t="shared" si="28"/>
        <v>864.49999999999989</v>
      </c>
      <c r="AD14" s="15">
        <f t="shared" si="29"/>
        <v>0</v>
      </c>
      <c r="AE14" s="15">
        <f t="shared" si="30"/>
        <v>7440.5610239999996</v>
      </c>
      <c r="AF14" s="15">
        <f t="shared" si="31"/>
        <v>41787.282974000002</v>
      </c>
      <c r="AH14" s="21" t="s">
        <v>53</v>
      </c>
      <c r="AI14" s="19">
        <v>16.72</v>
      </c>
      <c r="AJ14" s="19">
        <v>15.455999999999998</v>
      </c>
      <c r="AK14" s="19">
        <v>22.05</v>
      </c>
      <c r="AL14" s="19">
        <v>15.4375</v>
      </c>
      <c r="AM14" s="25">
        <v>26.752000000000002</v>
      </c>
      <c r="AN14" s="19">
        <v>42.503999999999998</v>
      </c>
      <c r="AO14" s="25">
        <v>47.25</v>
      </c>
      <c r="AP14" s="19">
        <v>21.612499999999997</v>
      </c>
      <c r="AR14" s="21" t="s">
        <v>53</v>
      </c>
      <c r="AS14" s="14">
        <f>SUMIFS('OTV-广告位'!$E:$E,'OTV-广告位'!$A:$A,Cost!$AR14,'OTV-广告位'!$C:$C,Cost!AS$2,'OTV-广告位'!$B:$B,'OTV-广告位'!$B$6,'OTV-广告位'!$D:$D,Cost!AS$3)</f>
        <v>0</v>
      </c>
      <c r="AT14" s="14">
        <f>SUMIFS('OTV-广告位'!$E:$E,'OTV-广告位'!$A:$A,Cost!$AR14,'OTV-广告位'!$C:$C,Cost!AT$2,'OTV-广告位'!$B:$B,'OTV-广告位'!$B$6,'OTV-广告位'!$D:$D,Cost!AT$3)</f>
        <v>1507476</v>
      </c>
      <c r="AU14" s="14">
        <f>SUMIFS('OTV-广告位'!$E:$E,'OTV-广告位'!$A:$A,Cost!$AR14,'OTV-广告位'!$C:$C,Cost!AU$2,'OTV-广告位'!$B:$B,'OTV-广告位'!$B$6,'OTV-广告位'!$D:$D,Cost!AU$3)</f>
        <v>0</v>
      </c>
      <c r="AV14" s="14">
        <f>SUMIFS('OTV-广告位'!$E:$E,'OTV-广告位'!$A:$A,Cost!$AR14,'OTV-广告位'!$C:$C,Cost!AV$2,'OTV-广告位'!$B:$B,'OTV-广告位'!$B$6,'OTV-广告位'!$D:$D,Cost!AV$3)</f>
        <v>0</v>
      </c>
      <c r="AW14" s="14">
        <f>SUMIFS('OTV-广告位'!$E:$E,'OTV-广告位'!$A:$A,Cost!$AR14,'OTV-广告位'!$C:$C,Cost!AW$2,'OTV-广告位'!$B:$B,'OTV-广告位'!$B$6,'OTV-广告位'!$D:$D,Cost!AW$3)</f>
        <v>887401</v>
      </c>
      <c r="AX14" s="14">
        <f>SUMIFS('OTV-广告位'!$E:$E,'OTV-广告位'!$A:$A,Cost!$AR14,'OTV-广告位'!$C:$C,Cost!AX$2,'OTV-广告位'!$B:$B,'OTV-广告位'!$B$6,'OTV-广告位'!$D:$D,Cost!AX$3)</f>
        <v>0</v>
      </c>
      <c r="AY14" s="14">
        <f>SUMIFS('OTV-广告位'!$E:$E,'OTV-广告位'!$A:$A,Cost!$AR14,'OTV-广告位'!$C:$C,Cost!AY$2,'OTV-广告位'!$B:$B,'OTV-广告位'!$B$6,'OTV-广告位'!$D:$D,Cost!AY$3)</f>
        <v>0</v>
      </c>
      <c r="AZ14" s="14">
        <f>SUMIFS('OTV-广告位'!$E:$E,'OTV-广告位'!$A:$A,Cost!$AR14,'OTV-广告位'!$C:$C,Cost!AZ$2,'OTV-广告位'!$B:$B,'OTV-广告位'!$B$6,'OTV-广告位'!$D:$D,Cost!AZ$3)</f>
        <v>161359</v>
      </c>
      <c r="BA14" s="14">
        <f>SUMIFS('OTV-广告位'!$E:$E,'OTV-广告位'!$A:$A,Cost!$AR14,'OTV-广告位'!$C:$C,Cost!BA$2,'OTV-广告位'!$B:$B,'OTV-广告位'!$B$6,'OTV-广告位'!$D:$D,Cost!BA$3)</f>
        <v>0</v>
      </c>
      <c r="BB14" s="14">
        <f>SUMIFS('OTV-广告位'!$E:$E,'OTV-广告位'!$A:$A,Cost!$AR14,'OTV-广告位'!$C:$C,Cost!BB$2,'OTV-广告位'!$B:$B,'OTV-广告位'!$B$6,'OTV-广告位'!$D:$D,Cost!BB$3)</f>
        <v>0</v>
      </c>
      <c r="BC14" s="14">
        <f>SUMIFS('OTV-广告位'!$E:$E,'OTV-广告位'!$A:$A,Cost!$AR14,'OTV-广告位'!$C:$C,Cost!BC$2,'OTV-广告位'!$B:$B,'OTV-广告位'!$B$6,'OTV-广告位'!$D:$D,Cost!BC$3)</f>
        <v>340268</v>
      </c>
      <c r="BD14" s="14">
        <f>SUMIFS('OTV-广告位'!$E:$E,'OTV-广告位'!$A:$A,Cost!$AR14,'OTV-广告位'!$C:$C,Cost!BD$2,'OTV-广告位'!$B:$B,'OTV-广告位'!$B$6,'OTV-广告位'!$D:$D,Cost!BD$3)</f>
        <v>0</v>
      </c>
      <c r="BE14" s="14">
        <f>SUMIFS('OTT-广告位'!$E:$E,'OTT-广告位'!$B:$B,'OTT-广告位'!$B$6,'OTT-广告位'!$A:$A,Cost!$AR14,'OTT-广告位'!$C:$C,Cost!BE$2,'OTT-广告位'!$D:$D,Cost!BE$3)</f>
        <v>0</v>
      </c>
      <c r="BF14" s="14">
        <f>SUMIFS('OTT-广告位'!$E:$E,'OTT-广告位'!$B:$B,'OTT-广告位'!$B$6,'OTT-广告位'!$A:$A,Cost!$AR14,'OTT-广告位'!$C:$C,Cost!BF$2,'OTT-广告位'!$D:$D,Cost!BF$3)</f>
        <v>146466</v>
      </c>
      <c r="BG14" s="14">
        <f>SUMIFS('OTT-广告位'!$E:$E,'OTT-广告位'!$B:$B,'OTT-广告位'!$B$6,'OTT-广告位'!$A:$A,Cost!$AR14,'OTT-广告位'!$C:$C,Cost!BG$2,'OTT-广告位'!$D:$D,Cost!BG$3)</f>
        <v>0</v>
      </c>
      <c r="BH14" s="14">
        <f>SUMIFS('OTT-广告位'!$E:$E,'OTT-广告位'!$B:$B,'OTT-广告位'!$B$6,'OTT-广告位'!$A:$A,Cost!$AR14,'OTT-广告位'!$C:$C,Cost!BH$2,'OTT-广告位'!$D:$D,Cost!BH$3)</f>
        <v>0</v>
      </c>
      <c r="BI14" s="14">
        <f>SUMIFS('OTT-广告位'!$E:$E,'OTT-广告位'!$B:$B,'OTT-广告位'!$B$6,'OTT-广告位'!$A:$A,Cost!$AR14,'OTT-广告位'!$C:$C,Cost!BI$2,'OTT-广告位'!$D:$D,Cost!BI$3)</f>
        <v>63756</v>
      </c>
      <c r="BJ14" s="14">
        <f>SUMIFS('OTT-广告位'!$E:$E,'OTT-广告位'!$B:$B,'OTT-广告位'!$B$6,'OTT-广告位'!$A:$A,Cost!$AR14,'OTT-广告位'!$C:$C,Cost!BJ$2,'OTT-广告位'!$D:$D,Cost!BJ$3)</f>
        <v>0</v>
      </c>
      <c r="BK14" s="14">
        <f>SUMIFS('OTT-广告位'!$E:$E,'OTT-广告位'!$B:$B,'OTT-广告位'!$B$6,'OTT-广告位'!$A:$A,Cost!$AR14,'OTT-广告位'!$C:$C,Cost!BK$2,'OTT-广告位'!$D:$D,Cost!BK$3)</f>
        <v>0</v>
      </c>
      <c r="BL14" s="14">
        <f>SUMIFS('OTT-广告位'!$E:$E,'OTT-广告位'!$B:$B,'OTT-广告位'!$B$6,'OTT-广告位'!$A:$A,Cost!$AR14,'OTT-广告位'!$C:$C,Cost!BL$2,'OTT-广告位'!$D:$D,Cost!BL$3)</f>
        <v>32257</v>
      </c>
      <c r="BM14" s="14">
        <f>SUMIFS('OTT-广告位'!$E:$E,'OTT-广告位'!$B:$B,'OTT-广告位'!$B$6,'OTT-广告位'!$A:$A,Cost!$AR14,'OTT-广告位'!$C:$C,Cost!BM$2,'OTT-广告位'!$D:$D,Cost!BM$3)</f>
        <v>0</v>
      </c>
      <c r="BN14" s="14">
        <f>SUMIFS('OTT-广告位'!$E:$E,'OTT-广告位'!$B:$B,'OTT-广告位'!$B$6,'OTT-广告位'!$A:$A,Cost!$AR14,'OTT-广告位'!$C:$C,Cost!BN$2,'OTT-广告位'!$D:$D,Cost!BN$3)</f>
        <v>0</v>
      </c>
      <c r="BO14" s="14">
        <f>SUMIFS('OTT-广告位'!$E:$E,'OTT-广告位'!$B:$B,'OTT-广告位'!$B$6,'OTT-广告位'!$A:$A,Cost!$AR14,'OTT-广告位'!$C:$C,Cost!BO$2,'OTT-广告位'!$D:$D,Cost!BO$3)</f>
        <v>44617</v>
      </c>
      <c r="BP14" s="14">
        <f>SUMIFS('OTT-广告位'!$E:$E,'OTT-广告位'!$B:$B,'OTT-广告位'!$B$6,'OTT-广告位'!$A:$A,Cost!$AR14,'OTT-广告位'!$C:$C,Cost!BP$2,'OTT-广告位'!$D:$D,Cost!BP$3)</f>
        <v>0</v>
      </c>
      <c r="BR14" s="21" t="s">
        <v>53</v>
      </c>
      <c r="BS14" s="14">
        <f>SUMIFS(Spotplan!$F:$F,Spotplan!$B:$B,Cost!BS$2,Spotplan!$C:$C,Cost!$BR14,Spotplan!$A:$A,$BS$1,Spotplan!$D:$D,Cost!BS$3)</f>
        <v>0</v>
      </c>
      <c r="BT14" s="14">
        <f>SUMIFS(Spotplan!$F:$F,Spotplan!$B:$B,Cost!BT$2,Spotplan!$C:$C,Cost!$BR14,Spotplan!$A:$A,$BS$1,Spotplan!$D:$D,Cost!BT$3)</f>
        <v>1080000</v>
      </c>
      <c r="BU14" s="14">
        <f>SUMIFS(Spotplan!$F:$F,Spotplan!$B:$B,Cost!BU$2,Spotplan!$C:$C,Cost!$BR14,Spotplan!$A:$A,$BS$1,Spotplan!$D:$D,Cost!BU$3)</f>
        <v>0</v>
      </c>
      <c r="BV14" s="14">
        <f>SUMIFS(Spotplan!$F:$F,Spotplan!$B:$B,Cost!BV$2,Spotplan!$C:$C,Cost!$BR14,Spotplan!$A:$A,$BS$1,Spotplan!$D:$D,Cost!BV$3)</f>
        <v>0</v>
      </c>
      <c r="BW14" s="14">
        <f>SUMIFS(Spotplan!$F:$F,Spotplan!$B:$B,Cost!BW$2,Spotplan!$C:$C,Cost!$BR14,Spotplan!$A:$A,$BS$1,Spotplan!$D:$D,Cost!BW$3)</f>
        <v>576000</v>
      </c>
      <c r="BX14" s="14">
        <f>SUMIFS(Spotplan!$F:$F,Spotplan!$B:$B,Cost!BX$2,Spotplan!$C:$C,Cost!$BR14,Spotplan!$A:$A,$BS$1,Spotplan!$D:$D,Cost!BX$3)</f>
        <v>0</v>
      </c>
      <c r="BY14" s="14">
        <f>SUMIFS(Spotplan!$F:$F,Spotplan!$B:$B,Cost!BY$2,Spotplan!$C:$C,Cost!$BR14,Spotplan!$A:$A,$BS$1,Spotplan!$D:$D,Cost!BY$3)</f>
        <v>0</v>
      </c>
      <c r="BZ14" s="14">
        <f>SUMIFS(Spotplan!$F:$F,Spotplan!$B:$B,Cost!BZ$2,Spotplan!$C:$C,Cost!$BR14,Spotplan!$A:$A,$BS$1,Spotplan!$D:$D,Cost!BZ$3)</f>
        <v>176000</v>
      </c>
      <c r="CA14" s="14">
        <f>SUMIFS(Spotplan!$F:$F,Spotplan!$B:$B,Cost!CA$2,Spotplan!$C:$C,Cost!$BR14,Spotplan!$A:$A,$BS$1,Spotplan!$D:$D,Cost!CA$3)</f>
        <v>0</v>
      </c>
      <c r="CB14" s="14">
        <f>SUMIFS(Spotplan!$F:$F,Spotplan!$B:$B,Cost!CB$2,Spotplan!$C:$C,Cost!$BR14,Spotplan!$A:$A,$BS$1,Spotplan!$D:$D,Cost!CB$3)</f>
        <v>0</v>
      </c>
      <c r="CC14" s="14">
        <f>SUMIFS(Spotplan!$F:$F,Spotplan!$B:$B,Cost!CC$2,Spotplan!$C:$C,Cost!$BR14,Spotplan!$A:$A,$BS$1,Spotplan!$D:$D,Cost!CC$3)</f>
        <v>248000</v>
      </c>
      <c r="CD14" s="14">
        <f>SUMIFS(Spotplan!$F:$F,Spotplan!$B:$B,Cost!CD$2,Spotplan!$C:$C,Cost!$BR14,Spotplan!$A:$A,$BS$1,Spotplan!$D:$D,Cost!CD$3)</f>
        <v>0</v>
      </c>
      <c r="CE14" s="14">
        <f>SUMIFS(Spotplan!$F:$F,Spotplan!$B:$B,Cost!CE$2,Spotplan!$C:$C,Cost!$BR14,Spotplan!$A:$A,$CE$1,Spotplan!$D:$D,Cost!CE$3)</f>
        <v>0</v>
      </c>
      <c r="CF14" s="14">
        <f>SUMIFS(Spotplan!$F:$F,Spotplan!$B:$B,Cost!CF$2,Spotplan!$C:$C,Cost!$BR14,Spotplan!$A:$A,$CE$1,Spotplan!$D:$D,Cost!CF$3)</f>
        <v>88000</v>
      </c>
      <c r="CG14" s="14">
        <f>SUMIFS(Spotplan!$F:$F,Spotplan!$B:$B,Cost!CG$2,Spotplan!$C:$C,Cost!$BR14,Spotplan!$A:$A,$CE$1,Spotplan!$D:$D,Cost!CG$3)</f>
        <v>0</v>
      </c>
      <c r="CH14" s="14">
        <f>SUMIFS(Spotplan!$F:$F,Spotplan!$B:$B,Cost!CH$2,Spotplan!$C:$C,Cost!$BR14,Spotplan!$A:$A,$CE$1,Spotplan!$D:$D,Cost!CH$3)</f>
        <v>0</v>
      </c>
      <c r="CI14" s="14">
        <f>SUMIFS(Spotplan!$F:$F,Spotplan!$B:$B,Cost!CI$2,Spotplan!$C:$C,Cost!$BR14,Spotplan!$A:$A,$CE$1,Spotplan!$D:$D,Cost!CI$3)</f>
        <v>64000</v>
      </c>
      <c r="CJ14" s="14">
        <f>SUMIFS(Spotplan!$F:$F,Spotplan!$B:$B,Cost!CJ$2,Spotplan!$C:$C,Cost!$BR14,Spotplan!$A:$A,$CE$1,Spotplan!$D:$D,Cost!CJ$3)</f>
        <v>0</v>
      </c>
      <c r="CK14" s="14">
        <f>SUMIFS(Spotplan!$F:$F,Spotplan!$B:$B,Cost!CK$2,Spotplan!$C:$C,Cost!$BR14,Spotplan!$A:$A,$CE$1,Spotplan!$D:$D,Cost!CK$3)</f>
        <v>0</v>
      </c>
      <c r="CL14" s="14">
        <f>SUMIFS(Spotplan!$F:$F,Spotplan!$B:$B,Cost!CL$2,Spotplan!$C:$C,Cost!$BR14,Spotplan!$A:$A,$CE$1,Spotplan!$D:$D,Cost!CL$3)</f>
        <v>32000</v>
      </c>
      <c r="CM14" s="14">
        <f>SUMIFS(Spotplan!$F:$F,Spotplan!$B:$B,Cost!CM$2,Spotplan!$C:$C,Cost!$BR14,Spotplan!$A:$A,$CE$1,Spotplan!$D:$D,Cost!CM$3)</f>
        <v>0</v>
      </c>
      <c r="CN14" s="14">
        <f>SUMIFS(Spotplan!$F:$F,Spotplan!$B:$B,Cost!CN$2,Spotplan!$C:$C,Cost!$BR14,Spotplan!$A:$A,$CE$1,Spotplan!$D:$D,Cost!CN$3)</f>
        <v>0</v>
      </c>
      <c r="CO14" s="14">
        <f>SUMIFS(Spotplan!$F:$F,Spotplan!$B:$B,Cost!CO$2,Spotplan!$C:$C,Cost!$BR14,Spotplan!$A:$A,$CE$1,Spotplan!$D:$D,Cost!CO$3)</f>
        <v>40000</v>
      </c>
      <c r="CP14" s="14">
        <f>SUMIFS(Spotplan!$F:$F,Spotplan!$B:$B,Cost!CP$2,Spotplan!$C:$C,Cost!$BR14,Spotplan!$A:$A,$CE$1,Spotplan!$D:$D,Cost!CP$3)</f>
        <v>0</v>
      </c>
    </row>
    <row r="15" spans="1:94">
      <c r="E15" s="22" t="s">
        <v>0</v>
      </c>
      <c r="F15" s="15">
        <f t="shared" si="5"/>
        <v>0</v>
      </c>
      <c r="G15" s="15">
        <f t="shared" si="6"/>
        <v>31433.599999999995</v>
      </c>
      <c r="H15" s="15">
        <f t="shared" si="7"/>
        <v>0</v>
      </c>
      <c r="I15" s="15">
        <f t="shared" si="8"/>
        <v>0</v>
      </c>
      <c r="J15" s="15">
        <f t="shared" si="9"/>
        <v>7542.5279999999993</v>
      </c>
      <c r="K15" s="15">
        <f t="shared" si="10"/>
        <v>0</v>
      </c>
      <c r="L15" s="15">
        <f t="shared" si="11"/>
        <v>0</v>
      </c>
      <c r="M15" s="15">
        <f t="shared" si="12"/>
        <v>5900.9958000000006</v>
      </c>
      <c r="N15" s="15">
        <f t="shared" si="13"/>
        <v>0</v>
      </c>
      <c r="O15" s="15">
        <f t="shared" si="14"/>
        <v>0</v>
      </c>
      <c r="P15" s="15">
        <f t="shared" si="15"/>
        <v>5928</v>
      </c>
      <c r="Q15" s="15">
        <f t="shared" si="16"/>
        <v>0</v>
      </c>
      <c r="R15" s="15">
        <f t="shared" si="17"/>
        <v>50805.123800000001</v>
      </c>
      <c r="S15" s="15">
        <f t="shared" si="18"/>
        <v>0</v>
      </c>
      <c r="T15" s="15">
        <f t="shared" si="19"/>
        <v>6179.7120000000004</v>
      </c>
      <c r="U15" s="15">
        <f t="shared" si="20"/>
        <v>0</v>
      </c>
      <c r="V15" s="15">
        <f t="shared" si="21"/>
        <v>0</v>
      </c>
      <c r="W15" s="15">
        <f t="shared" si="22"/>
        <v>1018.3108319999999</v>
      </c>
      <c r="X15" s="15">
        <f t="shared" si="23"/>
        <v>0</v>
      </c>
      <c r="Y15" s="15">
        <f t="shared" si="24"/>
        <v>0</v>
      </c>
      <c r="Z15" s="15">
        <f t="shared" si="25"/>
        <v>2520</v>
      </c>
      <c r="AA15" s="15">
        <f t="shared" si="26"/>
        <v>0</v>
      </c>
      <c r="AB15" s="15">
        <f t="shared" si="27"/>
        <v>0</v>
      </c>
      <c r="AC15" s="15">
        <f t="shared" si="28"/>
        <v>1330</v>
      </c>
      <c r="AD15" s="15">
        <f t="shared" si="29"/>
        <v>0</v>
      </c>
      <c r="AE15" s="15">
        <f t="shared" si="30"/>
        <v>11048.022832000001</v>
      </c>
      <c r="AF15" s="15">
        <f t="shared" si="31"/>
        <v>61853.146632000004</v>
      </c>
      <c r="AH15" s="21" t="s">
        <v>0</v>
      </c>
      <c r="AI15" s="19">
        <v>20.9</v>
      </c>
      <c r="AJ15" s="19">
        <v>15.455999999999998</v>
      </c>
      <c r="AK15" s="19">
        <v>28.35</v>
      </c>
      <c r="AL15" s="19">
        <v>19</v>
      </c>
      <c r="AM15" s="25">
        <v>35.112000000000002</v>
      </c>
      <c r="AN15" s="19">
        <v>42.503999999999998</v>
      </c>
      <c r="AO15" s="25">
        <v>63</v>
      </c>
      <c r="AP15" s="19">
        <v>23.75</v>
      </c>
      <c r="AR15" s="21" t="s">
        <v>0</v>
      </c>
      <c r="AS15" s="14">
        <f>SUMIFS('OTV-广告位'!$E:$E,'OTV-广告位'!$A:$A,Cost!$AR15,'OTV-广告位'!$C:$C,Cost!AS$2,'OTV-广告位'!$B:$B,'OTV-广告位'!$B$6,'OTV-广告位'!$D:$D,Cost!AS$3)</f>
        <v>0</v>
      </c>
      <c r="AT15" s="14">
        <f>SUMIFS('OTV-广告位'!$E:$E,'OTV-广告位'!$A:$A,Cost!$AR15,'OTV-广告位'!$C:$C,Cost!AT$2,'OTV-广告位'!$B:$B,'OTV-广告位'!$B$6,'OTV-广告位'!$D:$D,Cost!AT$3)</f>
        <v>1988312</v>
      </c>
      <c r="AU15" s="14">
        <f>SUMIFS('OTV-广告位'!$E:$E,'OTV-广告位'!$A:$A,Cost!$AR15,'OTV-广告位'!$C:$C,Cost!AU$2,'OTV-广告位'!$B:$B,'OTV-广告位'!$B$6,'OTV-广告位'!$D:$D,Cost!AU$3)</f>
        <v>0</v>
      </c>
      <c r="AV15" s="14">
        <f>SUMIFS('OTV-广告位'!$E:$E,'OTV-广告位'!$A:$A,Cost!$AR15,'OTV-广告位'!$C:$C,Cost!AV$2,'OTV-广告位'!$B:$B,'OTV-广告位'!$B$6,'OTV-广告位'!$D:$D,Cost!AV$3)</f>
        <v>0</v>
      </c>
      <c r="AW15" s="14">
        <f>SUMIFS('OTV-广告位'!$E:$E,'OTV-广告位'!$A:$A,Cost!$AR15,'OTV-广告位'!$C:$C,Cost!AW$2,'OTV-广告位'!$B:$B,'OTV-广告位'!$B$6,'OTV-广告位'!$D:$D,Cost!AW$3)</f>
        <v>534445</v>
      </c>
      <c r="AX15" s="14">
        <f>SUMIFS('OTV-广告位'!$E:$E,'OTV-广告位'!$A:$A,Cost!$AR15,'OTV-广告位'!$C:$C,Cost!AX$2,'OTV-广告位'!$B:$B,'OTV-广告位'!$B$6,'OTV-广告位'!$D:$D,Cost!AX$3)</f>
        <v>0</v>
      </c>
      <c r="AY15" s="14">
        <f>SUMIFS('OTV-广告位'!$E:$E,'OTV-广告位'!$A:$A,Cost!$AR15,'OTV-广告位'!$C:$C,Cost!AY$2,'OTV-广告位'!$B:$B,'OTV-广告位'!$B$6,'OTV-广告位'!$D:$D,Cost!AY$3)</f>
        <v>0</v>
      </c>
      <c r="AZ15" s="14">
        <f>SUMIFS('OTV-广告位'!$E:$E,'OTV-广告位'!$A:$A,Cost!$AR15,'OTV-广告位'!$C:$C,Cost!AZ$2,'OTV-广告位'!$B:$B,'OTV-广告位'!$B$6,'OTV-广告位'!$D:$D,Cost!AZ$3)</f>
        <v>208148</v>
      </c>
      <c r="BA15" s="14">
        <f>SUMIFS('OTV-广告位'!$E:$E,'OTV-广告位'!$A:$A,Cost!$AR15,'OTV-广告位'!$C:$C,Cost!BA$2,'OTV-广告位'!$B:$B,'OTV-广告位'!$B$6,'OTV-广告位'!$D:$D,Cost!BA$3)</f>
        <v>0</v>
      </c>
      <c r="BB15" s="14">
        <f>SUMIFS('OTV-广告位'!$E:$E,'OTV-广告位'!$A:$A,Cost!$AR15,'OTV-广告位'!$C:$C,Cost!BB$2,'OTV-广告位'!$B:$B,'OTV-广告位'!$B$6,'OTV-广告位'!$D:$D,Cost!BB$3)</f>
        <v>0</v>
      </c>
      <c r="BC15" s="14">
        <f>SUMIFS('OTV-广告位'!$E:$E,'OTV-广告位'!$A:$A,Cost!$AR15,'OTV-广告位'!$C:$C,Cost!BC$2,'OTV-广告位'!$B:$B,'OTV-广告位'!$B$6,'OTV-广告位'!$D:$D,Cost!BC$3)</f>
        <v>340542</v>
      </c>
      <c r="BD15" s="14">
        <f>SUMIFS('OTV-广告位'!$E:$E,'OTV-广告位'!$A:$A,Cost!$AR15,'OTV-广告位'!$C:$C,Cost!BD$2,'OTV-广告位'!$B:$B,'OTV-广告位'!$B$6,'OTV-广告位'!$D:$D,Cost!BD$3)</f>
        <v>0</v>
      </c>
      <c r="BE15" s="14">
        <f>SUMIFS('OTT-广告位'!$E:$E,'OTT-广告位'!$B:$B,'OTT-广告位'!$B$6,'OTT-广告位'!$A:$A,Cost!$AR15,'OTT-广告位'!$C:$C,Cost!BE$2,'OTT-广告位'!$D:$D,Cost!BE$3)</f>
        <v>0</v>
      </c>
      <c r="BF15" s="14">
        <f>SUMIFS('OTT-广告位'!$E:$E,'OTT-广告位'!$B:$B,'OTT-广告位'!$B$6,'OTT-广告位'!$A:$A,Cost!$AR15,'OTT-广告位'!$C:$C,Cost!BF$2,'OTT-广告位'!$D:$D,Cost!BF$3)</f>
        <v>213683</v>
      </c>
      <c r="BG15" s="14">
        <f>SUMIFS('OTT-广告位'!$E:$E,'OTT-广告位'!$B:$B,'OTT-广告位'!$B$6,'OTT-广告位'!$A:$A,Cost!$AR15,'OTT-广告位'!$C:$C,Cost!BG$2,'OTT-广告位'!$D:$D,Cost!BG$3)</f>
        <v>0</v>
      </c>
      <c r="BH15" s="14">
        <f>SUMIFS('OTT-广告位'!$E:$E,'OTT-广告位'!$B:$B,'OTT-广告位'!$B$6,'OTT-广告位'!$A:$A,Cost!$AR15,'OTT-广告位'!$C:$C,Cost!BH$2,'OTT-广告位'!$D:$D,Cost!BH$3)</f>
        <v>0</v>
      </c>
      <c r="BI15" s="14">
        <f>SUMIFS('OTT-广告位'!$E:$E,'OTT-广告位'!$B:$B,'OTT-广告位'!$B$6,'OTT-广告位'!$A:$A,Cost!$AR15,'OTT-广告位'!$C:$C,Cost!BI$2,'OTT-广告位'!$D:$D,Cost!BI$3)</f>
        <v>23958</v>
      </c>
      <c r="BJ15" s="14">
        <f>SUMIFS('OTT-广告位'!$E:$E,'OTT-广告位'!$B:$B,'OTT-广告位'!$B$6,'OTT-广告位'!$A:$A,Cost!$AR15,'OTT-广告位'!$C:$C,Cost!BJ$2,'OTT-广告位'!$D:$D,Cost!BJ$3)</f>
        <v>0</v>
      </c>
      <c r="BK15" s="14">
        <f>SUMIFS('OTT-广告位'!$E:$E,'OTT-广告位'!$B:$B,'OTT-广告位'!$B$6,'OTT-广告位'!$A:$A,Cost!$AR15,'OTT-广告位'!$C:$C,Cost!BK$2,'OTT-广告位'!$D:$D,Cost!BK$3)</f>
        <v>0</v>
      </c>
      <c r="BL15" s="14">
        <f>SUMIFS('OTT-广告位'!$E:$E,'OTT-广告位'!$B:$B,'OTT-广告位'!$B$6,'OTT-广告位'!$A:$A,Cost!$AR15,'OTT-广告位'!$C:$C,Cost!BL$2,'OTT-广告位'!$D:$D,Cost!BL$3)</f>
        <v>40225</v>
      </c>
      <c r="BM15" s="14">
        <f>SUMIFS('OTT-广告位'!$E:$E,'OTT-广告位'!$B:$B,'OTT-广告位'!$B$6,'OTT-广告位'!$A:$A,Cost!$AR15,'OTT-广告位'!$C:$C,Cost!BM$2,'OTT-广告位'!$D:$D,Cost!BM$3)</f>
        <v>0</v>
      </c>
      <c r="BN15" s="14">
        <f>SUMIFS('OTT-广告位'!$E:$E,'OTT-广告位'!$B:$B,'OTT-广告位'!$B$6,'OTT-广告位'!$A:$A,Cost!$AR15,'OTT-广告位'!$C:$C,Cost!BN$2,'OTT-广告位'!$D:$D,Cost!BN$3)</f>
        <v>0</v>
      </c>
      <c r="BO15" s="14">
        <f>SUMIFS('OTT-广告位'!$E:$E,'OTT-广告位'!$B:$B,'OTT-广告位'!$B$6,'OTT-广告位'!$A:$A,Cost!$AR15,'OTT-广告位'!$C:$C,Cost!BO$2,'OTT-广告位'!$D:$D,Cost!BO$3)</f>
        <v>62399</v>
      </c>
      <c r="BP15" s="14">
        <f>SUMIFS('OTT-广告位'!$E:$E,'OTT-广告位'!$B:$B,'OTT-广告位'!$B$6,'OTT-广告位'!$A:$A,Cost!$AR15,'OTT-广告位'!$C:$C,Cost!BP$2,'OTT-广告位'!$D:$D,Cost!BP$3)</f>
        <v>0</v>
      </c>
      <c r="BR15" s="21" t="s">
        <v>0</v>
      </c>
      <c r="BS15" s="14">
        <f>SUMIFS(Spotplan!$F:$F,Spotplan!$B:$B,Cost!BS$2,Spotplan!$C:$C,Cost!$BR15,Spotplan!$A:$A,$BS$1,Spotplan!$D:$D,Cost!BS$3)</f>
        <v>0</v>
      </c>
      <c r="BT15" s="14">
        <f>SUMIFS(Spotplan!$F:$F,Spotplan!$B:$B,Cost!BT$2,Spotplan!$C:$C,Cost!$BR15,Spotplan!$A:$A,$BS$1,Spotplan!$D:$D,Cost!BT$3)</f>
        <v>1504000</v>
      </c>
      <c r="BU15" s="14">
        <f>SUMIFS(Spotplan!$F:$F,Spotplan!$B:$B,Cost!BU$2,Spotplan!$C:$C,Cost!$BR15,Spotplan!$A:$A,$BS$1,Spotplan!$D:$D,Cost!BU$3)</f>
        <v>0</v>
      </c>
      <c r="BV15" s="14">
        <f>SUMIFS(Spotplan!$F:$F,Spotplan!$B:$B,Cost!BV$2,Spotplan!$C:$C,Cost!$BR15,Spotplan!$A:$A,$BS$1,Spotplan!$D:$D,Cost!BV$3)</f>
        <v>0</v>
      </c>
      <c r="BW15" s="14">
        <f>SUMIFS(Spotplan!$F:$F,Spotplan!$B:$B,Cost!BW$2,Spotplan!$C:$C,Cost!$BR15,Spotplan!$A:$A,$BS$1,Spotplan!$D:$D,Cost!BW$3)</f>
        <v>488000</v>
      </c>
      <c r="BX15" s="14">
        <f>SUMIFS(Spotplan!$F:$F,Spotplan!$B:$B,Cost!BX$2,Spotplan!$C:$C,Cost!$BR15,Spotplan!$A:$A,$BS$1,Spotplan!$D:$D,Cost!BX$3)</f>
        <v>0</v>
      </c>
      <c r="BY15" s="14">
        <f>SUMIFS(Spotplan!$F:$F,Spotplan!$B:$B,Cost!BY$2,Spotplan!$C:$C,Cost!$BR15,Spotplan!$A:$A,$BS$1,Spotplan!$D:$D,Cost!BY$3)</f>
        <v>0</v>
      </c>
      <c r="BZ15" s="14">
        <f>SUMIFS(Spotplan!$F:$F,Spotplan!$B:$B,Cost!BZ$2,Spotplan!$C:$C,Cost!$BR15,Spotplan!$A:$A,$BS$1,Spotplan!$D:$D,Cost!BZ$3)</f>
        <v>224000</v>
      </c>
      <c r="CA15" s="14">
        <f>SUMIFS(Spotplan!$F:$F,Spotplan!$B:$B,Cost!CA$2,Spotplan!$C:$C,Cost!$BR15,Spotplan!$A:$A,$BS$1,Spotplan!$D:$D,Cost!CA$3)</f>
        <v>0</v>
      </c>
      <c r="CB15" s="14">
        <f>SUMIFS(Spotplan!$F:$F,Spotplan!$B:$B,Cost!CB$2,Spotplan!$C:$C,Cost!$BR15,Spotplan!$A:$A,$BS$1,Spotplan!$D:$D,Cost!CB$3)</f>
        <v>0</v>
      </c>
      <c r="CC15" s="14">
        <f>SUMIFS(Spotplan!$F:$F,Spotplan!$B:$B,Cost!CC$2,Spotplan!$C:$C,Cost!$BR15,Spotplan!$A:$A,$BS$1,Spotplan!$D:$D,Cost!CC$3)</f>
        <v>312000</v>
      </c>
      <c r="CD15" s="14">
        <f>SUMIFS(Spotplan!$F:$F,Spotplan!$B:$B,Cost!CD$2,Spotplan!$C:$C,Cost!$BR15,Spotplan!$A:$A,$BS$1,Spotplan!$D:$D,Cost!CD$3)</f>
        <v>0</v>
      </c>
      <c r="CE15" s="14">
        <f>SUMIFS(Spotplan!$F:$F,Spotplan!$B:$B,Cost!CE$2,Spotplan!$C:$C,Cost!$BR15,Spotplan!$A:$A,$CE$1,Spotplan!$D:$D,Cost!CE$3)</f>
        <v>0</v>
      </c>
      <c r="CF15" s="14">
        <f>SUMIFS(Spotplan!$F:$F,Spotplan!$B:$B,Cost!CF$2,Spotplan!$C:$C,Cost!$BR15,Spotplan!$A:$A,$CE$1,Spotplan!$D:$D,Cost!CF$3)</f>
        <v>176000</v>
      </c>
      <c r="CG15" s="14">
        <f>SUMIFS(Spotplan!$F:$F,Spotplan!$B:$B,Cost!CG$2,Spotplan!$C:$C,Cost!$BR15,Spotplan!$A:$A,$CE$1,Spotplan!$D:$D,Cost!CG$3)</f>
        <v>0</v>
      </c>
      <c r="CH15" s="14">
        <f>SUMIFS(Spotplan!$F:$F,Spotplan!$B:$B,Cost!CH$2,Spotplan!$C:$C,Cost!$BR15,Spotplan!$A:$A,$CE$1,Spotplan!$D:$D,Cost!CH$3)</f>
        <v>0</v>
      </c>
      <c r="CI15" s="14">
        <f>SUMIFS(Spotplan!$F:$F,Spotplan!$B:$B,Cost!CI$2,Spotplan!$C:$C,Cost!$BR15,Spotplan!$A:$A,$CE$1,Spotplan!$D:$D,Cost!CI$3)</f>
        <v>24000</v>
      </c>
      <c r="CJ15" s="14">
        <f>SUMIFS(Spotplan!$F:$F,Spotplan!$B:$B,Cost!CJ$2,Spotplan!$C:$C,Cost!$BR15,Spotplan!$A:$A,$CE$1,Spotplan!$D:$D,Cost!CJ$3)</f>
        <v>0</v>
      </c>
      <c r="CK15" s="14">
        <f>SUMIFS(Spotplan!$F:$F,Spotplan!$B:$B,Cost!CK$2,Spotplan!$C:$C,Cost!$BR15,Spotplan!$A:$A,$CE$1,Spotplan!$D:$D,Cost!CK$3)</f>
        <v>0</v>
      </c>
      <c r="CL15" s="14">
        <f>SUMIFS(Spotplan!$F:$F,Spotplan!$B:$B,Cost!CL$2,Spotplan!$C:$C,Cost!$BR15,Spotplan!$A:$A,$CE$1,Spotplan!$D:$D,Cost!CL$3)</f>
        <v>40000</v>
      </c>
      <c r="CM15" s="14">
        <f>SUMIFS(Spotplan!$F:$F,Spotplan!$B:$B,Cost!CM$2,Spotplan!$C:$C,Cost!$BR15,Spotplan!$A:$A,$CE$1,Spotplan!$D:$D,Cost!CM$3)</f>
        <v>0</v>
      </c>
      <c r="CN15" s="14">
        <f>SUMIFS(Spotplan!$F:$F,Spotplan!$B:$B,Cost!CN$2,Spotplan!$C:$C,Cost!$BR15,Spotplan!$A:$A,$CE$1,Spotplan!$D:$D,Cost!CN$3)</f>
        <v>0</v>
      </c>
      <c r="CO15" s="14">
        <f>SUMIFS(Spotplan!$F:$F,Spotplan!$B:$B,Cost!CO$2,Spotplan!$C:$C,Cost!$BR15,Spotplan!$A:$A,$CE$1,Spotplan!$D:$D,Cost!CO$3)</f>
        <v>56000</v>
      </c>
      <c r="CP15" s="14">
        <f>SUMIFS(Spotplan!$F:$F,Spotplan!$B:$B,Cost!CP$2,Spotplan!$C:$C,Cost!$BR15,Spotplan!$A:$A,$CE$1,Spotplan!$D:$D,Cost!CP$3)</f>
        <v>0</v>
      </c>
    </row>
    <row r="16" spans="1:94">
      <c r="E16" s="22" t="s">
        <v>102</v>
      </c>
      <c r="F16" s="15">
        <f t="shared" si="5"/>
        <v>0</v>
      </c>
      <c r="G16" s="15">
        <f t="shared" si="6"/>
        <v>9363.2000000000007</v>
      </c>
      <c r="H16" s="15">
        <f t="shared" si="7"/>
        <v>0</v>
      </c>
      <c r="I16" s="15">
        <f t="shared" si="8"/>
        <v>0</v>
      </c>
      <c r="J16" s="15">
        <f t="shared" si="9"/>
        <v>9417.5880959999995</v>
      </c>
      <c r="K16" s="15">
        <f t="shared" si="10"/>
        <v>0</v>
      </c>
      <c r="L16" s="15">
        <f t="shared" si="11"/>
        <v>0</v>
      </c>
      <c r="M16" s="15">
        <f t="shared" si="12"/>
        <v>3351.6</v>
      </c>
      <c r="N16" s="15">
        <f t="shared" si="13"/>
        <v>0</v>
      </c>
      <c r="O16" s="15">
        <f t="shared" si="14"/>
        <v>0</v>
      </c>
      <c r="P16" s="15">
        <f t="shared" si="15"/>
        <v>2223</v>
      </c>
      <c r="Q16" s="15">
        <f t="shared" si="16"/>
        <v>0</v>
      </c>
      <c r="R16" s="15">
        <f t="shared" si="17"/>
        <v>24355.388095999999</v>
      </c>
      <c r="S16" s="15">
        <f t="shared" si="18"/>
        <v>0</v>
      </c>
      <c r="T16" s="15">
        <f t="shared" si="19"/>
        <v>2354.1759999999999</v>
      </c>
      <c r="U16" s="15">
        <f t="shared" si="20"/>
        <v>0</v>
      </c>
      <c r="V16" s="15">
        <f t="shared" si="21"/>
        <v>0</v>
      </c>
      <c r="W16" s="15">
        <f t="shared" si="22"/>
        <v>340.03199999999998</v>
      </c>
      <c r="X16" s="15">
        <f t="shared" si="23"/>
        <v>0</v>
      </c>
      <c r="Y16" s="15">
        <f t="shared" si="24"/>
        <v>0</v>
      </c>
      <c r="Z16" s="15">
        <f t="shared" si="25"/>
        <v>1512</v>
      </c>
      <c r="AA16" s="15">
        <f t="shared" si="26"/>
        <v>0</v>
      </c>
      <c r="AB16" s="15">
        <f t="shared" si="27"/>
        <v>0</v>
      </c>
      <c r="AC16" s="15">
        <f t="shared" si="28"/>
        <v>864.49999999999989</v>
      </c>
      <c r="AD16" s="15">
        <f t="shared" si="29"/>
        <v>0</v>
      </c>
      <c r="AE16" s="15">
        <f t="shared" si="30"/>
        <v>5070.7080000000005</v>
      </c>
      <c r="AF16" s="15">
        <f t="shared" si="31"/>
        <v>29426.096096000001</v>
      </c>
      <c r="AH16" s="21" t="s">
        <v>102</v>
      </c>
      <c r="AI16" s="19">
        <v>16.72</v>
      </c>
      <c r="AJ16" s="19">
        <v>15.455999999999998</v>
      </c>
      <c r="AK16" s="19">
        <v>22.05</v>
      </c>
      <c r="AL16" s="19">
        <v>15.4375</v>
      </c>
      <c r="AM16" s="25">
        <v>26.752000000000002</v>
      </c>
      <c r="AN16" s="19">
        <v>42.503999999999998</v>
      </c>
      <c r="AO16" s="25">
        <v>47.25</v>
      </c>
      <c r="AP16" s="19">
        <v>21.612499999999997</v>
      </c>
      <c r="AR16" s="21" t="s">
        <v>102</v>
      </c>
      <c r="AS16" s="14">
        <f>SUMIFS('OTV-广告位'!$E:$E,'OTV-广告位'!$A:$A,Cost!$AR16,'OTV-广告位'!$C:$C,Cost!AS$2,'OTV-广告位'!$B:$B,'OTV-广告位'!$B$6,'OTV-广告位'!$D:$D,Cost!AS$3)</f>
        <v>0</v>
      </c>
      <c r="AT16" s="14">
        <f>SUMIFS('OTV-广告位'!$E:$E,'OTV-广告位'!$A:$A,Cost!$AR16,'OTV-广告位'!$C:$C,Cost!AT$2,'OTV-广告位'!$B:$B,'OTV-广告位'!$B$6,'OTV-广告位'!$D:$D,Cost!AT$3)</f>
        <v>666329</v>
      </c>
      <c r="AU16" s="14">
        <f>SUMIFS('OTV-广告位'!$E:$E,'OTV-广告位'!$A:$A,Cost!$AR16,'OTV-广告位'!$C:$C,Cost!AU$2,'OTV-广告位'!$B:$B,'OTV-广告位'!$B$6,'OTV-广告位'!$D:$D,Cost!AU$3)</f>
        <v>0</v>
      </c>
      <c r="AV16" s="14">
        <f>SUMIFS('OTV-广告位'!$E:$E,'OTV-广告位'!$A:$A,Cost!$AR16,'OTV-广告位'!$C:$C,Cost!AV$2,'OTV-广告位'!$B:$B,'OTV-广告位'!$B$6,'OTV-广告位'!$D:$D,Cost!AV$3)</f>
        <v>0</v>
      </c>
      <c r="AW16" s="14">
        <f>SUMIFS('OTV-广告位'!$E:$E,'OTV-广告位'!$A:$A,Cost!$AR16,'OTV-广告位'!$C:$C,Cost!AW$2,'OTV-广告位'!$B:$B,'OTV-广告位'!$B$6,'OTV-广告位'!$D:$D,Cost!AW$3)</f>
        <v>609316</v>
      </c>
      <c r="AX16" s="14">
        <f>SUMIFS('OTV-广告位'!$E:$E,'OTV-广告位'!$A:$A,Cost!$AR16,'OTV-广告位'!$C:$C,Cost!AX$2,'OTV-广告位'!$B:$B,'OTV-广告位'!$B$6,'OTV-广告位'!$D:$D,Cost!AX$3)</f>
        <v>0</v>
      </c>
      <c r="AY16" s="14">
        <f>SUMIFS('OTV-广告位'!$E:$E,'OTV-广告位'!$A:$A,Cost!$AR16,'OTV-广告位'!$C:$C,Cost!AY$2,'OTV-广告位'!$B:$B,'OTV-广告位'!$B$6,'OTV-广告位'!$D:$D,Cost!AY$3)</f>
        <v>0</v>
      </c>
      <c r="AZ16" s="14">
        <f>SUMIFS('OTV-广告位'!$E:$E,'OTV-广告位'!$A:$A,Cost!$AR16,'OTV-广告位'!$C:$C,Cost!AZ$2,'OTV-广告位'!$B:$B,'OTV-广告位'!$B$6,'OTV-广告位'!$D:$D,Cost!AZ$3)</f>
        <v>153015</v>
      </c>
      <c r="BA16" s="14">
        <f>SUMIFS('OTV-广告位'!$E:$E,'OTV-广告位'!$A:$A,Cost!$AR16,'OTV-广告位'!$C:$C,Cost!BA$2,'OTV-广告位'!$B:$B,'OTV-广告位'!$B$6,'OTV-广告位'!$D:$D,Cost!BA$3)</f>
        <v>0</v>
      </c>
      <c r="BB16" s="14">
        <f>SUMIFS('OTV-广告位'!$E:$E,'OTV-广告位'!$A:$A,Cost!$AR16,'OTV-广告位'!$C:$C,Cost!BB$2,'OTV-广告位'!$B:$B,'OTV-广告位'!$B$6,'OTV-广告位'!$D:$D,Cost!BB$3)</f>
        <v>0</v>
      </c>
      <c r="BC16" s="14">
        <f>SUMIFS('OTV-广告位'!$E:$E,'OTV-广告位'!$A:$A,Cost!$AR16,'OTV-广告位'!$C:$C,Cost!BC$2,'OTV-广告位'!$B:$B,'OTV-广告位'!$B$6,'OTV-广告位'!$D:$D,Cost!BC$3)</f>
        <v>149987</v>
      </c>
      <c r="BD16" s="14">
        <f>SUMIFS('OTV-广告位'!$E:$E,'OTV-广告位'!$A:$A,Cost!$AR16,'OTV-广告位'!$C:$C,Cost!BD$2,'OTV-广告位'!$B:$B,'OTV-广告位'!$B$6,'OTV-广告位'!$D:$D,Cost!BD$3)</f>
        <v>0</v>
      </c>
      <c r="BE16" s="14">
        <f>SUMIFS('OTT-广告位'!$E:$E,'OTT-广告位'!$B:$B,'OTT-广告位'!$B$6,'OTT-广告位'!$A:$A,Cost!$AR16,'OTT-广告位'!$C:$C,Cost!BE$2,'OTT-广告位'!$D:$D,Cost!BE$3)</f>
        <v>0</v>
      </c>
      <c r="BF16" s="14">
        <f>SUMIFS('OTT-广告位'!$E:$E,'OTT-广告位'!$B:$B,'OTT-广告位'!$B$6,'OTT-广告位'!$A:$A,Cost!$AR16,'OTT-广告位'!$C:$C,Cost!BF$2,'OTT-广告位'!$D:$D,Cost!BF$3)</f>
        <v>145096</v>
      </c>
      <c r="BG16" s="14">
        <f>SUMIFS('OTT-广告位'!$E:$E,'OTT-广告位'!$B:$B,'OTT-广告位'!$B$6,'OTT-广告位'!$A:$A,Cost!$AR16,'OTT-广告位'!$C:$C,Cost!BG$2,'OTT-广告位'!$D:$D,Cost!BG$3)</f>
        <v>0</v>
      </c>
      <c r="BH16" s="14">
        <f>SUMIFS('OTT-广告位'!$E:$E,'OTT-广告位'!$B:$B,'OTT-广告位'!$B$6,'OTT-广告位'!$A:$A,Cost!$AR16,'OTT-广告位'!$C:$C,Cost!BH$2,'OTT-广告位'!$D:$D,Cost!BH$3)</f>
        <v>0</v>
      </c>
      <c r="BI16" s="14">
        <f>SUMIFS('OTT-广告位'!$E:$E,'OTT-广告位'!$B:$B,'OTT-广告位'!$B$6,'OTT-广告位'!$A:$A,Cost!$AR16,'OTT-广告位'!$C:$C,Cost!BI$2,'OTT-广告位'!$D:$D,Cost!BI$3)</f>
        <v>8062</v>
      </c>
      <c r="BJ16" s="14">
        <f>SUMIFS('OTT-广告位'!$E:$E,'OTT-广告位'!$B:$B,'OTT-广告位'!$B$6,'OTT-广告位'!$A:$A,Cost!$AR16,'OTT-广告位'!$C:$C,Cost!BJ$2,'OTT-广告位'!$D:$D,Cost!BJ$3)</f>
        <v>0</v>
      </c>
      <c r="BK16" s="14">
        <f>SUMIFS('OTT-广告位'!$E:$E,'OTT-广告位'!$B:$B,'OTT-广告位'!$B$6,'OTT-广告位'!$A:$A,Cost!$AR16,'OTT-广告位'!$C:$C,Cost!BK$2,'OTT-广告位'!$D:$D,Cost!BK$3)</f>
        <v>0</v>
      </c>
      <c r="BL16" s="14">
        <f>SUMIFS('OTT-广告位'!$E:$E,'OTT-广告位'!$B:$B,'OTT-广告位'!$B$6,'OTT-广告位'!$A:$A,Cost!$AR16,'OTT-广告位'!$C:$C,Cost!BL$2,'OTT-广告位'!$D:$D,Cost!BL$3)</f>
        <v>32223</v>
      </c>
      <c r="BM16" s="14">
        <f>SUMIFS('OTT-广告位'!$E:$E,'OTT-广告位'!$B:$B,'OTT-广告位'!$B$6,'OTT-广告位'!$A:$A,Cost!$AR16,'OTT-广告位'!$C:$C,Cost!BM$2,'OTT-广告位'!$D:$D,Cost!BM$3)</f>
        <v>0</v>
      </c>
      <c r="BN16" s="14">
        <f>SUMIFS('OTT-广告位'!$E:$E,'OTT-广告位'!$B:$B,'OTT-广告位'!$B$6,'OTT-广告位'!$A:$A,Cost!$AR16,'OTT-广告位'!$C:$C,Cost!BN$2,'OTT-广告位'!$D:$D,Cost!BN$3)</f>
        <v>0</v>
      </c>
      <c r="BO16" s="14">
        <f>SUMIFS('OTT-广告位'!$E:$E,'OTT-广告位'!$B:$B,'OTT-广告位'!$B$6,'OTT-广告位'!$A:$A,Cost!$AR16,'OTT-广告位'!$C:$C,Cost!BO$2,'OTT-广告位'!$D:$D,Cost!BO$3)</f>
        <v>45765</v>
      </c>
      <c r="BP16" s="14">
        <f>SUMIFS('OTT-广告位'!$E:$E,'OTT-广告位'!$B:$B,'OTT-广告位'!$B$6,'OTT-广告位'!$A:$A,Cost!$AR16,'OTT-广告位'!$C:$C,Cost!BP$2,'OTT-广告位'!$D:$D,Cost!BP$3)</f>
        <v>0</v>
      </c>
      <c r="BR16" s="21" t="s">
        <v>102</v>
      </c>
      <c r="BS16" s="14">
        <f>SUMIFS(Spotplan!$F:$F,Spotplan!$B:$B,Cost!BS$2,Spotplan!$C:$C,Cost!$BR16,Spotplan!$A:$A,$BS$1,Spotplan!$D:$D,Cost!BS$3)</f>
        <v>0</v>
      </c>
      <c r="BT16" s="14">
        <f>SUMIFS(Spotplan!$F:$F,Spotplan!$B:$B,Cost!BT$2,Spotplan!$C:$C,Cost!$BR16,Spotplan!$A:$A,$BS$1,Spotplan!$D:$D,Cost!BT$3)</f>
        <v>560000</v>
      </c>
      <c r="BU16" s="14">
        <f>SUMIFS(Spotplan!$F:$F,Spotplan!$B:$B,Cost!BU$2,Spotplan!$C:$C,Cost!$BR16,Spotplan!$A:$A,$BS$1,Spotplan!$D:$D,Cost!BU$3)</f>
        <v>0</v>
      </c>
      <c r="BV16" s="14">
        <f>SUMIFS(Spotplan!$F:$F,Spotplan!$B:$B,Cost!BV$2,Spotplan!$C:$C,Cost!$BR16,Spotplan!$A:$A,$BS$1,Spotplan!$D:$D,Cost!BV$3)</f>
        <v>0</v>
      </c>
      <c r="BW16" s="14">
        <f>SUMIFS(Spotplan!$F:$F,Spotplan!$B:$B,Cost!BW$2,Spotplan!$C:$C,Cost!$BR16,Spotplan!$A:$A,$BS$1,Spotplan!$D:$D,Cost!BW$3)</f>
        <v>1296000</v>
      </c>
      <c r="BX16" s="14">
        <f>SUMIFS(Spotplan!$F:$F,Spotplan!$B:$B,Cost!BX$2,Spotplan!$C:$C,Cost!$BR16,Spotplan!$A:$A,$BS$1,Spotplan!$D:$D,Cost!BX$3)</f>
        <v>0</v>
      </c>
      <c r="BY16" s="14">
        <f>SUMIFS(Spotplan!$F:$F,Spotplan!$B:$B,Cost!BY$2,Spotplan!$C:$C,Cost!$BR16,Spotplan!$A:$A,$BS$1,Spotplan!$D:$D,Cost!BY$3)</f>
        <v>0</v>
      </c>
      <c r="BZ16" s="14">
        <f>SUMIFS(Spotplan!$F:$F,Spotplan!$B:$B,Cost!BZ$2,Spotplan!$C:$C,Cost!$BR16,Spotplan!$A:$A,$BS$1,Spotplan!$D:$D,Cost!BZ$3)</f>
        <v>152000</v>
      </c>
      <c r="CA16" s="14">
        <f>SUMIFS(Spotplan!$F:$F,Spotplan!$B:$B,Cost!CA$2,Spotplan!$C:$C,Cost!$BR16,Spotplan!$A:$A,$BS$1,Spotplan!$D:$D,Cost!CA$3)</f>
        <v>0</v>
      </c>
      <c r="CB16" s="14">
        <f>SUMIFS(Spotplan!$F:$F,Spotplan!$B:$B,Cost!CB$2,Spotplan!$C:$C,Cost!$BR16,Spotplan!$A:$A,$BS$1,Spotplan!$D:$D,Cost!CB$3)</f>
        <v>0</v>
      </c>
      <c r="CC16" s="14">
        <f>SUMIFS(Spotplan!$F:$F,Spotplan!$B:$B,Cost!CC$2,Spotplan!$C:$C,Cost!$BR16,Spotplan!$A:$A,$BS$1,Spotplan!$D:$D,Cost!CC$3)</f>
        <v>144000</v>
      </c>
      <c r="CD16" s="14">
        <f>SUMIFS(Spotplan!$F:$F,Spotplan!$B:$B,Cost!CD$2,Spotplan!$C:$C,Cost!$BR16,Spotplan!$A:$A,$BS$1,Spotplan!$D:$D,Cost!CD$3)</f>
        <v>0</v>
      </c>
      <c r="CE16" s="14">
        <f>SUMIFS(Spotplan!$F:$F,Spotplan!$B:$B,Cost!CE$2,Spotplan!$C:$C,Cost!$BR16,Spotplan!$A:$A,$CE$1,Spotplan!$D:$D,Cost!CE$3)</f>
        <v>0</v>
      </c>
      <c r="CF16" s="14">
        <f>SUMIFS(Spotplan!$F:$F,Spotplan!$B:$B,Cost!CF$2,Spotplan!$C:$C,Cost!$BR16,Spotplan!$A:$A,$CE$1,Spotplan!$D:$D,Cost!CF$3)</f>
        <v>88000</v>
      </c>
      <c r="CG16" s="14">
        <f>SUMIFS(Spotplan!$F:$F,Spotplan!$B:$B,Cost!CG$2,Spotplan!$C:$C,Cost!$BR16,Spotplan!$A:$A,$CE$1,Spotplan!$D:$D,Cost!CG$3)</f>
        <v>0</v>
      </c>
      <c r="CH16" s="14">
        <f>SUMIFS(Spotplan!$F:$F,Spotplan!$B:$B,Cost!CH$2,Spotplan!$C:$C,Cost!$BR16,Spotplan!$A:$A,$CE$1,Spotplan!$D:$D,Cost!CH$3)</f>
        <v>0</v>
      </c>
      <c r="CI16" s="14">
        <f>SUMIFS(Spotplan!$F:$F,Spotplan!$B:$B,Cost!CI$2,Spotplan!$C:$C,Cost!$BR16,Spotplan!$A:$A,$CE$1,Spotplan!$D:$D,Cost!CI$3)</f>
        <v>8000</v>
      </c>
      <c r="CJ16" s="14">
        <f>SUMIFS(Spotplan!$F:$F,Spotplan!$B:$B,Cost!CJ$2,Spotplan!$C:$C,Cost!$BR16,Spotplan!$A:$A,$CE$1,Spotplan!$D:$D,Cost!CJ$3)</f>
        <v>0</v>
      </c>
      <c r="CK16" s="14">
        <f>SUMIFS(Spotplan!$F:$F,Spotplan!$B:$B,Cost!CK$2,Spotplan!$C:$C,Cost!$BR16,Spotplan!$A:$A,$CE$1,Spotplan!$D:$D,Cost!CK$3)</f>
        <v>0</v>
      </c>
      <c r="CL16" s="14">
        <f>SUMIFS(Spotplan!$F:$F,Spotplan!$B:$B,Cost!CL$2,Spotplan!$C:$C,Cost!$BR16,Spotplan!$A:$A,$CE$1,Spotplan!$D:$D,Cost!CL$3)</f>
        <v>32000</v>
      </c>
      <c r="CM16" s="14">
        <f>SUMIFS(Spotplan!$F:$F,Spotplan!$B:$B,Cost!CM$2,Spotplan!$C:$C,Cost!$BR16,Spotplan!$A:$A,$CE$1,Spotplan!$D:$D,Cost!CM$3)</f>
        <v>0</v>
      </c>
      <c r="CN16" s="14">
        <f>SUMIFS(Spotplan!$F:$F,Spotplan!$B:$B,Cost!CN$2,Spotplan!$C:$C,Cost!$BR16,Spotplan!$A:$A,$CE$1,Spotplan!$D:$D,Cost!CN$3)</f>
        <v>0</v>
      </c>
      <c r="CO16" s="14">
        <f>SUMIFS(Spotplan!$F:$F,Spotplan!$B:$B,Cost!CO$2,Spotplan!$C:$C,Cost!$BR16,Spotplan!$A:$A,$CE$1,Spotplan!$D:$D,Cost!CO$3)</f>
        <v>40000</v>
      </c>
      <c r="CP16" s="14">
        <f>SUMIFS(Spotplan!$F:$F,Spotplan!$B:$B,Cost!CP$2,Spotplan!$C:$C,Cost!$BR16,Spotplan!$A:$A,$CE$1,Spotplan!$D:$D,Cost!CP$3)</f>
        <v>0</v>
      </c>
    </row>
    <row r="17" spans="5:94">
      <c r="E17" s="22" t="s">
        <v>57</v>
      </c>
      <c r="F17" s="15">
        <f t="shared" si="5"/>
        <v>0</v>
      </c>
      <c r="G17" s="15">
        <f t="shared" si="6"/>
        <v>24478.080000000002</v>
      </c>
      <c r="H17" s="15">
        <f t="shared" si="7"/>
        <v>0</v>
      </c>
      <c r="I17" s="15">
        <f t="shared" si="8"/>
        <v>0</v>
      </c>
      <c r="J17" s="15">
        <f t="shared" si="9"/>
        <v>17681.663999999997</v>
      </c>
      <c r="K17" s="15">
        <f t="shared" si="10"/>
        <v>0</v>
      </c>
      <c r="L17" s="15">
        <f t="shared" si="11"/>
        <v>0</v>
      </c>
      <c r="M17" s="15">
        <f t="shared" si="12"/>
        <v>7056</v>
      </c>
      <c r="N17" s="15">
        <f t="shared" si="13"/>
        <v>0</v>
      </c>
      <c r="O17" s="15">
        <f t="shared" si="14"/>
        <v>0</v>
      </c>
      <c r="P17" s="15">
        <f t="shared" si="15"/>
        <v>5681</v>
      </c>
      <c r="Q17" s="15">
        <f t="shared" si="16"/>
        <v>0</v>
      </c>
      <c r="R17" s="15">
        <f t="shared" si="17"/>
        <v>54896.743999999999</v>
      </c>
      <c r="S17" s="15">
        <f t="shared" si="18"/>
        <v>0</v>
      </c>
      <c r="T17" s="15">
        <f t="shared" si="19"/>
        <v>3424.2560000000003</v>
      </c>
      <c r="U17" s="15">
        <f t="shared" si="20"/>
        <v>0</v>
      </c>
      <c r="V17" s="15">
        <f t="shared" si="21"/>
        <v>0</v>
      </c>
      <c r="W17" s="15">
        <f t="shared" si="22"/>
        <v>2360.7996719999996</v>
      </c>
      <c r="X17" s="15">
        <f t="shared" si="23"/>
        <v>0</v>
      </c>
      <c r="Y17" s="15">
        <f t="shared" si="24"/>
        <v>0</v>
      </c>
      <c r="Z17" s="15">
        <f t="shared" si="25"/>
        <v>1512</v>
      </c>
      <c r="AA17" s="15">
        <f t="shared" si="26"/>
        <v>0</v>
      </c>
      <c r="AB17" s="15">
        <f t="shared" si="27"/>
        <v>0</v>
      </c>
      <c r="AC17" s="15">
        <f t="shared" si="28"/>
        <v>1210.2999999999997</v>
      </c>
      <c r="AD17" s="15">
        <f t="shared" si="29"/>
        <v>0</v>
      </c>
      <c r="AE17" s="15">
        <f t="shared" si="30"/>
        <v>8507.3556719999997</v>
      </c>
      <c r="AF17" s="15">
        <f t="shared" si="31"/>
        <v>63404.099671999997</v>
      </c>
      <c r="AH17" s="21" t="s">
        <v>57</v>
      </c>
      <c r="AI17" s="19">
        <v>16.72</v>
      </c>
      <c r="AJ17" s="19">
        <v>15.455999999999998</v>
      </c>
      <c r="AK17" s="19">
        <v>22.05</v>
      </c>
      <c r="AL17" s="19">
        <v>15.4375</v>
      </c>
      <c r="AM17" s="25">
        <v>26.752000000000002</v>
      </c>
      <c r="AN17" s="19">
        <v>42.503999999999998</v>
      </c>
      <c r="AO17" s="25">
        <v>47.25</v>
      </c>
      <c r="AP17" s="19">
        <v>21.612499999999997</v>
      </c>
      <c r="AR17" s="21" t="s">
        <v>57</v>
      </c>
      <c r="AS17" s="14">
        <f>SUMIFS('OTV-广告位'!$E:$E,'OTV-广告位'!$A:$A,Cost!$AR17,'OTV-广告位'!$C:$C,Cost!AS$2,'OTV-广告位'!$B:$B,'OTV-广告位'!$B$6,'OTV-广告位'!$D:$D,Cost!AS$3)</f>
        <v>0</v>
      </c>
      <c r="AT17" s="14">
        <f>SUMIFS('OTV-广告位'!$E:$E,'OTV-广告位'!$A:$A,Cost!$AR17,'OTV-广告位'!$C:$C,Cost!AT$2,'OTV-广告位'!$B:$B,'OTV-广告位'!$B$6,'OTV-广告位'!$D:$D,Cost!AT$3)</f>
        <v>1773720</v>
      </c>
      <c r="AU17" s="14">
        <f>SUMIFS('OTV-广告位'!$E:$E,'OTV-广告位'!$A:$A,Cost!$AR17,'OTV-广告位'!$C:$C,Cost!AU$2,'OTV-广告位'!$B:$B,'OTV-广告位'!$B$6,'OTV-广告位'!$D:$D,Cost!AU$3)</f>
        <v>0</v>
      </c>
      <c r="AV17" s="14">
        <f>SUMIFS('OTV-广告位'!$E:$E,'OTV-广告位'!$A:$A,Cost!$AR17,'OTV-广告位'!$C:$C,Cost!AV$2,'OTV-广告位'!$B:$B,'OTV-广告位'!$B$6,'OTV-广告位'!$D:$D,Cost!AV$3)</f>
        <v>0</v>
      </c>
      <c r="AW17" s="14">
        <f>SUMIFS('OTV-广告位'!$E:$E,'OTV-广告位'!$A:$A,Cost!$AR17,'OTV-广告位'!$C:$C,Cost!AW$2,'OTV-广告位'!$B:$B,'OTV-广告位'!$B$6,'OTV-广告位'!$D:$D,Cost!AW$3)</f>
        <v>1868108</v>
      </c>
      <c r="AX17" s="14">
        <f>SUMIFS('OTV-广告位'!$E:$E,'OTV-广告位'!$A:$A,Cost!$AR17,'OTV-广告位'!$C:$C,Cost!AX$2,'OTV-广告位'!$B:$B,'OTV-广告位'!$B$6,'OTV-广告位'!$D:$D,Cost!AX$3)</f>
        <v>0</v>
      </c>
      <c r="AY17" s="14">
        <f>SUMIFS('OTV-广告位'!$E:$E,'OTV-广告位'!$A:$A,Cost!$AR17,'OTV-广告位'!$C:$C,Cost!AY$2,'OTV-广告位'!$B:$B,'OTV-广告位'!$B$6,'OTV-广告位'!$D:$D,Cost!AY$3)</f>
        <v>0</v>
      </c>
      <c r="AZ17" s="14">
        <f>SUMIFS('OTV-广告位'!$E:$E,'OTV-广告位'!$A:$A,Cost!$AR17,'OTV-广告位'!$C:$C,Cost!AZ$2,'OTV-广告位'!$B:$B,'OTV-广告位'!$B$6,'OTV-广告位'!$D:$D,Cost!AZ$3)</f>
        <v>320683</v>
      </c>
      <c r="BA17" s="14">
        <f>SUMIFS('OTV-广告位'!$E:$E,'OTV-广告位'!$A:$A,Cost!$AR17,'OTV-广告位'!$C:$C,Cost!BA$2,'OTV-广告位'!$B:$B,'OTV-广告位'!$B$6,'OTV-广告位'!$D:$D,Cost!BA$3)</f>
        <v>0</v>
      </c>
      <c r="BB17" s="14">
        <f>SUMIFS('OTV-广告位'!$E:$E,'OTV-广告位'!$A:$A,Cost!$AR17,'OTV-广告位'!$C:$C,Cost!BB$2,'OTV-广告位'!$B:$B,'OTV-广告位'!$B$6,'OTV-广告位'!$D:$D,Cost!BB$3)</f>
        <v>0</v>
      </c>
      <c r="BC17" s="14">
        <f>SUMIFS('OTV-广告位'!$E:$E,'OTV-广告位'!$A:$A,Cost!$AR17,'OTV-广告位'!$C:$C,Cost!BC$2,'OTV-广告位'!$B:$B,'OTV-广告位'!$B$6,'OTV-广告位'!$D:$D,Cost!BC$3)</f>
        <v>392374</v>
      </c>
      <c r="BD17" s="14">
        <f>SUMIFS('OTV-广告位'!$E:$E,'OTV-广告位'!$A:$A,Cost!$AR17,'OTV-广告位'!$C:$C,Cost!BD$2,'OTV-广告位'!$B:$B,'OTV-广告位'!$B$6,'OTV-广告位'!$D:$D,Cost!BD$3)</f>
        <v>0</v>
      </c>
      <c r="BE17" s="14">
        <f>SUMIFS('OTT-广告位'!$E:$E,'OTT-广告位'!$B:$B,'OTT-广告位'!$B$6,'OTT-广告位'!$A:$A,Cost!$AR17,'OTT-广告位'!$C:$C,Cost!BE$2,'OTT-广告位'!$D:$D,Cost!BE$3)</f>
        <v>0</v>
      </c>
      <c r="BF17" s="14">
        <f>SUMIFS('OTT-广告位'!$E:$E,'OTT-广告位'!$B:$B,'OTT-广告位'!$B$6,'OTT-广告位'!$A:$A,Cost!$AR17,'OTT-广告位'!$C:$C,Cost!BF$2,'OTT-广告位'!$D:$D,Cost!BF$3)</f>
        <v>203730</v>
      </c>
      <c r="BG17" s="14">
        <f>SUMIFS('OTT-广告位'!$E:$E,'OTT-广告位'!$B:$B,'OTT-广告位'!$B$6,'OTT-广告位'!$A:$A,Cost!$AR17,'OTT-广告位'!$C:$C,Cost!BG$2,'OTT-广告位'!$D:$D,Cost!BG$3)</f>
        <v>0</v>
      </c>
      <c r="BH17" s="14">
        <f>SUMIFS('OTT-广告位'!$E:$E,'OTT-广告位'!$B:$B,'OTT-广告位'!$B$6,'OTT-广告位'!$A:$A,Cost!$AR17,'OTT-广告位'!$C:$C,Cost!BH$2,'OTT-广告位'!$D:$D,Cost!BH$3)</f>
        <v>0</v>
      </c>
      <c r="BI17" s="14">
        <f>SUMIFS('OTT-广告位'!$E:$E,'OTT-广告位'!$B:$B,'OTT-广告位'!$B$6,'OTT-广告位'!$A:$A,Cost!$AR17,'OTT-广告位'!$C:$C,Cost!BI$2,'OTT-广告位'!$D:$D,Cost!BI$3)</f>
        <v>55543</v>
      </c>
      <c r="BJ17" s="14">
        <f>SUMIFS('OTT-广告位'!$E:$E,'OTT-广告位'!$B:$B,'OTT-广告位'!$B$6,'OTT-广告位'!$A:$A,Cost!$AR17,'OTT-广告位'!$C:$C,Cost!BJ$2,'OTT-广告位'!$D:$D,Cost!BJ$3)</f>
        <v>0</v>
      </c>
      <c r="BK17" s="14">
        <f>SUMIFS('OTT-广告位'!$E:$E,'OTT-广告位'!$B:$B,'OTT-广告位'!$B$6,'OTT-广告位'!$A:$A,Cost!$AR17,'OTT-广告位'!$C:$C,Cost!BK$2,'OTT-广告位'!$D:$D,Cost!BK$3)</f>
        <v>0</v>
      </c>
      <c r="BL17" s="14">
        <f>SUMIFS('OTT-广告位'!$E:$E,'OTT-广告位'!$B:$B,'OTT-广告位'!$B$6,'OTT-广告位'!$A:$A,Cost!$AR17,'OTT-广告位'!$C:$C,Cost!BL$2,'OTT-广告位'!$D:$D,Cost!BL$3)</f>
        <v>32248</v>
      </c>
      <c r="BM17" s="14">
        <f>SUMIFS('OTT-广告位'!$E:$E,'OTT-广告位'!$B:$B,'OTT-广告位'!$B$6,'OTT-广告位'!$A:$A,Cost!$AR17,'OTT-广告位'!$C:$C,Cost!BM$2,'OTT-广告位'!$D:$D,Cost!BM$3)</f>
        <v>0</v>
      </c>
      <c r="BN17" s="14">
        <f>SUMIFS('OTT-广告位'!$E:$E,'OTT-广告位'!$B:$B,'OTT-广告位'!$B$6,'OTT-广告位'!$A:$A,Cost!$AR17,'OTT-广告位'!$C:$C,Cost!BN$2,'OTT-广告位'!$D:$D,Cost!BN$3)</f>
        <v>0</v>
      </c>
      <c r="BO17" s="14">
        <f>SUMIFS('OTT-广告位'!$E:$E,'OTT-广告位'!$B:$B,'OTT-广告位'!$B$6,'OTT-广告位'!$A:$A,Cost!$AR17,'OTT-广告位'!$C:$C,Cost!BO$2,'OTT-广告位'!$D:$D,Cost!BO$3)</f>
        <v>64393</v>
      </c>
      <c r="BP17" s="14">
        <f>SUMIFS('OTT-广告位'!$E:$E,'OTT-广告位'!$B:$B,'OTT-广告位'!$B$6,'OTT-广告位'!$A:$A,Cost!$AR17,'OTT-广告位'!$C:$C,Cost!BP$2,'OTT-广告位'!$D:$D,Cost!BP$3)</f>
        <v>0</v>
      </c>
      <c r="BR17" s="21" t="s">
        <v>57</v>
      </c>
      <c r="BS17" s="14">
        <f>SUMIFS(Spotplan!$F:$F,Spotplan!$B:$B,Cost!BS$2,Spotplan!$C:$C,Cost!$BR17,Spotplan!$A:$A,$BS$1,Spotplan!$D:$D,Cost!BS$3)</f>
        <v>0</v>
      </c>
      <c r="BT17" s="14">
        <f>SUMIFS(Spotplan!$F:$F,Spotplan!$B:$B,Cost!BT$2,Spotplan!$C:$C,Cost!$BR17,Spotplan!$A:$A,$BS$1,Spotplan!$D:$D,Cost!BT$3)</f>
        <v>1464000</v>
      </c>
      <c r="BU17" s="14">
        <f>SUMIFS(Spotplan!$F:$F,Spotplan!$B:$B,Cost!BU$2,Spotplan!$C:$C,Cost!$BR17,Spotplan!$A:$A,$BS$1,Spotplan!$D:$D,Cost!BU$3)</f>
        <v>0</v>
      </c>
      <c r="BV17" s="14">
        <f>SUMIFS(Spotplan!$F:$F,Spotplan!$B:$B,Cost!BV$2,Spotplan!$C:$C,Cost!$BR17,Spotplan!$A:$A,$BS$1,Spotplan!$D:$D,Cost!BV$3)</f>
        <v>0</v>
      </c>
      <c r="BW17" s="14">
        <f>SUMIFS(Spotplan!$F:$F,Spotplan!$B:$B,Cost!BW$2,Spotplan!$C:$C,Cost!$BR17,Spotplan!$A:$A,$BS$1,Spotplan!$D:$D,Cost!BW$3)</f>
        <v>1144000</v>
      </c>
      <c r="BX17" s="14">
        <f>SUMIFS(Spotplan!$F:$F,Spotplan!$B:$B,Cost!BX$2,Spotplan!$C:$C,Cost!$BR17,Spotplan!$A:$A,$BS$1,Spotplan!$D:$D,Cost!BX$3)</f>
        <v>0</v>
      </c>
      <c r="BY17" s="14">
        <f>SUMIFS(Spotplan!$F:$F,Spotplan!$B:$B,Cost!BY$2,Spotplan!$C:$C,Cost!$BR17,Spotplan!$A:$A,$BS$1,Spotplan!$D:$D,Cost!BY$3)</f>
        <v>0</v>
      </c>
      <c r="BZ17" s="14">
        <f>SUMIFS(Spotplan!$F:$F,Spotplan!$B:$B,Cost!BZ$2,Spotplan!$C:$C,Cost!$BR17,Spotplan!$A:$A,$BS$1,Spotplan!$D:$D,Cost!BZ$3)</f>
        <v>320000</v>
      </c>
      <c r="CA17" s="14">
        <f>SUMIFS(Spotplan!$F:$F,Spotplan!$B:$B,Cost!CA$2,Spotplan!$C:$C,Cost!$BR17,Spotplan!$A:$A,$BS$1,Spotplan!$D:$D,Cost!CA$3)</f>
        <v>0</v>
      </c>
      <c r="CB17" s="14">
        <f>SUMIFS(Spotplan!$F:$F,Spotplan!$B:$B,Cost!CB$2,Spotplan!$C:$C,Cost!$BR17,Spotplan!$A:$A,$BS$1,Spotplan!$D:$D,Cost!CB$3)</f>
        <v>0</v>
      </c>
      <c r="CC17" s="14">
        <f>SUMIFS(Spotplan!$F:$F,Spotplan!$B:$B,Cost!CC$2,Spotplan!$C:$C,Cost!$BR17,Spotplan!$A:$A,$BS$1,Spotplan!$D:$D,Cost!CC$3)</f>
        <v>368000</v>
      </c>
      <c r="CD17" s="14">
        <f>SUMIFS(Spotplan!$F:$F,Spotplan!$B:$B,Cost!CD$2,Spotplan!$C:$C,Cost!$BR17,Spotplan!$A:$A,$BS$1,Spotplan!$D:$D,Cost!CD$3)</f>
        <v>0</v>
      </c>
      <c r="CE17" s="14">
        <f>SUMIFS(Spotplan!$F:$F,Spotplan!$B:$B,Cost!CE$2,Spotplan!$C:$C,Cost!$BR17,Spotplan!$A:$A,$CE$1,Spotplan!$D:$D,Cost!CE$3)</f>
        <v>0</v>
      </c>
      <c r="CF17" s="14">
        <f>SUMIFS(Spotplan!$F:$F,Spotplan!$B:$B,Cost!CF$2,Spotplan!$C:$C,Cost!$BR17,Spotplan!$A:$A,$CE$1,Spotplan!$D:$D,Cost!CF$3)</f>
        <v>128000</v>
      </c>
      <c r="CG17" s="14">
        <f>SUMIFS(Spotplan!$F:$F,Spotplan!$B:$B,Cost!CG$2,Spotplan!$C:$C,Cost!$BR17,Spotplan!$A:$A,$CE$1,Spotplan!$D:$D,Cost!CG$3)</f>
        <v>0</v>
      </c>
      <c r="CH17" s="14">
        <f>SUMIFS(Spotplan!$F:$F,Spotplan!$B:$B,Cost!CH$2,Spotplan!$C:$C,Cost!$BR17,Spotplan!$A:$A,$CE$1,Spotplan!$D:$D,Cost!CH$3)</f>
        <v>0</v>
      </c>
      <c r="CI17" s="14">
        <f>SUMIFS(Spotplan!$F:$F,Spotplan!$B:$B,Cost!CI$2,Spotplan!$C:$C,Cost!$BR17,Spotplan!$A:$A,$CE$1,Spotplan!$D:$D,Cost!CI$3)</f>
        <v>56000</v>
      </c>
      <c r="CJ17" s="14">
        <f>SUMIFS(Spotplan!$F:$F,Spotplan!$B:$B,Cost!CJ$2,Spotplan!$C:$C,Cost!$BR17,Spotplan!$A:$A,$CE$1,Spotplan!$D:$D,Cost!CJ$3)</f>
        <v>0</v>
      </c>
      <c r="CK17" s="14">
        <f>SUMIFS(Spotplan!$F:$F,Spotplan!$B:$B,Cost!CK$2,Spotplan!$C:$C,Cost!$BR17,Spotplan!$A:$A,$CE$1,Spotplan!$D:$D,Cost!CK$3)</f>
        <v>0</v>
      </c>
      <c r="CL17" s="14">
        <f>SUMIFS(Spotplan!$F:$F,Spotplan!$B:$B,Cost!CL$2,Spotplan!$C:$C,Cost!$BR17,Spotplan!$A:$A,$CE$1,Spotplan!$D:$D,Cost!CL$3)</f>
        <v>32000</v>
      </c>
      <c r="CM17" s="14">
        <f>SUMIFS(Spotplan!$F:$F,Spotplan!$B:$B,Cost!CM$2,Spotplan!$C:$C,Cost!$BR17,Spotplan!$A:$A,$CE$1,Spotplan!$D:$D,Cost!CM$3)</f>
        <v>0</v>
      </c>
      <c r="CN17" s="14">
        <f>SUMIFS(Spotplan!$F:$F,Spotplan!$B:$B,Cost!CN$2,Spotplan!$C:$C,Cost!$BR17,Spotplan!$A:$A,$CE$1,Spotplan!$D:$D,Cost!CN$3)</f>
        <v>0</v>
      </c>
      <c r="CO17" s="14">
        <f>SUMIFS(Spotplan!$F:$F,Spotplan!$B:$B,Cost!CO$2,Spotplan!$C:$C,Cost!$BR17,Spotplan!$A:$A,$CE$1,Spotplan!$D:$D,Cost!CO$3)</f>
        <v>56000</v>
      </c>
      <c r="CP17" s="14">
        <f>SUMIFS(Spotplan!$F:$F,Spotplan!$B:$B,Cost!CP$2,Spotplan!$C:$C,Cost!$BR17,Spotplan!$A:$A,$CE$1,Spotplan!$D:$D,Cost!CP$3)</f>
        <v>0</v>
      </c>
    </row>
    <row r="18" spans="5:94">
      <c r="E18" s="22" t="s">
        <v>46</v>
      </c>
      <c r="F18" s="15">
        <f t="shared" si="5"/>
        <v>0</v>
      </c>
      <c r="G18" s="15">
        <f t="shared" si="6"/>
        <v>12038.4</v>
      </c>
      <c r="H18" s="15">
        <f t="shared" si="7"/>
        <v>0</v>
      </c>
      <c r="I18" s="15">
        <f t="shared" si="8"/>
        <v>0</v>
      </c>
      <c r="J18" s="15">
        <f t="shared" si="9"/>
        <v>16668.044063999998</v>
      </c>
      <c r="K18" s="15">
        <f t="shared" si="10"/>
        <v>0</v>
      </c>
      <c r="L18" s="15">
        <f t="shared" si="11"/>
        <v>0</v>
      </c>
      <c r="M18" s="15">
        <f t="shared" si="12"/>
        <v>3326.4</v>
      </c>
      <c r="N18" s="15">
        <f t="shared" si="13"/>
        <v>0</v>
      </c>
      <c r="O18" s="15">
        <f t="shared" si="14"/>
        <v>0</v>
      </c>
      <c r="P18" s="15">
        <f t="shared" si="15"/>
        <v>4816.5</v>
      </c>
      <c r="Q18" s="15">
        <f t="shared" si="16"/>
        <v>0</v>
      </c>
      <c r="R18" s="15">
        <f t="shared" si="17"/>
        <v>36849.344063999997</v>
      </c>
      <c r="S18" s="15">
        <f t="shared" si="18"/>
        <v>0</v>
      </c>
      <c r="T18" s="15">
        <f t="shared" si="19"/>
        <v>1070.08</v>
      </c>
      <c r="U18" s="15">
        <f t="shared" si="20"/>
        <v>0</v>
      </c>
      <c r="V18" s="15">
        <f t="shared" si="21"/>
        <v>0</v>
      </c>
      <c r="W18" s="15">
        <f t="shared" si="22"/>
        <v>326.34571199999999</v>
      </c>
      <c r="X18" s="15">
        <f t="shared" si="23"/>
        <v>0</v>
      </c>
      <c r="Y18" s="15">
        <f t="shared" si="24"/>
        <v>0</v>
      </c>
      <c r="Z18" s="15">
        <f t="shared" si="25"/>
        <v>554.4</v>
      </c>
      <c r="AA18" s="15">
        <f t="shared" si="26"/>
        <v>0</v>
      </c>
      <c r="AB18" s="15">
        <f t="shared" si="27"/>
        <v>0</v>
      </c>
      <c r="AC18" s="15">
        <f t="shared" si="28"/>
        <v>691.59999999999991</v>
      </c>
      <c r="AD18" s="15">
        <f t="shared" si="29"/>
        <v>0</v>
      </c>
      <c r="AE18" s="15">
        <f t="shared" si="30"/>
        <v>2642.4257119999997</v>
      </c>
      <c r="AF18" s="15">
        <f t="shared" si="31"/>
        <v>39491.769775999994</v>
      </c>
      <c r="AH18" s="21" t="s">
        <v>46</v>
      </c>
      <c r="AI18" s="19">
        <v>16.72</v>
      </c>
      <c r="AJ18" s="19">
        <v>15.455999999999998</v>
      </c>
      <c r="AK18" s="19">
        <v>17.324999999999999</v>
      </c>
      <c r="AL18" s="19">
        <v>15.4375</v>
      </c>
      <c r="AM18" s="25">
        <v>26.752000000000002</v>
      </c>
      <c r="AN18" s="19">
        <v>42.503999999999998</v>
      </c>
      <c r="AO18" s="25">
        <v>34.65</v>
      </c>
      <c r="AP18" s="19">
        <v>21.612499999999997</v>
      </c>
      <c r="AR18" s="21" t="s">
        <v>46</v>
      </c>
      <c r="AS18" s="14">
        <f>SUMIFS('OTV-广告位'!$E:$E,'OTV-广告位'!$A:$A,Cost!$AR18,'OTV-广告位'!$C:$C,Cost!AS$2,'OTV-广告位'!$B:$B,'OTV-广告位'!$B$6,'OTV-广告位'!$D:$D,Cost!AS$3)</f>
        <v>0</v>
      </c>
      <c r="AT18" s="14">
        <f>SUMIFS('OTV-广告位'!$E:$E,'OTV-广告位'!$A:$A,Cost!$AR18,'OTV-广告位'!$C:$C,Cost!AT$2,'OTV-广告位'!$B:$B,'OTV-广告位'!$B$6,'OTV-广告位'!$D:$D,Cost!AT$3)</f>
        <v>877088</v>
      </c>
      <c r="AU18" s="14">
        <f>SUMIFS('OTV-广告位'!$E:$E,'OTV-广告位'!$A:$A,Cost!$AR18,'OTV-广告位'!$C:$C,Cost!AU$2,'OTV-广告位'!$B:$B,'OTV-广告位'!$B$6,'OTV-广告位'!$D:$D,Cost!AU$3)</f>
        <v>0</v>
      </c>
      <c r="AV18" s="14">
        <f>SUMIFS('OTV-广告位'!$E:$E,'OTV-广告位'!$A:$A,Cost!$AR18,'OTV-广告位'!$C:$C,Cost!AV$2,'OTV-广告位'!$B:$B,'OTV-广告位'!$B$6,'OTV-广告位'!$D:$D,Cost!AV$3)</f>
        <v>0</v>
      </c>
      <c r="AW18" s="14">
        <f>SUMIFS('OTV-广告位'!$E:$E,'OTV-广告位'!$A:$A,Cost!$AR18,'OTV-广告位'!$C:$C,Cost!AW$2,'OTV-广告位'!$B:$B,'OTV-广告位'!$B$6,'OTV-广告位'!$D:$D,Cost!AW$3)</f>
        <v>1078419</v>
      </c>
      <c r="AX18" s="14">
        <f>SUMIFS('OTV-广告位'!$E:$E,'OTV-广告位'!$A:$A,Cost!$AR18,'OTV-广告位'!$C:$C,Cost!AX$2,'OTV-广告位'!$B:$B,'OTV-广告位'!$B$6,'OTV-广告位'!$D:$D,Cost!AX$3)</f>
        <v>0</v>
      </c>
      <c r="AY18" s="14">
        <f>SUMIFS('OTV-广告位'!$E:$E,'OTV-广告位'!$A:$A,Cost!$AR18,'OTV-广告位'!$C:$C,Cost!AY$2,'OTV-广告位'!$B:$B,'OTV-广告位'!$B$6,'OTV-广告位'!$D:$D,Cost!AY$3)</f>
        <v>0</v>
      </c>
      <c r="AZ18" s="14">
        <f>SUMIFS('OTV-广告位'!$E:$E,'OTV-广告位'!$A:$A,Cost!$AR18,'OTV-广告位'!$C:$C,Cost!AZ$2,'OTV-广告位'!$B:$B,'OTV-广告位'!$B$6,'OTV-广告位'!$D:$D,Cost!AZ$3)</f>
        <v>193559</v>
      </c>
      <c r="BA18" s="14">
        <f>SUMIFS('OTV-广告位'!$E:$E,'OTV-广告位'!$A:$A,Cost!$AR18,'OTV-广告位'!$C:$C,Cost!BA$2,'OTV-广告位'!$B:$B,'OTV-广告位'!$B$6,'OTV-广告位'!$D:$D,Cost!BA$3)</f>
        <v>0</v>
      </c>
      <c r="BB18" s="14">
        <f>SUMIFS('OTV-广告位'!$E:$E,'OTV-广告位'!$A:$A,Cost!$AR18,'OTV-广告位'!$C:$C,Cost!BB$2,'OTV-广告位'!$B:$B,'OTV-广告位'!$B$6,'OTV-广告位'!$D:$D,Cost!BB$3)</f>
        <v>0</v>
      </c>
      <c r="BC18" s="14">
        <f>SUMIFS('OTV-广告位'!$E:$E,'OTV-广告位'!$A:$A,Cost!$AR18,'OTV-广告位'!$C:$C,Cost!BC$2,'OTV-广告位'!$B:$B,'OTV-广告位'!$B$6,'OTV-广告位'!$D:$D,Cost!BC$3)</f>
        <v>336552</v>
      </c>
      <c r="BD18" s="14">
        <f>SUMIFS('OTV-广告位'!$E:$E,'OTV-广告位'!$A:$A,Cost!$AR18,'OTV-广告位'!$C:$C,Cost!BD$2,'OTV-广告位'!$B:$B,'OTV-广告位'!$B$6,'OTV-广告位'!$D:$D,Cost!BD$3)</f>
        <v>0</v>
      </c>
      <c r="BE18" s="14">
        <f>SUMIFS('OTT-广告位'!$E:$E,'OTT-广告位'!$B:$B,'OTT-广告位'!$B$6,'OTT-广告位'!$A:$A,Cost!$AR18,'OTT-广告位'!$C:$C,Cost!BE$2,'OTT-广告位'!$D:$D,Cost!BE$3)</f>
        <v>0</v>
      </c>
      <c r="BF18" s="14">
        <f>SUMIFS('OTT-广告位'!$E:$E,'OTT-广告位'!$B:$B,'OTT-广告位'!$B$6,'OTT-广告位'!$A:$A,Cost!$AR18,'OTT-广告位'!$C:$C,Cost!BF$2,'OTT-广告位'!$D:$D,Cost!BF$3)</f>
        <v>77240</v>
      </c>
      <c r="BG18" s="14">
        <f>SUMIFS('OTT-广告位'!$E:$E,'OTT-广告位'!$B:$B,'OTT-广告位'!$B$6,'OTT-广告位'!$A:$A,Cost!$AR18,'OTT-广告位'!$C:$C,Cost!BG$2,'OTT-广告位'!$D:$D,Cost!BG$3)</f>
        <v>0</v>
      </c>
      <c r="BH18" s="14">
        <f>SUMIFS('OTT-广告位'!$E:$E,'OTT-广告位'!$B:$B,'OTT-广告位'!$B$6,'OTT-广告位'!$A:$A,Cost!$AR18,'OTT-广告位'!$C:$C,Cost!BH$2,'OTT-广告位'!$D:$D,Cost!BH$3)</f>
        <v>0</v>
      </c>
      <c r="BI18" s="14">
        <f>SUMIFS('OTT-广告位'!$E:$E,'OTT-广告位'!$B:$B,'OTT-广告位'!$B$6,'OTT-广告位'!$A:$A,Cost!$AR18,'OTT-广告位'!$C:$C,Cost!BI$2,'OTT-广告位'!$D:$D,Cost!BI$3)</f>
        <v>7678</v>
      </c>
      <c r="BJ18" s="14">
        <f>SUMIFS('OTT-广告位'!$E:$E,'OTT-广告位'!$B:$B,'OTT-广告位'!$B$6,'OTT-广告位'!$A:$A,Cost!$AR18,'OTT-广告位'!$C:$C,Cost!BJ$2,'OTT-广告位'!$D:$D,Cost!BJ$3)</f>
        <v>0</v>
      </c>
      <c r="BK18" s="14">
        <f>SUMIFS('OTT-广告位'!$E:$E,'OTT-广告位'!$B:$B,'OTT-广告位'!$B$6,'OTT-广告位'!$A:$A,Cost!$AR18,'OTT-广告位'!$C:$C,Cost!BK$2,'OTT-广告位'!$D:$D,Cost!BK$3)</f>
        <v>0</v>
      </c>
      <c r="BL18" s="14">
        <f>SUMIFS('OTT-广告位'!$E:$E,'OTT-广告位'!$B:$B,'OTT-广告位'!$B$6,'OTT-广告位'!$A:$A,Cost!$AR18,'OTT-广告位'!$C:$C,Cost!BL$2,'OTT-广告位'!$D:$D,Cost!BL$3)</f>
        <v>16100</v>
      </c>
      <c r="BM18" s="14">
        <f>SUMIFS('OTT-广告位'!$E:$E,'OTT-广告位'!$B:$B,'OTT-广告位'!$B$6,'OTT-广告位'!$A:$A,Cost!$AR18,'OTT-广告位'!$C:$C,Cost!BM$2,'OTT-广告位'!$D:$D,Cost!BM$3)</f>
        <v>0</v>
      </c>
      <c r="BN18" s="14">
        <f>SUMIFS('OTT-广告位'!$E:$E,'OTT-广告位'!$B:$B,'OTT-广告位'!$B$6,'OTT-广告位'!$A:$A,Cost!$AR18,'OTT-广告位'!$C:$C,Cost!BN$2,'OTT-广告位'!$D:$D,Cost!BN$3)</f>
        <v>0</v>
      </c>
      <c r="BO18" s="14">
        <f>SUMIFS('OTT-广告位'!$E:$E,'OTT-广告位'!$B:$B,'OTT-广告位'!$B$6,'OTT-广告位'!$A:$A,Cost!$AR18,'OTT-广告位'!$C:$C,Cost!BO$2,'OTT-广告位'!$D:$D,Cost!BO$3)</f>
        <v>35988</v>
      </c>
      <c r="BP18" s="14">
        <f>SUMIFS('OTT-广告位'!$E:$E,'OTT-广告位'!$B:$B,'OTT-广告位'!$B$6,'OTT-广告位'!$A:$A,Cost!$AR18,'OTT-广告位'!$C:$C,Cost!BP$2,'OTT-广告位'!$D:$D,Cost!BP$3)</f>
        <v>0</v>
      </c>
      <c r="BR18" s="21" t="s">
        <v>46</v>
      </c>
      <c r="BS18" s="14">
        <f>SUMIFS(Spotplan!$F:$F,Spotplan!$B:$B,Cost!BS$2,Spotplan!$C:$C,Cost!$BR18,Spotplan!$A:$A,$BS$1,Spotplan!$D:$D,Cost!BS$3)</f>
        <v>0</v>
      </c>
      <c r="BT18" s="14">
        <f>SUMIFS(Spotplan!$F:$F,Spotplan!$B:$B,Cost!BT$2,Spotplan!$C:$C,Cost!$BR18,Spotplan!$A:$A,$BS$1,Spotplan!$D:$D,Cost!BT$3)</f>
        <v>720000</v>
      </c>
      <c r="BU18" s="14">
        <f>SUMIFS(Spotplan!$F:$F,Spotplan!$B:$B,Cost!BU$2,Spotplan!$C:$C,Cost!$BR18,Spotplan!$A:$A,$BS$1,Spotplan!$D:$D,Cost!BU$3)</f>
        <v>0</v>
      </c>
      <c r="BV18" s="14">
        <f>SUMIFS(Spotplan!$F:$F,Spotplan!$B:$B,Cost!BV$2,Spotplan!$C:$C,Cost!$BR18,Spotplan!$A:$A,$BS$1,Spotplan!$D:$D,Cost!BV$3)</f>
        <v>0</v>
      </c>
      <c r="BW18" s="14">
        <f>SUMIFS(Spotplan!$F:$F,Spotplan!$B:$B,Cost!BW$2,Spotplan!$C:$C,Cost!$BR18,Spotplan!$A:$A,$BS$1,Spotplan!$D:$D,Cost!BW$3)</f>
        <v>1088000</v>
      </c>
      <c r="BX18" s="14">
        <f>SUMIFS(Spotplan!$F:$F,Spotplan!$B:$B,Cost!BX$2,Spotplan!$C:$C,Cost!$BR18,Spotplan!$A:$A,$BS$1,Spotplan!$D:$D,Cost!BX$3)</f>
        <v>0</v>
      </c>
      <c r="BY18" s="14">
        <f>SUMIFS(Spotplan!$F:$F,Spotplan!$B:$B,Cost!BY$2,Spotplan!$C:$C,Cost!$BR18,Spotplan!$A:$A,$BS$1,Spotplan!$D:$D,Cost!BY$3)</f>
        <v>0</v>
      </c>
      <c r="BZ18" s="14">
        <f>SUMIFS(Spotplan!$F:$F,Spotplan!$B:$B,Cost!BZ$2,Spotplan!$C:$C,Cost!$BR18,Spotplan!$A:$A,$BS$1,Spotplan!$D:$D,Cost!BZ$3)</f>
        <v>192000</v>
      </c>
      <c r="CA18" s="14">
        <f>SUMIFS(Spotplan!$F:$F,Spotplan!$B:$B,Cost!CA$2,Spotplan!$C:$C,Cost!$BR18,Spotplan!$A:$A,$BS$1,Spotplan!$D:$D,Cost!CA$3)</f>
        <v>0</v>
      </c>
      <c r="CB18" s="14">
        <f>SUMIFS(Spotplan!$F:$F,Spotplan!$B:$B,Cost!CB$2,Spotplan!$C:$C,Cost!$BR18,Spotplan!$A:$A,$BS$1,Spotplan!$D:$D,Cost!CB$3)</f>
        <v>0</v>
      </c>
      <c r="CC18" s="14">
        <f>SUMIFS(Spotplan!$F:$F,Spotplan!$B:$B,Cost!CC$2,Spotplan!$C:$C,Cost!$BR18,Spotplan!$A:$A,$BS$1,Spotplan!$D:$D,Cost!CC$3)</f>
        <v>312000</v>
      </c>
      <c r="CD18" s="14">
        <f>SUMIFS(Spotplan!$F:$F,Spotplan!$B:$B,Cost!CD$2,Spotplan!$C:$C,Cost!$BR18,Spotplan!$A:$A,$BS$1,Spotplan!$D:$D,Cost!CD$3)</f>
        <v>0</v>
      </c>
      <c r="CE18" s="14">
        <f>SUMIFS(Spotplan!$F:$F,Spotplan!$B:$B,Cost!CE$2,Spotplan!$C:$C,Cost!$BR18,Spotplan!$A:$A,$CE$1,Spotplan!$D:$D,Cost!CE$3)</f>
        <v>0</v>
      </c>
      <c r="CF18" s="14">
        <f>SUMIFS(Spotplan!$F:$F,Spotplan!$B:$B,Cost!CF$2,Spotplan!$C:$C,Cost!$BR18,Spotplan!$A:$A,$CE$1,Spotplan!$D:$D,Cost!CF$3)</f>
        <v>40000</v>
      </c>
      <c r="CG18" s="14">
        <f>SUMIFS(Spotplan!$F:$F,Spotplan!$B:$B,Cost!CG$2,Spotplan!$C:$C,Cost!$BR18,Spotplan!$A:$A,$CE$1,Spotplan!$D:$D,Cost!CG$3)</f>
        <v>0</v>
      </c>
      <c r="CH18" s="14">
        <f>SUMIFS(Spotplan!$F:$F,Spotplan!$B:$B,Cost!CH$2,Spotplan!$C:$C,Cost!$BR18,Spotplan!$A:$A,$CE$1,Spotplan!$D:$D,Cost!CH$3)</f>
        <v>0</v>
      </c>
      <c r="CI18" s="14">
        <f>SUMIFS(Spotplan!$F:$F,Spotplan!$B:$B,Cost!CI$2,Spotplan!$C:$C,Cost!$BR18,Spotplan!$A:$A,$CE$1,Spotplan!$D:$D,Cost!CI$3)</f>
        <v>8000</v>
      </c>
      <c r="CJ18" s="14">
        <f>SUMIFS(Spotplan!$F:$F,Spotplan!$B:$B,Cost!CJ$2,Spotplan!$C:$C,Cost!$BR18,Spotplan!$A:$A,$CE$1,Spotplan!$D:$D,Cost!CJ$3)</f>
        <v>0</v>
      </c>
      <c r="CK18" s="14">
        <f>SUMIFS(Spotplan!$F:$F,Spotplan!$B:$B,Cost!CK$2,Spotplan!$C:$C,Cost!$BR18,Spotplan!$A:$A,$CE$1,Spotplan!$D:$D,Cost!CK$3)</f>
        <v>0</v>
      </c>
      <c r="CL18" s="14">
        <f>SUMIFS(Spotplan!$F:$F,Spotplan!$B:$B,Cost!CL$2,Spotplan!$C:$C,Cost!$BR18,Spotplan!$A:$A,$CE$1,Spotplan!$D:$D,Cost!CL$3)</f>
        <v>16000</v>
      </c>
      <c r="CM18" s="14">
        <f>SUMIFS(Spotplan!$F:$F,Spotplan!$B:$B,Cost!CM$2,Spotplan!$C:$C,Cost!$BR18,Spotplan!$A:$A,$CE$1,Spotplan!$D:$D,Cost!CM$3)</f>
        <v>0</v>
      </c>
      <c r="CN18" s="14">
        <f>SUMIFS(Spotplan!$F:$F,Spotplan!$B:$B,Cost!CN$2,Spotplan!$C:$C,Cost!$BR18,Spotplan!$A:$A,$CE$1,Spotplan!$D:$D,Cost!CN$3)</f>
        <v>0</v>
      </c>
      <c r="CO18" s="14">
        <f>SUMIFS(Spotplan!$F:$F,Spotplan!$B:$B,Cost!CO$2,Spotplan!$C:$C,Cost!$BR18,Spotplan!$A:$A,$CE$1,Spotplan!$D:$D,Cost!CO$3)</f>
        <v>32000</v>
      </c>
      <c r="CP18" s="14">
        <f>SUMIFS(Spotplan!$F:$F,Spotplan!$B:$B,Cost!CP$2,Spotplan!$C:$C,Cost!$BR18,Spotplan!$A:$A,$CE$1,Spotplan!$D:$D,Cost!CP$3)</f>
        <v>0</v>
      </c>
    </row>
    <row r="19" spans="5:94">
      <c r="E19" s="22" t="s">
        <v>49</v>
      </c>
      <c r="F19" s="15">
        <f t="shared" si="5"/>
        <v>0</v>
      </c>
      <c r="G19" s="15">
        <f t="shared" si="6"/>
        <v>13509.76</v>
      </c>
      <c r="H19" s="15">
        <f t="shared" si="7"/>
        <v>0</v>
      </c>
      <c r="I19" s="15">
        <f t="shared" si="8"/>
        <v>0</v>
      </c>
      <c r="J19" s="15">
        <f t="shared" si="9"/>
        <v>14070.616895999998</v>
      </c>
      <c r="K19" s="15">
        <f t="shared" si="10"/>
        <v>0</v>
      </c>
      <c r="L19" s="15">
        <f t="shared" si="11"/>
        <v>0</v>
      </c>
      <c r="M19" s="15">
        <f t="shared" si="12"/>
        <v>2217.6</v>
      </c>
      <c r="N19" s="15">
        <f t="shared" si="13"/>
        <v>0</v>
      </c>
      <c r="O19" s="15">
        <f t="shared" si="14"/>
        <v>0</v>
      </c>
      <c r="P19" s="15">
        <f t="shared" si="15"/>
        <v>1976</v>
      </c>
      <c r="Q19" s="15">
        <f t="shared" si="16"/>
        <v>0</v>
      </c>
      <c r="R19" s="15">
        <f t="shared" si="17"/>
        <v>31773.976895999996</v>
      </c>
      <c r="S19" s="15">
        <f t="shared" si="18"/>
        <v>0</v>
      </c>
      <c r="T19" s="15">
        <f t="shared" si="19"/>
        <v>2354.1759999999999</v>
      </c>
      <c r="U19" s="15">
        <f t="shared" si="20"/>
        <v>0</v>
      </c>
      <c r="V19" s="15">
        <f t="shared" si="21"/>
        <v>0</v>
      </c>
      <c r="W19" s="15">
        <f t="shared" si="22"/>
        <v>1017.6307679999999</v>
      </c>
      <c r="X19" s="15">
        <f t="shared" si="23"/>
        <v>0</v>
      </c>
      <c r="Y19" s="15">
        <f t="shared" si="24"/>
        <v>0</v>
      </c>
      <c r="Z19" s="15">
        <f t="shared" si="25"/>
        <v>831.6</v>
      </c>
      <c r="AA19" s="15">
        <f t="shared" si="26"/>
        <v>0</v>
      </c>
      <c r="AB19" s="15">
        <f t="shared" si="27"/>
        <v>0</v>
      </c>
      <c r="AC19" s="15">
        <f t="shared" si="28"/>
        <v>691.59999999999991</v>
      </c>
      <c r="AD19" s="15">
        <f t="shared" si="29"/>
        <v>0</v>
      </c>
      <c r="AE19" s="15">
        <f t="shared" si="30"/>
        <v>4895.0067679999993</v>
      </c>
      <c r="AF19" s="15">
        <f t="shared" si="31"/>
        <v>36668.983663999999</v>
      </c>
      <c r="AH19" s="20" t="s">
        <v>49</v>
      </c>
      <c r="AI19" s="19">
        <v>16.72</v>
      </c>
      <c r="AJ19" s="19">
        <v>15.455999999999998</v>
      </c>
      <c r="AK19" s="19">
        <v>17.324999999999999</v>
      </c>
      <c r="AL19" s="19">
        <v>15.4375</v>
      </c>
      <c r="AM19" s="25">
        <v>26.752000000000002</v>
      </c>
      <c r="AN19" s="19">
        <v>42.503999999999998</v>
      </c>
      <c r="AO19" s="25">
        <v>34.65</v>
      </c>
      <c r="AP19" s="19">
        <v>21.612499999999997</v>
      </c>
      <c r="AR19" s="20" t="s">
        <v>49</v>
      </c>
      <c r="AS19" s="14">
        <f>SUMIFS('OTV-广告位'!$E:$E,'OTV-广告位'!$A:$A,Cost!$AR19,'OTV-广告位'!$C:$C,Cost!AS$2,'OTV-广告位'!$B:$B,'OTV-广告位'!$B$6,'OTV-广告位'!$D:$D,Cost!AS$3)</f>
        <v>0</v>
      </c>
      <c r="AT19" s="14">
        <f>SUMIFS('OTV-广告位'!$E:$E,'OTV-广告位'!$A:$A,Cost!$AR19,'OTV-广告位'!$C:$C,Cost!AT$2,'OTV-广告位'!$B:$B,'OTV-广告位'!$B$6,'OTV-广告位'!$D:$D,Cost!AT$3)</f>
        <v>1088370</v>
      </c>
      <c r="AU19" s="14">
        <f>SUMIFS('OTV-广告位'!$E:$E,'OTV-广告位'!$A:$A,Cost!$AR19,'OTV-广告位'!$C:$C,Cost!AU$2,'OTV-广告位'!$B:$B,'OTV-广告位'!$B$6,'OTV-广告位'!$D:$D,Cost!AU$3)</f>
        <v>0</v>
      </c>
      <c r="AV19" s="14">
        <f>SUMIFS('OTV-广告位'!$E:$E,'OTV-广告位'!$A:$A,Cost!$AR19,'OTV-广告位'!$C:$C,Cost!AV$2,'OTV-广告位'!$B:$B,'OTV-广告位'!$B$6,'OTV-广告位'!$D:$D,Cost!AV$3)</f>
        <v>0</v>
      </c>
      <c r="AW19" s="14">
        <f>SUMIFS('OTV-广告位'!$E:$E,'OTV-广告位'!$A:$A,Cost!$AR19,'OTV-广告位'!$C:$C,Cost!AW$2,'OTV-广告位'!$B:$B,'OTV-广告位'!$B$6,'OTV-广告位'!$D:$D,Cost!AW$3)</f>
        <v>910366</v>
      </c>
      <c r="AX19" s="14">
        <f>SUMIFS('OTV-广告位'!$E:$E,'OTV-广告位'!$A:$A,Cost!$AR19,'OTV-广告位'!$C:$C,Cost!AX$2,'OTV-广告位'!$B:$B,'OTV-广告位'!$B$6,'OTV-广告位'!$D:$D,Cost!AX$3)</f>
        <v>0</v>
      </c>
      <c r="AY19" s="14">
        <f>SUMIFS('OTV-广告位'!$E:$E,'OTV-广告位'!$A:$A,Cost!$AR19,'OTV-广告位'!$C:$C,Cost!AY$2,'OTV-广告位'!$B:$B,'OTV-广告位'!$B$6,'OTV-广告位'!$D:$D,Cost!AY$3)</f>
        <v>0</v>
      </c>
      <c r="AZ19" s="14">
        <f>SUMIFS('OTV-广告位'!$E:$E,'OTV-广告位'!$A:$A,Cost!$AR19,'OTV-广告位'!$C:$C,Cost!AZ$2,'OTV-广告位'!$B:$B,'OTV-广告位'!$B$6,'OTV-广告位'!$D:$D,Cost!AZ$3)</f>
        <v>128230</v>
      </c>
      <c r="BA19" s="14">
        <f>SUMIFS('OTV-广告位'!$E:$E,'OTV-广告位'!$A:$A,Cost!$AR19,'OTV-广告位'!$C:$C,Cost!BA$2,'OTV-广告位'!$B:$B,'OTV-广告位'!$B$6,'OTV-广告位'!$D:$D,Cost!BA$3)</f>
        <v>0</v>
      </c>
      <c r="BB19" s="14">
        <f>SUMIFS('OTV-广告位'!$E:$E,'OTV-广告位'!$A:$A,Cost!$AR19,'OTV-广告位'!$C:$C,Cost!BB$2,'OTV-广告位'!$B:$B,'OTV-广告位'!$B$6,'OTV-广告位'!$D:$D,Cost!BB$3)</f>
        <v>0</v>
      </c>
      <c r="BC19" s="14">
        <f>SUMIFS('OTV-广告位'!$E:$E,'OTV-广告位'!$A:$A,Cost!$AR19,'OTV-广告位'!$C:$C,Cost!BC$2,'OTV-广告位'!$B:$B,'OTV-广告位'!$B$6,'OTV-广告位'!$D:$D,Cost!BC$3)</f>
        <v>131722</v>
      </c>
      <c r="BD19" s="14">
        <f>SUMIFS('OTV-广告位'!$E:$E,'OTV-广告位'!$A:$A,Cost!$AR19,'OTV-广告位'!$C:$C,Cost!BD$2,'OTV-广告位'!$B:$B,'OTV-广告位'!$B$6,'OTV-广告位'!$D:$D,Cost!BD$3)</f>
        <v>0</v>
      </c>
      <c r="BE19" s="14">
        <f>SUMIFS('OTT-广告位'!$E:$E,'OTT-广告位'!$B:$B,'OTT-广告位'!$B$6,'OTT-广告位'!$A:$A,Cost!$AR19,'OTT-广告位'!$C:$C,Cost!BE$2,'OTT-广告位'!$D:$D,Cost!BE$3)</f>
        <v>0</v>
      </c>
      <c r="BF19" s="14">
        <f>SUMIFS('OTT-广告位'!$E:$E,'OTT-广告位'!$B:$B,'OTT-广告位'!$B$6,'OTT-广告位'!$A:$A,Cost!$AR19,'OTT-广告位'!$C:$C,Cost!BF$2,'OTT-广告位'!$D:$D,Cost!BF$3)</f>
        <v>147600</v>
      </c>
      <c r="BG19" s="14">
        <f>SUMIFS('OTT-广告位'!$E:$E,'OTT-广告位'!$B:$B,'OTT-广告位'!$B$6,'OTT-广告位'!$A:$A,Cost!$AR19,'OTT-广告位'!$C:$C,Cost!BG$2,'OTT-广告位'!$D:$D,Cost!BG$3)</f>
        <v>0</v>
      </c>
      <c r="BH19" s="14">
        <f>SUMIFS('OTT-广告位'!$E:$E,'OTT-广告位'!$B:$B,'OTT-广告位'!$B$6,'OTT-广告位'!$A:$A,Cost!$AR19,'OTT-广告位'!$C:$C,Cost!BH$2,'OTT-广告位'!$D:$D,Cost!BH$3)</f>
        <v>0</v>
      </c>
      <c r="BI19" s="14">
        <f>SUMIFS('OTT-广告位'!$E:$E,'OTT-广告位'!$B:$B,'OTT-广告位'!$B$6,'OTT-广告位'!$A:$A,Cost!$AR19,'OTT-广告位'!$C:$C,Cost!BI$2,'OTT-广告位'!$D:$D,Cost!BI$3)</f>
        <v>23942</v>
      </c>
      <c r="BJ19" s="14">
        <f>SUMIFS('OTT-广告位'!$E:$E,'OTT-广告位'!$B:$B,'OTT-广告位'!$B$6,'OTT-广告位'!$A:$A,Cost!$AR19,'OTT-广告位'!$C:$C,Cost!BJ$2,'OTT-广告位'!$D:$D,Cost!BJ$3)</f>
        <v>0</v>
      </c>
      <c r="BK19" s="14">
        <f>SUMIFS('OTT-广告位'!$E:$E,'OTT-广告位'!$B:$B,'OTT-广告位'!$B$6,'OTT-广告位'!$A:$A,Cost!$AR19,'OTT-广告位'!$C:$C,Cost!BK$2,'OTT-广告位'!$D:$D,Cost!BK$3)</f>
        <v>0</v>
      </c>
      <c r="BL19" s="14">
        <f>SUMIFS('OTT-广告位'!$E:$E,'OTT-广告位'!$B:$B,'OTT-广告位'!$B$6,'OTT-广告位'!$A:$A,Cost!$AR19,'OTT-广告位'!$C:$C,Cost!BL$2,'OTT-广告位'!$D:$D,Cost!BL$3)</f>
        <v>24164</v>
      </c>
      <c r="BM19" s="14">
        <f>SUMIFS('OTT-广告位'!$E:$E,'OTT-广告位'!$B:$B,'OTT-广告位'!$B$6,'OTT-广告位'!$A:$A,Cost!$AR19,'OTT-广告位'!$C:$C,Cost!BM$2,'OTT-广告位'!$D:$D,Cost!BM$3)</f>
        <v>0</v>
      </c>
      <c r="BN19" s="14">
        <f>SUMIFS('OTT-广告位'!$E:$E,'OTT-广告位'!$B:$B,'OTT-广告位'!$B$6,'OTT-广告位'!$A:$A,Cost!$AR19,'OTT-广告位'!$C:$C,Cost!BN$2,'OTT-广告位'!$D:$D,Cost!BN$3)</f>
        <v>0</v>
      </c>
      <c r="BO19" s="14">
        <f>SUMIFS('OTT-广告位'!$E:$E,'OTT-广告位'!$B:$B,'OTT-广告位'!$B$6,'OTT-广告位'!$A:$A,Cost!$AR19,'OTT-广告位'!$C:$C,Cost!BO$2,'OTT-广告位'!$D:$D,Cost!BO$3)</f>
        <v>35812</v>
      </c>
      <c r="BP19" s="14">
        <f>SUMIFS('OTT-广告位'!$E:$E,'OTT-广告位'!$B:$B,'OTT-广告位'!$B$6,'OTT-广告位'!$A:$A,Cost!$AR19,'OTT-广告位'!$C:$C,Cost!BP$2,'OTT-广告位'!$D:$D,Cost!BP$3)</f>
        <v>0</v>
      </c>
      <c r="BR19" s="20" t="s">
        <v>49</v>
      </c>
      <c r="BS19" s="14">
        <f>SUMIFS(Spotplan!$F:$F,Spotplan!$B:$B,Cost!BS$2,Spotplan!$C:$C,Cost!$BR19,Spotplan!$A:$A,$BS$1,Spotplan!$D:$D,Cost!BS$3)</f>
        <v>0</v>
      </c>
      <c r="BT19" s="14">
        <f>SUMIFS(Spotplan!$F:$F,Spotplan!$B:$B,Cost!BT$2,Spotplan!$C:$C,Cost!$BR19,Spotplan!$A:$A,$BS$1,Spotplan!$D:$D,Cost!BT$3)</f>
        <v>808000</v>
      </c>
      <c r="BU19" s="14">
        <f>SUMIFS(Spotplan!$F:$F,Spotplan!$B:$B,Cost!BU$2,Spotplan!$C:$C,Cost!$BR19,Spotplan!$A:$A,$BS$1,Spotplan!$D:$D,Cost!BU$3)</f>
        <v>0</v>
      </c>
      <c r="BV19" s="14">
        <f>SUMIFS(Spotplan!$F:$F,Spotplan!$B:$B,Cost!BV$2,Spotplan!$C:$C,Cost!$BR19,Spotplan!$A:$A,$BS$1,Spotplan!$D:$D,Cost!BV$3)</f>
        <v>0</v>
      </c>
      <c r="BW19" s="14">
        <f>SUMIFS(Spotplan!$F:$F,Spotplan!$B:$B,Cost!BW$2,Spotplan!$C:$C,Cost!$BR19,Spotplan!$A:$A,$BS$1,Spotplan!$D:$D,Cost!BW$3)</f>
        <v>944000</v>
      </c>
      <c r="BX19" s="14">
        <f>SUMIFS(Spotplan!$F:$F,Spotplan!$B:$B,Cost!BX$2,Spotplan!$C:$C,Cost!$BR19,Spotplan!$A:$A,$BS$1,Spotplan!$D:$D,Cost!BX$3)</f>
        <v>0</v>
      </c>
      <c r="BY19" s="14">
        <f>SUMIFS(Spotplan!$F:$F,Spotplan!$B:$B,Cost!BY$2,Spotplan!$C:$C,Cost!$BR19,Spotplan!$A:$A,$BS$1,Spotplan!$D:$D,Cost!BY$3)</f>
        <v>0</v>
      </c>
      <c r="BZ19" s="14">
        <f>SUMIFS(Spotplan!$F:$F,Spotplan!$B:$B,Cost!BZ$2,Spotplan!$C:$C,Cost!$BR19,Spotplan!$A:$A,$BS$1,Spotplan!$D:$D,Cost!BZ$3)</f>
        <v>128000</v>
      </c>
      <c r="CA19" s="14">
        <f>SUMIFS(Spotplan!$F:$F,Spotplan!$B:$B,Cost!CA$2,Spotplan!$C:$C,Cost!$BR19,Spotplan!$A:$A,$BS$1,Spotplan!$D:$D,Cost!CA$3)</f>
        <v>0</v>
      </c>
      <c r="CB19" s="14">
        <f>SUMIFS(Spotplan!$F:$F,Spotplan!$B:$B,Cost!CB$2,Spotplan!$C:$C,Cost!$BR19,Spotplan!$A:$A,$BS$1,Spotplan!$D:$D,Cost!CB$3)</f>
        <v>0</v>
      </c>
      <c r="CC19" s="14">
        <f>SUMIFS(Spotplan!$F:$F,Spotplan!$B:$B,Cost!CC$2,Spotplan!$C:$C,Cost!$BR19,Spotplan!$A:$A,$BS$1,Spotplan!$D:$D,Cost!CC$3)</f>
        <v>128000</v>
      </c>
      <c r="CD19" s="14">
        <f>SUMIFS(Spotplan!$F:$F,Spotplan!$B:$B,Cost!CD$2,Spotplan!$C:$C,Cost!$BR19,Spotplan!$A:$A,$BS$1,Spotplan!$D:$D,Cost!CD$3)</f>
        <v>0</v>
      </c>
      <c r="CE19" s="14">
        <f>SUMIFS(Spotplan!$F:$F,Spotplan!$B:$B,Cost!CE$2,Spotplan!$C:$C,Cost!$BR19,Spotplan!$A:$A,$CE$1,Spotplan!$D:$D,Cost!CE$3)</f>
        <v>0</v>
      </c>
      <c r="CF19" s="14">
        <f>SUMIFS(Spotplan!$F:$F,Spotplan!$B:$B,Cost!CF$2,Spotplan!$C:$C,Cost!$BR19,Spotplan!$A:$A,$CE$1,Spotplan!$D:$D,Cost!CF$3)</f>
        <v>88000</v>
      </c>
      <c r="CG19" s="14">
        <f>SUMIFS(Spotplan!$F:$F,Spotplan!$B:$B,Cost!CG$2,Spotplan!$C:$C,Cost!$BR19,Spotplan!$A:$A,$CE$1,Spotplan!$D:$D,Cost!CG$3)</f>
        <v>0</v>
      </c>
      <c r="CH19" s="14">
        <f>SUMIFS(Spotplan!$F:$F,Spotplan!$B:$B,Cost!CH$2,Spotplan!$C:$C,Cost!$BR19,Spotplan!$A:$A,$CE$1,Spotplan!$D:$D,Cost!CH$3)</f>
        <v>0</v>
      </c>
      <c r="CI19" s="14">
        <f>SUMIFS(Spotplan!$F:$F,Spotplan!$B:$B,Cost!CI$2,Spotplan!$C:$C,Cost!$BR19,Spotplan!$A:$A,$CE$1,Spotplan!$D:$D,Cost!CI$3)</f>
        <v>24000</v>
      </c>
      <c r="CJ19" s="14">
        <f>SUMIFS(Spotplan!$F:$F,Spotplan!$B:$B,Cost!CJ$2,Spotplan!$C:$C,Cost!$BR19,Spotplan!$A:$A,$CE$1,Spotplan!$D:$D,Cost!CJ$3)</f>
        <v>0</v>
      </c>
      <c r="CK19" s="14">
        <f>SUMIFS(Spotplan!$F:$F,Spotplan!$B:$B,Cost!CK$2,Spotplan!$C:$C,Cost!$BR19,Spotplan!$A:$A,$CE$1,Spotplan!$D:$D,Cost!CK$3)</f>
        <v>0</v>
      </c>
      <c r="CL19" s="14">
        <f>SUMIFS(Spotplan!$F:$F,Spotplan!$B:$B,Cost!CL$2,Spotplan!$C:$C,Cost!$BR19,Spotplan!$A:$A,$CE$1,Spotplan!$D:$D,Cost!CL$3)</f>
        <v>24000</v>
      </c>
      <c r="CM19" s="14">
        <f>SUMIFS(Spotplan!$F:$F,Spotplan!$B:$B,Cost!CM$2,Spotplan!$C:$C,Cost!$BR19,Spotplan!$A:$A,$CE$1,Spotplan!$D:$D,Cost!CM$3)</f>
        <v>0</v>
      </c>
      <c r="CN19" s="14">
        <f>SUMIFS(Spotplan!$F:$F,Spotplan!$B:$B,Cost!CN$2,Spotplan!$C:$C,Cost!$BR19,Spotplan!$A:$A,$CE$1,Spotplan!$D:$D,Cost!CN$3)</f>
        <v>0</v>
      </c>
      <c r="CO19" s="14">
        <f>SUMIFS(Spotplan!$F:$F,Spotplan!$B:$B,Cost!CO$2,Spotplan!$C:$C,Cost!$BR19,Spotplan!$A:$A,$CE$1,Spotplan!$D:$D,Cost!CO$3)</f>
        <v>32000</v>
      </c>
      <c r="CP19" s="14">
        <f>SUMIFS(Spotplan!$F:$F,Spotplan!$B:$B,Cost!CP$2,Spotplan!$C:$C,Cost!$BR19,Spotplan!$A:$A,$CE$1,Spotplan!$D:$D,Cost!CP$3)</f>
        <v>0</v>
      </c>
    </row>
    <row r="20" spans="5:94">
      <c r="E20" s="22" t="s">
        <v>104</v>
      </c>
      <c r="F20" s="15">
        <f t="shared" si="5"/>
        <v>0</v>
      </c>
      <c r="G20" s="15">
        <f t="shared" si="6"/>
        <v>16318.719999999998</v>
      </c>
      <c r="H20" s="15">
        <f t="shared" si="7"/>
        <v>0</v>
      </c>
      <c r="I20" s="15">
        <f t="shared" si="8"/>
        <v>0</v>
      </c>
      <c r="J20" s="15">
        <f t="shared" si="9"/>
        <v>7418.8799999999992</v>
      </c>
      <c r="K20" s="15">
        <f t="shared" si="10"/>
        <v>0</v>
      </c>
      <c r="L20" s="15">
        <f t="shared" si="11"/>
        <v>0</v>
      </c>
      <c r="M20" s="15">
        <f t="shared" si="12"/>
        <v>4573.8</v>
      </c>
      <c r="N20" s="15">
        <f t="shared" si="13"/>
        <v>0</v>
      </c>
      <c r="O20" s="15">
        <f t="shared" si="14"/>
        <v>0</v>
      </c>
      <c r="P20" s="15">
        <f t="shared" si="15"/>
        <v>3952</v>
      </c>
      <c r="Q20" s="15">
        <f t="shared" si="16"/>
        <v>0</v>
      </c>
      <c r="R20" s="15">
        <f t="shared" si="17"/>
        <v>32263.399999999998</v>
      </c>
      <c r="S20" s="15">
        <f t="shared" si="18"/>
        <v>0</v>
      </c>
      <c r="T20" s="15">
        <f t="shared" si="19"/>
        <v>4494.3360000000002</v>
      </c>
      <c r="U20" s="15">
        <f t="shared" si="20"/>
        <v>0</v>
      </c>
      <c r="V20" s="15">
        <f t="shared" si="21"/>
        <v>0</v>
      </c>
      <c r="W20" s="15">
        <f t="shared" si="22"/>
        <v>340.03199999999998</v>
      </c>
      <c r="X20" s="15">
        <f t="shared" si="23"/>
        <v>0</v>
      </c>
      <c r="Y20" s="15">
        <f t="shared" si="24"/>
        <v>0</v>
      </c>
      <c r="Z20" s="15">
        <f t="shared" si="25"/>
        <v>2494.8000000000002</v>
      </c>
      <c r="AA20" s="15">
        <f t="shared" si="26"/>
        <v>0</v>
      </c>
      <c r="AB20" s="15">
        <f t="shared" si="27"/>
        <v>0</v>
      </c>
      <c r="AC20" s="15">
        <f t="shared" si="28"/>
        <v>1900</v>
      </c>
      <c r="AD20" s="15">
        <f t="shared" si="29"/>
        <v>0</v>
      </c>
      <c r="AE20" s="15">
        <f t="shared" si="30"/>
        <v>9229.1680000000015</v>
      </c>
      <c r="AF20" s="15">
        <f t="shared" si="31"/>
        <v>41492.567999999999</v>
      </c>
      <c r="AH20" s="20" t="s">
        <v>104</v>
      </c>
      <c r="AI20" s="19">
        <v>16.72</v>
      </c>
      <c r="AJ20" s="19">
        <v>15.455999999999998</v>
      </c>
      <c r="AK20" s="19">
        <v>17.324999999999999</v>
      </c>
      <c r="AL20" s="19">
        <v>19</v>
      </c>
      <c r="AM20" s="25">
        <v>26.752000000000002</v>
      </c>
      <c r="AN20" s="19">
        <v>42.503999999999998</v>
      </c>
      <c r="AO20" s="25">
        <v>34.65</v>
      </c>
      <c r="AP20" s="19">
        <v>23.75</v>
      </c>
      <c r="AR20" s="20" t="s">
        <v>104</v>
      </c>
      <c r="AS20" s="14">
        <f>SUMIFS('OTV-广告位'!$E:$E,'OTV-广告位'!$A:$A,Cost!$AR20,'OTV-广告位'!$C:$C,Cost!AS$2,'OTV-广告位'!$B:$B,'OTV-广告位'!$B$6,'OTV-广告位'!$D:$D,Cost!AS$3)</f>
        <v>0</v>
      </c>
      <c r="AT20" s="14">
        <f>SUMIFS('OTV-广告位'!$E:$E,'OTV-广告位'!$A:$A,Cost!$AR20,'OTV-广告位'!$C:$C,Cost!AT$2,'OTV-广告位'!$B:$B,'OTV-广告位'!$B$6,'OTV-广告位'!$D:$D,Cost!AT$3)</f>
        <v>1239106</v>
      </c>
      <c r="AU20" s="14">
        <f>SUMIFS('OTV-广告位'!$E:$E,'OTV-广告位'!$A:$A,Cost!$AR20,'OTV-广告位'!$C:$C,Cost!AU$2,'OTV-广告位'!$B:$B,'OTV-广告位'!$B$6,'OTV-广告位'!$D:$D,Cost!AU$3)</f>
        <v>0</v>
      </c>
      <c r="AV20" s="14">
        <f>SUMIFS('OTV-广告位'!$E:$E,'OTV-广告位'!$A:$A,Cost!$AR20,'OTV-广告位'!$C:$C,Cost!AV$2,'OTV-广告位'!$B:$B,'OTV-广告位'!$B$6,'OTV-广告位'!$D:$D,Cost!AV$3)</f>
        <v>0</v>
      </c>
      <c r="AW20" s="14">
        <f>SUMIFS('OTV-广告位'!$E:$E,'OTV-广告位'!$A:$A,Cost!$AR20,'OTV-广告位'!$C:$C,Cost!AW$2,'OTV-广告位'!$B:$B,'OTV-广告位'!$B$6,'OTV-广告位'!$D:$D,Cost!AW$3)</f>
        <v>487053</v>
      </c>
      <c r="AX20" s="14">
        <f>SUMIFS('OTV-广告位'!$E:$E,'OTV-广告位'!$A:$A,Cost!$AR20,'OTV-广告位'!$C:$C,Cost!AX$2,'OTV-广告位'!$B:$B,'OTV-广告位'!$B$6,'OTV-广告位'!$D:$D,Cost!AX$3)</f>
        <v>0</v>
      </c>
      <c r="AY20" s="14">
        <f>SUMIFS('OTV-广告位'!$E:$E,'OTV-广告位'!$A:$A,Cost!$AR20,'OTV-广告位'!$C:$C,Cost!AY$2,'OTV-广告位'!$B:$B,'OTV-广告位'!$B$6,'OTV-广告位'!$D:$D,Cost!AY$3)</f>
        <v>0</v>
      </c>
      <c r="AZ20" s="14">
        <f>SUMIFS('OTV-广告位'!$E:$E,'OTV-广告位'!$A:$A,Cost!$AR20,'OTV-广告位'!$C:$C,Cost!AZ$2,'OTV-广告位'!$B:$B,'OTV-广告位'!$B$6,'OTV-广告位'!$D:$D,Cost!AZ$3)</f>
        <v>268551</v>
      </c>
      <c r="BA20" s="14">
        <f>SUMIFS('OTV-广告位'!$E:$E,'OTV-广告位'!$A:$A,Cost!$AR20,'OTV-广告位'!$C:$C,Cost!BA$2,'OTV-广告位'!$B:$B,'OTV-广告位'!$B$6,'OTV-广告位'!$D:$D,Cost!BA$3)</f>
        <v>0</v>
      </c>
      <c r="BB20" s="14">
        <f>SUMIFS('OTV-广告位'!$E:$E,'OTV-广告位'!$A:$A,Cost!$AR20,'OTV-广告位'!$C:$C,Cost!BB$2,'OTV-广告位'!$B:$B,'OTV-广告位'!$B$6,'OTV-广告位'!$D:$D,Cost!BB$3)</f>
        <v>0</v>
      </c>
      <c r="BC20" s="14">
        <f>SUMIFS('OTV-广告位'!$E:$E,'OTV-广告位'!$A:$A,Cost!$AR20,'OTV-广告位'!$C:$C,Cost!BC$2,'OTV-广告位'!$B:$B,'OTV-广告位'!$B$6,'OTV-广告位'!$D:$D,Cost!BC$3)</f>
        <v>223884</v>
      </c>
      <c r="BD20" s="14">
        <f>SUMIFS('OTV-广告位'!$E:$E,'OTV-广告位'!$A:$A,Cost!$AR20,'OTV-广告位'!$C:$C,Cost!BD$2,'OTV-广告位'!$B:$B,'OTV-广告位'!$B$6,'OTV-广告位'!$D:$D,Cost!BD$3)</f>
        <v>0</v>
      </c>
      <c r="BE20" s="14">
        <f>SUMIFS('OTT-广告位'!$E:$E,'OTT-广告位'!$B:$B,'OTT-广告位'!$B$6,'OTT-广告位'!$A:$A,Cost!$AR20,'OTT-广告位'!$C:$C,Cost!BE$2,'OTT-广告位'!$D:$D,Cost!BE$3)</f>
        <v>0</v>
      </c>
      <c r="BF20" s="14">
        <f>SUMIFS('OTT-广告位'!$E:$E,'OTT-广告位'!$B:$B,'OTT-广告位'!$B$6,'OTT-广告位'!$A:$A,Cost!$AR20,'OTT-广告位'!$C:$C,Cost!BF$2,'OTT-广告位'!$D:$D,Cost!BF$3)</f>
        <v>269587</v>
      </c>
      <c r="BG20" s="14">
        <f>SUMIFS('OTT-广告位'!$E:$E,'OTT-广告位'!$B:$B,'OTT-广告位'!$B$6,'OTT-广告位'!$A:$A,Cost!$AR20,'OTT-广告位'!$C:$C,Cost!BG$2,'OTT-广告位'!$D:$D,Cost!BG$3)</f>
        <v>0</v>
      </c>
      <c r="BH20" s="14">
        <f>SUMIFS('OTT-广告位'!$E:$E,'OTT-广告位'!$B:$B,'OTT-广告位'!$B$6,'OTT-广告位'!$A:$A,Cost!$AR20,'OTT-广告位'!$C:$C,Cost!BH$2,'OTT-广告位'!$D:$D,Cost!BH$3)</f>
        <v>0</v>
      </c>
      <c r="BI20" s="14">
        <f>SUMIFS('OTT-广告位'!$E:$E,'OTT-广告位'!$B:$B,'OTT-广告位'!$B$6,'OTT-广告位'!$A:$A,Cost!$AR20,'OTT-广告位'!$C:$C,Cost!BI$2,'OTT-广告位'!$D:$D,Cost!BI$3)</f>
        <v>8038</v>
      </c>
      <c r="BJ20" s="14">
        <f>SUMIFS('OTT-广告位'!$E:$E,'OTT-广告位'!$B:$B,'OTT-广告位'!$B$6,'OTT-广告位'!$A:$A,Cost!$AR20,'OTT-广告位'!$C:$C,Cost!BJ$2,'OTT-广告位'!$D:$D,Cost!BJ$3)</f>
        <v>0</v>
      </c>
      <c r="BK20" s="14">
        <f>SUMIFS('OTT-广告位'!$E:$E,'OTT-广告位'!$B:$B,'OTT-广告位'!$B$6,'OTT-广告位'!$A:$A,Cost!$AR20,'OTT-广告位'!$C:$C,Cost!BK$2,'OTT-广告位'!$D:$D,Cost!BK$3)</f>
        <v>0</v>
      </c>
      <c r="BL20" s="14">
        <f>SUMIFS('OTT-广告位'!$E:$E,'OTT-广告位'!$B:$B,'OTT-广告位'!$B$6,'OTT-广告位'!$A:$A,Cost!$AR20,'OTT-广告位'!$C:$C,Cost!BL$2,'OTT-广告位'!$D:$D,Cost!BL$3)</f>
        <v>72460</v>
      </c>
      <c r="BM20" s="14">
        <f>SUMIFS('OTT-广告位'!$E:$E,'OTT-广告位'!$B:$B,'OTT-广告位'!$B$6,'OTT-广告位'!$A:$A,Cost!$AR20,'OTT-广告位'!$C:$C,Cost!BM$2,'OTT-广告位'!$D:$D,Cost!BM$3)</f>
        <v>0</v>
      </c>
      <c r="BN20" s="14">
        <f>SUMIFS('OTT-广告位'!$E:$E,'OTT-广告位'!$B:$B,'OTT-广告位'!$B$6,'OTT-广告位'!$A:$A,Cost!$AR20,'OTT-广告位'!$C:$C,Cost!BN$2,'OTT-广告位'!$D:$D,Cost!BN$3)</f>
        <v>0</v>
      </c>
      <c r="BO20" s="14">
        <f>SUMIFS('OTT-广告位'!$E:$E,'OTT-广告位'!$B:$B,'OTT-广告位'!$B$6,'OTT-广告位'!$A:$A,Cost!$AR20,'OTT-广告位'!$C:$C,Cost!BO$2,'OTT-广告位'!$D:$D,Cost!BO$3)</f>
        <v>89991</v>
      </c>
      <c r="BP20" s="14">
        <f>SUMIFS('OTT-广告位'!$E:$E,'OTT-广告位'!$B:$B,'OTT-广告位'!$B$6,'OTT-广告位'!$A:$A,Cost!$AR20,'OTT-广告位'!$C:$C,Cost!BP$2,'OTT-广告位'!$D:$D,Cost!BP$3)</f>
        <v>0</v>
      </c>
      <c r="BR20" s="20" t="s">
        <v>104</v>
      </c>
      <c r="BS20" s="14">
        <f>SUMIFS(Spotplan!$F:$F,Spotplan!$B:$B,Cost!BS$2,Spotplan!$C:$C,Cost!$BR20,Spotplan!$A:$A,$BS$1,Spotplan!$D:$D,Cost!BS$3)</f>
        <v>0</v>
      </c>
      <c r="BT20" s="14">
        <f>SUMIFS(Spotplan!$F:$F,Spotplan!$B:$B,Cost!BT$2,Spotplan!$C:$C,Cost!$BR20,Spotplan!$A:$A,$BS$1,Spotplan!$D:$D,Cost!BT$3)</f>
        <v>976000</v>
      </c>
      <c r="BU20" s="14">
        <f>SUMIFS(Spotplan!$F:$F,Spotplan!$B:$B,Cost!BU$2,Spotplan!$C:$C,Cost!$BR20,Spotplan!$A:$A,$BS$1,Spotplan!$D:$D,Cost!BU$3)</f>
        <v>0</v>
      </c>
      <c r="BV20" s="14">
        <f>SUMIFS(Spotplan!$F:$F,Spotplan!$B:$B,Cost!BV$2,Spotplan!$C:$C,Cost!$BR20,Spotplan!$A:$A,$BS$1,Spotplan!$D:$D,Cost!BV$3)</f>
        <v>0</v>
      </c>
      <c r="BW20" s="14">
        <f>SUMIFS(Spotplan!$F:$F,Spotplan!$B:$B,Cost!BW$2,Spotplan!$C:$C,Cost!$BR20,Spotplan!$A:$A,$BS$1,Spotplan!$D:$D,Cost!BW$3)</f>
        <v>480000</v>
      </c>
      <c r="BX20" s="14">
        <f>SUMIFS(Spotplan!$F:$F,Spotplan!$B:$B,Cost!BX$2,Spotplan!$C:$C,Cost!$BR20,Spotplan!$A:$A,$BS$1,Spotplan!$D:$D,Cost!BX$3)</f>
        <v>0</v>
      </c>
      <c r="BY20" s="14">
        <f>SUMIFS(Spotplan!$F:$F,Spotplan!$B:$B,Cost!BY$2,Spotplan!$C:$C,Cost!$BR20,Spotplan!$A:$A,$BS$1,Spotplan!$D:$D,Cost!BY$3)</f>
        <v>0</v>
      </c>
      <c r="BZ20" s="14">
        <f>SUMIFS(Spotplan!$F:$F,Spotplan!$B:$B,Cost!BZ$2,Spotplan!$C:$C,Cost!$BR20,Spotplan!$A:$A,$BS$1,Spotplan!$D:$D,Cost!BZ$3)</f>
        <v>264000</v>
      </c>
      <c r="CA20" s="14">
        <f>SUMIFS(Spotplan!$F:$F,Spotplan!$B:$B,Cost!CA$2,Spotplan!$C:$C,Cost!$BR20,Spotplan!$A:$A,$BS$1,Spotplan!$D:$D,Cost!CA$3)</f>
        <v>0</v>
      </c>
      <c r="CB20" s="14">
        <f>SUMIFS(Spotplan!$F:$F,Spotplan!$B:$B,Cost!CB$2,Spotplan!$C:$C,Cost!$BR20,Spotplan!$A:$A,$BS$1,Spotplan!$D:$D,Cost!CB$3)</f>
        <v>0</v>
      </c>
      <c r="CC20" s="14">
        <f>SUMIFS(Spotplan!$F:$F,Spotplan!$B:$B,Cost!CC$2,Spotplan!$C:$C,Cost!$BR20,Spotplan!$A:$A,$BS$1,Spotplan!$D:$D,Cost!CC$3)</f>
        <v>208000</v>
      </c>
      <c r="CD20" s="14">
        <f>SUMIFS(Spotplan!$F:$F,Spotplan!$B:$B,Cost!CD$2,Spotplan!$C:$C,Cost!$BR20,Spotplan!$A:$A,$BS$1,Spotplan!$D:$D,Cost!CD$3)</f>
        <v>0</v>
      </c>
      <c r="CE20" s="14">
        <f>SUMIFS(Spotplan!$F:$F,Spotplan!$B:$B,Cost!CE$2,Spotplan!$C:$C,Cost!$BR20,Spotplan!$A:$A,$CE$1,Spotplan!$D:$D,Cost!CE$3)</f>
        <v>0</v>
      </c>
      <c r="CF20" s="14">
        <f>SUMIFS(Spotplan!$F:$F,Spotplan!$B:$B,Cost!CF$2,Spotplan!$C:$C,Cost!$BR20,Spotplan!$A:$A,$CE$1,Spotplan!$D:$D,Cost!CF$3)</f>
        <v>168000</v>
      </c>
      <c r="CG20" s="14">
        <f>SUMIFS(Spotplan!$F:$F,Spotplan!$B:$B,Cost!CG$2,Spotplan!$C:$C,Cost!$BR20,Spotplan!$A:$A,$CE$1,Spotplan!$D:$D,Cost!CG$3)</f>
        <v>0</v>
      </c>
      <c r="CH20" s="14">
        <f>SUMIFS(Spotplan!$F:$F,Spotplan!$B:$B,Cost!CH$2,Spotplan!$C:$C,Cost!$BR20,Spotplan!$A:$A,$CE$1,Spotplan!$D:$D,Cost!CH$3)</f>
        <v>0</v>
      </c>
      <c r="CI20" s="14">
        <f>SUMIFS(Spotplan!$F:$F,Spotplan!$B:$B,Cost!CI$2,Spotplan!$C:$C,Cost!$BR20,Spotplan!$A:$A,$CE$1,Spotplan!$D:$D,Cost!CI$3)</f>
        <v>8000</v>
      </c>
      <c r="CJ20" s="14">
        <f>SUMIFS(Spotplan!$F:$F,Spotplan!$B:$B,Cost!CJ$2,Spotplan!$C:$C,Cost!$BR20,Spotplan!$A:$A,$CE$1,Spotplan!$D:$D,Cost!CJ$3)</f>
        <v>0</v>
      </c>
      <c r="CK20" s="14">
        <f>SUMIFS(Spotplan!$F:$F,Spotplan!$B:$B,Cost!CK$2,Spotplan!$C:$C,Cost!$BR20,Spotplan!$A:$A,$CE$1,Spotplan!$D:$D,Cost!CK$3)</f>
        <v>0</v>
      </c>
      <c r="CL20" s="14">
        <f>SUMIFS(Spotplan!$F:$F,Spotplan!$B:$B,Cost!CL$2,Spotplan!$C:$C,Cost!$BR20,Spotplan!$A:$A,$CE$1,Spotplan!$D:$D,Cost!CL$3)</f>
        <v>72000</v>
      </c>
      <c r="CM20" s="14">
        <f>SUMIFS(Spotplan!$F:$F,Spotplan!$B:$B,Cost!CM$2,Spotplan!$C:$C,Cost!$BR20,Spotplan!$A:$A,$CE$1,Spotplan!$D:$D,Cost!CM$3)</f>
        <v>0</v>
      </c>
      <c r="CN20" s="14">
        <f>SUMIFS(Spotplan!$F:$F,Spotplan!$B:$B,Cost!CN$2,Spotplan!$C:$C,Cost!$BR20,Spotplan!$A:$A,$CE$1,Spotplan!$D:$D,Cost!CN$3)</f>
        <v>0</v>
      </c>
      <c r="CO20" s="14">
        <f>SUMIFS(Spotplan!$F:$F,Spotplan!$B:$B,Cost!CO$2,Spotplan!$C:$C,Cost!$BR20,Spotplan!$A:$A,$CE$1,Spotplan!$D:$D,Cost!CO$3)</f>
        <v>80000</v>
      </c>
      <c r="CP20" s="14">
        <f>SUMIFS(Spotplan!$F:$F,Spotplan!$B:$B,Cost!CP$2,Spotplan!$C:$C,Cost!$BR20,Spotplan!$A:$A,$CE$1,Spotplan!$D:$D,Cost!CP$3)</f>
        <v>0</v>
      </c>
    </row>
    <row r="21" spans="5:94">
      <c r="E21" s="22" t="s">
        <v>105</v>
      </c>
      <c r="F21" s="15">
        <f t="shared" si="5"/>
        <v>0</v>
      </c>
      <c r="G21" s="15">
        <f t="shared" si="6"/>
        <v>13376</v>
      </c>
      <c r="H21" s="15">
        <f t="shared" si="7"/>
        <v>0</v>
      </c>
      <c r="I21" s="15">
        <f t="shared" si="8"/>
        <v>0</v>
      </c>
      <c r="J21" s="15">
        <f t="shared" si="9"/>
        <v>9270.709727999998</v>
      </c>
      <c r="K21" s="15">
        <f t="shared" si="10"/>
        <v>0</v>
      </c>
      <c r="L21" s="15">
        <f t="shared" si="11"/>
        <v>0</v>
      </c>
      <c r="M21" s="15">
        <f t="shared" si="12"/>
        <v>3702.0627000000004</v>
      </c>
      <c r="N21" s="15">
        <f t="shared" si="13"/>
        <v>0</v>
      </c>
      <c r="O21" s="15">
        <f t="shared" si="14"/>
        <v>0</v>
      </c>
      <c r="P21" s="15">
        <f t="shared" si="15"/>
        <v>2888</v>
      </c>
      <c r="Q21" s="15">
        <f t="shared" si="16"/>
        <v>0</v>
      </c>
      <c r="R21" s="15">
        <f t="shared" si="17"/>
        <v>29236.772427999997</v>
      </c>
      <c r="S21" s="15">
        <f t="shared" si="18"/>
        <v>0</v>
      </c>
      <c r="T21" s="15">
        <f t="shared" si="19"/>
        <v>2782.2080000000005</v>
      </c>
      <c r="U21" s="15">
        <f t="shared" si="20"/>
        <v>0</v>
      </c>
      <c r="V21" s="15">
        <f t="shared" si="21"/>
        <v>0</v>
      </c>
      <c r="W21" s="15">
        <f t="shared" si="22"/>
        <v>991.95835199999999</v>
      </c>
      <c r="X21" s="15">
        <f t="shared" si="23"/>
        <v>0</v>
      </c>
      <c r="Y21" s="15">
        <f t="shared" si="24"/>
        <v>0</v>
      </c>
      <c r="Z21" s="15">
        <f t="shared" si="25"/>
        <v>756</v>
      </c>
      <c r="AA21" s="15">
        <f t="shared" si="26"/>
        <v>0</v>
      </c>
      <c r="AB21" s="15">
        <f t="shared" si="27"/>
        <v>0</v>
      </c>
      <c r="AC21" s="15">
        <f t="shared" si="28"/>
        <v>1140</v>
      </c>
      <c r="AD21" s="15">
        <f t="shared" si="29"/>
        <v>0</v>
      </c>
      <c r="AE21" s="15">
        <f t="shared" si="30"/>
        <v>5670.1663520000002</v>
      </c>
      <c r="AF21" s="15">
        <f t="shared" si="31"/>
        <v>34906.938779999997</v>
      </c>
      <c r="AH21" s="20" t="s">
        <v>105</v>
      </c>
      <c r="AI21" s="19">
        <v>16.72</v>
      </c>
      <c r="AJ21" s="19">
        <v>15.455999999999998</v>
      </c>
      <c r="AK21" s="19">
        <v>22.05</v>
      </c>
      <c r="AL21" s="19">
        <v>19</v>
      </c>
      <c r="AM21" s="25">
        <v>26.752000000000002</v>
      </c>
      <c r="AN21" s="19">
        <v>42.503999999999998</v>
      </c>
      <c r="AO21" s="25">
        <v>47.25</v>
      </c>
      <c r="AP21" s="19">
        <v>23.75</v>
      </c>
      <c r="AR21" s="20" t="s">
        <v>105</v>
      </c>
      <c r="AS21" s="14">
        <f>SUMIFS('OTV-广告位'!$E:$E,'OTV-广告位'!$A:$A,Cost!$AR21,'OTV-广告位'!$C:$C,Cost!AS$2,'OTV-广告位'!$B:$B,'OTV-广告位'!$B$6,'OTV-广告位'!$D:$D,Cost!AS$3)</f>
        <v>0</v>
      </c>
      <c r="AT21" s="14">
        <f>SUMIFS('OTV-广告位'!$E:$E,'OTV-广告位'!$A:$A,Cost!$AR21,'OTV-广告位'!$C:$C,Cost!AT$2,'OTV-广告位'!$B:$B,'OTV-广告位'!$B$6,'OTV-广告位'!$D:$D,Cost!AT$3)</f>
        <v>1067927</v>
      </c>
      <c r="AU21" s="14">
        <f>SUMIFS('OTV-广告位'!$E:$E,'OTV-广告位'!$A:$A,Cost!$AR21,'OTV-广告位'!$C:$C,Cost!AU$2,'OTV-广告位'!$B:$B,'OTV-广告位'!$B$6,'OTV-广告位'!$D:$D,Cost!AU$3)</f>
        <v>0</v>
      </c>
      <c r="AV21" s="14">
        <f>SUMIFS('OTV-广告位'!$E:$E,'OTV-广告位'!$A:$A,Cost!$AR21,'OTV-广告位'!$C:$C,Cost!AV$2,'OTV-广告位'!$B:$B,'OTV-广告位'!$B$6,'OTV-广告位'!$D:$D,Cost!AV$3)</f>
        <v>0</v>
      </c>
      <c r="AW21" s="14">
        <f>SUMIFS('OTV-广告位'!$E:$E,'OTV-广告位'!$A:$A,Cost!$AR21,'OTV-广告位'!$C:$C,Cost!AW$2,'OTV-广告位'!$B:$B,'OTV-广告位'!$B$6,'OTV-广告位'!$D:$D,Cost!AW$3)</f>
        <v>599813</v>
      </c>
      <c r="AX21" s="14">
        <f>SUMIFS('OTV-广告位'!$E:$E,'OTV-广告位'!$A:$A,Cost!$AR21,'OTV-广告位'!$C:$C,Cost!AX$2,'OTV-广告位'!$B:$B,'OTV-广告位'!$B$6,'OTV-广告位'!$D:$D,Cost!AX$3)</f>
        <v>0</v>
      </c>
      <c r="AY21" s="14">
        <f>SUMIFS('OTV-广告位'!$E:$E,'OTV-广告位'!$A:$A,Cost!$AR21,'OTV-广告位'!$C:$C,Cost!AY$2,'OTV-广告位'!$B:$B,'OTV-广告位'!$B$6,'OTV-广告位'!$D:$D,Cost!AY$3)</f>
        <v>0</v>
      </c>
      <c r="AZ21" s="14">
        <f>SUMIFS('OTV-广告位'!$E:$E,'OTV-广告位'!$A:$A,Cost!$AR21,'OTV-广告位'!$C:$C,Cost!AZ$2,'OTV-广告位'!$B:$B,'OTV-广告位'!$B$6,'OTV-广告位'!$D:$D,Cost!AZ$3)</f>
        <v>167894</v>
      </c>
      <c r="BA21" s="14">
        <f>SUMIFS('OTV-广告位'!$E:$E,'OTV-广告位'!$A:$A,Cost!$AR21,'OTV-广告位'!$C:$C,Cost!BA$2,'OTV-广告位'!$B:$B,'OTV-广告位'!$B$6,'OTV-广告位'!$D:$D,Cost!BA$3)</f>
        <v>0</v>
      </c>
      <c r="BB21" s="14">
        <f>SUMIFS('OTV-广告位'!$E:$E,'OTV-广告位'!$A:$A,Cost!$AR21,'OTV-广告位'!$C:$C,Cost!BB$2,'OTV-广告位'!$B:$B,'OTV-广告位'!$B$6,'OTV-广告位'!$D:$D,Cost!BB$3)</f>
        <v>0</v>
      </c>
      <c r="BC21" s="14">
        <f>SUMIFS('OTV-广告位'!$E:$E,'OTV-广告位'!$A:$A,Cost!$AR21,'OTV-广告位'!$C:$C,Cost!BC$2,'OTV-广告位'!$B:$B,'OTV-广告位'!$B$6,'OTV-广告位'!$D:$D,Cost!BC$3)</f>
        <v>164025</v>
      </c>
      <c r="BD21" s="14">
        <f>SUMIFS('OTV-广告位'!$E:$E,'OTV-广告位'!$A:$A,Cost!$AR21,'OTV-广告位'!$C:$C,Cost!BD$2,'OTV-广告位'!$B:$B,'OTV-广告位'!$B$6,'OTV-广告位'!$D:$D,Cost!BD$3)</f>
        <v>0</v>
      </c>
      <c r="BE21" s="14">
        <f>SUMIFS('OTT-广告位'!$E:$E,'OTT-广告位'!$B:$B,'OTT-广告位'!$B$6,'OTT-广告位'!$A:$A,Cost!$AR21,'OTT-广告位'!$C:$C,Cost!BE$2,'OTT-广告位'!$D:$D,Cost!BE$3)</f>
        <v>0</v>
      </c>
      <c r="BF21" s="14">
        <f>SUMIFS('OTT-广告位'!$E:$E,'OTT-广告位'!$B:$B,'OTT-广告位'!$B$6,'OTT-广告位'!$A:$A,Cost!$AR21,'OTT-广告位'!$C:$C,Cost!BF$2,'OTT-广告位'!$D:$D,Cost!BF$3)</f>
        <v>166509</v>
      </c>
      <c r="BG21" s="14">
        <f>SUMIFS('OTT-广告位'!$E:$E,'OTT-广告位'!$B:$B,'OTT-广告位'!$B$6,'OTT-广告位'!$A:$A,Cost!$AR21,'OTT-广告位'!$C:$C,Cost!BG$2,'OTT-广告位'!$D:$D,Cost!BG$3)</f>
        <v>0</v>
      </c>
      <c r="BH21" s="14">
        <f>SUMIFS('OTT-广告位'!$E:$E,'OTT-广告位'!$B:$B,'OTT-广告位'!$B$6,'OTT-广告位'!$A:$A,Cost!$AR21,'OTT-广告位'!$C:$C,Cost!BH$2,'OTT-广告位'!$D:$D,Cost!BH$3)</f>
        <v>0</v>
      </c>
      <c r="BI21" s="14">
        <f>SUMIFS('OTT-广告位'!$E:$E,'OTT-广告位'!$B:$B,'OTT-广告位'!$B$6,'OTT-广告位'!$A:$A,Cost!$AR21,'OTT-广告位'!$C:$C,Cost!BI$2,'OTT-广告位'!$D:$D,Cost!BI$3)</f>
        <v>23338</v>
      </c>
      <c r="BJ21" s="14">
        <f>SUMIFS('OTT-广告位'!$E:$E,'OTT-广告位'!$B:$B,'OTT-广告位'!$B$6,'OTT-广告位'!$A:$A,Cost!$AR21,'OTT-广告位'!$C:$C,Cost!BJ$2,'OTT-广告位'!$D:$D,Cost!BJ$3)</f>
        <v>0</v>
      </c>
      <c r="BK21" s="14">
        <f>SUMIFS('OTT-广告位'!$E:$E,'OTT-广告位'!$B:$B,'OTT-广告位'!$B$6,'OTT-广告位'!$A:$A,Cost!$AR21,'OTT-广告位'!$C:$C,Cost!BK$2,'OTT-广告位'!$D:$D,Cost!BK$3)</f>
        <v>0</v>
      </c>
      <c r="BL21" s="14">
        <f>SUMIFS('OTT-广告位'!$E:$E,'OTT-广告位'!$B:$B,'OTT-广告位'!$B$6,'OTT-广告位'!$A:$A,Cost!$AR21,'OTT-广告位'!$C:$C,Cost!BL$2,'OTT-广告位'!$D:$D,Cost!BL$3)</f>
        <v>16139</v>
      </c>
      <c r="BM21" s="14">
        <f>SUMIFS('OTT-广告位'!$E:$E,'OTT-广告位'!$B:$B,'OTT-广告位'!$B$6,'OTT-广告位'!$A:$A,Cost!$AR21,'OTT-广告位'!$C:$C,Cost!BM$2,'OTT-广告位'!$D:$D,Cost!BM$3)</f>
        <v>0</v>
      </c>
      <c r="BN21" s="14">
        <f>SUMIFS('OTT-广告位'!$E:$E,'OTT-广告位'!$B:$B,'OTT-广告位'!$B$6,'OTT-广告位'!$A:$A,Cost!$AR21,'OTT-广告位'!$C:$C,Cost!BN$2,'OTT-广告位'!$D:$D,Cost!BN$3)</f>
        <v>0</v>
      </c>
      <c r="BO21" s="14">
        <f>SUMIFS('OTT-广告位'!$E:$E,'OTT-广告位'!$B:$B,'OTT-广告位'!$B$6,'OTT-广告位'!$A:$A,Cost!$AR21,'OTT-广告位'!$C:$C,Cost!BO$2,'OTT-广告位'!$D:$D,Cost!BO$3)</f>
        <v>55602</v>
      </c>
      <c r="BP21" s="14">
        <f>SUMIFS('OTT-广告位'!$E:$E,'OTT-广告位'!$B:$B,'OTT-广告位'!$B$6,'OTT-广告位'!$A:$A,Cost!$AR21,'OTT-广告位'!$C:$C,Cost!BP$2,'OTT-广告位'!$D:$D,Cost!BP$3)</f>
        <v>0</v>
      </c>
      <c r="BR21" s="20" t="s">
        <v>105</v>
      </c>
      <c r="BS21" s="14">
        <f>SUMIFS(Spotplan!$F:$F,Spotplan!$B:$B,Cost!BS$2,Spotplan!$C:$C,Cost!$BR21,Spotplan!$A:$A,$BS$1,Spotplan!$D:$D,Cost!BS$3)</f>
        <v>0</v>
      </c>
      <c r="BT21" s="14">
        <f>SUMIFS(Spotplan!$F:$F,Spotplan!$B:$B,Cost!BT$2,Spotplan!$C:$C,Cost!$BR21,Spotplan!$A:$A,$BS$1,Spotplan!$D:$D,Cost!BT$3)</f>
        <v>800000</v>
      </c>
      <c r="BU21" s="14">
        <f>SUMIFS(Spotplan!$F:$F,Spotplan!$B:$B,Cost!BU$2,Spotplan!$C:$C,Cost!$BR21,Spotplan!$A:$A,$BS$1,Spotplan!$D:$D,Cost!BU$3)</f>
        <v>0</v>
      </c>
      <c r="BV21" s="14">
        <f>SUMIFS(Spotplan!$F:$F,Spotplan!$B:$B,Cost!BV$2,Spotplan!$C:$C,Cost!$BR21,Spotplan!$A:$A,$BS$1,Spotplan!$D:$D,Cost!BV$3)</f>
        <v>0</v>
      </c>
      <c r="BW21" s="14">
        <f>SUMIFS(Spotplan!$F:$F,Spotplan!$B:$B,Cost!BW$2,Spotplan!$C:$C,Cost!$BR21,Spotplan!$A:$A,$BS$1,Spotplan!$D:$D,Cost!BW$3)</f>
        <v>656000</v>
      </c>
      <c r="BX21" s="14">
        <f>SUMIFS(Spotplan!$F:$F,Spotplan!$B:$B,Cost!BX$2,Spotplan!$C:$C,Cost!$BR21,Spotplan!$A:$A,$BS$1,Spotplan!$D:$D,Cost!BX$3)</f>
        <v>0</v>
      </c>
      <c r="BY21" s="14">
        <f>SUMIFS(Spotplan!$F:$F,Spotplan!$B:$B,Cost!BY$2,Spotplan!$C:$C,Cost!$BR21,Spotplan!$A:$A,$BS$1,Spotplan!$D:$D,Cost!BY$3)</f>
        <v>0</v>
      </c>
      <c r="BZ21" s="14">
        <f>SUMIFS(Spotplan!$F:$F,Spotplan!$B:$B,Cost!BZ$2,Spotplan!$C:$C,Cost!$BR21,Spotplan!$A:$A,$BS$1,Spotplan!$D:$D,Cost!BZ$3)</f>
        <v>168000</v>
      </c>
      <c r="CA21" s="14">
        <f>SUMIFS(Spotplan!$F:$F,Spotplan!$B:$B,Cost!CA$2,Spotplan!$C:$C,Cost!$BR21,Spotplan!$A:$A,$BS$1,Spotplan!$D:$D,Cost!CA$3)</f>
        <v>0</v>
      </c>
      <c r="CB21" s="14">
        <f>SUMIFS(Spotplan!$F:$F,Spotplan!$B:$B,Cost!CB$2,Spotplan!$C:$C,Cost!$BR21,Spotplan!$A:$A,$BS$1,Spotplan!$D:$D,Cost!CB$3)</f>
        <v>0</v>
      </c>
      <c r="CC21" s="14">
        <f>SUMIFS(Spotplan!$F:$F,Spotplan!$B:$B,Cost!CC$2,Spotplan!$C:$C,Cost!$BR21,Spotplan!$A:$A,$BS$1,Spotplan!$D:$D,Cost!CC$3)</f>
        <v>152000</v>
      </c>
      <c r="CD21" s="14">
        <f>SUMIFS(Spotplan!$F:$F,Spotplan!$B:$B,Cost!CD$2,Spotplan!$C:$C,Cost!$BR21,Spotplan!$A:$A,$BS$1,Spotplan!$D:$D,Cost!CD$3)</f>
        <v>0</v>
      </c>
      <c r="CE21" s="14">
        <f>SUMIFS(Spotplan!$F:$F,Spotplan!$B:$B,Cost!CE$2,Spotplan!$C:$C,Cost!$BR21,Spotplan!$A:$A,$CE$1,Spotplan!$D:$D,Cost!CE$3)</f>
        <v>0</v>
      </c>
      <c r="CF21" s="14">
        <f>SUMIFS(Spotplan!$F:$F,Spotplan!$B:$B,Cost!CF$2,Spotplan!$C:$C,Cost!$BR21,Spotplan!$A:$A,$CE$1,Spotplan!$D:$D,Cost!CF$3)</f>
        <v>104000</v>
      </c>
      <c r="CG21" s="14">
        <f>SUMIFS(Spotplan!$F:$F,Spotplan!$B:$B,Cost!CG$2,Spotplan!$C:$C,Cost!$BR21,Spotplan!$A:$A,$CE$1,Spotplan!$D:$D,Cost!CG$3)</f>
        <v>0</v>
      </c>
      <c r="CH21" s="14">
        <f>SUMIFS(Spotplan!$F:$F,Spotplan!$B:$B,Cost!CH$2,Spotplan!$C:$C,Cost!$BR21,Spotplan!$A:$A,$CE$1,Spotplan!$D:$D,Cost!CH$3)</f>
        <v>0</v>
      </c>
      <c r="CI21" s="14">
        <f>SUMIFS(Spotplan!$F:$F,Spotplan!$B:$B,Cost!CI$2,Spotplan!$C:$C,Cost!$BR21,Spotplan!$A:$A,$CE$1,Spotplan!$D:$D,Cost!CI$3)</f>
        <v>24000</v>
      </c>
      <c r="CJ21" s="14">
        <f>SUMIFS(Spotplan!$F:$F,Spotplan!$B:$B,Cost!CJ$2,Spotplan!$C:$C,Cost!$BR21,Spotplan!$A:$A,$CE$1,Spotplan!$D:$D,Cost!CJ$3)</f>
        <v>0</v>
      </c>
      <c r="CK21" s="14">
        <f>SUMIFS(Spotplan!$F:$F,Spotplan!$B:$B,Cost!CK$2,Spotplan!$C:$C,Cost!$BR21,Spotplan!$A:$A,$CE$1,Spotplan!$D:$D,Cost!CK$3)</f>
        <v>0</v>
      </c>
      <c r="CL21" s="14">
        <f>SUMIFS(Spotplan!$F:$F,Spotplan!$B:$B,Cost!CL$2,Spotplan!$C:$C,Cost!$BR21,Spotplan!$A:$A,$CE$1,Spotplan!$D:$D,Cost!CL$3)</f>
        <v>16000</v>
      </c>
      <c r="CM21" s="14">
        <f>SUMIFS(Spotplan!$F:$F,Spotplan!$B:$B,Cost!CM$2,Spotplan!$C:$C,Cost!$BR21,Spotplan!$A:$A,$CE$1,Spotplan!$D:$D,Cost!CM$3)</f>
        <v>0</v>
      </c>
      <c r="CN21" s="14">
        <f>SUMIFS(Spotplan!$F:$F,Spotplan!$B:$B,Cost!CN$2,Spotplan!$C:$C,Cost!$BR21,Spotplan!$A:$A,$CE$1,Spotplan!$D:$D,Cost!CN$3)</f>
        <v>0</v>
      </c>
      <c r="CO21" s="14">
        <f>SUMIFS(Spotplan!$F:$F,Spotplan!$B:$B,Cost!CO$2,Spotplan!$C:$C,Cost!$BR21,Spotplan!$A:$A,$CE$1,Spotplan!$D:$D,Cost!CO$3)</f>
        <v>48000</v>
      </c>
      <c r="CP21" s="14">
        <f>SUMIFS(Spotplan!$F:$F,Spotplan!$B:$B,Cost!CP$2,Spotplan!$C:$C,Cost!$BR21,Spotplan!$A:$A,$CE$1,Spotplan!$D:$D,Cost!CP$3)</f>
        <v>0</v>
      </c>
    </row>
    <row r="22" spans="5:94">
      <c r="E22" s="22" t="s">
        <v>52</v>
      </c>
      <c r="F22" s="15">
        <f t="shared" si="5"/>
        <v>0</v>
      </c>
      <c r="G22" s="15">
        <f t="shared" si="6"/>
        <v>16719.999999999996</v>
      </c>
      <c r="H22" s="15">
        <f t="shared" si="7"/>
        <v>0</v>
      </c>
      <c r="I22" s="15">
        <f t="shared" si="8"/>
        <v>0</v>
      </c>
      <c r="J22" s="15">
        <f t="shared" si="9"/>
        <v>7047.9359999999988</v>
      </c>
      <c r="K22" s="15">
        <f t="shared" si="10"/>
        <v>0</v>
      </c>
      <c r="L22" s="15">
        <f t="shared" si="11"/>
        <v>0</v>
      </c>
      <c r="M22" s="15">
        <f t="shared" si="12"/>
        <v>4233.6000000000004</v>
      </c>
      <c r="N22" s="15">
        <f t="shared" si="13"/>
        <v>0</v>
      </c>
      <c r="O22" s="15">
        <f t="shared" si="14"/>
        <v>0</v>
      </c>
      <c r="P22" s="15">
        <f t="shared" si="15"/>
        <v>5434</v>
      </c>
      <c r="Q22" s="15">
        <f t="shared" si="16"/>
        <v>0</v>
      </c>
      <c r="R22" s="15">
        <f t="shared" si="17"/>
        <v>33435.535999999993</v>
      </c>
      <c r="S22" s="15">
        <f t="shared" si="18"/>
        <v>0</v>
      </c>
      <c r="T22" s="15">
        <f t="shared" si="19"/>
        <v>3852.2880000000005</v>
      </c>
      <c r="U22" s="15">
        <f t="shared" si="20"/>
        <v>0</v>
      </c>
      <c r="V22" s="15">
        <f t="shared" si="21"/>
        <v>0</v>
      </c>
      <c r="W22" s="15">
        <f t="shared" si="22"/>
        <v>1700.16</v>
      </c>
      <c r="X22" s="15">
        <f t="shared" si="23"/>
        <v>0</v>
      </c>
      <c r="Y22" s="15">
        <f t="shared" si="24"/>
        <v>0</v>
      </c>
      <c r="Z22" s="15">
        <f t="shared" si="25"/>
        <v>2268</v>
      </c>
      <c r="AA22" s="15">
        <f t="shared" si="26"/>
        <v>0</v>
      </c>
      <c r="AB22" s="15">
        <f t="shared" si="27"/>
        <v>0</v>
      </c>
      <c r="AC22" s="15">
        <f t="shared" si="28"/>
        <v>1383.1999999999998</v>
      </c>
      <c r="AD22" s="15">
        <f t="shared" si="29"/>
        <v>0</v>
      </c>
      <c r="AE22" s="15">
        <f t="shared" si="30"/>
        <v>9203.648000000001</v>
      </c>
      <c r="AF22" s="15">
        <f t="shared" si="31"/>
        <v>42639.183999999994</v>
      </c>
      <c r="AH22" s="20" t="s">
        <v>52</v>
      </c>
      <c r="AI22" s="19">
        <v>16.72</v>
      </c>
      <c r="AJ22" s="19">
        <v>15.455999999999998</v>
      </c>
      <c r="AK22" s="19">
        <v>22.05</v>
      </c>
      <c r="AL22" s="19">
        <v>15.4375</v>
      </c>
      <c r="AM22" s="25">
        <v>26.752000000000002</v>
      </c>
      <c r="AN22" s="19">
        <v>42.503999999999998</v>
      </c>
      <c r="AO22" s="25">
        <v>47.25</v>
      </c>
      <c r="AP22" s="19">
        <v>21.612499999999997</v>
      </c>
      <c r="AR22" s="20" t="s">
        <v>52</v>
      </c>
      <c r="AS22" s="14">
        <f>SUMIFS('OTV-广告位'!$E:$E,'OTV-广告位'!$A:$A,Cost!$AR22,'OTV-广告位'!$C:$C,Cost!AS$2,'OTV-广告位'!$B:$B,'OTV-广告位'!$B$6,'OTV-广告位'!$D:$D,Cost!AS$3)</f>
        <v>0</v>
      </c>
      <c r="AT22" s="14">
        <f>SUMIFS('OTV-广告位'!$E:$E,'OTV-广告位'!$A:$A,Cost!$AR22,'OTV-广告位'!$C:$C,Cost!AT$2,'OTV-广告位'!$B:$B,'OTV-广告位'!$B$6,'OTV-广告位'!$D:$D,Cost!AT$3)</f>
        <v>1297855</v>
      </c>
      <c r="AU22" s="14">
        <f>SUMIFS('OTV-广告位'!$E:$E,'OTV-广告位'!$A:$A,Cost!$AR22,'OTV-广告位'!$C:$C,Cost!AU$2,'OTV-广告位'!$B:$B,'OTV-广告位'!$B$6,'OTV-广告位'!$D:$D,Cost!AU$3)</f>
        <v>0</v>
      </c>
      <c r="AV22" s="14">
        <f>SUMIFS('OTV-广告位'!$E:$E,'OTV-广告位'!$A:$A,Cost!$AR22,'OTV-广告位'!$C:$C,Cost!AV$2,'OTV-广告位'!$B:$B,'OTV-广告位'!$B$6,'OTV-广告位'!$D:$D,Cost!AV$3)</f>
        <v>0</v>
      </c>
      <c r="AW22" s="14">
        <f>SUMIFS('OTV-广告位'!$E:$E,'OTV-广告位'!$A:$A,Cost!$AR22,'OTV-广告位'!$C:$C,Cost!AW$2,'OTV-广告位'!$B:$B,'OTV-广告位'!$B$6,'OTV-广告位'!$D:$D,Cost!AW$3)</f>
        <v>835638</v>
      </c>
      <c r="AX22" s="14">
        <f>SUMIFS('OTV-广告位'!$E:$E,'OTV-广告位'!$A:$A,Cost!$AR22,'OTV-广告位'!$C:$C,Cost!AX$2,'OTV-广告位'!$B:$B,'OTV-广告位'!$B$6,'OTV-广告位'!$D:$D,Cost!AX$3)</f>
        <v>0</v>
      </c>
      <c r="AY22" s="14">
        <f>SUMIFS('OTV-广告位'!$E:$E,'OTV-广告位'!$A:$A,Cost!$AR22,'OTV-广告位'!$C:$C,Cost!AY$2,'OTV-广告位'!$B:$B,'OTV-广告位'!$B$6,'OTV-广告位'!$D:$D,Cost!AY$3)</f>
        <v>0</v>
      </c>
      <c r="AZ22" s="14">
        <f>SUMIFS('OTV-广告位'!$E:$E,'OTV-广告位'!$A:$A,Cost!$AR22,'OTV-广告位'!$C:$C,Cost!AZ$2,'OTV-广告位'!$B:$B,'OTV-广告位'!$B$6,'OTV-广告位'!$D:$D,Cost!AZ$3)</f>
        <v>192146</v>
      </c>
      <c r="BA22" s="14">
        <f>SUMIFS('OTV-广告位'!$E:$E,'OTV-广告位'!$A:$A,Cost!$AR22,'OTV-广告位'!$C:$C,Cost!BA$2,'OTV-广告位'!$B:$B,'OTV-广告位'!$B$6,'OTV-广告位'!$D:$D,Cost!BA$3)</f>
        <v>0</v>
      </c>
      <c r="BB22" s="14">
        <f>SUMIFS('OTV-广告位'!$E:$E,'OTV-广告位'!$A:$A,Cost!$AR22,'OTV-广告位'!$C:$C,Cost!BB$2,'OTV-广告位'!$B:$B,'OTV-广告位'!$B$6,'OTV-广告位'!$D:$D,Cost!BB$3)</f>
        <v>0</v>
      </c>
      <c r="BC22" s="14">
        <f>SUMIFS('OTV-广告位'!$E:$E,'OTV-广告位'!$A:$A,Cost!$AR22,'OTV-广告位'!$C:$C,Cost!BC$2,'OTV-广告位'!$B:$B,'OTV-广告位'!$B$6,'OTV-广告位'!$D:$D,Cost!BC$3)</f>
        <v>419939</v>
      </c>
      <c r="BD22" s="14">
        <f>SUMIFS('OTV-广告位'!$E:$E,'OTV-广告位'!$A:$A,Cost!$AR22,'OTV-广告位'!$C:$C,Cost!BD$2,'OTV-广告位'!$B:$B,'OTV-广告位'!$B$6,'OTV-广告位'!$D:$D,Cost!BD$3)</f>
        <v>0</v>
      </c>
      <c r="BE22" s="14">
        <f>SUMIFS('OTT-广告位'!$E:$E,'OTT-广告位'!$B:$B,'OTT-广告位'!$B$6,'OTT-广告位'!$A:$A,Cost!$AR22,'OTT-广告位'!$C:$C,Cost!BE$2,'OTT-广告位'!$D:$D,Cost!BE$3)</f>
        <v>0</v>
      </c>
      <c r="BF22" s="14">
        <f>SUMIFS('OTT-广告位'!$E:$E,'OTT-广告位'!$B:$B,'OTT-广告位'!$B$6,'OTT-广告位'!$A:$A,Cost!$AR22,'OTT-广告位'!$C:$C,Cost!BF$2,'OTT-广告位'!$D:$D,Cost!BF$3)</f>
        <v>229104</v>
      </c>
      <c r="BG22" s="14">
        <f>SUMIFS('OTT-广告位'!$E:$E,'OTT-广告位'!$B:$B,'OTT-广告位'!$B$6,'OTT-广告位'!$A:$A,Cost!$AR22,'OTT-广告位'!$C:$C,Cost!BG$2,'OTT-广告位'!$D:$D,Cost!BG$3)</f>
        <v>0</v>
      </c>
      <c r="BH22" s="14">
        <f>SUMIFS('OTT-广告位'!$E:$E,'OTT-广告位'!$B:$B,'OTT-广告位'!$B$6,'OTT-广告位'!$A:$A,Cost!$AR22,'OTT-广告位'!$C:$C,Cost!BH$2,'OTT-广告位'!$D:$D,Cost!BH$3)</f>
        <v>0</v>
      </c>
      <c r="BI22" s="14">
        <f>SUMIFS('OTT-广告位'!$E:$E,'OTT-广告位'!$B:$B,'OTT-广告位'!$B$6,'OTT-广告位'!$A:$A,Cost!$AR22,'OTT-广告位'!$C:$C,Cost!BI$2,'OTT-广告位'!$D:$D,Cost!BI$3)</f>
        <v>49908</v>
      </c>
      <c r="BJ22" s="14">
        <f>SUMIFS('OTT-广告位'!$E:$E,'OTT-广告位'!$B:$B,'OTT-广告位'!$B$6,'OTT-广告位'!$A:$A,Cost!$AR22,'OTT-广告位'!$C:$C,Cost!BJ$2,'OTT-广告位'!$D:$D,Cost!BJ$3)</f>
        <v>0</v>
      </c>
      <c r="BK22" s="14">
        <f>SUMIFS('OTT-广告位'!$E:$E,'OTT-广告位'!$B:$B,'OTT-广告位'!$B$6,'OTT-广告位'!$A:$A,Cost!$AR22,'OTT-广告位'!$C:$C,Cost!BK$2,'OTT-广告位'!$D:$D,Cost!BK$3)</f>
        <v>0</v>
      </c>
      <c r="BL22" s="14">
        <f>SUMIFS('OTT-广告位'!$E:$E,'OTT-广告位'!$B:$B,'OTT-广告位'!$B$6,'OTT-广告位'!$A:$A,Cost!$AR22,'OTT-广告位'!$C:$C,Cost!BL$2,'OTT-广告位'!$D:$D,Cost!BL$3)</f>
        <v>48346</v>
      </c>
      <c r="BM22" s="14">
        <f>SUMIFS('OTT-广告位'!$E:$E,'OTT-广告位'!$B:$B,'OTT-广告位'!$B$6,'OTT-广告位'!$A:$A,Cost!$AR22,'OTT-广告位'!$C:$C,Cost!BM$2,'OTT-广告位'!$D:$D,Cost!BM$3)</f>
        <v>0</v>
      </c>
      <c r="BN22" s="14">
        <f>SUMIFS('OTT-广告位'!$E:$E,'OTT-广告位'!$B:$B,'OTT-广告位'!$B$6,'OTT-广告位'!$A:$A,Cost!$AR22,'OTT-广告位'!$C:$C,Cost!BN$2,'OTT-广告位'!$D:$D,Cost!BN$3)</f>
        <v>0</v>
      </c>
      <c r="BO22" s="14">
        <f>SUMIFS('OTT-广告位'!$E:$E,'OTT-广告位'!$B:$B,'OTT-广告位'!$B$6,'OTT-广告位'!$A:$A,Cost!$AR22,'OTT-广告位'!$C:$C,Cost!BO$2,'OTT-广告位'!$D:$D,Cost!BO$3)</f>
        <v>73810</v>
      </c>
      <c r="BP22" s="14">
        <f>SUMIFS('OTT-广告位'!$E:$E,'OTT-广告位'!$B:$B,'OTT-广告位'!$B$6,'OTT-广告位'!$A:$A,Cost!$AR22,'OTT-广告位'!$C:$C,Cost!BP$2,'OTT-广告位'!$D:$D,Cost!BP$3)</f>
        <v>0</v>
      </c>
      <c r="BR22" s="20" t="s">
        <v>52</v>
      </c>
      <c r="BS22" s="14">
        <f>SUMIFS(Spotplan!$F:$F,Spotplan!$B:$B,Cost!BS$2,Spotplan!$C:$C,Cost!$BR22,Spotplan!$A:$A,$BS$1,Spotplan!$D:$D,Cost!BS$3)</f>
        <v>0</v>
      </c>
      <c r="BT22" s="14">
        <f>SUMIFS(Spotplan!$F:$F,Spotplan!$B:$B,Cost!BT$2,Spotplan!$C:$C,Cost!$BR22,Spotplan!$A:$A,$BS$1,Spotplan!$D:$D,Cost!BT$3)</f>
        <v>1000000</v>
      </c>
      <c r="BU22" s="14">
        <f>SUMIFS(Spotplan!$F:$F,Spotplan!$B:$B,Cost!BU$2,Spotplan!$C:$C,Cost!$BR22,Spotplan!$A:$A,$BS$1,Spotplan!$D:$D,Cost!BU$3)</f>
        <v>0</v>
      </c>
      <c r="BV22" s="14">
        <f>SUMIFS(Spotplan!$F:$F,Spotplan!$B:$B,Cost!BV$2,Spotplan!$C:$C,Cost!$BR22,Spotplan!$A:$A,$BS$1,Spotplan!$D:$D,Cost!BV$3)</f>
        <v>0</v>
      </c>
      <c r="BW22" s="14">
        <f>SUMIFS(Spotplan!$F:$F,Spotplan!$B:$B,Cost!BW$2,Spotplan!$C:$C,Cost!$BR22,Spotplan!$A:$A,$BS$1,Spotplan!$D:$D,Cost!BW$3)</f>
        <v>456000</v>
      </c>
      <c r="BX22" s="14">
        <f>SUMIFS(Spotplan!$F:$F,Spotplan!$B:$B,Cost!BX$2,Spotplan!$C:$C,Cost!$BR22,Spotplan!$A:$A,$BS$1,Spotplan!$D:$D,Cost!BX$3)</f>
        <v>0</v>
      </c>
      <c r="BY22" s="14">
        <f>SUMIFS(Spotplan!$F:$F,Spotplan!$B:$B,Cost!BY$2,Spotplan!$C:$C,Cost!$BR22,Spotplan!$A:$A,$BS$1,Spotplan!$D:$D,Cost!BY$3)</f>
        <v>0</v>
      </c>
      <c r="BZ22" s="14">
        <f>SUMIFS(Spotplan!$F:$F,Spotplan!$B:$B,Cost!BZ$2,Spotplan!$C:$C,Cost!$BR22,Spotplan!$A:$A,$BS$1,Spotplan!$D:$D,Cost!BZ$3)</f>
        <v>192000</v>
      </c>
      <c r="CA22" s="14">
        <f>SUMIFS(Spotplan!$F:$F,Spotplan!$B:$B,Cost!CA$2,Spotplan!$C:$C,Cost!$BR22,Spotplan!$A:$A,$BS$1,Spotplan!$D:$D,Cost!CA$3)</f>
        <v>0</v>
      </c>
      <c r="CB22" s="14">
        <f>SUMIFS(Spotplan!$F:$F,Spotplan!$B:$B,Cost!CB$2,Spotplan!$C:$C,Cost!$BR22,Spotplan!$A:$A,$BS$1,Spotplan!$D:$D,Cost!CB$3)</f>
        <v>0</v>
      </c>
      <c r="CC22" s="14">
        <f>SUMIFS(Spotplan!$F:$F,Spotplan!$B:$B,Cost!CC$2,Spotplan!$C:$C,Cost!$BR22,Spotplan!$A:$A,$BS$1,Spotplan!$D:$D,Cost!CC$3)</f>
        <v>352000</v>
      </c>
      <c r="CD22" s="14">
        <f>SUMIFS(Spotplan!$F:$F,Spotplan!$B:$B,Cost!CD$2,Spotplan!$C:$C,Cost!$BR22,Spotplan!$A:$A,$BS$1,Spotplan!$D:$D,Cost!CD$3)</f>
        <v>0</v>
      </c>
      <c r="CE22" s="14">
        <f>SUMIFS(Spotplan!$F:$F,Spotplan!$B:$B,Cost!CE$2,Spotplan!$C:$C,Cost!$BR22,Spotplan!$A:$A,$CE$1,Spotplan!$D:$D,Cost!CE$3)</f>
        <v>0</v>
      </c>
      <c r="CF22" s="14">
        <f>SUMIFS(Spotplan!$F:$F,Spotplan!$B:$B,Cost!CF$2,Spotplan!$C:$C,Cost!$BR22,Spotplan!$A:$A,$CE$1,Spotplan!$D:$D,Cost!CF$3)</f>
        <v>144000</v>
      </c>
      <c r="CG22" s="14">
        <f>SUMIFS(Spotplan!$F:$F,Spotplan!$B:$B,Cost!CG$2,Spotplan!$C:$C,Cost!$BR22,Spotplan!$A:$A,$CE$1,Spotplan!$D:$D,Cost!CG$3)</f>
        <v>0</v>
      </c>
      <c r="CH22" s="14">
        <f>SUMIFS(Spotplan!$F:$F,Spotplan!$B:$B,Cost!CH$2,Spotplan!$C:$C,Cost!$BR22,Spotplan!$A:$A,$CE$1,Spotplan!$D:$D,Cost!CH$3)</f>
        <v>0</v>
      </c>
      <c r="CI22" s="14">
        <f>SUMIFS(Spotplan!$F:$F,Spotplan!$B:$B,Cost!CI$2,Spotplan!$C:$C,Cost!$BR22,Spotplan!$A:$A,$CE$1,Spotplan!$D:$D,Cost!CI$3)</f>
        <v>40000</v>
      </c>
      <c r="CJ22" s="14">
        <f>SUMIFS(Spotplan!$F:$F,Spotplan!$B:$B,Cost!CJ$2,Spotplan!$C:$C,Cost!$BR22,Spotplan!$A:$A,$CE$1,Spotplan!$D:$D,Cost!CJ$3)</f>
        <v>0</v>
      </c>
      <c r="CK22" s="14">
        <f>SUMIFS(Spotplan!$F:$F,Spotplan!$B:$B,Cost!CK$2,Spotplan!$C:$C,Cost!$BR22,Spotplan!$A:$A,$CE$1,Spotplan!$D:$D,Cost!CK$3)</f>
        <v>0</v>
      </c>
      <c r="CL22" s="14">
        <f>SUMIFS(Spotplan!$F:$F,Spotplan!$B:$B,Cost!CL$2,Spotplan!$C:$C,Cost!$BR22,Spotplan!$A:$A,$CE$1,Spotplan!$D:$D,Cost!CL$3)</f>
        <v>48000</v>
      </c>
      <c r="CM22" s="14">
        <f>SUMIFS(Spotplan!$F:$F,Spotplan!$B:$B,Cost!CM$2,Spotplan!$C:$C,Cost!$BR22,Spotplan!$A:$A,$CE$1,Spotplan!$D:$D,Cost!CM$3)</f>
        <v>0</v>
      </c>
      <c r="CN22" s="14">
        <f>SUMIFS(Spotplan!$F:$F,Spotplan!$B:$B,Cost!CN$2,Spotplan!$C:$C,Cost!$BR22,Spotplan!$A:$A,$CE$1,Spotplan!$D:$D,Cost!CN$3)</f>
        <v>0</v>
      </c>
      <c r="CO22" s="14">
        <f>SUMIFS(Spotplan!$F:$F,Spotplan!$B:$B,Cost!CO$2,Spotplan!$C:$C,Cost!$BR22,Spotplan!$A:$A,$CE$1,Spotplan!$D:$D,Cost!CO$3)</f>
        <v>64000</v>
      </c>
      <c r="CP22" s="14">
        <f>SUMIFS(Spotplan!$F:$F,Spotplan!$B:$B,Cost!CP$2,Spotplan!$C:$C,Cost!$BR22,Spotplan!$A:$A,$CE$1,Spotplan!$D:$D,Cost!CP$3)</f>
        <v>0</v>
      </c>
    </row>
    <row r="23" spans="5:94">
      <c r="E23" s="22" t="s">
        <v>54</v>
      </c>
      <c r="F23" s="15">
        <f t="shared" si="5"/>
        <v>0</v>
      </c>
      <c r="G23" s="15">
        <f t="shared" si="6"/>
        <v>7490.5599999999995</v>
      </c>
      <c r="H23" s="15">
        <f t="shared" si="7"/>
        <v>0</v>
      </c>
      <c r="I23" s="15">
        <f t="shared" si="8"/>
        <v>0</v>
      </c>
      <c r="J23" s="15">
        <f t="shared" si="9"/>
        <v>10736.556767999999</v>
      </c>
      <c r="K23" s="15">
        <f t="shared" si="10"/>
        <v>0</v>
      </c>
      <c r="L23" s="15">
        <f t="shared" si="11"/>
        <v>0</v>
      </c>
      <c r="M23" s="15">
        <f t="shared" si="12"/>
        <v>1386</v>
      </c>
      <c r="N23" s="15">
        <f t="shared" si="13"/>
        <v>0</v>
      </c>
      <c r="O23" s="15">
        <f t="shared" si="14"/>
        <v>0</v>
      </c>
      <c r="P23" s="15">
        <f t="shared" si="15"/>
        <v>4322.5</v>
      </c>
      <c r="Q23" s="15">
        <f t="shared" si="16"/>
        <v>0</v>
      </c>
      <c r="R23" s="15">
        <f t="shared" si="17"/>
        <v>23935.616768</v>
      </c>
      <c r="S23" s="15">
        <f t="shared" si="18"/>
        <v>0</v>
      </c>
      <c r="T23" s="15">
        <f t="shared" si="19"/>
        <v>1926.1440000000002</v>
      </c>
      <c r="U23" s="15">
        <f t="shared" si="20"/>
        <v>0</v>
      </c>
      <c r="V23" s="15">
        <f t="shared" si="21"/>
        <v>0</v>
      </c>
      <c r="W23" s="15">
        <f t="shared" si="22"/>
        <v>339.98949599999997</v>
      </c>
      <c r="X23" s="15">
        <f t="shared" si="23"/>
        <v>0</v>
      </c>
      <c r="Y23" s="15">
        <f t="shared" si="24"/>
        <v>0</v>
      </c>
      <c r="Z23" s="15">
        <f t="shared" si="25"/>
        <v>831.6</v>
      </c>
      <c r="AA23" s="15">
        <f t="shared" si="26"/>
        <v>0</v>
      </c>
      <c r="AB23" s="15">
        <f t="shared" si="27"/>
        <v>0</v>
      </c>
      <c r="AC23" s="15">
        <f t="shared" si="28"/>
        <v>691.59999999999991</v>
      </c>
      <c r="AD23" s="15">
        <f t="shared" si="29"/>
        <v>0</v>
      </c>
      <c r="AE23" s="15">
        <f t="shared" si="30"/>
        <v>3789.3334960000002</v>
      </c>
      <c r="AF23" s="15">
        <f t="shared" si="31"/>
        <v>27724.950263999999</v>
      </c>
      <c r="AH23" s="20" t="s">
        <v>54</v>
      </c>
      <c r="AI23" s="19">
        <v>16.72</v>
      </c>
      <c r="AJ23" s="19">
        <v>15.455999999999998</v>
      </c>
      <c r="AK23" s="19">
        <v>17.324999999999999</v>
      </c>
      <c r="AL23" s="19">
        <v>15.4375</v>
      </c>
      <c r="AM23" s="25">
        <v>26.752000000000002</v>
      </c>
      <c r="AN23" s="19">
        <v>42.503999999999998</v>
      </c>
      <c r="AO23" s="25">
        <v>34.65</v>
      </c>
      <c r="AP23" s="19">
        <v>21.612499999999997</v>
      </c>
      <c r="AR23" s="20" t="s">
        <v>54</v>
      </c>
      <c r="AS23" s="14">
        <f>SUMIFS('OTV-广告位'!$E:$E,'OTV-广告位'!$A:$A,Cost!$AR23,'OTV-广告位'!$C:$C,Cost!AS$2,'OTV-广告位'!$B:$B,'OTV-广告位'!$B$6,'OTV-广告位'!$D:$D,Cost!AS$3)</f>
        <v>0</v>
      </c>
      <c r="AT23" s="14">
        <f>SUMIFS('OTV-广告位'!$E:$E,'OTV-广告位'!$A:$A,Cost!$AR23,'OTV-广告位'!$C:$C,Cost!AT$2,'OTV-广告位'!$B:$B,'OTV-广告位'!$B$6,'OTV-广告位'!$D:$D,Cost!AT$3)</f>
        <v>647124</v>
      </c>
      <c r="AU23" s="14">
        <f>SUMIFS('OTV-广告位'!$E:$E,'OTV-广告位'!$A:$A,Cost!$AR23,'OTV-广告位'!$C:$C,Cost!AU$2,'OTV-广告位'!$B:$B,'OTV-广告位'!$B$6,'OTV-广告位'!$D:$D,Cost!AU$3)</f>
        <v>0</v>
      </c>
      <c r="AV23" s="14">
        <f>SUMIFS('OTV-广告位'!$E:$E,'OTV-广告位'!$A:$A,Cost!$AR23,'OTV-广告位'!$C:$C,Cost!AV$2,'OTV-广告位'!$B:$B,'OTV-广告位'!$B$6,'OTV-广告位'!$D:$D,Cost!AV$3)</f>
        <v>0</v>
      </c>
      <c r="AW23" s="14">
        <f>SUMIFS('OTV-广告位'!$E:$E,'OTV-广告位'!$A:$A,Cost!$AR23,'OTV-广告位'!$C:$C,Cost!AW$2,'OTV-广告位'!$B:$B,'OTV-广告位'!$B$6,'OTV-广告位'!$D:$D,Cost!AW$3)</f>
        <v>694653</v>
      </c>
      <c r="AX23" s="14">
        <f>SUMIFS('OTV-广告位'!$E:$E,'OTV-广告位'!$A:$A,Cost!$AR23,'OTV-广告位'!$C:$C,Cost!AX$2,'OTV-广告位'!$B:$B,'OTV-广告位'!$B$6,'OTV-广告位'!$D:$D,Cost!AX$3)</f>
        <v>0</v>
      </c>
      <c r="AY23" s="14">
        <f>SUMIFS('OTV-广告位'!$E:$E,'OTV-广告位'!$A:$A,Cost!$AR23,'OTV-广告位'!$C:$C,Cost!AY$2,'OTV-广告位'!$B:$B,'OTV-广告位'!$B$6,'OTV-广告位'!$D:$D,Cost!AY$3)</f>
        <v>0</v>
      </c>
      <c r="AZ23" s="14">
        <f>SUMIFS('OTV-广告位'!$E:$E,'OTV-广告位'!$A:$A,Cost!$AR23,'OTV-广告位'!$C:$C,Cost!AZ$2,'OTV-广告位'!$B:$B,'OTV-广告位'!$B$6,'OTV-广告位'!$D:$D,Cost!AZ$3)</f>
        <v>80679</v>
      </c>
      <c r="BA23" s="14">
        <f>SUMIFS('OTV-广告位'!$E:$E,'OTV-广告位'!$A:$A,Cost!$AR23,'OTV-广告位'!$C:$C,Cost!BA$2,'OTV-广告位'!$B:$B,'OTV-广告位'!$B$6,'OTV-广告位'!$D:$D,Cost!BA$3)</f>
        <v>0</v>
      </c>
      <c r="BB23" s="14">
        <f>SUMIFS('OTV-广告位'!$E:$E,'OTV-广告位'!$A:$A,Cost!$AR23,'OTV-广告位'!$C:$C,Cost!BB$2,'OTV-广告位'!$B:$B,'OTV-广告位'!$B$6,'OTV-广告位'!$D:$D,Cost!BB$3)</f>
        <v>0</v>
      </c>
      <c r="BC23" s="14">
        <f>SUMIFS('OTV-广告位'!$E:$E,'OTV-广告位'!$A:$A,Cost!$AR23,'OTV-广告位'!$C:$C,Cost!BC$2,'OTV-广告位'!$B:$B,'OTV-广告位'!$B$6,'OTV-广告位'!$D:$D,Cost!BC$3)</f>
        <v>307362</v>
      </c>
      <c r="BD23" s="14">
        <f>SUMIFS('OTV-广告位'!$E:$E,'OTV-广告位'!$A:$A,Cost!$AR23,'OTV-广告位'!$C:$C,Cost!BD$2,'OTV-广告位'!$B:$B,'OTV-广告位'!$B$6,'OTV-广告位'!$D:$D,Cost!BD$3)</f>
        <v>0</v>
      </c>
      <c r="BE23" s="14">
        <f>SUMIFS('OTT-广告位'!$E:$E,'OTT-广告位'!$B:$B,'OTT-广告位'!$B$6,'OTT-广告位'!$A:$A,Cost!$AR23,'OTT-广告位'!$C:$C,Cost!BE$2,'OTT-广告位'!$D:$D,Cost!BE$3)</f>
        <v>0</v>
      </c>
      <c r="BF23" s="14">
        <f>SUMIFS('OTT-广告位'!$E:$E,'OTT-广告位'!$B:$B,'OTT-广告位'!$B$6,'OTT-广告位'!$A:$A,Cost!$AR23,'OTT-广告位'!$C:$C,Cost!BF$2,'OTT-广告位'!$D:$D,Cost!BF$3)</f>
        <v>124637</v>
      </c>
      <c r="BG23" s="14">
        <f>SUMIFS('OTT-广告位'!$E:$E,'OTT-广告位'!$B:$B,'OTT-广告位'!$B$6,'OTT-广告位'!$A:$A,Cost!$AR23,'OTT-广告位'!$C:$C,Cost!BG$2,'OTT-广告位'!$D:$D,Cost!BG$3)</f>
        <v>0</v>
      </c>
      <c r="BH23" s="14">
        <f>SUMIFS('OTT-广告位'!$E:$E,'OTT-广告位'!$B:$B,'OTT-广告位'!$B$6,'OTT-广告位'!$A:$A,Cost!$AR23,'OTT-广告位'!$C:$C,Cost!BH$2,'OTT-广告位'!$D:$D,Cost!BH$3)</f>
        <v>0</v>
      </c>
      <c r="BI23" s="14">
        <f>SUMIFS('OTT-广告位'!$E:$E,'OTT-广告位'!$B:$B,'OTT-广告位'!$B$6,'OTT-广告位'!$A:$A,Cost!$AR23,'OTT-广告位'!$C:$C,Cost!BI$2,'OTT-广告位'!$D:$D,Cost!BI$3)</f>
        <v>7999</v>
      </c>
      <c r="BJ23" s="14">
        <f>SUMIFS('OTT-广告位'!$E:$E,'OTT-广告位'!$B:$B,'OTT-广告位'!$B$6,'OTT-广告位'!$A:$A,Cost!$AR23,'OTT-广告位'!$C:$C,Cost!BJ$2,'OTT-广告位'!$D:$D,Cost!BJ$3)</f>
        <v>0</v>
      </c>
      <c r="BK23" s="14">
        <f>SUMIFS('OTT-广告位'!$E:$E,'OTT-广告位'!$B:$B,'OTT-广告位'!$B$6,'OTT-广告位'!$A:$A,Cost!$AR23,'OTT-广告位'!$C:$C,Cost!BK$2,'OTT-广告位'!$D:$D,Cost!BK$3)</f>
        <v>0</v>
      </c>
      <c r="BL23" s="14">
        <f>SUMIFS('OTT-广告位'!$E:$E,'OTT-广告位'!$B:$B,'OTT-广告位'!$B$6,'OTT-广告位'!$A:$A,Cost!$AR23,'OTT-广告位'!$C:$C,Cost!BL$2,'OTT-广告位'!$D:$D,Cost!BL$3)</f>
        <v>25644</v>
      </c>
      <c r="BM23" s="14">
        <f>SUMIFS('OTT-广告位'!$E:$E,'OTT-广告位'!$B:$B,'OTT-广告位'!$B$6,'OTT-广告位'!$A:$A,Cost!$AR23,'OTT-广告位'!$C:$C,Cost!BM$2,'OTT-广告位'!$D:$D,Cost!BM$3)</f>
        <v>0</v>
      </c>
      <c r="BN23" s="14">
        <f>SUMIFS('OTT-广告位'!$E:$E,'OTT-广告位'!$B:$B,'OTT-广告位'!$B$6,'OTT-广告位'!$A:$A,Cost!$AR23,'OTT-广告位'!$C:$C,Cost!BN$2,'OTT-广告位'!$D:$D,Cost!BN$3)</f>
        <v>0</v>
      </c>
      <c r="BO23" s="14">
        <f>SUMIFS('OTT-广告位'!$E:$E,'OTT-广告位'!$B:$B,'OTT-广告位'!$B$6,'OTT-广告位'!$A:$A,Cost!$AR23,'OTT-广告位'!$C:$C,Cost!BO$2,'OTT-广告位'!$D:$D,Cost!BO$3)</f>
        <v>37540</v>
      </c>
      <c r="BP23" s="14">
        <f>SUMIFS('OTT-广告位'!$E:$E,'OTT-广告位'!$B:$B,'OTT-广告位'!$B$6,'OTT-广告位'!$A:$A,Cost!$AR23,'OTT-广告位'!$C:$C,Cost!BP$2,'OTT-广告位'!$D:$D,Cost!BP$3)</f>
        <v>0</v>
      </c>
      <c r="BR23" s="20" t="s">
        <v>54</v>
      </c>
      <c r="BS23" s="14">
        <f>SUMIFS(Spotplan!$F:$F,Spotplan!$B:$B,Cost!BS$2,Spotplan!$C:$C,Cost!$BR23,Spotplan!$A:$A,$BS$1,Spotplan!$D:$D,Cost!BS$3)</f>
        <v>0</v>
      </c>
      <c r="BT23" s="14">
        <f>SUMIFS(Spotplan!$F:$F,Spotplan!$B:$B,Cost!BT$2,Spotplan!$C:$C,Cost!$BR23,Spotplan!$A:$A,$BS$1,Spotplan!$D:$D,Cost!BT$3)</f>
        <v>448000</v>
      </c>
      <c r="BU23" s="14">
        <f>SUMIFS(Spotplan!$F:$F,Spotplan!$B:$B,Cost!BU$2,Spotplan!$C:$C,Cost!$BR23,Spotplan!$A:$A,$BS$1,Spotplan!$D:$D,Cost!BU$3)</f>
        <v>0</v>
      </c>
      <c r="BV23" s="14">
        <f>SUMIFS(Spotplan!$F:$F,Spotplan!$B:$B,Cost!BV$2,Spotplan!$C:$C,Cost!$BR23,Spotplan!$A:$A,$BS$1,Spotplan!$D:$D,Cost!BV$3)</f>
        <v>0</v>
      </c>
      <c r="BW23" s="14">
        <f>SUMIFS(Spotplan!$F:$F,Spotplan!$B:$B,Cost!BW$2,Spotplan!$C:$C,Cost!$BR23,Spotplan!$A:$A,$BS$1,Spotplan!$D:$D,Cost!BW$3)</f>
        <v>696000</v>
      </c>
      <c r="BX23" s="14">
        <f>SUMIFS(Spotplan!$F:$F,Spotplan!$B:$B,Cost!BX$2,Spotplan!$C:$C,Cost!$BR23,Spotplan!$A:$A,$BS$1,Spotplan!$D:$D,Cost!BX$3)</f>
        <v>0</v>
      </c>
      <c r="BY23" s="14">
        <f>SUMIFS(Spotplan!$F:$F,Spotplan!$B:$B,Cost!BY$2,Spotplan!$C:$C,Cost!$BR23,Spotplan!$A:$A,$BS$1,Spotplan!$D:$D,Cost!BY$3)</f>
        <v>0</v>
      </c>
      <c r="BZ23" s="14">
        <f>SUMIFS(Spotplan!$F:$F,Spotplan!$B:$B,Cost!BZ$2,Spotplan!$C:$C,Cost!$BR23,Spotplan!$A:$A,$BS$1,Spotplan!$D:$D,Cost!BZ$3)</f>
        <v>80000</v>
      </c>
      <c r="CA23" s="14">
        <f>SUMIFS(Spotplan!$F:$F,Spotplan!$B:$B,Cost!CA$2,Spotplan!$C:$C,Cost!$BR23,Spotplan!$A:$A,$BS$1,Spotplan!$D:$D,Cost!CA$3)</f>
        <v>0</v>
      </c>
      <c r="CB23" s="14">
        <f>SUMIFS(Spotplan!$F:$F,Spotplan!$B:$B,Cost!CB$2,Spotplan!$C:$C,Cost!$BR23,Spotplan!$A:$A,$BS$1,Spotplan!$D:$D,Cost!CB$3)</f>
        <v>0</v>
      </c>
      <c r="CC23" s="14">
        <f>SUMIFS(Spotplan!$F:$F,Spotplan!$B:$B,Cost!CC$2,Spotplan!$C:$C,Cost!$BR23,Spotplan!$A:$A,$BS$1,Spotplan!$D:$D,Cost!CC$3)</f>
        <v>280000</v>
      </c>
      <c r="CD23" s="14">
        <f>SUMIFS(Spotplan!$F:$F,Spotplan!$B:$B,Cost!CD$2,Spotplan!$C:$C,Cost!$BR23,Spotplan!$A:$A,$BS$1,Spotplan!$D:$D,Cost!CD$3)</f>
        <v>0</v>
      </c>
      <c r="CE23" s="14">
        <f>SUMIFS(Spotplan!$F:$F,Spotplan!$B:$B,Cost!CE$2,Spotplan!$C:$C,Cost!$BR23,Spotplan!$A:$A,$CE$1,Spotplan!$D:$D,Cost!CE$3)</f>
        <v>0</v>
      </c>
      <c r="CF23" s="14">
        <f>SUMIFS(Spotplan!$F:$F,Spotplan!$B:$B,Cost!CF$2,Spotplan!$C:$C,Cost!$BR23,Spotplan!$A:$A,$CE$1,Spotplan!$D:$D,Cost!CF$3)</f>
        <v>72000</v>
      </c>
      <c r="CG23" s="14">
        <f>SUMIFS(Spotplan!$F:$F,Spotplan!$B:$B,Cost!CG$2,Spotplan!$C:$C,Cost!$BR23,Spotplan!$A:$A,$CE$1,Spotplan!$D:$D,Cost!CG$3)</f>
        <v>0</v>
      </c>
      <c r="CH23" s="14">
        <f>SUMIFS(Spotplan!$F:$F,Spotplan!$B:$B,Cost!CH$2,Spotplan!$C:$C,Cost!$BR23,Spotplan!$A:$A,$CE$1,Spotplan!$D:$D,Cost!CH$3)</f>
        <v>0</v>
      </c>
      <c r="CI23" s="14">
        <f>SUMIFS(Spotplan!$F:$F,Spotplan!$B:$B,Cost!CI$2,Spotplan!$C:$C,Cost!$BR23,Spotplan!$A:$A,$CE$1,Spotplan!$D:$D,Cost!CI$3)</f>
        <v>8000</v>
      </c>
      <c r="CJ23" s="14">
        <f>SUMIFS(Spotplan!$F:$F,Spotplan!$B:$B,Cost!CJ$2,Spotplan!$C:$C,Cost!$BR23,Spotplan!$A:$A,$CE$1,Spotplan!$D:$D,Cost!CJ$3)</f>
        <v>0</v>
      </c>
      <c r="CK23" s="14">
        <f>SUMIFS(Spotplan!$F:$F,Spotplan!$B:$B,Cost!CK$2,Spotplan!$C:$C,Cost!$BR23,Spotplan!$A:$A,$CE$1,Spotplan!$D:$D,Cost!CK$3)</f>
        <v>0</v>
      </c>
      <c r="CL23" s="14">
        <f>SUMIFS(Spotplan!$F:$F,Spotplan!$B:$B,Cost!CL$2,Spotplan!$C:$C,Cost!$BR23,Spotplan!$A:$A,$CE$1,Spotplan!$D:$D,Cost!CL$3)</f>
        <v>24000</v>
      </c>
      <c r="CM23" s="14">
        <f>SUMIFS(Spotplan!$F:$F,Spotplan!$B:$B,Cost!CM$2,Spotplan!$C:$C,Cost!$BR23,Spotplan!$A:$A,$CE$1,Spotplan!$D:$D,Cost!CM$3)</f>
        <v>0</v>
      </c>
      <c r="CN23" s="14">
        <f>SUMIFS(Spotplan!$F:$F,Spotplan!$B:$B,Cost!CN$2,Spotplan!$C:$C,Cost!$BR23,Spotplan!$A:$A,$CE$1,Spotplan!$D:$D,Cost!CN$3)</f>
        <v>0</v>
      </c>
      <c r="CO23" s="14">
        <f>SUMIFS(Spotplan!$F:$F,Spotplan!$B:$B,Cost!CO$2,Spotplan!$C:$C,Cost!$BR23,Spotplan!$A:$A,$CE$1,Spotplan!$D:$D,Cost!CO$3)</f>
        <v>32000</v>
      </c>
      <c r="CP23" s="14">
        <f>SUMIFS(Spotplan!$F:$F,Spotplan!$B:$B,Cost!CP$2,Spotplan!$C:$C,Cost!$BR23,Spotplan!$A:$A,$CE$1,Spotplan!$D:$D,Cost!CP$3)</f>
        <v>0</v>
      </c>
    </row>
    <row r="24" spans="5:94">
      <c r="E24" s="22" t="s">
        <v>44</v>
      </c>
      <c r="F24" s="15">
        <f t="shared" si="5"/>
        <v>0</v>
      </c>
      <c r="G24" s="15">
        <f t="shared" si="6"/>
        <v>9095.68</v>
      </c>
      <c r="H24" s="15">
        <f t="shared" si="7"/>
        <v>0</v>
      </c>
      <c r="I24" s="15">
        <f t="shared" si="8"/>
        <v>0</v>
      </c>
      <c r="J24" s="15">
        <f t="shared" si="9"/>
        <v>10387.421183999999</v>
      </c>
      <c r="K24" s="15">
        <f t="shared" si="10"/>
        <v>0</v>
      </c>
      <c r="L24" s="15">
        <f t="shared" si="11"/>
        <v>0</v>
      </c>
      <c r="M24" s="15">
        <f t="shared" si="12"/>
        <v>2646</v>
      </c>
      <c r="N24" s="15">
        <f t="shared" si="13"/>
        <v>0</v>
      </c>
      <c r="O24" s="15">
        <f t="shared" si="14"/>
        <v>0</v>
      </c>
      <c r="P24" s="15">
        <f t="shared" si="15"/>
        <v>2470</v>
      </c>
      <c r="Q24" s="15">
        <f t="shared" si="16"/>
        <v>0</v>
      </c>
      <c r="R24" s="15">
        <f t="shared" si="17"/>
        <v>24599.101183999999</v>
      </c>
      <c r="S24" s="15">
        <f t="shared" si="18"/>
        <v>0</v>
      </c>
      <c r="T24" s="15">
        <f t="shared" si="19"/>
        <v>1926.1440000000002</v>
      </c>
      <c r="U24" s="15">
        <f t="shared" si="20"/>
        <v>0</v>
      </c>
      <c r="V24" s="15">
        <f t="shared" si="21"/>
        <v>0</v>
      </c>
      <c r="W24" s="15">
        <f t="shared" si="22"/>
        <v>1695.994608</v>
      </c>
      <c r="X24" s="15">
        <f t="shared" si="23"/>
        <v>0</v>
      </c>
      <c r="Y24" s="15">
        <f t="shared" si="24"/>
        <v>0</v>
      </c>
      <c r="Z24" s="15">
        <f t="shared" si="25"/>
        <v>1134</v>
      </c>
      <c r="AA24" s="15">
        <f t="shared" si="26"/>
        <v>0</v>
      </c>
      <c r="AB24" s="15">
        <f t="shared" si="27"/>
        <v>0</v>
      </c>
      <c r="AC24" s="15">
        <f t="shared" si="28"/>
        <v>864.49999999999989</v>
      </c>
      <c r="AD24" s="15">
        <f t="shared" si="29"/>
        <v>0</v>
      </c>
      <c r="AE24" s="15">
        <f t="shared" si="30"/>
        <v>5620.6386080000002</v>
      </c>
      <c r="AF24" s="15">
        <f t="shared" si="31"/>
        <v>30219.739792</v>
      </c>
      <c r="AH24" s="21" t="s">
        <v>44</v>
      </c>
      <c r="AI24" s="19">
        <v>16.72</v>
      </c>
      <c r="AJ24" s="19">
        <v>15.455999999999998</v>
      </c>
      <c r="AK24" s="19">
        <v>22.05</v>
      </c>
      <c r="AL24" s="19">
        <v>15.4375</v>
      </c>
      <c r="AM24" s="25">
        <v>26.752000000000002</v>
      </c>
      <c r="AN24" s="19">
        <v>42.503999999999998</v>
      </c>
      <c r="AO24" s="25">
        <v>47.25</v>
      </c>
      <c r="AP24" s="19">
        <v>21.612499999999997</v>
      </c>
      <c r="AR24" s="21" t="s">
        <v>44</v>
      </c>
      <c r="AS24" s="14">
        <f>SUMIFS('OTV-广告位'!$E:$E,'OTV-广告位'!$A:$A,Cost!$AR24,'OTV-广告位'!$C:$C,Cost!AS$2,'OTV-广告位'!$B:$B,'OTV-广告位'!$B$6,'OTV-广告位'!$D:$D,Cost!AS$3)</f>
        <v>0</v>
      </c>
      <c r="AT24" s="14">
        <f>SUMIFS('OTV-广告位'!$E:$E,'OTV-广告位'!$A:$A,Cost!$AR24,'OTV-广告位'!$C:$C,Cost!AT$2,'OTV-广告位'!$B:$B,'OTV-广告位'!$B$6,'OTV-广告位'!$D:$D,Cost!AT$3)</f>
        <v>576990</v>
      </c>
      <c r="AU24" s="14">
        <f>SUMIFS('OTV-广告位'!$E:$E,'OTV-广告位'!$A:$A,Cost!$AR24,'OTV-广告位'!$C:$C,Cost!AU$2,'OTV-广告位'!$B:$B,'OTV-广告位'!$B$6,'OTV-广告位'!$D:$D,Cost!AU$3)</f>
        <v>0</v>
      </c>
      <c r="AV24" s="14">
        <f>SUMIFS('OTV-广告位'!$E:$E,'OTV-广告位'!$A:$A,Cost!$AR24,'OTV-广告位'!$C:$C,Cost!AV$2,'OTV-广告位'!$B:$B,'OTV-广告位'!$B$6,'OTV-广告位'!$D:$D,Cost!AV$3)</f>
        <v>0</v>
      </c>
      <c r="AW24" s="14">
        <f>SUMIFS('OTV-广告位'!$E:$E,'OTV-广告位'!$A:$A,Cost!$AR24,'OTV-广告位'!$C:$C,Cost!AW$2,'OTV-广告位'!$B:$B,'OTV-广告位'!$B$6,'OTV-广告位'!$D:$D,Cost!AW$3)</f>
        <v>672064</v>
      </c>
      <c r="AX24" s="14">
        <f>SUMIFS('OTV-广告位'!$E:$E,'OTV-广告位'!$A:$A,Cost!$AR24,'OTV-广告位'!$C:$C,Cost!AX$2,'OTV-广告位'!$B:$B,'OTV-广告位'!$B$6,'OTV-广告位'!$D:$D,Cost!AX$3)</f>
        <v>0</v>
      </c>
      <c r="AY24" s="14">
        <f>SUMIFS('OTV-广告位'!$E:$E,'OTV-广告位'!$A:$A,Cost!$AR24,'OTV-广告位'!$C:$C,Cost!AY$2,'OTV-广告位'!$B:$B,'OTV-广告位'!$B$6,'OTV-广告位'!$D:$D,Cost!AY$3)</f>
        <v>0</v>
      </c>
      <c r="AZ24" s="14">
        <f>SUMIFS('OTV-广告位'!$E:$E,'OTV-广告位'!$A:$A,Cost!$AR24,'OTV-广告位'!$C:$C,Cost!AZ$2,'OTV-广告位'!$B:$B,'OTV-广告位'!$B$6,'OTV-广告位'!$D:$D,Cost!AZ$3)</f>
        <v>121735</v>
      </c>
      <c r="BA24" s="14">
        <f>SUMIFS('OTV-广告位'!$E:$E,'OTV-广告位'!$A:$A,Cost!$AR24,'OTV-广告位'!$C:$C,Cost!BA$2,'OTV-广告位'!$B:$B,'OTV-广告位'!$B$6,'OTV-广告位'!$D:$D,Cost!BA$3)</f>
        <v>0</v>
      </c>
      <c r="BB24" s="14">
        <f>SUMIFS('OTV-广告位'!$E:$E,'OTV-广告位'!$A:$A,Cost!$AR24,'OTV-广告位'!$C:$C,Cost!BB$2,'OTV-广告位'!$B:$B,'OTV-广告位'!$B$6,'OTV-广告位'!$D:$D,Cost!BB$3)</f>
        <v>0</v>
      </c>
      <c r="BC24" s="14">
        <f>SUMIFS('OTV-广告位'!$E:$E,'OTV-广告位'!$A:$A,Cost!$AR24,'OTV-广告位'!$C:$C,Cost!BC$2,'OTV-广告位'!$B:$B,'OTV-广告位'!$B$6,'OTV-广告位'!$D:$D,Cost!BC$3)</f>
        <v>167571</v>
      </c>
      <c r="BD24" s="14">
        <f>SUMIFS('OTV-广告位'!$E:$E,'OTV-广告位'!$A:$A,Cost!$AR24,'OTV-广告位'!$C:$C,Cost!BD$2,'OTV-广告位'!$B:$B,'OTV-广告位'!$B$6,'OTV-广告位'!$D:$D,Cost!BD$3)</f>
        <v>0</v>
      </c>
      <c r="BE24" s="14">
        <f>SUMIFS('OTT-广告位'!$E:$E,'OTT-广告位'!$B:$B,'OTT-广告位'!$B$6,'OTT-广告位'!$A:$A,Cost!$AR24,'OTT-广告位'!$C:$C,Cost!BE$2,'OTT-广告位'!$D:$D,Cost!BE$3)</f>
        <v>0</v>
      </c>
      <c r="BF24" s="14">
        <f>SUMIFS('OTT-广告位'!$E:$E,'OTT-广告位'!$B:$B,'OTT-广告位'!$B$6,'OTT-广告位'!$A:$A,Cost!$AR24,'OTT-广告位'!$C:$C,Cost!BF$2,'OTT-广告位'!$D:$D,Cost!BF$3)</f>
        <v>131796</v>
      </c>
      <c r="BG24" s="14">
        <f>SUMIFS('OTT-广告位'!$E:$E,'OTT-广告位'!$B:$B,'OTT-广告位'!$B$6,'OTT-广告位'!$A:$A,Cost!$AR24,'OTT-广告位'!$C:$C,Cost!BG$2,'OTT-广告位'!$D:$D,Cost!BG$3)</f>
        <v>0</v>
      </c>
      <c r="BH24" s="14">
        <f>SUMIFS('OTT-广告位'!$E:$E,'OTT-广告位'!$B:$B,'OTT-广告位'!$B$6,'OTT-广告位'!$A:$A,Cost!$AR24,'OTT-广告位'!$C:$C,Cost!BH$2,'OTT-广告位'!$D:$D,Cost!BH$3)</f>
        <v>0</v>
      </c>
      <c r="BI24" s="14">
        <f>SUMIFS('OTT-广告位'!$E:$E,'OTT-广告位'!$B:$B,'OTT-广告位'!$B$6,'OTT-广告位'!$A:$A,Cost!$AR24,'OTT-广告位'!$C:$C,Cost!BI$2,'OTT-广告位'!$D:$D,Cost!BI$3)</f>
        <v>39902</v>
      </c>
      <c r="BJ24" s="14">
        <f>SUMIFS('OTT-广告位'!$E:$E,'OTT-广告位'!$B:$B,'OTT-广告位'!$B$6,'OTT-广告位'!$A:$A,Cost!$AR24,'OTT-广告位'!$C:$C,Cost!BJ$2,'OTT-广告位'!$D:$D,Cost!BJ$3)</f>
        <v>0</v>
      </c>
      <c r="BK24" s="14">
        <f>SUMIFS('OTT-广告位'!$E:$E,'OTT-广告位'!$B:$B,'OTT-广告位'!$B$6,'OTT-广告位'!$A:$A,Cost!$AR24,'OTT-广告位'!$C:$C,Cost!BK$2,'OTT-广告位'!$D:$D,Cost!BK$3)</f>
        <v>0</v>
      </c>
      <c r="BL24" s="14">
        <f>SUMIFS('OTT-广告位'!$E:$E,'OTT-广告位'!$B:$B,'OTT-广告位'!$B$6,'OTT-广告位'!$A:$A,Cost!$AR24,'OTT-广告位'!$C:$C,Cost!BL$2,'OTT-广告位'!$D:$D,Cost!BL$3)</f>
        <v>27141</v>
      </c>
      <c r="BM24" s="14">
        <f>SUMIFS('OTT-广告位'!$E:$E,'OTT-广告位'!$B:$B,'OTT-广告位'!$B$6,'OTT-广告位'!$A:$A,Cost!$AR24,'OTT-广告位'!$C:$C,Cost!BM$2,'OTT-广告位'!$D:$D,Cost!BM$3)</f>
        <v>0</v>
      </c>
      <c r="BN24" s="14">
        <f>SUMIFS('OTT-广告位'!$E:$E,'OTT-广告位'!$B:$B,'OTT-广告位'!$B$6,'OTT-广告位'!$A:$A,Cost!$AR24,'OTT-广告位'!$C:$C,Cost!BN$2,'OTT-广告位'!$D:$D,Cost!BN$3)</f>
        <v>0</v>
      </c>
      <c r="BO24" s="14">
        <f>SUMIFS('OTT-广告位'!$E:$E,'OTT-广告位'!$B:$B,'OTT-广告位'!$B$6,'OTT-广告位'!$A:$A,Cost!$AR24,'OTT-广告位'!$C:$C,Cost!BO$2,'OTT-广告位'!$D:$D,Cost!BO$3)</f>
        <v>46394</v>
      </c>
      <c r="BP24" s="14">
        <f>SUMIFS('OTT-广告位'!$E:$E,'OTT-广告位'!$B:$B,'OTT-广告位'!$B$6,'OTT-广告位'!$A:$A,Cost!$AR24,'OTT-广告位'!$C:$C,Cost!BP$2,'OTT-广告位'!$D:$D,Cost!BP$3)</f>
        <v>0</v>
      </c>
      <c r="BR24" s="21" t="s">
        <v>44</v>
      </c>
      <c r="BS24" s="14">
        <f>SUMIFS(Spotplan!$F:$F,Spotplan!$B:$B,Cost!BS$2,Spotplan!$C:$C,Cost!$BR24,Spotplan!$A:$A,$BS$1,Spotplan!$D:$D,Cost!BS$3)</f>
        <v>0</v>
      </c>
      <c r="BT24" s="14">
        <f>SUMIFS(Spotplan!$F:$F,Spotplan!$B:$B,Cost!BT$2,Spotplan!$C:$C,Cost!$BR24,Spotplan!$A:$A,$BS$1,Spotplan!$D:$D,Cost!BT$3)</f>
        <v>544000</v>
      </c>
      <c r="BU24" s="14">
        <f>SUMIFS(Spotplan!$F:$F,Spotplan!$B:$B,Cost!BU$2,Spotplan!$C:$C,Cost!$BR24,Spotplan!$A:$A,$BS$1,Spotplan!$D:$D,Cost!BU$3)</f>
        <v>0</v>
      </c>
      <c r="BV24" s="14">
        <f>SUMIFS(Spotplan!$F:$F,Spotplan!$B:$B,Cost!BV$2,Spotplan!$C:$C,Cost!$BR24,Spotplan!$A:$A,$BS$1,Spotplan!$D:$D,Cost!BV$3)</f>
        <v>0</v>
      </c>
      <c r="BW24" s="14">
        <f>SUMIFS(Spotplan!$F:$F,Spotplan!$B:$B,Cost!BW$2,Spotplan!$C:$C,Cost!$BR24,Spotplan!$A:$A,$BS$1,Spotplan!$D:$D,Cost!BW$3)</f>
        <v>736000</v>
      </c>
      <c r="BX24" s="14">
        <f>SUMIFS(Spotplan!$F:$F,Spotplan!$B:$B,Cost!BX$2,Spotplan!$C:$C,Cost!$BR24,Spotplan!$A:$A,$BS$1,Spotplan!$D:$D,Cost!BX$3)</f>
        <v>0</v>
      </c>
      <c r="BY24" s="14">
        <f>SUMIFS(Spotplan!$F:$F,Spotplan!$B:$B,Cost!BY$2,Spotplan!$C:$C,Cost!$BR24,Spotplan!$A:$A,$BS$1,Spotplan!$D:$D,Cost!BY$3)</f>
        <v>0</v>
      </c>
      <c r="BZ24" s="14">
        <f>SUMIFS(Spotplan!$F:$F,Spotplan!$B:$B,Cost!BZ$2,Spotplan!$C:$C,Cost!$BR24,Spotplan!$A:$A,$BS$1,Spotplan!$D:$D,Cost!BZ$3)</f>
        <v>120000</v>
      </c>
      <c r="CA24" s="14">
        <f>SUMIFS(Spotplan!$F:$F,Spotplan!$B:$B,Cost!CA$2,Spotplan!$C:$C,Cost!$BR24,Spotplan!$A:$A,$BS$1,Spotplan!$D:$D,Cost!CA$3)</f>
        <v>0</v>
      </c>
      <c r="CB24" s="14">
        <f>SUMIFS(Spotplan!$F:$F,Spotplan!$B:$B,Cost!CB$2,Spotplan!$C:$C,Cost!$BR24,Spotplan!$A:$A,$BS$1,Spotplan!$D:$D,Cost!CB$3)</f>
        <v>0</v>
      </c>
      <c r="CC24" s="14">
        <f>SUMIFS(Spotplan!$F:$F,Spotplan!$B:$B,Cost!CC$2,Spotplan!$C:$C,Cost!$BR24,Spotplan!$A:$A,$BS$1,Spotplan!$D:$D,Cost!CC$3)</f>
        <v>160000</v>
      </c>
      <c r="CD24" s="14">
        <f>SUMIFS(Spotplan!$F:$F,Spotplan!$B:$B,Cost!CD$2,Spotplan!$C:$C,Cost!$BR24,Spotplan!$A:$A,$BS$1,Spotplan!$D:$D,Cost!CD$3)</f>
        <v>0</v>
      </c>
      <c r="CE24" s="14">
        <f>SUMIFS(Spotplan!$F:$F,Spotplan!$B:$B,Cost!CE$2,Spotplan!$C:$C,Cost!$BR24,Spotplan!$A:$A,$CE$1,Spotplan!$D:$D,Cost!CE$3)</f>
        <v>0</v>
      </c>
      <c r="CF24" s="14">
        <f>SUMIFS(Spotplan!$F:$F,Spotplan!$B:$B,Cost!CF$2,Spotplan!$C:$C,Cost!$BR24,Spotplan!$A:$A,$CE$1,Spotplan!$D:$D,Cost!CF$3)</f>
        <v>72000</v>
      </c>
      <c r="CG24" s="14">
        <f>SUMIFS(Spotplan!$F:$F,Spotplan!$B:$B,Cost!CG$2,Spotplan!$C:$C,Cost!$BR24,Spotplan!$A:$A,$CE$1,Spotplan!$D:$D,Cost!CG$3)</f>
        <v>0</v>
      </c>
      <c r="CH24" s="14">
        <f>SUMIFS(Spotplan!$F:$F,Spotplan!$B:$B,Cost!CH$2,Spotplan!$C:$C,Cost!$BR24,Spotplan!$A:$A,$CE$1,Spotplan!$D:$D,Cost!CH$3)</f>
        <v>0</v>
      </c>
      <c r="CI24" s="14">
        <f>SUMIFS(Spotplan!$F:$F,Spotplan!$B:$B,Cost!CI$2,Spotplan!$C:$C,Cost!$BR24,Spotplan!$A:$A,$CE$1,Spotplan!$D:$D,Cost!CI$3)</f>
        <v>40000</v>
      </c>
      <c r="CJ24" s="14">
        <f>SUMIFS(Spotplan!$F:$F,Spotplan!$B:$B,Cost!CJ$2,Spotplan!$C:$C,Cost!$BR24,Spotplan!$A:$A,$CE$1,Spotplan!$D:$D,Cost!CJ$3)</f>
        <v>0</v>
      </c>
      <c r="CK24" s="14">
        <f>SUMIFS(Spotplan!$F:$F,Spotplan!$B:$B,Cost!CK$2,Spotplan!$C:$C,Cost!$BR24,Spotplan!$A:$A,$CE$1,Spotplan!$D:$D,Cost!CK$3)</f>
        <v>0</v>
      </c>
      <c r="CL24" s="14">
        <f>SUMIFS(Spotplan!$F:$F,Spotplan!$B:$B,Cost!CL$2,Spotplan!$C:$C,Cost!$BR24,Spotplan!$A:$A,$CE$1,Spotplan!$D:$D,Cost!CL$3)</f>
        <v>24000</v>
      </c>
      <c r="CM24" s="14">
        <f>SUMIFS(Spotplan!$F:$F,Spotplan!$B:$B,Cost!CM$2,Spotplan!$C:$C,Cost!$BR24,Spotplan!$A:$A,$CE$1,Spotplan!$D:$D,Cost!CM$3)</f>
        <v>0</v>
      </c>
      <c r="CN24" s="14">
        <f>SUMIFS(Spotplan!$F:$F,Spotplan!$B:$B,Cost!CN$2,Spotplan!$C:$C,Cost!$BR24,Spotplan!$A:$A,$CE$1,Spotplan!$D:$D,Cost!CN$3)</f>
        <v>0</v>
      </c>
      <c r="CO24" s="14">
        <f>SUMIFS(Spotplan!$F:$F,Spotplan!$B:$B,Cost!CO$2,Spotplan!$C:$C,Cost!$BR24,Spotplan!$A:$A,$CE$1,Spotplan!$D:$D,Cost!CO$3)</f>
        <v>40000</v>
      </c>
      <c r="CP24" s="14">
        <f>SUMIFS(Spotplan!$F:$F,Spotplan!$B:$B,Cost!CP$2,Spotplan!$C:$C,Cost!$BR24,Spotplan!$A:$A,$CE$1,Spotplan!$D:$D,Cost!CP$3)</f>
        <v>0</v>
      </c>
    </row>
    <row r="25" spans="5:94">
      <c r="E25" s="22" t="s">
        <v>56</v>
      </c>
      <c r="F25" s="15">
        <f t="shared" si="5"/>
        <v>0</v>
      </c>
      <c r="G25" s="15">
        <f t="shared" si="6"/>
        <v>5216.6400000000003</v>
      </c>
      <c r="H25" s="15">
        <f t="shared" si="7"/>
        <v>0</v>
      </c>
      <c r="I25" s="15">
        <f t="shared" si="8"/>
        <v>0</v>
      </c>
      <c r="J25" s="15">
        <f t="shared" si="9"/>
        <v>8408.0639999999985</v>
      </c>
      <c r="K25" s="15">
        <f t="shared" si="10"/>
        <v>0</v>
      </c>
      <c r="L25" s="15">
        <f t="shared" si="11"/>
        <v>0</v>
      </c>
      <c r="M25" s="15">
        <f t="shared" si="12"/>
        <v>1246.9322249999998</v>
      </c>
      <c r="N25" s="15">
        <f t="shared" si="13"/>
        <v>0</v>
      </c>
      <c r="O25" s="15">
        <f t="shared" si="14"/>
        <v>0</v>
      </c>
      <c r="P25" s="15">
        <f t="shared" si="15"/>
        <v>2223</v>
      </c>
      <c r="Q25" s="15">
        <f t="shared" si="16"/>
        <v>0</v>
      </c>
      <c r="R25" s="15">
        <f t="shared" si="17"/>
        <v>17094.636224999998</v>
      </c>
      <c r="S25" s="15">
        <f t="shared" si="18"/>
        <v>0</v>
      </c>
      <c r="T25" s="15">
        <f t="shared" si="19"/>
        <v>1284.0960000000002</v>
      </c>
      <c r="U25" s="15">
        <f t="shared" si="20"/>
        <v>0</v>
      </c>
      <c r="V25" s="15">
        <f t="shared" si="21"/>
        <v>0</v>
      </c>
      <c r="W25" s="15">
        <f t="shared" si="22"/>
        <v>1020.096</v>
      </c>
      <c r="X25" s="15">
        <f t="shared" si="23"/>
        <v>0</v>
      </c>
      <c r="Y25" s="15">
        <f t="shared" si="24"/>
        <v>0</v>
      </c>
      <c r="Z25" s="15">
        <f t="shared" si="25"/>
        <v>554.4</v>
      </c>
      <c r="AA25" s="15">
        <f t="shared" si="26"/>
        <v>0</v>
      </c>
      <c r="AB25" s="15">
        <f t="shared" si="27"/>
        <v>0</v>
      </c>
      <c r="AC25" s="15">
        <f t="shared" si="28"/>
        <v>691.59999999999991</v>
      </c>
      <c r="AD25" s="15">
        <f t="shared" si="29"/>
        <v>0</v>
      </c>
      <c r="AE25" s="15">
        <f t="shared" ref="AE25:AE32" si="32">SUM(S25:AD25)</f>
        <v>3550.192</v>
      </c>
      <c r="AF25" s="15">
        <f t="shared" ref="AF25:AF32" si="33">R25+AE25</f>
        <v>20644.828224999997</v>
      </c>
      <c r="AH25" s="21" t="s">
        <v>56</v>
      </c>
      <c r="AI25" s="19">
        <v>16.72</v>
      </c>
      <c r="AJ25" s="19">
        <v>15.455999999999998</v>
      </c>
      <c r="AK25" s="19">
        <v>17.324999999999999</v>
      </c>
      <c r="AL25" s="19">
        <v>15.4375</v>
      </c>
      <c r="AM25" s="25">
        <v>26.752000000000002</v>
      </c>
      <c r="AN25" s="19">
        <v>42.503999999999998</v>
      </c>
      <c r="AO25" s="25">
        <v>34.65</v>
      </c>
      <c r="AP25" s="19">
        <v>21.612499999999997</v>
      </c>
      <c r="AR25" s="21" t="s">
        <v>56</v>
      </c>
      <c r="AS25" s="14">
        <f>SUMIFS('OTV-广告位'!$E:$E,'OTV-广告位'!$A:$A,Cost!$AR25,'OTV-广告位'!$C:$C,Cost!AS$2,'OTV-广告位'!$B:$B,'OTV-广告位'!$B$6,'OTV-广告位'!$D:$D,Cost!AS$3)</f>
        <v>0</v>
      </c>
      <c r="AT25" s="14">
        <f>SUMIFS('OTV-广告位'!$E:$E,'OTV-广告位'!$A:$A,Cost!$AR25,'OTV-广告位'!$C:$C,Cost!AT$2,'OTV-广告位'!$B:$B,'OTV-广告位'!$B$6,'OTV-广告位'!$D:$D,Cost!AT$3)</f>
        <v>430152</v>
      </c>
      <c r="AU25" s="14">
        <f>SUMIFS('OTV-广告位'!$E:$E,'OTV-广告位'!$A:$A,Cost!$AR25,'OTV-广告位'!$C:$C,Cost!AU$2,'OTV-广告位'!$B:$B,'OTV-广告位'!$B$6,'OTV-广告位'!$D:$D,Cost!AU$3)</f>
        <v>0</v>
      </c>
      <c r="AV25" s="14">
        <f>SUMIFS('OTV-广告位'!$E:$E,'OTV-广告位'!$A:$A,Cost!$AR25,'OTV-广告位'!$C:$C,Cost!AV$2,'OTV-广告位'!$B:$B,'OTV-广告位'!$B$6,'OTV-广告位'!$D:$D,Cost!AV$3)</f>
        <v>0</v>
      </c>
      <c r="AW25" s="14">
        <f>SUMIFS('OTV-广告位'!$E:$E,'OTV-广告位'!$A:$A,Cost!$AR25,'OTV-广告位'!$C:$C,Cost!AW$2,'OTV-广告位'!$B:$B,'OTV-广告位'!$B$6,'OTV-广告位'!$D:$D,Cost!AW$3)</f>
        <v>620327</v>
      </c>
      <c r="AX25" s="14">
        <f>SUMIFS('OTV-广告位'!$E:$E,'OTV-广告位'!$A:$A,Cost!$AR25,'OTV-广告位'!$C:$C,Cost!AX$2,'OTV-广告位'!$B:$B,'OTV-广告位'!$B$6,'OTV-广告位'!$D:$D,Cost!AX$3)</f>
        <v>0</v>
      </c>
      <c r="AY25" s="14">
        <f>SUMIFS('OTV-广告位'!$E:$E,'OTV-广告位'!$A:$A,Cost!$AR25,'OTV-广告位'!$C:$C,Cost!AY$2,'OTV-广告位'!$B:$B,'OTV-广告位'!$B$6,'OTV-广告位'!$D:$D,Cost!AY$3)</f>
        <v>0</v>
      </c>
      <c r="AZ25" s="14">
        <f>SUMIFS('OTV-广告位'!$E:$E,'OTV-广告位'!$A:$A,Cost!$AR25,'OTV-广告位'!$C:$C,Cost!AZ$2,'OTV-广告位'!$B:$B,'OTV-广告位'!$B$6,'OTV-广告位'!$D:$D,Cost!AZ$3)</f>
        <v>71973</v>
      </c>
      <c r="BA25" s="14">
        <f>SUMIFS('OTV-广告位'!$E:$E,'OTV-广告位'!$A:$A,Cost!$AR25,'OTV-广告位'!$C:$C,Cost!BA$2,'OTV-广告位'!$B:$B,'OTV-广告位'!$B$6,'OTV-广告位'!$D:$D,Cost!BA$3)</f>
        <v>0</v>
      </c>
      <c r="BB25" s="14">
        <f>SUMIFS('OTV-广告位'!$E:$E,'OTV-广告位'!$A:$A,Cost!$AR25,'OTV-广告位'!$C:$C,Cost!BB$2,'OTV-广告位'!$B:$B,'OTV-广告位'!$B$6,'OTV-广告位'!$D:$D,Cost!BB$3)</f>
        <v>0</v>
      </c>
      <c r="BC25" s="14">
        <f>SUMIFS('OTV-广告位'!$E:$E,'OTV-广告位'!$A:$A,Cost!$AR25,'OTV-广告位'!$C:$C,Cost!BC$2,'OTV-广告位'!$B:$B,'OTV-广告位'!$B$6,'OTV-广告位'!$D:$D,Cost!BC$3)</f>
        <v>156650</v>
      </c>
      <c r="BD25" s="14">
        <f>SUMIFS('OTV-广告位'!$E:$E,'OTV-广告位'!$A:$A,Cost!$AR25,'OTV-广告位'!$C:$C,Cost!BD$2,'OTV-广告位'!$B:$B,'OTV-广告位'!$B$6,'OTV-广告位'!$D:$D,Cost!BD$3)</f>
        <v>0</v>
      </c>
      <c r="BE25" s="14">
        <f>SUMIFS('OTT-广告位'!$E:$E,'OTT-广告位'!$B:$B,'OTT-广告位'!$B$6,'OTT-广告位'!$A:$A,Cost!$AR25,'OTT-广告位'!$C:$C,Cost!BE$2,'OTT-广告位'!$D:$D,Cost!BE$3)</f>
        <v>0</v>
      </c>
      <c r="BF25" s="14">
        <f>SUMIFS('OTT-广告位'!$E:$E,'OTT-广告位'!$B:$B,'OTT-广告位'!$B$6,'OTT-广告位'!$A:$A,Cost!$AR25,'OTT-广告位'!$C:$C,Cost!BF$2,'OTT-广告位'!$D:$D,Cost!BF$3)</f>
        <v>83748</v>
      </c>
      <c r="BG25" s="14">
        <f>SUMIFS('OTT-广告位'!$E:$E,'OTT-广告位'!$B:$B,'OTT-广告位'!$B$6,'OTT-广告位'!$A:$A,Cost!$AR25,'OTT-广告位'!$C:$C,Cost!BG$2,'OTT-广告位'!$D:$D,Cost!BG$3)</f>
        <v>0</v>
      </c>
      <c r="BH25" s="14">
        <f>SUMIFS('OTT-广告位'!$E:$E,'OTT-广告位'!$B:$B,'OTT-广告位'!$B$6,'OTT-广告位'!$A:$A,Cost!$AR25,'OTT-广告位'!$C:$C,Cost!BH$2,'OTT-广告位'!$D:$D,Cost!BH$3)</f>
        <v>0</v>
      </c>
      <c r="BI25" s="14">
        <f>SUMIFS('OTT-广告位'!$E:$E,'OTT-广告位'!$B:$B,'OTT-广告位'!$B$6,'OTT-广告位'!$A:$A,Cost!$AR25,'OTT-广告位'!$C:$C,Cost!BI$2,'OTT-广告位'!$D:$D,Cost!BI$3)</f>
        <v>41971</v>
      </c>
      <c r="BJ25" s="14">
        <f>SUMIFS('OTT-广告位'!$E:$E,'OTT-广告位'!$B:$B,'OTT-广告位'!$B$6,'OTT-广告位'!$A:$A,Cost!$AR25,'OTT-广告位'!$C:$C,Cost!BJ$2,'OTT-广告位'!$D:$D,Cost!BJ$3)</f>
        <v>0</v>
      </c>
      <c r="BK25" s="14">
        <f>SUMIFS('OTT-广告位'!$E:$E,'OTT-广告位'!$B:$B,'OTT-广告位'!$B$6,'OTT-广告位'!$A:$A,Cost!$AR25,'OTT-广告位'!$C:$C,Cost!BK$2,'OTT-广告位'!$D:$D,Cost!BK$3)</f>
        <v>0</v>
      </c>
      <c r="BL25" s="14">
        <f>SUMIFS('OTT-广告位'!$E:$E,'OTT-广告位'!$B:$B,'OTT-广告位'!$B$6,'OTT-广告位'!$A:$A,Cost!$AR25,'OTT-广告位'!$C:$C,Cost!BL$2,'OTT-广告位'!$D:$D,Cost!BL$3)</f>
        <v>17278</v>
      </c>
      <c r="BM25" s="14">
        <f>SUMIFS('OTT-广告位'!$E:$E,'OTT-广告位'!$B:$B,'OTT-广告位'!$B$6,'OTT-广告位'!$A:$A,Cost!$AR25,'OTT-广告位'!$C:$C,Cost!BM$2,'OTT-广告位'!$D:$D,Cost!BM$3)</f>
        <v>0</v>
      </c>
      <c r="BN25" s="14">
        <f>SUMIFS('OTT-广告位'!$E:$E,'OTT-广告位'!$B:$B,'OTT-广告位'!$B$6,'OTT-广告位'!$A:$A,Cost!$AR25,'OTT-广告位'!$C:$C,Cost!BN$2,'OTT-广告位'!$D:$D,Cost!BN$3)</f>
        <v>0</v>
      </c>
      <c r="BO25" s="14">
        <f>SUMIFS('OTT-广告位'!$E:$E,'OTT-广告位'!$B:$B,'OTT-广告位'!$B$6,'OTT-广告位'!$A:$A,Cost!$AR25,'OTT-广告位'!$C:$C,Cost!BO$2,'OTT-广告位'!$D:$D,Cost!BO$3)</f>
        <v>37550</v>
      </c>
      <c r="BP25" s="14">
        <f>SUMIFS('OTT-广告位'!$E:$E,'OTT-广告位'!$B:$B,'OTT-广告位'!$B$6,'OTT-广告位'!$A:$A,Cost!$AR25,'OTT-广告位'!$C:$C,Cost!BP$2,'OTT-广告位'!$D:$D,Cost!BP$3)</f>
        <v>0</v>
      </c>
      <c r="BR25" s="21" t="s">
        <v>56</v>
      </c>
      <c r="BS25" s="14">
        <f>SUMIFS(Spotplan!$F:$F,Spotplan!$B:$B,Cost!BS$2,Spotplan!$C:$C,Cost!$BR25,Spotplan!$A:$A,$BS$1,Spotplan!$D:$D,Cost!BS$3)</f>
        <v>0</v>
      </c>
      <c r="BT25" s="14">
        <f>SUMIFS(Spotplan!$F:$F,Spotplan!$B:$B,Cost!BT$2,Spotplan!$C:$C,Cost!$BR25,Spotplan!$A:$A,$BS$1,Spotplan!$D:$D,Cost!BT$3)</f>
        <v>312000</v>
      </c>
      <c r="BU25" s="14">
        <f>SUMIFS(Spotplan!$F:$F,Spotplan!$B:$B,Cost!BU$2,Spotplan!$C:$C,Cost!$BR25,Spotplan!$A:$A,$BS$1,Spotplan!$D:$D,Cost!BU$3)</f>
        <v>0</v>
      </c>
      <c r="BV25" s="14">
        <f>SUMIFS(Spotplan!$F:$F,Spotplan!$B:$B,Cost!BV$2,Spotplan!$C:$C,Cost!$BR25,Spotplan!$A:$A,$BS$1,Spotplan!$D:$D,Cost!BV$3)</f>
        <v>0</v>
      </c>
      <c r="BW25" s="14">
        <f>SUMIFS(Spotplan!$F:$F,Spotplan!$B:$B,Cost!BW$2,Spotplan!$C:$C,Cost!$BR25,Spotplan!$A:$A,$BS$1,Spotplan!$D:$D,Cost!BW$3)</f>
        <v>544000</v>
      </c>
      <c r="BX25" s="14">
        <f>SUMIFS(Spotplan!$F:$F,Spotplan!$B:$B,Cost!BX$2,Spotplan!$C:$C,Cost!$BR25,Spotplan!$A:$A,$BS$1,Spotplan!$D:$D,Cost!BX$3)</f>
        <v>0</v>
      </c>
      <c r="BY25" s="14">
        <f>SUMIFS(Spotplan!$F:$F,Spotplan!$B:$B,Cost!BY$2,Spotplan!$C:$C,Cost!$BR25,Spotplan!$A:$A,$BS$1,Spotplan!$D:$D,Cost!BY$3)</f>
        <v>0</v>
      </c>
      <c r="BZ25" s="14">
        <f>SUMIFS(Spotplan!$F:$F,Spotplan!$B:$B,Cost!BZ$2,Spotplan!$C:$C,Cost!$BR25,Spotplan!$A:$A,$BS$1,Spotplan!$D:$D,Cost!BZ$3)</f>
        <v>72000</v>
      </c>
      <c r="CA25" s="14">
        <f>SUMIFS(Spotplan!$F:$F,Spotplan!$B:$B,Cost!CA$2,Spotplan!$C:$C,Cost!$BR25,Spotplan!$A:$A,$BS$1,Spotplan!$D:$D,Cost!CA$3)</f>
        <v>0</v>
      </c>
      <c r="CB25" s="14">
        <f>SUMIFS(Spotplan!$F:$F,Spotplan!$B:$B,Cost!CB$2,Spotplan!$C:$C,Cost!$BR25,Spotplan!$A:$A,$BS$1,Spotplan!$D:$D,Cost!CB$3)</f>
        <v>0</v>
      </c>
      <c r="CC25" s="14">
        <f>SUMIFS(Spotplan!$F:$F,Spotplan!$B:$B,Cost!CC$2,Spotplan!$C:$C,Cost!$BR25,Spotplan!$A:$A,$BS$1,Spotplan!$D:$D,Cost!CC$3)</f>
        <v>144000</v>
      </c>
      <c r="CD25" s="14">
        <f>SUMIFS(Spotplan!$F:$F,Spotplan!$B:$B,Cost!CD$2,Spotplan!$C:$C,Cost!$BR25,Spotplan!$A:$A,$BS$1,Spotplan!$D:$D,Cost!CD$3)</f>
        <v>0</v>
      </c>
      <c r="CE25" s="14">
        <f>SUMIFS(Spotplan!$F:$F,Spotplan!$B:$B,Cost!CE$2,Spotplan!$C:$C,Cost!$BR25,Spotplan!$A:$A,$CE$1,Spotplan!$D:$D,Cost!CE$3)</f>
        <v>0</v>
      </c>
      <c r="CF25" s="14">
        <f>SUMIFS(Spotplan!$F:$F,Spotplan!$B:$B,Cost!CF$2,Spotplan!$C:$C,Cost!$BR25,Spotplan!$A:$A,$CE$1,Spotplan!$D:$D,Cost!CF$3)</f>
        <v>48000</v>
      </c>
      <c r="CG25" s="14">
        <f>SUMIFS(Spotplan!$F:$F,Spotplan!$B:$B,Cost!CG$2,Spotplan!$C:$C,Cost!$BR25,Spotplan!$A:$A,$CE$1,Spotplan!$D:$D,Cost!CG$3)</f>
        <v>0</v>
      </c>
      <c r="CH25" s="14">
        <f>SUMIFS(Spotplan!$F:$F,Spotplan!$B:$B,Cost!CH$2,Spotplan!$C:$C,Cost!$BR25,Spotplan!$A:$A,$CE$1,Spotplan!$D:$D,Cost!CH$3)</f>
        <v>0</v>
      </c>
      <c r="CI25" s="14">
        <f>SUMIFS(Spotplan!$F:$F,Spotplan!$B:$B,Cost!CI$2,Spotplan!$C:$C,Cost!$BR25,Spotplan!$A:$A,$CE$1,Spotplan!$D:$D,Cost!CI$3)</f>
        <v>24000</v>
      </c>
      <c r="CJ25" s="14">
        <f>SUMIFS(Spotplan!$F:$F,Spotplan!$B:$B,Cost!CJ$2,Spotplan!$C:$C,Cost!$BR25,Spotplan!$A:$A,$CE$1,Spotplan!$D:$D,Cost!CJ$3)</f>
        <v>0</v>
      </c>
      <c r="CK25" s="14">
        <f>SUMIFS(Spotplan!$F:$F,Spotplan!$B:$B,Cost!CK$2,Spotplan!$C:$C,Cost!$BR25,Spotplan!$A:$A,$CE$1,Spotplan!$D:$D,Cost!CK$3)</f>
        <v>0</v>
      </c>
      <c r="CL25" s="14">
        <f>SUMIFS(Spotplan!$F:$F,Spotplan!$B:$B,Cost!CL$2,Spotplan!$C:$C,Cost!$BR25,Spotplan!$A:$A,$CE$1,Spotplan!$D:$D,Cost!CL$3)</f>
        <v>16000</v>
      </c>
      <c r="CM25" s="14">
        <f>SUMIFS(Spotplan!$F:$F,Spotplan!$B:$B,Cost!CM$2,Spotplan!$C:$C,Cost!$BR25,Spotplan!$A:$A,$CE$1,Spotplan!$D:$D,Cost!CM$3)</f>
        <v>0</v>
      </c>
      <c r="CN25" s="14">
        <f>SUMIFS(Spotplan!$F:$F,Spotplan!$B:$B,Cost!CN$2,Spotplan!$C:$C,Cost!$BR25,Spotplan!$A:$A,$CE$1,Spotplan!$D:$D,Cost!CN$3)</f>
        <v>0</v>
      </c>
      <c r="CO25" s="14">
        <f>SUMIFS(Spotplan!$F:$F,Spotplan!$B:$B,Cost!CO$2,Spotplan!$C:$C,Cost!$BR25,Spotplan!$A:$A,$CE$1,Spotplan!$D:$D,Cost!CO$3)</f>
        <v>32000</v>
      </c>
      <c r="CP25" s="14">
        <f>SUMIFS(Spotplan!$F:$F,Spotplan!$B:$B,Cost!CP$2,Spotplan!$C:$C,Cost!$BR25,Spotplan!$A:$A,$CE$1,Spotplan!$D:$D,Cost!CP$3)</f>
        <v>0</v>
      </c>
    </row>
    <row r="26" spans="5:94">
      <c r="E26" s="22" t="s">
        <v>103</v>
      </c>
      <c r="F26" s="15">
        <f t="shared" si="5"/>
        <v>0</v>
      </c>
      <c r="G26" s="15">
        <f t="shared" si="6"/>
        <v>22572</v>
      </c>
      <c r="H26" s="15">
        <f t="shared" si="7"/>
        <v>0</v>
      </c>
      <c r="I26" s="15">
        <f t="shared" si="8"/>
        <v>0</v>
      </c>
      <c r="J26" s="15">
        <f t="shared" si="9"/>
        <v>4698.6239999999989</v>
      </c>
      <c r="K26" s="15">
        <f t="shared" si="10"/>
        <v>0</v>
      </c>
      <c r="L26" s="15">
        <f t="shared" si="11"/>
        <v>0</v>
      </c>
      <c r="M26" s="15">
        <f t="shared" si="12"/>
        <v>4233.6000000000004</v>
      </c>
      <c r="N26" s="15">
        <f t="shared" si="13"/>
        <v>0</v>
      </c>
      <c r="O26" s="15">
        <f t="shared" si="14"/>
        <v>0</v>
      </c>
      <c r="P26" s="15">
        <f t="shared" si="15"/>
        <v>3344</v>
      </c>
      <c r="Q26" s="15">
        <f t="shared" si="16"/>
        <v>0</v>
      </c>
      <c r="R26" s="15">
        <f t="shared" si="17"/>
        <v>34848.224000000002</v>
      </c>
      <c r="S26" s="15">
        <f t="shared" si="18"/>
        <v>0</v>
      </c>
      <c r="T26" s="15">
        <f t="shared" si="19"/>
        <v>2528.0639999999999</v>
      </c>
      <c r="U26" s="15">
        <f t="shared" si="20"/>
        <v>0</v>
      </c>
      <c r="V26" s="15">
        <f t="shared" si="21"/>
        <v>0</v>
      </c>
      <c r="W26" s="15">
        <f t="shared" si="22"/>
        <v>675.60107999999991</v>
      </c>
      <c r="X26" s="15">
        <f t="shared" si="23"/>
        <v>0</v>
      </c>
      <c r="Y26" s="15">
        <f t="shared" si="24"/>
        <v>0</v>
      </c>
      <c r="Z26" s="15">
        <f t="shared" si="25"/>
        <v>1512</v>
      </c>
      <c r="AA26" s="15">
        <f t="shared" si="26"/>
        <v>0</v>
      </c>
      <c r="AB26" s="15">
        <f t="shared" si="27"/>
        <v>0</v>
      </c>
      <c r="AC26" s="15">
        <f t="shared" si="28"/>
        <v>760</v>
      </c>
      <c r="AD26" s="15">
        <f t="shared" si="29"/>
        <v>0</v>
      </c>
      <c r="AE26" s="15">
        <f t="shared" si="32"/>
        <v>5475.6650799999998</v>
      </c>
      <c r="AF26" s="15">
        <f t="shared" si="33"/>
        <v>40323.889080000001</v>
      </c>
      <c r="AH26" s="21" t="s">
        <v>103</v>
      </c>
      <c r="AI26" s="19">
        <v>20.9</v>
      </c>
      <c r="AJ26" s="19">
        <v>15.455999999999998</v>
      </c>
      <c r="AK26" s="19">
        <v>22.05</v>
      </c>
      <c r="AL26" s="19">
        <v>19</v>
      </c>
      <c r="AM26" s="25">
        <v>35.112000000000002</v>
      </c>
      <c r="AN26" s="19">
        <v>42.503999999999998</v>
      </c>
      <c r="AO26" s="25">
        <v>47.25</v>
      </c>
      <c r="AP26" s="19">
        <v>23.75</v>
      </c>
      <c r="AR26" s="21" t="s">
        <v>103</v>
      </c>
      <c r="AS26" s="14">
        <f>SUMIFS('OTV-广告位'!$E:$E,'OTV-广告位'!$A:$A,Cost!$AR26,'OTV-广告位'!$C:$C,Cost!AS$2,'OTV-广告位'!$B:$B,'OTV-广告位'!$B$6,'OTV-广告位'!$D:$D,Cost!AS$3)</f>
        <v>0</v>
      </c>
      <c r="AT26" s="14">
        <f>SUMIFS('OTV-广告位'!$E:$E,'OTV-广告位'!$A:$A,Cost!$AR26,'OTV-广告位'!$C:$C,Cost!AT$2,'OTV-广告位'!$B:$B,'OTV-广告位'!$B$6,'OTV-广告位'!$D:$D,Cost!AT$3)</f>
        <v>1444197</v>
      </c>
      <c r="AU26" s="14">
        <f>SUMIFS('OTV-广告位'!$E:$E,'OTV-广告位'!$A:$A,Cost!$AR26,'OTV-广告位'!$C:$C,Cost!AU$2,'OTV-广告位'!$B:$B,'OTV-广告位'!$B$6,'OTV-广告位'!$D:$D,Cost!AU$3)</f>
        <v>0</v>
      </c>
      <c r="AV26" s="14">
        <f>SUMIFS('OTV-广告位'!$E:$E,'OTV-广告位'!$A:$A,Cost!$AR26,'OTV-广告位'!$C:$C,Cost!AV$2,'OTV-广告位'!$B:$B,'OTV-广告位'!$B$6,'OTV-广告位'!$D:$D,Cost!AV$3)</f>
        <v>0</v>
      </c>
      <c r="AW26" s="14">
        <f>SUMIFS('OTV-广告位'!$E:$E,'OTV-广告位'!$A:$A,Cost!$AR26,'OTV-广告位'!$C:$C,Cost!AW$2,'OTV-广告位'!$B:$B,'OTV-广告位'!$B$6,'OTV-广告位'!$D:$D,Cost!AW$3)</f>
        <v>306108</v>
      </c>
      <c r="AX26" s="14">
        <f>SUMIFS('OTV-广告位'!$E:$E,'OTV-广告位'!$A:$A,Cost!$AR26,'OTV-广告位'!$C:$C,Cost!AX$2,'OTV-广告位'!$B:$B,'OTV-广告位'!$B$6,'OTV-广告位'!$D:$D,Cost!AX$3)</f>
        <v>0</v>
      </c>
      <c r="AY26" s="14">
        <f>SUMIFS('OTV-广告位'!$E:$E,'OTV-广告位'!$A:$A,Cost!$AR26,'OTV-广告位'!$C:$C,Cost!AY$2,'OTV-广告位'!$B:$B,'OTV-广告位'!$B$6,'OTV-广告位'!$D:$D,Cost!AY$3)</f>
        <v>0</v>
      </c>
      <c r="AZ26" s="14">
        <f>SUMIFS('OTV-广告位'!$E:$E,'OTV-广告位'!$A:$A,Cost!$AR26,'OTV-广告位'!$C:$C,Cost!AZ$2,'OTV-广告位'!$B:$B,'OTV-广告位'!$B$6,'OTV-广告位'!$D:$D,Cost!AZ$3)</f>
        <v>194897</v>
      </c>
      <c r="BA26" s="14">
        <f>SUMIFS('OTV-广告位'!$E:$E,'OTV-广告位'!$A:$A,Cost!$AR26,'OTV-广告位'!$C:$C,Cost!BA$2,'OTV-广告位'!$B:$B,'OTV-广告位'!$B$6,'OTV-广告位'!$D:$D,Cost!BA$3)</f>
        <v>0</v>
      </c>
      <c r="BB26" s="14">
        <f>SUMIFS('OTV-广告位'!$E:$E,'OTV-广告位'!$A:$A,Cost!$AR26,'OTV-广告位'!$C:$C,Cost!BB$2,'OTV-广告位'!$B:$B,'OTV-广告位'!$B$6,'OTV-广告位'!$D:$D,Cost!BB$3)</f>
        <v>0</v>
      </c>
      <c r="BC26" s="14">
        <f>SUMIFS('OTV-广告位'!$E:$E,'OTV-广告位'!$A:$A,Cost!$AR26,'OTV-广告位'!$C:$C,Cost!BC$2,'OTV-广告位'!$B:$B,'OTV-广告位'!$B$6,'OTV-广告位'!$D:$D,Cost!BC$3)</f>
        <v>186925</v>
      </c>
      <c r="BD26" s="14">
        <f>SUMIFS('OTV-广告位'!$E:$E,'OTV-广告位'!$A:$A,Cost!$AR26,'OTV-广告位'!$C:$C,Cost!BD$2,'OTV-广告位'!$B:$B,'OTV-广告位'!$B$6,'OTV-广告位'!$D:$D,Cost!BD$3)</f>
        <v>0</v>
      </c>
      <c r="BE26" s="14">
        <f>SUMIFS('OTT-广告位'!$E:$E,'OTT-广告位'!$B:$B,'OTT-广告位'!$B$6,'OTT-广告位'!$A:$A,Cost!$AR26,'OTT-广告位'!$C:$C,Cost!BE$2,'OTT-广告位'!$D:$D,Cost!BE$3)</f>
        <v>0</v>
      </c>
      <c r="BF26" s="14">
        <f>SUMIFS('OTT-广告位'!$E:$E,'OTT-广告位'!$B:$B,'OTT-广告位'!$B$6,'OTT-广告位'!$A:$A,Cost!$AR26,'OTT-广告位'!$C:$C,Cost!BF$2,'OTT-广告位'!$D:$D,Cost!BF$3)</f>
        <v>118774</v>
      </c>
      <c r="BG26" s="14">
        <f>SUMIFS('OTT-广告位'!$E:$E,'OTT-广告位'!$B:$B,'OTT-广告位'!$B$6,'OTT-广告位'!$A:$A,Cost!$AR26,'OTT-广告位'!$C:$C,Cost!BG$2,'OTT-广告位'!$D:$D,Cost!BG$3)</f>
        <v>0</v>
      </c>
      <c r="BH26" s="14">
        <f>SUMIFS('OTT-广告位'!$E:$E,'OTT-广告位'!$B:$B,'OTT-广告位'!$B$6,'OTT-广告位'!$A:$A,Cost!$AR26,'OTT-广告位'!$C:$C,Cost!BH$2,'OTT-广告位'!$D:$D,Cost!BH$3)</f>
        <v>0</v>
      </c>
      <c r="BI26" s="14">
        <f>SUMIFS('OTT-广告位'!$E:$E,'OTT-广告位'!$B:$B,'OTT-广告位'!$B$6,'OTT-广告位'!$A:$A,Cost!$AR26,'OTT-广告位'!$C:$C,Cost!BI$2,'OTT-广告位'!$D:$D,Cost!BI$3)</f>
        <v>15895</v>
      </c>
      <c r="BJ26" s="14">
        <f>SUMIFS('OTT-广告位'!$E:$E,'OTT-广告位'!$B:$B,'OTT-广告位'!$B$6,'OTT-广告位'!$A:$A,Cost!$AR26,'OTT-广告位'!$C:$C,Cost!BJ$2,'OTT-广告位'!$D:$D,Cost!BJ$3)</f>
        <v>0</v>
      </c>
      <c r="BK26" s="14">
        <f>SUMIFS('OTT-广告位'!$E:$E,'OTT-广告位'!$B:$B,'OTT-广告位'!$B$6,'OTT-广告位'!$A:$A,Cost!$AR26,'OTT-广告位'!$C:$C,Cost!BK$2,'OTT-广告位'!$D:$D,Cost!BK$3)</f>
        <v>0</v>
      </c>
      <c r="BL26" s="14">
        <f>SUMIFS('OTT-广告位'!$E:$E,'OTT-广告位'!$B:$B,'OTT-广告位'!$B$6,'OTT-广告位'!$A:$A,Cost!$AR26,'OTT-广告位'!$C:$C,Cost!BL$2,'OTT-广告位'!$D:$D,Cost!BL$3)</f>
        <v>32198</v>
      </c>
      <c r="BM26" s="14">
        <f>SUMIFS('OTT-广告位'!$E:$E,'OTT-广告位'!$B:$B,'OTT-广告位'!$B$6,'OTT-广告位'!$A:$A,Cost!$AR26,'OTT-广告位'!$C:$C,Cost!BM$2,'OTT-广告位'!$D:$D,Cost!BM$3)</f>
        <v>0</v>
      </c>
      <c r="BN26" s="14">
        <f>SUMIFS('OTT-广告位'!$E:$E,'OTT-广告位'!$B:$B,'OTT-广告位'!$B$6,'OTT-广告位'!$A:$A,Cost!$AR26,'OTT-广告位'!$C:$C,Cost!BN$2,'OTT-广告位'!$D:$D,Cost!BN$3)</f>
        <v>0</v>
      </c>
      <c r="BO26" s="14">
        <f>SUMIFS('OTT-广告位'!$E:$E,'OTT-广告位'!$B:$B,'OTT-广告位'!$B$6,'OTT-广告位'!$A:$A,Cost!$AR26,'OTT-广告位'!$C:$C,Cost!BO$2,'OTT-广告位'!$D:$D,Cost!BO$3)</f>
        <v>37886</v>
      </c>
      <c r="BP26" s="14">
        <f>SUMIFS('OTT-广告位'!$E:$E,'OTT-广告位'!$B:$B,'OTT-广告位'!$B$6,'OTT-广告位'!$A:$A,Cost!$AR26,'OTT-广告位'!$C:$C,Cost!BP$2,'OTT-广告位'!$D:$D,Cost!BP$3)</f>
        <v>0</v>
      </c>
      <c r="BR26" s="21" t="s">
        <v>103</v>
      </c>
      <c r="BS26" s="14">
        <f>SUMIFS(Spotplan!$F:$F,Spotplan!$B:$B,Cost!BS$2,Spotplan!$C:$C,Cost!$BR26,Spotplan!$A:$A,$BS$1,Spotplan!$D:$D,Cost!BS$3)</f>
        <v>0</v>
      </c>
      <c r="BT26" s="14">
        <f>SUMIFS(Spotplan!$F:$F,Spotplan!$B:$B,Cost!BT$2,Spotplan!$C:$C,Cost!$BR26,Spotplan!$A:$A,$BS$1,Spotplan!$D:$D,Cost!BT$3)</f>
        <v>1080000</v>
      </c>
      <c r="BU26" s="14">
        <f>SUMIFS(Spotplan!$F:$F,Spotplan!$B:$B,Cost!BU$2,Spotplan!$C:$C,Cost!$BR26,Spotplan!$A:$A,$BS$1,Spotplan!$D:$D,Cost!BU$3)</f>
        <v>0</v>
      </c>
      <c r="BV26" s="14">
        <f>SUMIFS(Spotplan!$F:$F,Spotplan!$B:$B,Cost!BV$2,Spotplan!$C:$C,Cost!$BR26,Spotplan!$A:$A,$BS$1,Spotplan!$D:$D,Cost!BV$3)</f>
        <v>0</v>
      </c>
      <c r="BW26" s="14">
        <f>SUMIFS(Spotplan!$F:$F,Spotplan!$B:$B,Cost!BW$2,Spotplan!$C:$C,Cost!$BR26,Spotplan!$A:$A,$BS$1,Spotplan!$D:$D,Cost!BW$3)</f>
        <v>304000</v>
      </c>
      <c r="BX26" s="14">
        <f>SUMIFS(Spotplan!$F:$F,Spotplan!$B:$B,Cost!BX$2,Spotplan!$C:$C,Cost!$BR26,Spotplan!$A:$A,$BS$1,Spotplan!$D:$D,Cost!BX$3)</f>
        <v>0</v>
      </c>
      <c r="BY26" s="14">
        <f>SUMIFS(Spotplan!$F:$F,Spotplan!$B:$B,Cost!BY$2,Spotplan!$C:$C,Cost!$BR26,Spotplan!$A:$A,$BS$1,Spotplan!$D:$D,Cost!BY$3)</f>
        <v>0</v>
      </c>
      <c r="BZ26" s="14">
        <f>SUMIFS(Spotplan!$F:$F,Spotplan!$B:$B,Cost!BZ$2,Spotplan!$C:$C,Cost!$BR26,Spotplan!$A:$A,$BS$1,Spotplan!$D:$D,Cost!BZ$3)</f>
        <v>192000</v>
      </c>
      <c r="CA26" s="14">
        <f>SUMIFS(Spotplan!$F:$F,Spotplan!$B:$B,Cost!CA$2,Spotplan!$C:$C,Cost!$BR26,Spotplan!$A:$A,$BS$1,Spotplan!$D:$D,Cost!CA$3)</f>
        <v>0</v>
      </c>
      <c r="CB26" s="14">
        <f>SUMIFS(Spotplan!$F:$F,Spotplan!$B:$B,Cost!CB$2,Spotplan!$C:$C,Cost!$BR26,Spotplan!$A:$A,$BS$1,Spotplan!$D:$D,Cost!CB$3)</f>
        <v>0</v>
      </c>
      <c r="CC26" s="14">
        <f>SUMIFS(Spotplan!$F:$F,Spotplan!$B:$B,Cost!CC$2,Spotplan!$C:$C,Cost!$BR26,Spotplan!$A:$A,$BS$1,Spotplan!$D:$D,Cost!CC$3)</f>
        <v>176000</v>
      </c>
      <c r="CD26" s="14">
        <f>SUMIFS(Spotplan!$F:$F,Spotplan!$B:$B,Cost!CD$2,Spotplan!$C:$C,Cost!$BR26,Spotplan!$A:$A,$BS$1,Spotplan!$D:$D,Cost!CD$3)</f>
        <v>0</v>
      </c>
      <c r="CE26" s="14">
        <f>SUMIFS(Spotplan!$F:$F,Spotplan!$B:$B,Cost!CE$2,Spotplan!$C:$C,Cost!$BR26,Spotplan!$A:$A,$CE$1,Spotplan!$D:$D,Cost!CE$3)</f>
        <v>0</v>
      </c>
      <c r="CF26" s="14">
        <f>SUMIFS(Spotplan!$F:$F,Spotplan!$B:$B,Cost!CF$2,Spotplan!$C:$C,Cost!$BR26,Spotplan!$A:$A,$CE$1,Spotplan!$D:$D,Cost!CF$3)</f>
        <v>72000</v>
      </c>
      <c r="CG26" s="14">
        <f>SUMIFS(Spotplan!$F:$F,Spotplan!$B:$B,Cost!CG$2,Spotplan!$C:$C,Cost!$BR26,Spotplan!$A:$A,$CE$1,Spotplan!$D:$D,Cost!CG$3)</f>
        <v>0</v>
      </c>
      <c r="CH26" s="14">
        <f>SUMIFS(Spotplan!$F:$F,Spotplan!$B:$B,Cost!CH$2,Spotplan!$C:$C,Cost!$BR26,Spotplan!$A:$A,$CE$1,Spotplan!$D:$D,Cost!CH$3)</f>
        <v>0</v>
      </c>
      <c r="CI26" s="14">
        <f>SUMIFS(Spotplan!$F:$F,Spotplan!$B:$B,Cost!CI$2,Spotplan!$C:$C,Cost!$BR26,Spotplan!$A:$A,$CE$1,Spotplan!$D:$D,Cost!CI$3)</f>
        <v>16000</v>
      </c>
      <c r="CJ26" s="14">
        <f>SUMIFS(Spotplan!$F:$F,Spotplan!$B:$B,Cost!CJ$2,Spotplan!$C:$C,Cost!$BR26,Spotplan!$A:$A,$CE$1,Spotplan!$D:$D,Cost!CJ$3)</f>
        <v>0</v>
      </c>
      <c r="CK26" s="14">
        <f>SUMIFS(Spotplan!$F:$F,Spotplan!$B:$B,Cost!CK$2,Spotplan!$C:$C,Cost!$BR26,Spotplan!$A:$A,$CE$1,Spotplan!$D:$D,Cost!CK$3)</f>
        <v>0</v>
      </c>
      <c r="CL26" s="14">
        <f>SUMIFS(Spotplan!$F:$F,Spotplan!$B:$B,Cost!CL$2,Spotplan!$C:$C,Cost!$BR26,Spotplan!$A:$A,$CE$1,Spotplan!$D:$D,Cost!CL$3)</f>
        <v>32000</v>
      </c>
      <c r="CM26" s="14">
        <f>SUMIFS(Spotplan!$F:$F,Spotplan!$B:$B,Cost!CM$2,Spotplan!$C:$C,Cost!$BR26,Spotplan!$A:$A,$CE$1,Spotplan!$D:$D,Cost!CM$3)</f>
        <v>0</v>
      </c>
      <c r="CN26" s="14">
        <f>SUMIFS(Spotplan!$F:$F,Spotplan!$B:$B,Cost!CN$2,Spotplan!$C:$C,Cost!$BR26,Spotplan!$A:$A,$CE$1,Spotplan!$D:$D,Cost!CN$3)</f>
        <v>0</v>
      </c>
      <c r="CO26" s="14">
        <f>SUMIFS(Spotplan!$F:$F,Spotplan!$B:$B,Cost!CO$2,Spotplan!$C:$C,Cost!$BR26,Spotplan!$A:$A,$CE$1,Spotplan!$D:$D,Cost!CO$3)</f>
        <v>32000</v>
      </c>
      <c r="CP26" s="14">
        <f>SUMIFS(Spotplan!$F:$F,Spotplan!$B:$B,Cost!CP$2,Spotplan!$C:$C,Cost!$BR26,Spotplan!$A:$A,$CE$1,Spotplan!$D:$D,Cost!CP$3)</f>
        <v>0</v>
      </c>
    </row>
    <row r="27" spans="5:94">
      <c r="E27" s="22" t="s">
        <v>55</v>
      </c>
      <c r="F27" s="15">
        <f t="shared" si="5"/>
        <v>0</v>
      </c>
      <c r="G27" s="15">
        <f t="shared" si="6"/>
        <v>9764.48</v>
      </c>
      <c r="H27" s="15">
        <f t="shared" si="7"/>
        <v>0</v>
      </c>
      <c r="I27" s="15">
        <f t="shared" si="8"/>
        <v>0</v>
      </c>
      <c r="J27" s="15">
        <f t="shared" si="9"/>
        <v>12859.391999999998</v>
      </c>
      <c r="K27" s="15">
        <f t="shared" si="10"/>
        <v>0</v>
      </c>
      <c r="L27" s="15">
        <f t="shared" si="11"/>
        <v>0</v>
      </c>
      <c r="M27" s="15">
        <f t="shared" si="12"/>
        <v>2079</v>
      </c>
      <c r="N27" s="15">
        <f t="shared" si="13"/>
        <v>0</v>
      </c>
      <c r="O27" s="15">
        <f t="shared" si="14"/>
        <v>0</v>
      </c>
      <c r="P27" s="15">
        <f t="shared" si="15"/>
        <v>1605.5</v>
      </c>
      <c r="Q27" s="15">
        <f t="shared" si="16"/>
        <v>0</v>
      </c>
      <c r="R27" s="15">
        <f t="shared" si="17"/>
        <v>26308.371999999996</v>
      </c>
      <c r="S27" s="15">
        <f t="shared" si="18"/>
        <v>0</v>
      </c>
      <c r="T27" s="15">
        <f t="shared" si="19"/>
        <v>1284.0960000000002</v>
      </c>
      <c r="U27" s="15">
        <f t="shared" si="20"/>
        <v>0</v>
      </c>
      <c r="V27" s="15">
        <f t="shared" si="21"/>
        <v>0</v>
      </c>
      <c r="W27" s="15">
        <f t="shared" si="22"/>
        <v>340.03199999999998</v>
      </c>
      <c r="X27" s="15">
        <f t="shared" si="23"/>
        <v>0</v>
      </c>
      <c r="Y27" s="15">
        <f t="shared" si="24"/>
        <v>0</v>
      </c>
      <c r="Z27" s="15">
        <f t="shared" si="25"/>
        <v>831.6</v>
      </c>
      <c r="AA27" s="15">
        <f t="shared" si="26"/>
        <v>0</v>
      </c>
      <c r="AB27" s="15">
        <f t="shared" si="27"/>
        <v>0</v>
      </c>
      <c r="AC27" s="15">
        <f t="shared" si="28"/>
        <v>691.59999999999991</v>
      </c>
      <c r="AD27" s="15">
        <f t="shared" si="29"/>
        <v>0</v>
      </c>
      <c r="AE27" s="15">
        <f t="shared" si="32"/>
        <v>3147.328</v>
      </c>
      <c r="AF27" s="15">
        <f t="shared" si="33"/>
        <v>29455.699999999997</v>
      </c>
      <c r="AH27" s="21" t="s">
        <v>55</v>
      </c>
      <c r="AI27" s="19">
        <v>16.72</v>
      </c>
      <c r="AJ27" s="19">
        <v>15.455999999999998</v>
      </c>
      <c r="AK27" s="19">
        <v>17.324999999999999</v>
      </c>
      <c r="AL27" s="19">
        <v>15.4375</v>
      </c>
      <c r="AM27" s="25">
        <v>26.752000000000002</v>
      </c>
      <c r="AN27" s="19">
        <v>42.503999999999998</v>
      </c>
      <c r="AO27" s="25">
        <v>34.65</v>
      </c>
      <c r="AP27" s="19">
        <v>21.612499999999997</v>
      </c>
      <c r="AR27" s="21" t="s">
        <v>55</v>
      </c>
      <c r="AS27" s="14">
        <f>SUMIFS('OTV-广告位'!$E:$E,'OTV-广告位'!$A:$A,Cost!$AR27,'OTV-广告位'!$C:$C,Cost!AS$2,'OTV-广告位'!$B:$B,'OTV-广告位'!$B$6,'OTV-广告位'!$D:$D,Cost!AS$3)</f>
        <v>0</v>
      </c>
      <c r="AT27" s="14">
        <f>SUMIFS('OTV-广告位'!$E:$E,'OTV-广告位'!$A:$A,Cost!$AR27,'OTV-广告位'!$C:$C,Cost!AT$2,'OTV-广告位'!$B:$B,'OTV-广告位'!$B$6,'OTV-广告位'!$D:$D,Cost!AT$3)</f>
        <v>729163</v>
      </c>
      <c r="AU27" s="14">
        <f>SUMIFS('OTV-广告位'!$E:$E,'OTV-广告位'!$A:$A,Cost!$AR27,'OTV-广告位'!$C:$C,Cost!AU$2,'OTV-广告位'!$B:$B,'OTV-广告位'!$B$6,'OTV-广告位'!$D:$D,Cost!AU$3)</f>
        <v>0</v>
      </c>
      <c r="AV27" s="14">
        <f>SUMIFS('OTV-广告位'!$E:$E,'OTV-广告位'!$A:$A,Cost!$AR27,'OTV-广告位'!$C:$C,Cost!AV$2,'OTV-广告位'!$B:$B,'OTV-广告位'!$B$6,'OTV-广告位'!$D:$D,Cost!AV$3)</f>
        <v>0</v>
      </c>
      <c r="AW27" s="14">
        <f>SUMIFS('OTV-广告位'!$E:$E,'OTV-广告位'!$A:$A,Cost!$AR27,'OTV-广告位'!$C:$C,Cost!AW$2,'OTV-广告位'!$B:$B,'OTV-广告位'!$B$6,'OTV-广告位'!$D:$D,Cost!AW$3)</f>
        <v>842691</v>
      </c>
      <c r="AX27" s="14">
        <f>SUMIFS('OTV-广告位'!$E:$E,'OTV-广告位'!$A:$A,Cost!$AR27,'OTV-广告位'!$C:$C,Cost!AX$2,'OTV-广告位'!$B:$B,'OTV-广告位'!$B$6,'OTV-广告位'!$D:$D,Cost!AX$3)</f>
        <v>0</v>
      </c>
      <c r="AY27" s="14">
        <f>SUMIFS('OTV-广告位'!$E:$E,'OTV-广告位'!$A:$A,Cost!$AR27,'OTV-广告位'!$C:$C,Cost!AY$2,'OTV-广告位'!$B:$B,'OTV-广告位'!$B$6,'OTV-广告位'!$D:$D,Cost!AY$3)</f>
        <v>0</v>
      </c>
      <c r="AZ27" s="14">
        <f>SUMIFS('OTV-广告位'!$E:$E,'OTV-广告位'!$A:$A,Cost!$AR27,'OTV-广告位'!$C:$C,Cost!AZ$2,'OTV-广告位'!$B:$B,'OTV-广告位'!$B$6,'OTV-广告位'!$D:$D,Cost!AZ$3)</f>
        <v>121033</v>
      </c>
      <c r="BA27" s="14">
        <f>SUMIFS('OTV-广告位'!$E:$E,'OTV-广告位'!$A:$A,Cost!$AR27,'OTV-广告位'!$C:$C,Cost!BA$2,'OTV-广告位'!$B:$B,'OTV-广告位'!$B$6,'OTV-广告位'!$D:$D,Cost!BA$3)</f>
        <v>0</v>
      </c>
      <c r="BB27" s="14">
        <f>SUMIFS('OTV-广告位'!$E:$E,'OTV-广告位'!$A:$A,Cost!$AR27,'OTV-广告位'!$C:$C,Cost!BB$2,'OTV-广告位'!$B:$B,'OTV-广告位'!$B$6,'OTV-广告位'!$D:$D,Cost!BB$3)</f>
        <v>0</v>
      </c>
      <c r="BC27" s="14">
        <f>SUMIFS('OTV-广告位'!$E:$E,'OTV-广告位'!$A:$A,Cost!$AR27,'OTV-广告位'!$C:$C,Cost!BC$2,'OTV-广告位'!$B:$B,'OTV-广告位'!$B$6,'OTV-广告位'!$D:$D,Cost!BC$3)</f>
        <v>113698</v>
      </c>
      <c r="BD27" s="14">
        <f>SUMIFS('OTV-广告位'!$E:$E,'OTV-广告位'!$A:$A,Cost!$AR27,'OTV-广告位'!$C:$C,Cost!BD$2,'OTV-广告位'!$B:$B,'OTV-广告位'!$B$6,'OTV-广告位'!$D:$D,Cost!BD$3)</f>
        <v>0</v>
      </c>
      <c r="BE27" s="14">
        <f>SUMIFS('OTT-广告位'!$E:$E,'OTT-广告位'!$B:$B,'OTT-广告位'!$B$6,'OTT-广告位'!$A:$A,Cost!$AR27,'OTT-广告位'!$C:$C,Cost!BE$2,'OTT-广告位'!$D:$D,Cost!BE$3)</f>
        <v>0</v>
      </c>
      <c r="BF27" s="14">
        <f>SUMIFS('OTT-广告位'!$E:$E,'OTT-广告位'!$B:$B,'OTT-广告位'!$B$6,'OTT-广告位'!$A:$A,Cost!$AR27,'OTT-广告位'!$C:$C,Cost!BF$2,'OTT-广告位'!$D:$D,Cost!BF$3)</f>
        <v>91627</v>
      </c>
      <c r="BG27" s="14">
        <f>SUMIFS('OTT-广告位'!$E:$E,'OTT-广告位'!$B:$B,'OTT-广告位'!$B$6,'OTT-广告位'!$A:$A,Cost!$AR27,'OTT-广告位'!$C:$C,Cost!BG$2,'OTT-广告位'!$D:$D,Cost!BG$3)</f>
        <v>0</v>
      </c>
      <c r="BH27" s="14">
        <f>SUMIFS('OTT-广告位'!$E:$E,'OTT-广告位'!$B:$B,'OTT-广告位'!$B$6,'OTT-广告位'!$A:$A,Cost!$AR27,'OTT-广告位'!$C:$C,Cost!BH$2,'OTT-广告位'!$D:$D,Cost!BH$3)</f>
        <v>0</v>
      </c>
      <c r="BI27" s="14">
        <f>SUMIFS('OTT-广告位'!$E:$E,'OTT-广告位'!$B:$B,'OTT-广告位'!$B$6,'OTT-广告位'!$A:$A,Cost!$AR27,'OTT-广告位'!$C:$C,Cost!BI$2,'OTT-广告位'!$D:$D,Cost!BI$3)</f>
        <v>8041</v>
      </c>
      <c r="BJ27" s="14">
        <f>SUMIFS('OTT-广告位'!$E:$E,'OTT-广告位'!$B:$B,'OTT-广告位'!$B$6,'OTT-广告位'!$A:$A,Cost!$AR27,'OTT-广告位'!$C:$C,Cost!BJ$2,'OTT-广告位'!$D:$D,Cost!BJ$3)</f>
        <v>0</v>
      </c>
      <c r="BK27" s="14">
        <f>SUMIFS('OTT-广告位'!$E:$E,'OTT-广告位'!$B:$B,'OTT-广告位'!$B$6,'OTT-广告位'!$A:$A,Cost!$AR27,'OTT-广告位'!$C:$C,Cost!BK$2,'OTT-广告位'!$D:$D,Cost!BK$3)</f>
        <v>0</v>
      </c>
      <c r="BL27" s="14">
        <f>SUMIFS('OTT-广告位'!$E:$E,'OTT-广告位'!$B:$B,'OTT-广告位'!$B$6,'OTT-广告位'!$A:$A,Cost!$AR27,'OTT-广告位'!$C:$C,Cost!BL$2,'OTT-广告位'!$D:$D,Cost!BL$3)</f>
        <v>24172</v>
      </c>
      <c r="BM27" s="14">
        <f>SUMIFS('OTT-广告位'!$E:$E,'OTT-广告位'!$B:$B,'OTT-广告位'!$B$6,'OTT-广告位'!$A:$A,Cost!$AR27,'OTT-广告位'!$C:$C,Cost!BM$2,'OTT-广告位'!$D:$D,Cost!BM$3)</f>
        <v>0</v>
      </c>
      <c r="BN27" s="14">
        <f>SUMIFS('OTT-广告位'!$E:$E,'OTT-广告位'!$B:$B,'OTT-广告位'!$B$6,'OTT-广告位'!$A:$A,Cost!$AR27,'OTT-广告位'!$C:$C,Cost!BN$2,'OTT-广告位'!$D:$D,Cost!BN$3)</f>
        <v>0</v>
      </c>
      <c r="BO27" s="14">
        <f>SUMIFS('OTT-广告位'!$E:$E,'OTT-广告位'!$B:$B,'OTT-广告位'!$B$6,'OTT-广告位'!$A:$A,Cost!$AR27,'OTT-广告位'!$C:$C,Cost!BO$2,'OTT-广告位'!$D:$D,Cost!BO$3)</f>
        <v>36296</v>
      </c>
      <c r="BP27" s="14">
        <f>SUMIFS('OTT-广告位'!$E:$E,'OTT-广告位'!$B:$B,'OTT-广告位'!$B$6,'OTT-广告位'!$A:$A,Cost!$AR27,'OTT-广告位'!$C:$C,Cost!BP$2,'OTT-广告位'!$D:$D,Cost!BP$3)</f>
        <v>0</v>
      </c>
      <c r="BR27" s="21" t="s">
        <v>55</v>
      </c>
      <c r="BS27" s="14">
        <f>SUMIFS(Spotplan!$F:$F,Spotplan!$B:$B,Cost!BS$2,Spotplan!$C:$C,Cost!$BR27,Spotplan!$A:$A,$BS$1,Spotplan!$D:$D,Cost!BS$3)</f>
        <v>0</v>
      </c>
      <c r="BT27" s="14">
        <f>SUMIFS(Spotplan!$F:$F,Spotplan!$B:$B,Cost!BT$2,Spotplan!$C:$C,Cost!$BR27,Spotplan!$A:$A,$BS$1,Spotplan!$D:$D,Cost!BT$3)</f>
        <v>584000</v>
      </c>
      <c r="BU27" s="14">
        <f>SUMIFS(Spotplan!$F:$F,Spotplan!$B:$B,Cost!BU$2,Spotplan!$C:$C,Cost!$BR27,Spotplan!$A:$A,$BS$1,Spotplan!$D:$D,Cost!BU$3)</f>
        <v>0</v>
      </c>
      <c r="BV27" s="14">
        <f>SUMIFS(Spotplan!$F:$F,Spotplan!$B:$B,Cost!BV$2,Spotplan!$C:$C,Cost!$BR27,Spotplan!$A:$A,$BS$1,Spotplan!$D:$D,Cost!BV$3)</f>
        <v>0</v>
      </c>
      <c r="BW27" s="14">
        <f>SUMIFS(Spotplan!$F:$F,Spotplan!$B:$B,Cost!BW$2,Spotplan!$C:$C,Cost!$BR27,Spotplan!$A:$A,$BS$1,Spotplan!$D:$D,Cost!BW$3)</f>
        <v>832000</v>
      </c>
      <c r="BX27" s="14">
        <f>SUMIFS(Spotplan!$F:$F,Spotplan!$B:$B,Cost!BX$2,Spotplan!$C:$C,Cost!$BR27,Spotplan!$A:$A,$BS$1,Spotplan!$D:$D,Cost!BX$3)</f>
        <v>0</v>
      </c>
      <c r="BY27" s="14">
        <f>SUMIFS(Spotplan!$F:$F,Spotplan!$B:$B,Cost!BY$2,Spotplan!$C:$C,Cost!$BR27,Spotplan!$A:$A,$BS$1,Spotplan!$D:$D,Cost!BY$3)</f>
        <v>0</v>
      </c>
      <c r="BZ27" s="14">
        <f>SUMIFS(Spotplan!$F:$F,Spotplan!$B:$B,Cost!BZ$2,Spotplan!$C:$C,Cost!$BR27,Spotplan!$A:$A,$BS$1,Spotplan!$D:$D,Cost!BZ$3)</f>
        <v>120000</v>
      </c>
      <c r="CA27" s="14">
        <f>SUMIFS(Spotplan!$F:$F,Spotplan!$B:$B,Cost!CA$2,Spotplan!$C:$C,Cost!$BR27,Spotplan!$A:$A,$BS$1,Spotplan!$D:$D,Cost!CA$3)</f>
        <v>0</v>
      </c>
      <c r="CB27" s="14">
        <f>SUMIFS(Spotplan!$F:$F,Spotplan!$B:$B,Cost!CB$2,Spotplan!$C:$C,Cost!$BR27,Spotplan!$A:$A,$BS$1,Spotplan!$D:$D,Cost!CB$3)</f>
        <v>0</v>
      </c>
      <c r="CC27" s="14">
        <f>SUMIFS(Spotplan!$F:$F,Spotplan!$B:$B,Cost!CC$2,Spotplan!$C:$C,Cost!$BR27,Spotplan!$A:$A,$BS$1,Spotplan!$D:$D,Cost!CC$3)</f>
        <v>104000</v>
      </c>
      <c r="CD27" s="14">
        <f>SUMIFS(Spotplan!$F:$F,Spotplan!$B:$B,Cost!CD$2,Spotplan!$C:$C,Cost!$BR27,Spotplan!$A:$A,$BS$1,Spotplan!$D:$D,Cost!CD$3)</f>
        <v>0</v>
      </c>
      <c r="CE27" s="14">
        <f>SUMIFS(Spotplan!$F:$F,Spotplan!$B:$B,Cost!CE$2,Spotplan!$C:$C,Cost!$BR27,Spotplan!$A:$A,$CE$1,Spotplan!$D:$D,Cost!CE$3)</f>
        <v>0</v>
      </c>
      <c r="CF27" s="14">
        <f>SUMIFS(Spotplan!$F:$F,Spotplan!$B:$B,Cost!CF$2,Spotplan!$C:$C,Cost!$BR27,Spotplan!$A:$A,$CE$1,Spotplan!$D:$D,Cost!CF$3)</f>
        <v>48000</v>
      </c>
      <c r="CG27" s="14">
        <f>SUMIFS(Spotplan!$F:$F,Spotplan!$B:$B,Cost!CG$2,Spotplan!$C:$C,Cost!$BR27,Spotplan!$A:$A,$CE$1,Spotplan!$D:$D,Cost!CG$3)</f>
        <v>0</v>
      </c>
      <c r="CH27" s="14">
        <f>SUMIFS(Spotplan!$F:$F,Spotplan!$B:$B,Cost!CH$2,Spotplan!$C:$C,Cost!$BR27,Spotplan!$A:$A,$CE$1,Spotplan!$D:$D,Cost!CH$3)</f>
        <v>0</v>
      </c>
      <c r="CI27" s="14">
        <f>SUMIFS(Spotplan!$F:$F,Spotplan!$B:$B,Cost!CI$2,Spotplan!$C:$C,Cost!$BR27,Spotplan!$A:$A,$CE$1,Spotplan!$D:$D,Cost!CI$3)</f>
        <v>8000</v>
      </c>
      <c r="CJ27" s="14">
        <f>SUMIFS(Spotplan!$F:$F,Spotplan!$B:$B,Cost!CJ$2,Spotplan!$C:$C,Cost!$BR27,Spotplan!$A:$A,$CE$1,Spotplan!$D:$D,Cost!CJ$3)</f>
        <v>0</v>
      </c>
      <c r="CK27" s="14">
        <f>SUMIFS(Spotplan!$F:$F,Spotplan!$B:$B,Cost!CK$2,Spotplan!$C:$C,Cost!$BR27,Spotplan!$A:$A,$CE$1,Spotplan!$D:$D,Cost!CK$3)</f>
        <v>0</v>
      </c>
      <c r="CL27" s="14">
        <f>SUMIFS(Spotplan!$F:$F,Spotplan!$B:$B,Cost!CL$2,Spotplan!$C:$C,Cost!$BR27,Spotplan!$A:$A,$CE$1,Spotplan!$D:$D,Cost!CL$3)</f>
        <v>24000</v>
      </c>
      <c r="CM27" s="14">
        <f>SUMIFS(Spotplan!$F:$F,Spotplan!$B:$B,Cost!CM$2,Spotplan!$C:$C,Cost!$BR27,Spotplan!$A:$A,$CE$1,Spotplan!$D:$D,Cost!CM$3)</f>
        <v>0</v>
      </c>
      <c r="CN27" s="14">
        <f>SUMIFS(Spotplan!$F:$F,Spotplan!$B:$B,Cost!CN$2,Spotplan!$C:$C,Cost!$BR27,Spotplan!$A:$A,$CE$1,Spotplan!$D:$D,Cost!CN$3)</f>
        <v>0</v>
      </c>
      <c r="CO27" s="14">
        <f>SUMIFS(Spotplan!$F:$F,Spotplan!$B:$B,Cost!CO$2,Spotplan!$C:$C,Cost!$BR27,Spotplan!$A:$A,$CE$1,Spotplan!$D:$D,Cost!CO$3)</f>
        <v>32000</v>
      </c>
      <c r="CP27" s="14">
        <f>SUMIFS(Spotplan!$F:$F,Spotplan!$B:$B,Cost!CP$2,Spotplan!$C:$C,Cost!$BR27,Spotplan!$A:$A,$CE$1,Spotplan!$D:$D,Cost!CP$3)</f>
        <v>0</v>
      </c>
    </row>
    <row r="28" spans="5:94">
      <c r="E28" s="22" t="s">
        <v>101</v>
      </c>
      <c r="F28" s="15">
        <f t="shared" si="5"/>
        <v>0</v>
      </c>
      <c r="G28" s="15">
        <f t="shared" si="6"/>
        <v>5216.6400000000003</v>
      </c>
      <c r="H28" s="15">
        <f t="shared" si="7"/>
        <v>0</v>
      </c>
      <c r="I28" s="15">
        <f t="shared" si="8"/>
        <v>0</v>
      </c>
      <c r="J28" s="15">
        <f t="shared" si="9"/>
        <v>4548.0361919999987</v>
      </c>
      <c r="K28" s="15">
        <f t="shared" si="10"/>
        <v>0</v>
      </c>
      <c r="L28" s="15">
        <f t="shared" si="11"/>
        <v>0</v>
      </c>
      <c r="M28" s="15">
        <f t="shared" si="12"/>
        <v>1108.8</v>
      </c>
      <c r="N28" s="15">
        <f t="shared" si="13"/>
        <v>0</v>
      </c>
      <c r="O28" s="15">
        <f t="shared" si="14"/>
        <v>0</v>
      </c>
      <c r="P28" s="15">
        <f t="shared" si="15"/>
        <v>2593.5</v>
      </c>
      <c r="Q28" s="15">
        <f t="shared" si="16"/>
        <v>0</v>
      </c>
      <c r="R28" s="15">
        <f t="shared" si="17"/>
        <v>13466.976191999998</v>
      </c>
      <c r="S28" s="15">
        <f t="shared" si="18"/>
        <v>0</v>
      </c>
      <c r="T28" s="15">
        <f t="shared" si="19"/>
        <v>428.03200000000004</v>
      </c>
      <c r="U28" s="15">
        <f t="shared" si="20"/>
        <v>0</v>
      </c>
      <c r="V28" s="15">
        <f t="shared" si="21"/>
        <v>0</v>
      </c>
      <c r="W28" s="15">
        <f t="shared" si="22"/>
        <v>326.04818399999999</v>
      </c>
      <c r="X28" s="15">
        <f t="shared" si="23"/>
        <v>0</v>
      </c>
      <c r="Y28" s="15">
        <f t="shared" si="24"/>
        <v>0</v>
      </c>
      <c r="Z28" s="15">
        <f t="shared" si="25"/>
        <v>277.2</v>
      </c>
      <c r="AA28" s="15">
        <f t="shared" si="26"/>
        <v>0</v>
      </c>
      <c r="AB28" s="15">
        <f t="shared" si="27"/>
        <v>0</v>
      </c>
      <c r="AC28" s="15">
        <f t="shared" si="28"/>
        <v>345.79999999999995</v>
      </c>
      <c r="AD28" s="15">
        <f t="shared" si="29"/>
        <v>0</v>
      </c>
      <c r="AE28" s="15">
        <f t="shared" si="32"/>
        <v>1377.0801839999999</v>
      </c>
      <c r="AF28" s="15">
        <f t="shared" si="33"/>
        <v>14844.056375999999</v>
      </c>
      <c r="AH28" s="21" t="s">
        <v>101</v>
      </c>
      <c r="AI28" s="19">
        <v>16.72</v>
      </c>
      <c r="AJ28" s="19">
        <v>15.455999999999998</v>
      </c>
      <c r="AK28" s="19">
        <v>17.324999999999999</v>
      </c>
      <c r="AL28" s="19">
        <v>15.4375</v>
      </c>
      <c r="AM28" s="25">
        <v>26.752000000000002</v>
      </c>
      <c r="AN28" s="19">
        <v>42.503999999999998</v>
      </c>
      <c r="AO28" s="25">
        <v>34.65</v>
      </c>
      <c r="AP28" s="19">
        <v>21.612499999999997</v>
      </c>
      <c r="AR28" s="21" t="s">
        <v>101</v>
      </c>
      <c r="AS28" s="14">
        <f>SUMIFS('OTV-广告位'!$E:$E,'OTV-广告位'!$A:$A,Cost!$AR28,'OTV-广告位'!$C:$C,Cost!AS$2,'OTV-广告位'!$B:$B,'OTV-广告位'!$B$6,'OTV-广告位'!$D:$D,Cost!AS$3)</f>
        <v>0</v>
      </c>
      <c r="AT28" s="14">
        <f>SUMIFS('OTV-广告位'!$E:$E,'OTV-广告位'!$A:$A,Cost!$AR28,'OTV-广告位'!$C:$C,Cost!AT$2,'OTV-广告位'!$B:$B,'OTV-广告位'!$B$6,'OTV-广告位'!$D:$D,Cost!AT$3)</f>
        <v>389834</v>
      </c>
      <c r="AU28" s="14">
        <f>SUMIFS('OTV-广告位'!$E:$E,'OTV-广告位'!$A:$A,Cost!$AR28,'OTV-广告位'!$C:$C,Cost!AU$2,'OTV-广告位'!$B:$B,'OTV-广告位'!$B$6,'OTV-广告位'!$D:$D,Cost!AU$3)</f>
        <v>0</v>
      </c>
      <c r="AV28" s="14">
        <f>SUMIFS('OTV-广告位'!$E:$E,'OTV-广告位'!$A:$A,Cost!$AR28,'OTV-广告位'!$C:$C,Cost!AV$2,'OTV-广告位'!$B:$B,'OTV-广告位'!$B$6,'OTV-广告位'!$D:$D,Cost!AV$3)</f>
        <v>0</v>
      </c>
      <c r="AW28" s="14">
        <f>SUMIFS('OTV-广告位'!$E:$E,'OTV-广告位'!$A:$A,Cost!$AR28,'OTV-广告位'!$C:$C,Cost!AW$2,'OTV-广告位'!$B:$B,'OTV-广告位'!$B$6,'OTV-广告位'!$D:$D,Cost!AW$3)</f>
        <v>294257</v>
      </c>
      <c r="AX28" s="14">
        <f>SUMIFS('OTV-广告位'!$E:$E,'OTV-广告位'!$A:$A,Cost!$AR28,'OTV-广告位'!$C:$C,Cost!AX$2,'OTV-广告位'!$B:$B,'OTV-广告位'!$B$6,'OTV-广告位'!$D:$D,Cost!AX$3)</f>
        <v>0</v>
      </c>
      <c r="AY28" s="14">
        <f>SUMIFS('OTV-广告位'!$E:$E,'OTV-广告位'!$A:$A,Cost!$AR28,'OTV-广告位'!$C:$C,Cost!AY$2,'OTV-广告位'!$B:$B,'OTV-广告位'!$B$6,'OTV-广告位'!$D:$D,Cost!AY$3)</f>
        <v>0</v>
      </c>
      <c r="AZ28" s="14">
        <f>SUMIFS('OTV-广告位'!$E:$E,'OTV-广告位'!$A:$A,Cost!$AR28,'OTV-广告位'!$C:$C,Cost!AZ$2,'OTV-广告位'!$B:$B,'OTV-广告位'!$B$6,'OTV-广告位'!$D:$D,Cost!AZ$3)</f>
        <v>64534</v>
      </c>
      <c r="BA28" s="14">
        <f>SUMIFS('OTV-广告位'!$E:$E,'OTV-广告位'!$A:$A,Cost!$AR28,'OTV-广告位'!$C:$C,Cost!BA$2,'OTV-广告位'!$B:$B,'OTV-广告位'!$B$6,'OTV-广告位'!$D:$D,Cost!BA$3)</f>
        <v>0</v>
      </c>
      <c r="BB28" s="14">
        <f>SUMIFS('OTV-广告位'!$E:$E,'OTV-广告位'!$A:$A,Cost!$AR28,'OTV-广告位'!$C:$C,Cost!BB$2,'OTV-广告位'!$B:$B,'OTV-广告位'!$B$6,'OTV-广告位'!$D:$D,Cost!BB$3)</f>
        <v>0</v>
      </c>
      <c r="BC28" s="14">
        <f>SUMIFS('OTV-广告位'!$E:$E,'OTV-广告位'!$A:$A,Cost!$AR28,'OTV-广告位'!$C:$C,Cost!BC$2,'OTV-广告位'!$B:$B,'OTV-广告位'!$B$6,'OTV-广告位'!$D:$D,Cost!BC$3)</f>
        <v>195612</v>
      </c>
      <c r="BD28" s="14">
        <f>SUMIFS('OTV-广告位'!$E:$E,'OTV-广告位'!$A:$A,Cost!$AR28,'OTV-广告位'!$C:$C,Cost!BD$2,'OTV-广告位'!$B:$B,'OTV-广告位'!$B$6,'OTV-广告位'!$D:$D,Cost!BD$3)</f>
        <v>0</v>
      </c>
      <c r="BE28" s="14">
        <f>SUMIFS('OTT-广告位'!$E:$E,'OTT-广告位'!$B:$B,'OTT-广告位'!$B$6,'OTT-广告位'!$A:$A,Cost!$AR28,'OTT-广告位'!$C:$C,Cost!BE$2,'OTT-广告位'!$D:$D,Cost!BE$3)</f>
        <v>0</v>
      </c>
      <c r="BF28" s="14">
        <f>SUMIFS('OTT-广告位'!$E:$E,'OTT-广告位'!$B:$B,'OTT-广告位'!$B$6,'OTT-广告位'!$A:$A,Cost!$AR28,'OTT-广告位'!$C:$C,Cost!BF$2,'OTT-广告位'!$D:$D,Cost!BF$3)</f>
        <v>40111</v>
      </c>
      <c r="BG28" s="14">
        <f>SUMIFS('OTT-广告位'!$E:$E,'OTT-广告位'!$B:$B,'OTT-广告位'!$B$6,'OTT-广告位'!$A:$A,Cost!$AR28,'OTT-广告位'!$C:$C,Cost!BG$2,'OTT-广告位'!$D:$D,Cost!BG$3)</f>
        <v>0</v>
      </c>
      <c r="BH28" s="14">
        <f>SUMIFS('OTT-广告位'!$E:$E,'OTT-广告位'!$B:$B,'OTT-广告位'!$B$6,'OTT-广告位'!$A:$A,Cost!$AR28,'OTT-广告位'!$C:$C,Cost!BH$2,'OTT-广告位'!$D:$D,Cost!BH$3)</f>
        <v>0</v>
      </c>
      <c r="BI28" s="14">
        <f>SUMIFS('OTT-广告位'!$E:$E,'OTT-广告位'!$B:$B,'OTT-广告位'!$B$6,'OTT-广告位'!$A:$A,Cost!$AR28,'OTT-广告位'!$C:$C,Cost!BI$2,'OTT-广告位'!$D:$D,Cost!BI$3)</f>
        <v>7671</v>
      </c>
      <c r="BJ28" s="14">
        <f>SUMIFS('OTT-广告位'!$E:$E,'OTT-广告位'!$B:$B,'OTT-广告位'!$B$6,'OTT-广告位'!$A:$A,Cost!$AR28,'OTT-广告位'!$C:$C,Cost!BJ$2,'OTT-广告位'!$D:$D,Cost!BJ$3)</f>
        <v>0</v>
      </c>
      <c r="BK28" s="14">
        <f>SUMIFS('OTT-广告位'!$E:$E,'OTT-广告位'!$B:$B,'OTT-广告位'!$B$6,'OTT-广告位'!$A:$A,Cost!$AR28,'OTT-广告位'!$C:$C,Cost!BK$2,'OTT-广告位'!$D:$D,Cost!BK$3)</f>
        <v>0</v>
      </c>
      <c r="BL28" s="14">
        <f>SUMIFS('OTT-广告位'!$E:$E,'OTT-广告位'!$B:$B,'OTT-广告位'!$B$6,'OTT-广告位'!$A:$A,Cost!$AR28,'OTT-广告位'!$C:$C,Cost!BL$2,'OTT-广告位'!$D:$D,Cost!BL$3)</f>
        <v>8039</v>
      </c>
      <c r="BM28" s="14">
        <f>SUMIFS('OTT-广告位'!$E:$E,'OTT-广告位'!$B:$B,'OTT-广告位'!$B$6,'OTT-广告位'!$A:$A,Cost!$AR28,'OTT-广告位'!$C:$C,Cost!BM$2,'OTT-广告位'!$D:$D,Cost!BM$3)</f>
        <v>0</v>
      </c>
      <c r="BN28" s="14">
        <f>SUMIFS('OTT-广告位'!$E:$E,'OTT-广告位'!$B:$B,'OTT-广告位'!$B$6,'OTT-广告位'!$A:$A,Cost!$AR28,'OTT-广告位'!$C:$C,Cost!BN$2,'OTT-广告位'!$D:$D,Cost!BN$3)</f>
        <v>0</v>
      </c>
      <c r="BO28" s="14">
        <f>SUMIFS('OTT-广告位'!$E:$E,'OTT-广告位'!$B:$B,'OTT-广告位'!$B$6,'OTT-广告位'!$A:$A,Cost!$AR28,'OTT-广告位'!$C:$C,Cost!BO$2,'OTT-广告位'!$D:$D,Cost!BO$3)</f>
        <v>18873</v>
      </c>
      <c r="BP28" s="14">
        <f>SUMIFS('OTT-广告位'!$E:$E,'OTT-广告位'!$B:$B,'OTT-广告位'!$B$6,'OTT-广告位'!$A:$A,Cost!$AR28,'OTT-广告位'!$C:$C,Cost!BP$2,'OTT-广告位'!$D:$D,Cost!BP$3)</f>
        <v>0</v>
      </c>
      <c r="BR28" s="21" t="s">
        <v>101</v>
      </c>
      <c r="BS28" s="14">
        <f>SUMIFS(Spotplan!$F:$F,Spotplan!$B:$B,Cost!BS$2,Spotplan!$C:$C,Cost!$BR28,Spotplan!$A:$A,$BS$1,Spotplan!$D:$D,Cost!BS$3)</f>
        <v>0</v>
      </c>
      <c r="BT28" s="14">
        <f>SUMIFS(Spotplan!$F:$F,Spotplan!$B:$B,Cost!BT$2,Spotplan!$C:$C,Cost!$BR28,Spotplan!$A:$A,$BS$1,Spotplan!$D:$D,Cost!BT$3)</f>
        <v>312000</v>
      </c>
      <c r="BU28" s="14">
        <f>SUMIFS(Spotplan!$F:$F,Spotplan!$B:$B,Cost!BU$2,Spotplan!$C:$C,Cost!$BR28,Spotplan!$A:$A,$BS$1,Spotplan!$D:$D,Cost!BU$3)</f>
        <v>0</v>
      </c>
      <c r="BV28" s="14">
        <f>SUMIFS(Spotplan!$F:$F,Spotplan!$B:$B,Cost!BV$2,Spotplan!$C:$C,Cost!$BR28,Spotplan!$A:$A,$BS$1,Spotplan!$D:$D,Cost!BV$3)</f>
        <v>0</v>
      </c>
      <c r="BW28" s="14">
        <f>SUMIFS(Spotplan!$F:$F,Spotplan!$B:$B,Cost!BW$2,Spotplan!$C:$C,Cost!$BR28,Spotplan!$A:$A,$BS$1,Spotplan!$D:$D,Cost!BW$3)</f>
        <v>304000</v>
      </c>
      <c r="BX28" s="14">
        <f>SUMIFS(Spotplan!$F:$F,Spotplan!$B:$B,Cost!BX$2,Spotplan!$C:$C,Cost!$BR28,Spotplan!$A:$A,$BS$1,Spotplan!$D:$D,Cost!BX$3)</f>
        <v>0</v>
      </c>
      <c r="BY28" s="14">
        <f>SUMIFS(Spotplan!$F:$F,Spotplan!$B:$B,Cost!BY$2,Spotplan!$C:$C,Cost!$BR28,Spotplan!$A:$A,$BS$1,Spotplan!$D:$D,Cost!BY$3)</f>
        <v>0</v>
      </c>
      <c r="BZ28" s="14">
        <f>SUMIFS(Spotplan!$F:$F,Spotplan!$B:$B,Cost!BZ$2,Spotplan!$C:$C,Cost!$BR28,Spotplan!$A:$A,$BS$1,Spotplan!$D:$D,Cost!BZ$3)</f>
        <v>64000</v>
      </c>
      <c r="CA28" s="14">
        <f>SUMIFS(Spotplan!$F:$F,Spotplan!$B:$B,Cost!CA$2,Spotplan!$C:$C,Cost!$BR28,Spotplan!$A:$A,$BS$1,Spotplan!$D:$D,Cost!CA$3)</f>
        <v>0</v>
      </c>
      <c r="CB28" s="14">
        <f>SUMIFS(Spotplan!$F:$F,Spotplan!$B:$B,Cost!CB$2,Spotplan!$C:$C,Cost!$BR28,Spotplan!$A:$A,$BS$1,Spotplan!$D:$D,Cost!CB$3)</f>
        <v>0</v>
      </c>
      <c r="CC28" s="14">
        <f>SUMIFS(Spotplan!$F:$F,Spotplan!$B:$B,Cost!CC$2,Spotplan!$C:$C,Cost!$BR28,Spotplan!$A:$A,$BS$1,Spotplan!$D:$D,Cost!CC$3)</f>
        <v>168000</v>
      </c>
      <c r="CD28" s="14">
        <f>SUMIFS(Spotplan!$F:$F,Spotplan!$B:$B,Cost!CD$2,Spotplan!$C:$C,Cost!$BR28,Spotplan!$A:$A,$BS$1,Spotplan!$D:$D,Cost!CD$3)</f>
        <v>0</v>
      </c>
      <c r="CE28" s="14">
        <f>SUMIFS(Spotplan!$F:$F,Spotplan!$B:$B,Cost!CE$2,Spotplan!$C:$C,Cost!$BR28,Spotplan!$A:$A,$CE$1,Spotplan!$D:$D,Cost!CE$3)</f>
        <v>0</v>
      </c>
      <c r="CF28" s="14">
        <f>SUMIFS(Spotplan!$F:$F,Spotplan!$B:$B,Cost!CF$2,Spotplan!$C:$C,Cost!$BR28,Spotplan!$A:$A,$CE$1,Spotplan!$D:$D,Cost!CF$3)</f>
        <v>16000</v>
      </c>
      <c r="CG28" s="14">
        <f>SUMIFS(Spotplan!$F:$F,Spotplan!$B:$B,Cost!CG$2,Spotplan!$C:$C,Cost!$BR28,Spotplan!$A:$A,$CE$1,Spotplan!$D:$D,Cost!CG$3)</f>
        <v>0</v>
      </c>
      <c r="CH28" s="14">
        <f>SUMIFS(Spotplan!$F:$F,Spotplan!$B:$B,Cost!CH$2,Spotplan!$C:$C,Cost!$BR28,Spotplan!$A:$A,$CE$1,Spotplan!$D:$D,Cost!CH$3)</f>
        <v>0</v>
      </c>
      <c r="CI28" s="14">
        <f>SUMIFS(Spotplan!$F:$F,Spotplan!$B:$B,Cost!CI$2,Spotplan!$C:$C,Cost!$BR28,Spotplan!$A:$A,$CE$1,Spotplan!$D:$D,Cost!CI$3)</f>
        <v>8000</v>
      </c>
      <c r="CJ28" s="14">
        <f>SUMIFS(Spotplan!$F:$F,Spotplan!$B:$B,Cost!CJ$2,Spotplan!$C:$C,Cost!$BR28,Spotplan!$A:$A,$CE$1,Spotplan!$D:$D,Cost!CJ$3)</f>
        <v>0</v>
      </c>
      <c r="CK28" s="14">
        <f>SUMIFS(Spotplan!$F:$F,Spotplan!$B:$B,Cost!CK$2,Spotplan!$C:$C,Cost!$BR28,Spotplan!$A:$A,$CE$1,Spotplan!$D:$D,Cost!CK$3)</f>
        <v>0</v>
      </c>
      <c r="CL28" s="14">
        <f>SUMIFS(Spotplan!$F:$F,Spotplan!$B:$B,Cost!CL$2,Spotplan!$C:$C,Cost!$BR28,Spotplan!$A:$A,$CE$1,Spotplan!$D:$D,Cost!CL$3)</f>
        <v>8000</v>
      </c>
      <c r="CM28" s="14">
        <f>SUMIFS(Spotplan!$F:$F,Spotplan!$B:$B,Cost!CM$2,Spotplan!$C:$C,Cost!$BR28,Spotplan!$A:$A,$CE$1,Spotplan!$D:$D,Cost!CM$3)</f>
        <v>0</v>
      </c>
      <c r="CN28" s="14">
        <f>SUMIFS(Spotplan!$F:$F,Spotplan!$B:$B,Cost!CN$2,Spotplan!$C:$C,Cost!$BR28,Spotplan!$A:$A,$CE$1,Spotplan!$D:$D,Cost!CN$3)</f>
        <v>0</v>
      </c>
      <c r="CO28" s="14">
        <f>SUMIFS(Spotplan!$F:$F,Spotplan!$B:$B,Cost!CO$2,Spotplan!$C:$C,Cost!$BR28,Spotplan!$A:$A,$CE$1,Spotplan!$D:$D,Cost!CO$3)</f>
        <v>16000</v>
      </c>
      <c r="CP28" s="14">
        <f>SUMIFS(Spotplan!$F:$F,Spotplan!$B:$B,Cost!CP$2,Spotplan!$C:$C,Cost!$BR28,Spotplan!$A:$A,$CE$1,Spotplan!$D:$D,Cost!CP$3)</f>
        <v>0</v>
      </c>
    </row>
    <row r="29" spans="5:94">
      <c r="E29" s="22" t="s">
        <v>51</v>
      </c>
      <c r="F29" s="15">
        <f t="shared" si="5"/>
        <v>0</v>
      </c>
      <c r="G29" s="15">
        <f t="shared" si="6"/>
        <v>19729.599999999999</v>
      </c>
      <c r="H29" s="15">
        <f t="shared" si="7"/>
        <v>0</v>
      </c>
      <c r="I29" s="15">
        <f t="shared" si="8"/>
        <v>0</v>
      </c>
      <c r="J29" s="15">
        <f t="shared" si="9"/>
        <v>6270.9628799999991</v>
      </c>
      <c r="K29" s="15">
        <f t="shared" si="10"/>
        <v>0</v>
      </c>
      <c r="L29" s="15">
        <f t="shared" si="11"/>
        <v>0</v>
      </c>
      <c r="M29" s="15">
        <f t="shared" si="12"/>
        <v>3402</v>
      </c>
      <c r="N29" s="15">
        <f t="shared" si="13"/>
        <v>0</v>
      </c>
      <c r="O29" s="15">
        <f t="shared" si="14"/>
        <v>0</v>
      </c>
      <c r="P29" s="15">
        <f t="shared" si="15"/>
        <v>2432</v>
      </c>
      <c r="Q29" s="15">
        <f t="shared" si="16"/>
        <v>0</v>
      </c>
      <c r="R29" s="15">
        <f t="shared" si="17"/>
        <v>31834.562879999998</v>
      </c>
      <c r="S29" s="15">
        <f t="shared" si="18"/>
        <v>0</v>
      </c>
      <c r="T29" s="15">
        <f t="shared" si="19"/>
        <v>4494.3360000000002</v>
      </c>
      <c r="U29" s="15">
        <f t="shared" si="20"/>
        <v>0</v>
      </c>
      <c r="V29" s="15">
        <f t="shared" si="21"/>
        <v>0</v>
      </c>
      <c r="W29" s="15">
        <f t="shared" si="22"/>
        <v>1699.1824079999999</v>
      </c>
      <c r="X29" s="15">
        <f t="shared" si="23"/>
        <v>0</v>
      </c>
      <c r="Y29" s="15">
        <f t="shared" si="24"/>
        <v>0</v>
      </c>
      <c r="Z29" s="15">
        <f t="shared" si="25"/>
        <v>2520</v>
      </c>
      <c r="AA29" s="15">
        <f t="shared" si="26"/>
        <v>0</v>
      </c>
      <c r="AB29" s="15">
        <f t="shared" si="27"/>
        <v>0</v>
      </c>
      <c r="AC29" s="15">
        <f t="shared" si="28"/>
        <v>1520</v>
      </c>
      <c r="AD29" s="15">
        <f t="shared" si="29"/>
        <v>0</v>
      </c>
      <c r="AE29" s="15">
        <f t="shared" si="32"/>
        <v>10233.518408</v>
      </c>
      <c r="AF29" s="15">
        <f t="shared" si="33"/>
        <v>42068.081288000001</v>
      </c>
      <c r="AH29" s="21" t="s">
        <v>51</v>
      </c>
      <c r="AI29" s="19">
        <v>20.9</v>
      </c>
      <c r="AJ29" s="19">
        <v>15.455999999999998</v>
      </c>
      <c r="AK29" s="19">
        <v>28.35</v>
      </c>
      <c r="AL29" s="19">
        <v>19</v>
      </c>
      <c r="AM29" s="25">
        <v>35.112000000000002</v>
      </c>
      <c r="AN29" s="19">
        <v>42.503999999999998</v>
      </c>
      <c r="AO29" s="25">
        <v>63</v>
      </c>
      <c r="AP29" s="19">
        <v>23.75</v>
      </c>
      <c r="AR29" s="21" t="s">
        <v>51</v>
      </c>
      <c r="AS29" s="14">
        <f>SUMIFS('OTV-广告位'!$E:$E,'OTV-广告位'!$A:$A,Cost!$AR29,'OTV-广告位'!$C:$C,Cost!AS$2,'OTV-广告位'!$B:$B,'OTV-广告位'!$B$6,'OTV-广告位'!$D:$D,Cost!AS$3)</f>
        <v>0</v>
      </c>
      <c r="AT29" s="14">
        <f>SUMIFS('OTV-广告位'!$E:$E,'OTV-广告位'!$A:$A,Cost!$AR29,'OTV-广告位'!$C:$C,Cost!AT$2,'OTV-广告位'!$B:$B,'OTV-广告位'!$B$6,'OTV-广告位'!$D:$D,Cost!AT$3)</f>
        <v>1299300</v>
      </c>
      <c r="AU29" s="14">
        <f>SUMIFS('OTV-广告位'!$E:$E,'OTV-广告位'!$A:$A,Cost!$AR29,'OTV-广告位'!$C:$C,Cost!AU$2,'OTV-广告位'!$B:$B,'OTV-广告位'!$B$6,'OTV-广告位'!$D:$D,Cost!AU$3)</f>
        <v>0</v>
      </c>
      <c r="AV29" s="14">
        <f>SUMIFS('OTV-广告位'!$E:$E,'OTV-广告位'!$A:$A,Cost!$AR29,'OTV-广告位'!$C:$C,Cost!AV$2,'OTV-广告位'!$B:$B,'OTV-广告位'!$B$6,'OTV-广告位'!$D:$D,Cost!AV$3)</f>
        <v>0</v>
      </c>
      <c r="AW29" s="14">
        <f>SUMIFS('OTV-广告位'!$E:$E,'OTV-广告位'!$A:$A,Cost!$AR29,'OTV-广告位'!$C:$C,Cost!AW$2,'OTV-广告位'!$B:$B,'OTV-广告位'!$B$6,'OTV-广告位'!$D:$D,Cost!AW$3)</f>
        <v>405730</v>
      </c>
      <c r="AX29" s="14">
        <f>SUMIFS('OTV-广告位'!$E:$E,'OTV-广告位'!$A:$A,Cost!$AR29,'OTV-广告位'!$C:$C,Cost!AX$2,'OTV-广告位'!$B:$B,'OTV-广告位'!$B$6,'OTV-广告位'!$D:$D,Cost!AX$3)</f>
        <v>0</v>
      </c>
      <c r="AY29" s="14">
        <f>SUMIFS('OTV-广告位'!$E:$E,'OTV-广告位'!$A:$A,Cost!$AR29,'OTV-广告位'!$C:$C,Cost!AY$2,'OTV-广告位'!$B:$B,'OTV-广告位'!$B$6,'OTV-广告位'!$D:$D,Cost!AY$3)</f>
        <v>0</v>
      </c>
      <c r="AZ29" s="14">
        <f>SUMIFS('OTV-广告位'!$E:$E,'OTV-广告位'!$A:$A,Cost!$AR29,'OTV-广告位'!$C:$C,Cost!AZ$2,'OTV-广告位'!$B:$B,'OTV-广告位'!$B$6,'OTV-广告位'!$D:$D,Cost!AZ$3)</f>
        <v>121284</v>
      </c>
      <c r="BA29" s="14">
        <f>SUMIFS('OTV-广告位'!$E:$E,'OTV-广告位'!$A:$A,Cost!$AR29,'OTV-广告位'!$C:$C,Cost!BA$2,'OTV-广告位'!$B:$B,'OTV-广告位'!$B$6,'OTV-广告位'!$D:$D,Cost!BA$3)</f>
        <v>0</v>
      </c>
      <c r="BB29" s="14">
        <f>SUMIFS('OTV-广告位'!$E:$E,'OTV-广告位'!$A:$A,Cost!$AR29,'OTV-广告位'!$C:$C,Cost!BB$2,'OTV-广告位'!$B:$B,'OTV-广告位'!$B$6,'OTV-广告位'!$D:$D,Cost!BB$3)</f>
        <v>0</v>
      </c>
      <c r="BC29" s="14">
        <f>SUMIFS('OTV-广告位'!$E:$E,'OTV-广告位'!$A:$A,Cost!$AR29,'OTV-广告位'!$C:$C,Cost!BC$2,'OTV-广告位'!$B:$B,'OTV-广告位'!$B$6,'OTV-广告位'!$D:$D,Cost!BC$3)</f>
        <v>135216</v>
      </c>
      <c r="BD29" s="14">
        <f>SUMIFS('OTV-广告位'!$E:$E,'OTV-广告位'!$A:$A,Cost!$AR29,'OTV-广告位'!$C:$C,Cost!BD$2,'OTV-广告位'!$B:$B,'OTV-广告位'!$B$6,'OTV-广告位'!$D:$D,Cost!BD$3)</f>
        <v>0</v>
      </c>
      <c r="BE29" s="14">
        <f>SUMIFS('OTT-广告位'!$E:$E,'OTT-广告位'!$B:$B,'OTT-广告位'!$B$6,'OTT-广告位'!$A:$A,Cost!$AR29,'OTT-广告位'!$C:$C,Cost!BE$2,'OTT-广告位'!$D:$D,Cost!BE$3)</f>
        <v>0</v>
      </c>
      <c r="BF29" s="14">
        <f>SUMIFS('OTT-广告位'!$E:$E,'OTT-广告位'!$B:$B,'OTT-广告位'!$B$6,'OTT-广告位'!$A:$A,Cost!$AR29,'OTT-广告位'!$C:$C,Cost!BF$2,'OTT-广告位'!$D:$D,Cost!BF$3)</f>
        <v>216285</v>
      </c>
      <c r="BG29" s="14">
        <f>SUMIFS('OTT-广告位'!$E:$E,'OTT-广告位'!$B:$B,'OTT-广告位'!$B$6,'OTT-广告位'!$A:$A,Cost!$AR29,'OTT-广告位'!$C:$C,Cost!BG$2,'OTT-广告位'!$D:$D,Cost!BG$3)</f>
        <v>0</v>
      </c>
      <c r="BH29" s="14">
        <f>SUMIFS('OTT-广告位'!$E:$E,'OTT-广告位'!$B:$B,'OTT-广告位'!$B$6,'OTT-广告位'!$A:$A,Cost!$AR29,'OTT-广告位'!$C:$C,Cost!BH$2,'OTT-广告位'!$D:$D,Cost!BH$3)</f>
        <v>0</v>
      </c>
      <c r="BI29" s="14">
        <f>SUMIFS('OTT-广告位'!$E:$E,'OTT-广告位'!$B:$B,'OTT-广告位'!$B$6,'OTT-广告位'!$A:$A,Cost!$AR29,'OTT-广告位'!$C:$C,Cost!BI$2,'OTT-广告位'!$D:$D,Cost!BI$3)</f>
        <v>39977</v>
      </c>
      <c r="BJ29" s="14">
        <f>SUMIFS('OTT-广告位'!$E:$E,'OTT-广告位'!$B:$B,'OTT-广告位'!$B$6,'OTT-广告位'!$A:$A,Cost!$AR29,'OTT-广告位'!$C:$C,Cost!BJ$2,'OTT-广告位'!$D:$D,Cost!BJ$3)</f>
        <v>0</v>
      </c>
      <c r="BK29" s="14">
        <f>SUMIFS('OTT-广告位'!$E:$E,'OTT-广告位'!$B:$B,'OTT-广告位'!$B$6,'OTT-广告位'!$A:$A,Cost!$AR29,'OTT-广告位'!$C:$C,Cost!BK$2,'OTT-广告位'!$D:$D,Cost!BK$3)</f>
        <v>0</v>
      </c>
      <c r="BL29" s="14">
        <f>SUMIFS('OTT-广告位'!$E:$E,'OTT-广告位'!$B:$B,'OTT-广告位'!$B$6,'OTT-广告位'!$A:$A,Cost!$AR29,'OTT-广告位'!$C:$C,Cost!BL$2,'OTT-广告位'!$D:$D,Cost!BL$3)</f>
        <v>40364</v>
      </c>
      <c r="BM29" s="14">
        <f>SUMIFS('OTT-广告位'!$E:$E,'OTT-广告位'!$B:$B,'OTT-广告位'!$B$6,'OTT-广告位'!$A:$A,Cost!$AR29,'OTT-广告位'!$C:$C,Cost!BM$2,'OTT-广告位'!$D:$D,Cost!BM$3)</f>
        <v>0</v>
      </c>
      <c r="BN29" s="14">
        <f>SUMIFS('OTT-广告位'!$E:$E,'OTT-广告位'!$B:$B,'OTT-广告位'!$B$6,'OTT-广告位'!$A:$A,Cost!$AR29,'OTT-广告位'!$C:$C,Cost!BN$2,'OTT-广告位'!$D:$D,Cost!BN$3)</f>
        <v>0</v>
      </c>
      <c r="BO29" s="14">
        <f>SUMIFS('OTT-广告位'!$E:$E,'OTT-广告位'!$B:$B,'OTT-广告位'!$B$6,'OTT-广告位'!$A:$A,Cost!$AR29,'OTT-广告位'!$C:$C,Cost!BO$2,'OTT-广告位'!$D:$D,Cost!BO$3)</f>
        <v>71942</v>
      </c>
      <c r="BP29" s="14">
        <f>SUMIFS('OTT-广告位'!$E:$E,'OTT-广告位'!$B:$B,'OTT-广告位'!$B$6,'OTT-广告位'!$A:$A,Cost!$AR29,'OTT-广告位'!$C:$C,Cost!BP$2,'OTT-广告位'!$D:$D,Cost!BP$3)</f>
        <v>0</v>
      </c>
      <c r="BR29" s="21" t="s">
        <v>51</v>
      </c>
      <c r="BS29" s="14">
        <f>SUMIFS(Spotplan!$F:$F,Spotplan!$B:$B,Cost!BS$2,Spotplan!$C:$C,Cost!$BR29,Spotplan!$A:$A,$BS$1,Spotplan!$D:$D,Cost!BS$3)</f>
        <v>0</v>
      </c>
      <c r="BT29" s="14">
        <f>SUMIFS(Spotplan!$F:$F,Spotplan!$B:$B,Cost!BT$2,Spotplan!$C:$C,Cost!$BR29,Spotplan!$A:$A,$BS$1,Spotplan!$D:$D,Cost!BT$3)</f>
        <v>944000</v>
      </c>
      <c r="BU29" s="14">
        <f>SUMIFS(Spotplan!$F:$F,Spotplan!$B:$B,Cost!BU$2,Spotplan!$C:$C,Cost!$BR29,Spotplan!$A:$A,$BS$1,Spotplan!$D:$D,Cost!BU$3)</f>
        <v>0</v>
      </c>
      <c r="BV29" s="14">
        <f>SUMIFS(Spotplan!$F:$F,Spotplan!$B:$B,Cost!BV$2,Spotplan!$C:$C,Cost!$BR29,Spotplan!$A:$A,$BS$1,Spotplan!$D:$D,Cost!BV$3)</f>
        <v>0</v>
      </c>
      <c r="BW29" s="14">
        <f>SUMIFS(Spotplan!$F:$F,Spotplan!$B:$B,Cost!BW$2,Spotplan!$C:$C,Cost!$BR29,Spotplan!$A:$A,$BS$1,Spotplan!$D:$D,Cost!BW$3)</f>
        <v>736000</v>
      </c>
      <c r="BX29" s="14">
        <f>SUMIFS(Spotplan!$F:$F,Spotplan!$B:$B,Cost!BX$2,Spotplan!$C:$C,Cost!$BR29,Spotplan!$A:$A,$BS$1,Spotplan!$D:$D,Cost!BX$3)</f>
        <v>0</v>
      </c>
      <c r="BY29" s="14">
        <f>SUMIFS(Spotplan!$F:$F,Spotplan!$B:$B,Cost!BY$2,Spotplan!$C:$C,Cost!$BR29,Spotplan!$A:$A,$BS$1,Spotplan!$D:$D,Cost!BY$3)</f>
        <v>0</v>
      </c>
      <c r="BZ29" s="14">
        <f>SUMIFS(Spotplan!$F:$F,Spotplan!$B:$B,Cost!BZ$2,Spotplan!$C:$C,Cost!$BR29,Spotplan!$A:$A,$BS$1,Spotplan!$D:$D,Cost!BZ$3)</f>
        <v>120000</v>
      </c>
      <c r="CA29" s="14">
        <f>SUMIFS(Spotplan!$F:$F,Spotplan!$B:$B,Cost!CA$2,Spotplan!$C:$C,Cost!$BR29,Spotplan!$A:$A,$BS$1,Spotplan!$D:$D,Cost!CA$3)</f>
        <v>0</v>
      </c>
      <c r="CB29" s="14">
        <f>SUMIFS(Spotplan!$F:$F,Spotplan!$B:$B,Cost!CB$2,Spotplan!$C:$C,Cost!$BR29,Spotplan!$A:$A,$BS$1,Spotplan!$D:$D,Cost!CB$3)</f>
        <v>0</v>
      </c>
      <c r="CC29" s="14">
        <f>SUMIFS(Spotplan!$F:$F,Spotplan!$B:$B,Cost!CC$2,Spotplan!$C:$C,Cost!$BR29,Spotplan!$A:$A,$BS$1,Spotplan!$D:$D,Cost!CC$3)</f>
        <v>128000</v>
      </c>
      <c r="CD29" s="14">
        <f>SUMIFS(Spotplan!$F:$F,Spotplan!$B:$B,Cost!CD$2,Spotplan!$C:$C,Cost!$BR29,Spotplan!$A:$A,$BS$1,Spotplan!$D:$D,Cost!CD$3)</f>
        <v>0</v>
      </c>
      <c r="CE29" s="14">
        <f>SUMIFS(Spotplan!$F:$F,Spotplan!$B:$B,Cost!CE$2,Spotplan!$C:$C,Cost!$BR29,Spotplan!$A:$A,$CE$1,Spotplan!$D:$D,Cost!CE$3)</f>
        <v>0</v>
      </c>
      <c r="CF29" s="14">
        <f>SUMIFS(Spotplan!$F:$F,Spotplan!$B:$B,Cost!CF$2,Spotplan!$C:$C,Cost!$BR29,Spotplan!$A:$A,$CE$1,Spotplan!$D:$D,Cost!CF$3)</f>
        <v>128000</v>
      </c>
      <c r="CG29" s="14">
        <f>SUMIFS(Spotplan!$F:$F,Spotplan!$B:$B,Cost!CG$2,Spotplan!$C:$C,Cost!$BR29,Spotplan!$A:$A,$CE$1,Spotplan!$D:$D,Cost!CG$3)</f>
        <v>0</v>
      </c>
      <c r="CH29" s="14">
        <f>SUMIFS(Spotplan!$F:$F,Spotplan!$B:$B,Cost!CH$2,Spotplan!$C:$C,Cost!$BR29,Spotplan!$A:$A,$CE$1,Spotplan!$D:$D,Cost!CH$3)</f>
        <v>0</v>
      </c>
      <c r="CI29" s="14">
        <f>SUMIFS(Spotplan!$F:$F,Spotplan!$B:$B,Cost!CI$2,Spotplan!$C:$C,Cost!$BR29,Spotplan!$A:$A,$CE$1,Spotplan!$D:$D,Cost!CI$3)</f>
        <v>40000</v>
      </c>
      <c r="CJ29" s="14">
        <f>SUMIFS(Spotplan!$F:$F,Spotplan!$B:$B,Cost!CJ$2,Spotplan!$C:$C,Cost!$BR29,Spotplan!$A:$A,$CE$1,Spotplan!$D:$D,Cost!CJ$3)</f>
        <v>0</v>
      </c>
      <c r="CK29" s="14">
        <f>SUMIFS(Spotplan!$F:$F,Spotplan!$B:$B,Cost!CK$2,Spotplan!$C:$C,Cost!$BR29,Spotplan!$A:$A,$CE$1,Spotplan!$D:$D,Cost!CK$3)</f>
        <v>0</v>
      </c>
      <c r="CL29" s="14">
        <f>SUMIFS(Spotplan!$F:$F,Spotplan!$B:$B,Cost!CL$2,Spotplan!$C:$C,Cost!$BR29,Spotplan!$A:$A,$CE$1,Spotplan!$D:$D,Cost!CL$3)</f>
        <v>40000</v>
      </c>
      <c r="CM29" s="14">
        <f>SUMIFS(Spotplan!$F:$F,Spotplan!$B:$B,Cost!CM$2,Spotplan!$C:$C,Cost!$BR29,Spotplan!$A:$A,$CE$1,Spotplan!$D:$D,Cost!CM$3)</f>
        <v>0</v>
      </c>
      <c r="CN29" s="14">
        <f>SUMIFS(Spotplan!$F:$F,Spotplan!$B:$B,Cost!CN$2,Spotplan!$C:$C,Cost!$BR29,Spotplan!$A:$A,$CE$1,Spotplan!$D:$D,Cost!CN$3)</f>
        <v>0</v>
      </c>
      <c r="CO29" s="14">
        <f>SUMIFS(Spotplan!$F:$F,Spotplan!$B:$B,Cost!CO$2,Spotplan!$C:$C,Cost!$BR29,Spotplan!$A:$A,$CE$1,Spotplan!$D:$D,Cost!CO$3)</f>
        <v>64000</v>
      </c>
      <c r="CP29" s="14">
        <f>SUMIFS(Spotplan!$F:$F,Spotplan!$B:$B,Cost!CP$2,Spotplan!$C:$C,Cost!$BR29,Spotplan!$A:$A,$CE$1,Spotplan!$D:$D,Cost!CP$3)</f>
        <v>0</v>
      </c>
    </row>
    <row r="30" spans="5:94">
      <c r="E30" s="22" t="s">
        <v>99</v>
      </c>
      <c r="F30" s="15">
        <f t="shared" si="5"/>
        <v>0</v>
      </c>
      <c r="G30" s="15">
        <f t="shared" si="6"/>
        <v>7490.5599999999995</v>
      </c>
      <c r="H30" s="15">
        <f t="shared" si="7"/>
        <v>0</v>
      </c>
      <c r="I30" s="15">
        <f t="shared" si="8"/>
        <v>0</v>
      </c>
      <c r="J30" s="15">
        <f t="shared" si="9"/>
        <v>9004.4028479999997</v>
      </c>
      <c r="K30" s="15">
        <f t="shared" si="10"/>
        <v>0</v>
      </c>
      <c r="L30" s="15">
        <f t="shared" si="11"/>
        <v>0</v>
      </c>
      <c r="M30" s="15">
        <f t="shared" si="12"/>
        <v>1386</v>
      </c>
      <c r="N30" s="15">
        <f t="shared" si="13"/>
        <v>0</v>
      </c>
      <c r="O30" s="15">
        <f t="shared" si="14"/>
        <v>0</v>
      </c>
      <c r="P30" s="15">
        <f t="shared" si="15"/>
        <v>1111.5</v>
      </c>
      <c r="Q30" s="15">
        <f t="shared" si="16"/>
        <v>0</v>
      </c>
      <c r="R30" s="15">
        <f t="shared" si="17"/>
        <v>18992.462847999999</v>
      </c>
      <c r="S30" s="15">
        <f t="shared" si="18"/>
        <v>0</v>
      </c>
      <c r="T30" s="15">
        <f t="shared" si="19"/>
        <v>1926.1440000000002</v>
      </c>
      <c r="U30" s="15">
        <f t="shared" si="20"/>
        <v>0</v>
      </c>
      <c r="V30" s="15">
        <f t="shared" si="21"/>
        <v>0</v>
      </c>
      <c r="W30" s="15">
        <f t="shared" si="22"/>
        <v>680.06399999999996</v>
      </c>
      <c r="X30" s="15">
        <f t="shared" si="23"/>
        <v>0</v>
      </c>
      <c r="Y30" s="15">
        <f t="shared" si="24"/>
        <v>0</v>
      </c>
      <c r="Z30" s="15">
        <f t="shared" si="25"/>
        <v>1108.8</v>
      </c>
      <c r="AA30" s="15">
        <f t="shared" si="26"/>
        <v>0</v>
      </c>
      <c r="AB30" s="15">
        <f t="shared" si="27"/>
        <v>0</v>
      </c>
      <c r="AC30" s="15">
        <f t="shared" si="28"/>
        <v>691.59999999999991</v>
      </c>
      <c r="AD30" s="15">
        <f t="shared" si="29"/>
        <v>0</v>
      </c>
      <c r="AE30" s="15">
        <f t="shared" si="32"/>
        <v>4406.6080000000002</v>
      </c>
      <c r="AF30" s="15">
        <f t="shared" si="33"/>
        <v>23399.070847999999</v>
      </c>
      <c r="AH30" s="21" t="s">
        <v>99</v>
      </c>
      <c r="AI30" s="19">
        <v>16.72</v>
      </c>
      <c r="AJ30" s="19">
        <v>15.455999999999998</v>
      </c>
      <c r="AK30" s="19">
        <v>17.324999999999999</v>
      </c>
      <c r="AL30" s="19">
        <v>15.4375</v>
      </c>
      <c r="AM30" s="25">
        <v>26.752000000000002</v>
      </c>
      <c r="AN30" s="19">
        <v>42.503999999999998</v>
      </c>
      <c r="AO30" s="25">
        <v>34.65</v>
      </c>
      <c r="AP30" s="19">
        <v>21.612499999999997</v>
      </c>
      <c r="AR30" s="21" t="s">
        <v>99</v>
      </c>
      <c r="AS30" s="14">
        <f>SUMIFS('OTV-广告位'!$E:$E,'OTV-广告位'!$A:$A,Cost!$AR30,'OTV-广告位'!$C:$C,Cost!AS$2,'OTV-广告位'!$B:$B,'OTV-广告位'!$B$6,'OTV-广告位'!$D:$D,Cost!AS$3)</f>
        <v>0</v>
      </c>
      <c r="AT30" s="14">
        <f>SUMIFS('OTV-广告位'!$E:$E,'OTV-广告位'!$A:$A,Cost!$AR30,'OTV-广告位'!$C:$C,Cost!AT$2,'OTV-广告位'!$B:$B,'OTV-广告位'!$B$6,'OTV-广告位'!$D:$D,Cost!AT$3)</f>
        <v>641567</v>
      </c>
      <c r="AU30" s="14">
        <f>SUMIFS('OTV-广告位'!$E:$E,'OTV-广告位'!$A:$A,Cost!$AR30,'OTV-广告位'!$C:$C,Cost!AU$2,'OTV-广告位'!$B:$B,'OTV-广告位'!$B$6,'OTV-广告位'!$D:$D,Cost!AU$3)</f>
        <v>0</v>
      </c>
      <c r="AV30" s="14">
        <f>SUMIFS('OTV-广告位'!$E:$E,'OTV-广告位'!$A:$A,Cost!$AR30,'OTV-广告位'!$C:$C,Cost!AV$2,'OTV-广告位'!$B:$B,'OTV-广告位'!$B$6,'OTV-广告位'!$D:$D,Cost!AV$3)</f>
        <v>0</v>
      </c>
      <c r="AW30" s="14">
        <f>SUMIFS('OTV-广告位'!$E:$E,'OTV-广告位'!$A:$A,Cost!$AR30,'OTV-广告位'!$C:$C,Cost!AW$2,'OTV-广告位'!$B:$B,'OTV-广告位'!$B$6,'OTV-广告位'!$D:$D,Cost!AW$3)</f>
        <v>582583</v>
      </c>
      <c r="AX30" s="14">
        <f>SUMIFS('OTV-广告位'!$E:$E,'OTV-广告位'!$A:$A,Cost!$AR30,'OTV-广告位'!$C:$C,Cost!AX$2,'OTV-广告位'!$B:$B,'OTV-广告位'!$B$6,'OTV-广告位'!$D:$D,Cost!AX$3)</f>
        <v>0</v>
      </c>
      <c r="AY30" s="14">
        <f>SUMIFS('OTV-广告位'!$E:$E,'OTV-广告位'!$A:$A,Cost!$AR30,'OTV-广告位'!$C:$C,Cost!AY$2,'OTV-广告位'!$B:$B,'OTV-广告位'!$B$6,'OTV-广告位'!$D:$D,Cost!AY$3)</f>
        <v>0</v>
      </c>
      <c r="AZ30" s="14">
        <f>SUMIFS('OTV-广告位'!$E:$E,'OTV-广告位'!$A:$A,Cost!$AR30,'OTV-广告位'!$C:$C,Cost!AZ$2,'OTV-广告位'!$B:$B,'OTV-广告位'!$B$6,'OTV-广告位'!$D:$D,Cost!AZ$3)</f>
        <v>80654</v>
      </c>
      <c r="BA30" s="14">
        <f>SUMIFS('OTV-广告位'!$E:$E,'OTV-广告位'!$A:$A,Cost!$AR30,'OTV-广告位'!$C:$C,Cost!BA$2,'OTV-广告位'!$B:$B,'OTV-广告位'!$B$6,'OTV-广告位'!$D:$D,Cost!BA$3)</f>
        <v>0</v>
      </c>
      <c r="BB30" s="14">
        <f>SUMIFS('OTV-广告位'!$E:$E,'OTV-广告位'!$A:$A,Cost!$AR30,'OTV-广告位'!$C:$C,Cost!BB$2,'OTV-广告位'!$B:$B,'OTV-广告位'!$B$6,'OTV-广告位'!$D:$D,Cost!BB$3)</f>
        <v>0</v>
      </c>
      <c r="BC30" s="14">
        <f>SUMIFS('OTV-广告位'!$E:$E,'OTV-广告位'!$A:$A,Cost!$AR30,'OTV-广告位'!$C:$C,Cost!BC$2,'OTV-广告位'!$B:$B,'OTV-广告位'!$B$6,'OTV-广告位'!$D:$D,Cost!BC$3)</f>
        <v>80408</v>
      </c>
      <c r="BD30" s="14">
        <f>SUMIFS('OTV-广告位'!$E:$E,'OTV-广告位'!$A:$A,Cost!$AR30,'OTV-广告位'!$C:$C,Cost!BD$2,'OTV-广告位'!$B:$B,'OTV-广告位'!$B$6,'OTV-广告位'!$D:$D,Cost!BD$3)</f>
        <v>0</v>
      </c>
      <c r="BE30" s="14">
        <f>SUMIFS('OTT-广告位'!$E:$E,'OTT-广告位'!$B:$B,'OTT-广告位'!$B$6,'OTT-广告位'!$A:$A,Cost!$AR30,'OTT-广告位'!$C:$C,Cost!BE$2,'OTT-广告位'!$D:$D,Cost!BE$3)</f>
        <v>0</v>
      </c>
      <c r="BF30" s="14">
        <f>SUMIFS('OTT-广告位'!$E:$E,'OTT-广告位'!$B:$B,'OTT-广告位'!$B$6,'OTT-广告位'!$A:$A,Cost!$AR30,'OTT-广告位'!$C:$C,Cost!BF$2,'OTT-广告位'!$D:$D,Cost!BF$3)</f>
        <v>131457</v>
      </c>
      <c r="BG30" s="14">
        <f>SUMIFS('OTT-广告位'!$E:$E,'OTT-广告位'!$B:$B,'OTT-广告位'!$B$6,'OTT-广告位'!$A:$A,Cost!$AR30,'OTT-广告位'!$C:$C,Cost!BG$2,'OTT-广告位'!$D:$D,Cost!BG$3)</f>
        <v>0</v>
      </c>
      <c r="BH30" s="14">
        <f>SUMIFS('OTT-广告位'!$E:$E,'OTT-广告位'!$B:$B,'OTT-广告位'!$B$6,'OTT-广告位'!$A:$A,Cost!$AR30,'OTT-广告位'!$C:$C,Cost!BH$2,'OTT-广告位'!$D:$D,Cost!BH$3)</f>
        <v>0</v>
      </c>
      <c r="BI30" s="14">
        <f>SUMIFS('OTT-广告位'!$E:$E,'OTT-广告位'!$B:$B,'OTT-广告位'!$B$6,'OTT-广告位'!$A:$A,Cost!$AR30,'OTT-广告位'!$C:$C,Cost!BI$2,'OTT-广告位'!$D:$D,Cost!BI$3)</f>
        <v>16005</v>
      </c>
      <c r="BJ30" s="14">
        <f>SUMIFS('OTT-广告位'!$E:$E,'OTT-广告位'!$B:$B,'OTT-广告位'!$B$6,'OTT-广告位'!$A:$A,Cost!$AR30,'OTT-广告位'!$C:$C,Cost!BJ$2,'OTT-广告位'!$D:$D,Cost!BJ$3)</f>
        <v>0</v>
      </c>
      <c r="BK30" s="14">
        <f>SUMIFS('OTT-广告位'!$E:$E,'OTT-广告位'!$B:$B,'OTT-广告位'!$B$6,'OTT-广告位'!$A:$A,Cost!$AR30,'OTT-广告位'!$C:$C,Cost!BK$2,'OTT-广告位'!$D:$D,Cost!BK$3)</f>
        <v>0</v>
      </c>
      <c r="BL30" s="14">
        <f>SUMIFS('OTT-广告位'!$E:$E,'OTT-广告位'!$B:$B,'OTT-广告位'!$B$6,'OTT-广告位'!$A:$A,Cost!$AR30,'OTT-广告位'!$C:$C,Cost!BL$2,'OTT-广告位'!$D:$D,Cost!BL$3)</f>
        <v>32237</v>
      </c>
      <c r="BM30" s="14">
        <f>SUMIFS('OTT-广告位'!$E:$E,'OTT-广告位'!$B:$B,'OTT-广告位'!$B$6,'OTT-广告位'!$A:$A,Cost!$AR30,'OTT-广告位'!$C:$C,Cost!BM$2,'OTT-广告位'!$D:$D,Cost!BM$3)</f>
        <v>0</v>
      </c>
      <c r="BN30" s="14">
        <f>SUMIFS('OTT-广告位'!$E:$E,'OTT-广告位'!$B:$B,'OTT-广告位'!$B$6,'OTT-广告位'!$A:$A,Cost!$AR30,'OTT-广告位'!$C:$C,Cost!BN$2,'OTT-广告位'!$D:$D,Cost!BN$3)</f>
        <v>0</v>
      </c>
      <c r="BO30" s="14">
        <f>SUMIFS('OTT-广告位'!$E:$E,'OTT-广告位'!$B:$B,'OTT-广告位'!$B$6,'OTT-广告位'!$A:$A,Cost!$AR30,'OTT-广告位'!$C:$C,Cost!BO$2,'OTT-广告位'!$D:$D,Cost!BO$3)</f>
        <v>35920</v>
      </c>
      <c r="BP30" s="14">
        <f>SUMIFS('OTT-广告位'!$E:$E,'OTT-广告位'!$B:$B,'OTT-广告位'!$B$6,'OTT-广告位'!$A:$A,Cost!$AR30,'OTT-广告位'!$C:$C,Cost!BP$2,'OTT-广告位'!$D:$D,Cost!BP$3)</f>
        <v>0</v>
      </c>
      <c r="BR30" s="21" t="s">
        <v>99</v>
      </c>
      <c r="BS30" s="14">
        <f>SUMIFS(Spotplan!$F:$F,Spotplan!$B:$B,Cost!BS$2,Spotplan!$C:$C,Cost!$BR30,Spotplan!$A:$A,$BS$1,Spotplan!$D:$D,Cost!BS$3)</f>
        <v>0</v>
      </c>
      <c r="BT30" s="14">
        <f>SUMIFS(Spotplan!$F:$F,Spotplan!$B:$B,Cost!BT$2,Spotplan!$C:$C,Cost!$BR30,Spotplan!$A:$A,$BS$1,Spotplan!$D:$D,Cost!BT$3)</f>
        <v>448000</v>
      </c>
      <c r="BU30" s="14">
        <f>SUMIFS(Spotplan!$F:$F,Spotplan!$B:$B,Cost!BU$2,Spotplan!$C:$C,Cost!$BR30,Spotplan!$A:$A,$BS$1,Spotplan!$D:$D,Cost!BU$3)</f>
        <v>0</v>
      </c>
      <c r="BV30" s="14">
        <f>SUMIFS(Spotplan!$F:$F,Spotplan!$B:$B,Cost!BV$2,Spotplan!$C:$C,Cost!$BR30,Spotplan!$A:$A,$BS$1,Spotplan!$D:$D,Cost!BV$3)</f>
        <v>0</v>
      </c>
      <c r="BW30" s="14">
        <f>SUMIFS(Spotplan!$F:$F,Spotplan!$B:$B,Cost!BW$2,Spotplan!$C:$C,Cost!$BR30,Spotplan!$A:$A,$BS$1,Spotplan!$D:$D,Cost!BW$3)</f>
        <v>688000</v>
      </c>
      <c r="BX30" s="14">
        <f>SUMIFS(Spotplan!$F:$F,Spotplan!$B:$B,Cost!BX$2,Spotplan!$C:$C,Cost!$BR30,Spotplan!$A:$A,$BS$1,Spotplan!$D:$D,Cost!BX$3)</f>
        <v>0</v>
      </c>
      <c r="BY30" s="14">
        <f>SUMIFS(Spotplan!$F:$F,Spotplan!$B:$B,Cost!BY$2,Spotplan!$C:$C,Cost!$BR30,Spotplan!$A:$A,$BS$1,Spotplan!$D:$D,Cost!BY$3)</f>
        <v>0</v>
      </c>
      <c r="BZ30" s="14">
        <f>SUMIFS(Spotplan!$F:$F,Spotplan!$B:$B,Cost!BZ$2,Spotplan!$C:$C,Cost!$BR30,Spotplan!$A:$A,$BS$1,Spotplan!$D:$D,Cost!BZ$3)</f>
        <v>80000</v>
      </c>
      <c r="CA30" s="14">
        <f>SUMIFS(Spotplan!$F:$F,Spotplan!$B:$B,Cost!CA$2,Spotplan!$C:$C,Cost!$BR30,Spotplan!$A:$A,$BS$1,Spotplan!$D:$D,Cost!CA$3)</f>
        <v>0</v>
      </c>
      <c r="CB30" s="14">
        <f>SUMIFS(Spotplan!$F:$F,Spotplan!$B:$B,Cost!CB$2,Spotplan!$C:$C,Cost!$BR30,Spotplan!$A:$A,$BS$1,Spotplan!$D:$D,Cost!CB$3)</f>
        <v>0</v>
      </c>
      <c r="CC30" s="14">
        <f>SUMIFS(Spotplan!$F:$F,Spotplan!$B:$B,Cost!CC$2,Spotplan!$C:$C,Cost!$BR30,Spotplan!$A:$A,$BS$1,Spotplan!$D:$D,Cost!CC$3)</f>
        <v>72000</v>
      </c>
      <c r="CD30" s="14">
        <f>SUMIFS(Spotplan!$F:$F,Spotplan!$B:$B,Cost!CD$2,Spotplan!$C:$C,Cost!$BR30,Spotplan!$A:$A,$BS$1,Spotplan!$D:$D,Cost!CD$3)</f>
        <v>0</v>
      </c>
      <c r="CE30" s="14">
        <f>SUMIFS(Spotplan!$F:$F,Spotplan!$B:$B,Cost!CE$2,Spotplan!$C:$C,Cost!$BR30,Spotplan!$A:$A,$CE$1,Spotplan!$D:$D,Cost!CE$3)</f>
        <v>0</v>
      </c>
      <c r="CF30" s="14">
        <f>SUMIFS(Spotplan!$F:$F,Spotplan!$B:$B,Cost!CF$2,Spotplan!$C:$C,Cost!$BR30,Spotplan!$A:$A,$CE$1,Spotplan!$D:$D,Cost!CF$3)</f>
        <v>72000</v>
      </c>
      <c r="CG30" s="14">
        <f>SUMIFS(Spotplan!$F:$F,Spotplan!$B:$B,Cost!CG$2,Spotplan!$C:$C,Cost!$BR30,Spotplan!$A:$A,$CE$1,Spotplan!$D:$D,Cost!CG$3)</f>
        <v>0</v>
      </c>
      <c r="CH30" s="14">
        <f>SUMIFS(Spotplan!$F:$F,Spotplan!$B:$B,Cost!CH$2,Spotplan!$C:$C,Cost!$BR30,Spotplan!$A:$A,$CE$1,Spotplan!$D:$D,Cost!CH$3)</f>
        <v>0</v>
      </c>
      <c r="CI30" s="14">
        <f>SUMIFS(Spotplan!$F:$F,Spotplan!$B:$B,Cost!CI$2,Spotplan!$C:$C,Cost!$BR30,Spotplan!$A:$A,$CE$1,Spotplan!$D:$D,Cost!CI$3)</f>
        <v>16000</v>
      </c>
      <c r="CJ30" s="14">
        <f>SUMIFS(Spotplan!$F:$F,Spotplan!$B:$B,Cost!CJ$2,Spotplan!$C:$C,Cost!$BR30,Spotplan!$A:$A,$CE$1,Spotplan!$D:$D,Cost!CJ$3)</f>
        <v>0</v>
      </c>
      <c r="CK30" s="14">
        <f>SUMIFS(Spotplan!$F:$F,Spotplan!$B:$B,Cost!CK$2,Spotplan!$C:$C,Cost!$BR30,Spotplan!$A:$A,$CE$1,Spotplan!$D:$D,Cost!CK$3)</f>
        <v>0</v>
      </c>
      <c r="CL30" s="14">
        <f>SUMIFS(Spotplan!$F:$F,Spotplan!$B:$B,Cost!CL$2,Spotplan!$C:$C,Cost!$BR30,Spotplan!$A:$A,$CE$1,Spotplan!$D:$D,Cost!CL$3)</f>
        <v>32000</v>
      </c>
      <c r="CM30" s="14">
        <f>SUMIFS(Spotplan!$F:$F,Spotplan!$B:$B,Cost!CM$2,Spotplan!$C:$C,Cost!$BR30,Spotplan!$A:$A,$CE$1,Spotplan!$D:$D,Cost!CM$3)</f>
        <v>0</v>
      </c>
      <c r="CN30" s="14">
        <f>SUMIFS(Spotplan!$F:$F,Spotplan!$B:$B,Cost!CN$2,Spotplan!$C:$C,Cost!$BR30,Spotplan!$A:$A,$CE$1,Spotplan!$D:$D,Cost!CN$3)</f>
        <v>0</v>
      </c>
      <c r="CO30" s="14">
        <f>SUMIFS(Spotplan!$F:$F,Spotplan!$B:$B,Cost!CO$2,Spotplan!$C:$C,Cost!$BR30,Spotplan!$A:$A,$CE$1,Spotplan!$D:$D,Cost!CO$3)</f>
        <v>32000</v>
      </c>
      <c r="CP30" s="14">
        <f>SUMIFS(Spotplan!$F:$F,Spotplan!$B:$B,Cost!CP$2,Spotplan!$C:$C,Cost!$BR30,Spotplan!$A:$A,$CE$1,Spotplan!$D:$D,Cost!CP$3)</f>
        <v>0</v>
      </c>
    </row>
    <row r="31" spans="5:94">
      <c r="E31" s="22" t="s">
        <v>100</v>
      </c>
      <c r="F31" s="15">
        <f t="shared" si="5"/>
        <v>0</v>
      </c>
      <c r="G31" s="15">
        <f t="shared" si="6"/>
        <v>19127.68</v>
      </c>
      <c r="H31" s="15">
        <f t="shared" si="7"/>
        <v>0</v>
      </c>
      <c r="I31" s="15">
        <f t="shared" si="8"/>
        <v>0</v>
      </c>
      <c r="J31" s="15">
        <f t="shared" si="9"/>
        <v>13289.748863999997</v>
      </c>
      <c r="K31" s="15">
        <f t="shared" si="10"/>
        <v>0</v>
      </c>
      <c r="L31" s="15">
        <f t="shared" si="11"/>
        <v>0</v>
      </c>
      <c r="M31" s="15">
        <f t="shared" si="12"/>
        <v>2633.4</v>
      </c>
      <c r="N31" s="15">
        <f t="shared" si="13"/>
        <v>0</v>
      </c>
      <c r="O31" s="15">
        <f t="shared" si="14"/>
        <v>0</v>
      </c>
      <c r="P31" s="15">
        <f t="shared" si="15"/>
        <v>2223</v>
      </c>
      <c r="Q31" s="15">
        <f t="shared" si="16"/>
        <v>0</v>
      </c>
      <c r="R31" s="15">
        <f t="shared" si="17"/>
        <v>37273.828863999996</v>
      </c>
      <c r="S31" s="15">
        <f t="shared" si="18"/>
        <v>0</v>
      </c>
      <c r="T31" s="15">
        <f t="shared" si="19"/>
        <v>3424.2560000000003</v>
      </c>
      <c r="U31" s="15">
        <f t="shared" si="20"/>
        <v>0</v>
      </c>
      <c r="V31" s="15">
        <f t="shared" si="21"/>
        <v>0</v>
      </c>
      <c r="W31" s="15">
        <f t="shared" si="22"/>
        <v>1700.16</v>
      </c>
      <c r="X31" s="15">
        <f t="shared" si="23"/>
        <v>0</v>
      </c>
      <c r="Y31" s="15">
        <f t="shared" si="24"/>
        <v>0</v>
      </c>
      <c r="Z31" s="15">
        <f t="shared" si="25"/>
        <v>1663.2</v>
      </c>
      <c r="AA31" s="15">
        <f t="shared" si="26"/>
        <v>0</v>
      </c>
      <c r="AB31" s="15">
        <f t="shared" si="27"/>
        <v>0</v>
      </c>
      <c r="AC31" s="15">
        <f t="shared" si="28"/>
        <v>1210.2999999999997</v>
      </c>
      <c r="AD31" s="15">
        <f t="shared" si="29"/>
        <v>0</v>
      </c>
      <c r="AE31" s="15">
        <f t="shared" si="32"/>
        <v>7997.9159999999993</v>
      </c>
      <c r="AF31" s="15">
        <f t="shared" si="33"/>
        <v>45271.744863999993</v>
      </c>
      <c r="AH31" s="21" t="s">
        <v>100</v>
      </c>
      <c r="AI31" s="19">
        <v>16.72</v>
      </c>
      <c r="AJ31" s="19">
        <v>15.455999999999998</v>
      </c>
      <c r="AK31" s="19">
        <v>17.324999999999999</v>
      </c>
      <c r="AL31" s="19">
        <v>15.4375</v>
      </c>
      <c r="AM31" s="25">
        <v>26.752000000000002</v>
      </c>
      <c r="AN31" s="19">
        <v>42.503999999999998</v>
      </c>
      <c r="AO31" s="25">
        <v>34.65</v>
      </c>
      <c r="AP31" s="19">
        <v>21.612499999999997</v>
      </c>
      <c r="AR31" s="21" t="s">
        <v>100</v>
      </c>
      <c r="AS31" s="14">
        <f>SUMIFS('OTV-广告位'!$E:$E,'OTV-广告位'!$A:$A,Cost!$AR31,'OTV-广告位'!$C:$C,Cost!AS$2,'OTV-广告位'!$B:$B,'OTV-广告位'!$B$6,'OTV-广告位'!$D:$D,Cost!AS$3)</f>
        <v>0</v>
      </c>
      <c r="AT31" s="14">
        <f>SUMIFS('OTV-广告位'!$E:$E,'OTV-广告位'!$A:$A,Cost!$AR31,'OTV-广告位'!$C:$C,Cost!AT$2,'OTV-广告位'!$B:$B,'OTV-广告位'!$B$6,'OTV-广告位'!$D:$D,Cost!AT$3)</f>
        <v>1509299</v>
      </c>
      <c r="AU31" s="14">
        <f>SUMIFS('OTV-广告位'!$E:$E,'OTV-广告位'!$A:$A,Cost!$AR31,'OTV-广告位'!$C:$C,Cost!AU$2,'OTV-广告位'!$B:$B,'OTV-广告位'!$B$6,'OTV-广告位'!$D:$D,Cost!AU$3)</f>
        <v>0</v>
      </c>
      <c r="AV31" s="14">
        <f>SUMIFS('OTV-广告位'!$E:$E,'OTV-广告位'!$A:$A,Cost!$AR31,'OTV-广告位'!$C:$C,Cost!AV$2,'OTV-广告位'!$B:$B,'OTV-广告位'!$B$6,'OTV-广告位'!$D:$D,Cost!AV$3)</f>
        <v>0</v>
      </c>
      <c r="AW31" s="14">
        <f>SUMIFS('OTV-广告位'!$E:$E,'OTV-广告位'!$A:$A,Cost!$AR31,'OTV-广告位'!$C:$C,Cost!AW$2,'OTV-广告位'!$B:$B,'OTV-广告位'!$B$6,'OTV-广告位'!$D:$D,Cost!AW$3)</f>
        <v>859844</v>
      </c>
      <c r="AX31" s="14">
        <f>SUMIFS('OTV-广告位'!$E:$E,'OTV-广告位'!$A:$A,Cost!$AR31,'OTV-广告位'!$C:$C,Cost!AX$2,'OTV-广告位'!$B:$B,'OTV-广告位'!$B$6,'OTV-广告位'!$D:$D,Cost!AX$3)</f>
        <v>0</v>
      </c>
      <c r="AY31" s="14">
        <f>SUMIFS('OTV-广告位'!$E:$E,'OTV-广告位'!$A:$A,Cost!$AR31,'OTV-广告位'!$C:$C,Cost!AY$2,'OTV-广告位'!$B:$B,'OTV-广告位'!$B$6,'OTV-广告位'!$D:$D,Cost!AY$3)</f>
        <v>0</v>
      </c>
      <c r="AZ31" s="14">
        <f>SUMIFS('OTV-广告位'!$E:$E,'OTV-广告位'!$A:$A,Cost!$AR31,'OTV-广告位'!$C:$C,Cost!AZ$2,'OTV-广告位'!$B:$B,'OTV-广告位'!$B$6,'OTV-广告位'!$D:$D,Cost!AZ$3)</f>
        <v>152396</v>
      </c>
      <c r="BA31" s="14">
        <f>SUMIFS('OTV-广告位'!$E:$E,'OTV-广告位'!$A:$A,Cost!$AR31,'OTV-广告位'!$C:$C,Cost!BA$2,'OTV-广告位'!$B:$B,'OTV-广告位'!$B$6,'OTV-广告位'!$D:$D,Cost!BA$3)</f>
        <v>0</v>
      </c>
      <c r="BB31" s="14">
        <f>SUMIFS('OTV-广告位'!$E:$E,'OTV-广告位'!$A:$A,Cost!$AR31,'OTV-广告位'!$C:$C,Cost!BB$2,'OTV-广告位'!$B:$B,'OTV-广告位'!$B$6,'OTV-广告位'!$D:$D,Cost!BB$3)</f>
        <v>0</v>
      </c>
      <c r="BC31" s="14">
        <f>SUMIFS('OTV-广告位'!$E:$E,'OTV-广告位'!$A:$A,Cost!$AR31,'OTV-广告位'!$C:$C,Cost!BC$2,'OTV-广告位'!$B:$B,'OTV-广告位'!$B$6,'OTV-广告位'!$D:$D,Cost!BC$3)</f>
        <v>152961</v>
      </c>
      <c r="BD31" s="14">
        <f>SUMIFS('OTV-广告位'!$E:$E,'OTV-广告位'!$A:$A,Cost!$AR31,'OTV-广告位'!$C:$C,Cost!BD$2,'OTV-广告位'!$B:$B,'OTV-广告位'!$B$6,'OTV-广告位'!$D:$D,Cost!BD$3)</f>
        <v>0</v>
      </c>
      <c r="BE31" s="14">
        <f>SUMIFS('OTT-广告位'!$E:$E,'OTT-广告位'!$B:$B,'OTT-广告位'!$B$6,'OTT-广告位'!$A:$A,Cost!$AR31,'OTT-广告位'!$C:$C,Cost!BE$2,'OTT-广告位'!$D:$D,Cost!BE$3)</f>
        <v>0</v>
      </c>
      <c r="BF31" s="14">
        <f>SUMIFS('OTT-广告位'!$E:$E,'OTT-广告位'!$B:$B,'OTT-广告位'!$B$6,'OTT-广告位'!$A:$A,Cost!$AR31,'OTT-广告位'!$C:$C,Cost!BF$2,'OTT-广告位'!$D:$D,Cost!BF$3)</f>
        <v>218811</v>
      </c>
      <c r="BG31" s="14">
        <f>SUMIFS('OTT-广告位'!$E:$E,'OTT-广告位'!$B:$B,'OTT-广告位'!$B$6,'OTT-广告位'!$A:$A,Cost!$AR31,'OTT-广告位'!$C:$C,Cost!BG$2,'OTT-广告位'!$D:$D,Cost!BG$3)</f>
        <v>0</v>
      </c>
      <c r="BH31" s="14">
        <f>SUMIFS('OTT-广告位'!$E:$E,'OTT-广告位'!$B:$B,'OTT-广告位'!$B$6,'OTT-广告位'!$A:$A,Cost!$AR31,'OTT-广告位'!$C:$C,Cost!BH$2,'OTT-广告位'!$D:$D,Cost!BH$3)</f>
        <v>0</v>
      </c>
      <c r="BI31" s="14">
        <f>SUMIFS('OTT-广告位'!$E:$E,'OTT-广告位'!$B:$B,'OTT-广告位'!$B$6,'OTT-广告位'!$A:$A,Cost!$AR31,'OTT-广告位'!$C:$C,Cost!BI$2,'OTT-广告位'!$D:$D,Cost!BI$3)</f>
        <v>40104</v>
      </c>
      <c r="BJ31" s="14">
        <f>SUMIFS('OTT-广告位'!$E:$E,'OTT-广告位'!$B:$B,'OTT-广告位'!$B$6,'OTT-广告位'!$A:$A,Cost!$AR31,'OTT-广告位'!$C:$C,Cost!BJ$2,'OTT-广告位'!$D:$D,Cost!BJ$3)</f>
        <v>0</v>
      </c>
      <c r="BK31" s="14">
        <f>SUMIFS('OTT-广告位'!$E:$E,'OTT-广告位'!$B:$B,'OTT-广告位'!$B$6,'OTT-广告位'!$A:$A,Cost!$AR31,'OTT-广告位'!$C:$C,Cost!BK$2,'OTT-广告位'!$D:$D,Cost!BK$3)</f>
        <v>0</v>
      </c>
      <c r="BL31" s="14">
        <f>SUMIFS('OTT-广告位'!$E:$E,'OTT-广告位'!$B:$B,'OTT-广告位'!$B$6,'OTT-广告位'!$A:$A,Cost!$AR31,'OTT-广告位'!$C:$C,Cost!BL$2,'OTT-广告位'!$D:$D,Cost!BL$3)</f>
        <v>48377</v>
      </c>
      <c r="BM31" s="14">
        <f>SUMIFS('OTT-广告位'!$E:$E,'OTT-广告位'!$B:$B,'OTT-广告位'!$B$6,'OTT-广告位'!$A:$A,Cost!$AR31,'OTT-广告位'!$C:$C,Cost!BM$2,'OTT-广告位'!$D:$D,Cost!BM$3)</f>
        <v>0</v>
      </c>
      <c r="BN31" s="14">
        <f>SUMIFS('OTT-广告位'!$E:$E,'OTT-广告位'!$B:$B,'OTT-广告位'!$B$6,'OTT-广告位'!$A:$A,Cost!$AR31,'OTT-广告位'!$C:$C,Cost!BN$2,'OTT-广告位'!$D:$D,Cost!BN$3)</f>
        <v>0</v>
      </c>
      <c r="BO31" s="14">
        <f>SUMIFS('OTT-广告位'!$E:$E,'OTT-广告位'!$B:$B,'OTT-广告位'!$B$6,'OTT-广告位'!$A:$A,Cost!$AR31,'OTT-广告位'!$C:$C,Cost!BO$2,'OTT-广告位'!$D:$D,Cost!BO$3)</f>
        <v>64552</v>
      </c>
      <c r="BP31" s="14">
        <f>SUMIFS('OTT-广告位'!$E:$E,'OTT-广告位'!$B:$B,'OTT-广告位'!$B$6,'OTT-广告位'!$A:$A,Cost!$AR31,'OTT-广告位'!$C:$C,Cost!BP$2,'OTT-广告位'!$D:$D,Cost!BP$3)</f>
        <v>0</v>
      </c>
      <c r="BR31" s="21" t="s">
        <v>100</v>
      </c>
      <c r="BS31" s="14">
        <f>SUMIFS(Spotplan!$F:$F,Spotplan!$B:$B,Cost!BS$2,Spotplan!$C:$C,Cost!$BR31,Spotplan!$A:$A,$BS$1,Spotplan!$D:$D,Cost!BS$3)</f>
        <v>0</v>
      </c>
      <c r="BT31" s="14">
        <f>SUMIFS(Spotplan!$F:$F,Spotplan!$B:$B,Cost!BT$2,Spotplan!$C:$C,Cost!$BR31,Spotplan!$A:$A,$BS$1,Spotplan!$D:$D,Cost!BT$3)</f>
        <v>1144000</v>
      </c>
      <c r="BU31" s="14">
        <f>SUMIFS(Spotplan!$F:$F,Spotplan!$B:$B,Cost!BU$2,Spotplan!$C:$C,Cost!$BR31,Spotplan!$A:$A,$BS$1,Spotplan!$D:$D,Cost!BU$3)</f>
        <v>0</v>
      </c>
      <c r="BV31" s="14">
        <f>SUMIFS(Spotplan!$F:$F,Spotplan!$B:$B,Cost!BV$2,Spotplan!$C:$C,Cost!$BR31,Spotplan!$A:$A,$BS$1,Spotplan!$D:$D,Cost!BV$3)</f>
        <v>0</v>
      </c>
      <c r="BW31" s="14">
        <f>SUMIFS(Spotplan!$F:$F,Spotplan!$B:$B,Cost!BW$2,Spotplan!$C:$C,Cost!$BR31,Spotplan!$A:$A,$BS$1,Spotplan!$D:$D,Cost!BW$3)</f>
        <v>984000</v>
      </c>
      <c r="BX31" s="14">
        <f>SUMIFS(Spotplan!$F:$F,Spotplan!$B:$B,Cost!BX$2,Spotplan!$C:$C,Cost!$BR31,Spotplan!$A:$A,$BS$1,Spotplan!$D:$D,Cost!BX$3)</f>
        <v>0</v>
      </c>
      <c r="BY31" s="14">
        <f>SUMIFS(Spotplan!$F:$F,Spotplan!$B:$B,Cost!BY$2,Spotplan!$C:$C,Cost!$BR31,Spotplan!$A:$A,$BS$1,Spotplan!$D:$D,Cost!BY$3)</f>
        <v>0</v>
      </c>
      <c r="BZ31" s="14">
        <f>SUMIFS(Spotplan!$F:$F,Spotplan!$B:$B,Cost!BZ$2,Spotplan!$C:$C,Cost!$BR31,Spotplan!$A:$A,$BS$1,Spotplan!$D:$D,Cost!BZ$3)</f>
        <v>152000</v>
      </c>
      <c r="CA31" s="14">
        <f>SUMIFS(Spotplan!$F:$F,Spotplan!$B:$B,Cost!CA$2,Spotplan!$C:$C,Cost!$BR31,Spotplan!$A:$A,$BS$1,Spotplan!$D:$D,Cost!CA$3)</f>
        <v>0</v>
      </c>
      <c r="CB31" s="14">
        <f>SUMIFS(Spotplan!$F:$F,Spotplan!$B:$B,Cost!CB$2,Spotplan!$C:$C,Cost!$BR31,Spotplan!$A:$A,$BS$1,Spotplan!$D:$D,Cost!CB$3)</f>
        <v>0</v>
      </c>
      <c r="CC31" s="14">
        <f>SUMIFS(Spotplan!$F:$F,Spotplan!$B:$B,Cost!CC$2,Spotplan!$C:$C,Cost!$BR31,Spotplan!$A:$A,$BS$1,Spotplan!$D:$D,Cost!CC$3)</f>
        <v>144000</v>
      </c>
      <c r="CD31" s="14">
        <f>SUMIFS(Spotplan!$F:$F,Spotplan!$B:$B,Cost!CD$2,Spotplan!$C:$C,Cost!$BR31,Spotplan!$A:$A,$BS$1,Spotplan!$D:$D,Cost!CD$3)</f>
        <v>0</v>
      </c>
      <c r="CE31" s="14">
        <f>SUMIFS(Spotplan!$F:$F,Spotplan!$B:$B,Cost!CE$2,Spotplan!$C:$C,Cost!$BR31,Spotplan!$A:$A,$CE$1,Spotplan!$D:$D,Cost!CE$3)</f>
        <v>0</v>
      </c>
      <c r="CF31" s="14">
        <f>SUMIFS(Spotplan!$F:$F,Spotplan!$B:$B,Cost!CF$2,Spotplan!$C:$C,Cost!$BR31,Spotplan!$A:$A,$CE$1,Spotplan!$D:$D,Cost!CF$3)</f>
        <v>128000</v>
      </c>
      <c r="CG31" s="14">
        <f>SUMIFS(Spotplan!$F:$F,Spotplan!$B:$B,Cost!CG$2,Spotplan!$C:$C,Cost!$BR31,Spotplan!$A:$A,$CE$1,Spotplan!$D:$D,Cost!CG$3)</f>
        <v>0</v>
      </c>
      <c r="CH31" s="14">
        <f>SUMIFS(Spotplan!$F:$F,Spotplan!$B:$B,Cost!CH$2,Spotplan!$C:$C,Cost!$BR31,Spotplan!$A:$A,$CE$1,Spotplan!$D:$D,Cost!CH$3)</f>
        <v>0</v>
      </c>
      <c r="CI31" s="14">
        <f>SUMIFS(Spotplan!$F:$F,Spotplan!$B:$B,Cost!CI$2,Spotplan!$C:$C,Cost!$BR31,Spotplan!$A:$A,$CE$1,Spotplan!$D:$D,Cost!CI$3)</f>
        <v>40000</v>
      </c>
      <c r="CJ31" s="14">
        <f>SUMIFS(Spotplan!$F:$F,Spotplan!$B:$B,Cost!CJ$2,Spotplan!$C:$C,Cost!$BR31,Spotplan!$A:$A,$CE$1,Spotplan!$D:$D,Cost!CJ$3)</f>
        <v>0</v>
      </c>
      <c r="CK31" s="14">
        <f>SUMIFS(Spotplan!$F:$F,Spotplan!$B:$B,Cost!CK$2,Spotplan!$C:$C,Cost!$BR31,Spotplan!$A:$A,$CE$1,Spotplan!$D:$D,Cost!CK$3)</f>
        <v>0</v>
      </c>
      <c r="CL31" s="14">
        <f>SUMIFS(Spotplan!$F:$F,Spotplan!$B:$B,Cost!CL$2,Spotplan!$C:$C,Cost!$BR31,Spotplan!$A:$A,$CE$1,Spotplan!$D:$D,Cost!CL$3)</f>
        <v>48000</v>
      </c>
      <c r="CM31" s="14">
        <f>SUMIFS(Spotplan!$F:$F,Spotplan!$B:$B,Cost!CM$2,Spotplan!$C:$C,Cost!$BR31,Spotplan!$A:$A,$CE$1,Spotplan!$D:$D,Cost!CM$3)</f>
        <v>0</v>
      </c>
      <c r="CN31" s="14">
        <f>SUMIFS(Spotplan!$F:$F,Spotplan!$B:$B,Cost!CN$2,Spotplan!$C:$C,Cost!$BR31,Spotplan!$A:$A,$CE$1,Spotplan!$D:$D,Cost!CN$3)</f>
        <v>0</v>
      </c>
      <c r="CO31" s="14">
        <f>SUMIFS(Spotplan!$F:$F,Spotplan!$B:$B,Cost!CO$2,Spotplan!$C:$C,Cost!$BR31,Spotplan!$A:$A,$CE$1,Spotplan!$D:$D,Cost!CO$3)</f>
        <v>56000</v>
      </c>
      <c r="CP31" s="14">
        <f>SUMIFS(Spotplan!$F:$F,Spotplan!$B:$B,Cost!CP$2,Spotplan!$C:$C,Cost!$BR31,Spotplan!$A:$A,$CE$1,Spotplan!$D:$D,Cost!CP$3)</f>
        <v>0</v>
      </c>
    </row>
    <row r="32" spans="5:94">
      <c r="E32" s="22" t="s">
        <v>98</v>
      </c>
      <c r="F32" s="15">
        <f t="shared" si="5"/>
        <v>0</v>
      </c>
      <c r="G32" s="15">
        <f t="shared" si="6"/>
        <v>10165.76</v>
      </c>
      <c r="H32" s="15">
        <f t="shared" si="7"/>
        <v>0</v>
      </c>
      <c r="I32" s="15">
        <f t="shared" si="8"/>
        <v>0</v>
      </c>
      <c r="J32" s="15">
        <f t="shared" si="9"/>
        <v>4495.5321599999988</v>
      </c>
      <c r="K32" s="15">
        <f t="shared" si="10"/>
        <v>0</v>
      </c>
      <c r="L32" s="15">
        <f t="shared" si="11"/>
        <v>0</v>
      </c>
      <c r="M32" s="15">
        <f t="shared" si="12"/>
        <v>1247.4000000000001</v>
      </c>
      <c r="N32" s="15">
        <f t="shared" si="13"/>
        <v>0</v>
      </c>
      <c r="O32" s="15">
        <f t="shared" si="14"/>
        <v>0</v>
      </c>
      <c r="P32" s="15">
        <f t="shared" si="15"/>
        <v>1235</v>
      </c>
      <c r="Q32" s="15">
        <f t="shared" si="16"/>
        <v>0</v>
      </c>
      <c r="R32" s="15">
        <f t="shared" si="17"/>
        <v>17143.692159999999</v>
      </c>
      <c r="S32" s="15">
        <f t="shared" si="18"/>
        <v>0</v>
      </c>
      <c r="T32" s="15">
        <f t="shared" si="19"/>
        <v>1712.1280000000002</v>
      </c>
      <c r="U32" s="15">
        <f t="shared" si="20"/>
        <v>0</v>
      </c>
      <c r="V32" s="15">
        <f t="shared" si="21"/>
        <v>0</v>
      </c>
      <c r="W32" s="15">
        <f t="shared" si="22"/>
        <v>1020.096</v>
      </c>
      <c r="X32" s="15">
        <f t="shared" si="23"/>
        <v>0</v>
      </c>
      <c r="Y32" s="15">
        <f t="shared" si="24"/>
        <v>0</v>
      </c>
      <c r="Z32" s="15">
        <f t="shared" si="25"/>
        <v>831.6</v>
      </c>
      <c r="AA32" s="15">
        <f t="shared" si="26"/>
        <v>0</v>
      </c>
      <c r="AB32" s="15">
        <f t="shared" si="27"/>
        <v>0</v>
      </c>
      <c r="AC32" s="15">
        <f t="shared" si="28"/>
        <v>864.49999999999989</v>
      </c>
      <c r="AD32" s="15">
        <f t="shared" si="29"/>
        <v>0</v>
      </c>
      <c r="AE32" s="15">
        <f t="shared" si="32"/>
        <v>4428.3239999999996</v>
      </c>
      <c r="AF32" s="15">
        <f t="shared" si="33"/>
        <v>21572.016159999999</v>
      </c>
      <c r="AH32" s="21" t="s">
        <v>98</v>
      </c>
      <c r="AI32" s="19">
        <v>16.72</v>
      </c>
      <c r="AJ32" s="19">
        <v>15.455999999999998</v>
      </c>
      <c r="AK32" s="19">
        <v>17.324999999999999</v>
      </c>
      <c r="AL32" s="19">
        <v>15.4375</v>
      </c>
      <c r="AM32" s="25">
        <v>26.752000000000002</v>
      </c>
      <c r="AN32" s="19">
        <v>42.503999999999998</v>
      </c>
      <c r="AO32" s="25">
        <v>34.65</v>
      </c>
      <c r="AP32" s="19">
        <v>21.612499999999997</v>
      </c>
      <c r="AR32" s="21" t="s">
        <v>98</v>
      </c>
      <c r="AS32" s="14">
        <f>SUMIFS('OTV-广告位'!$E:$E,'OTV-广告位'!$A:$A,Cost!$AR32,'OTV-广告位'!$C:$C,Cost!AS$2,'OTV-广告位'!$B:$B,'OTV-广告位'!$B$6,'OTV-广告位'!$D:$D,Cost!AS$3)</f>
        <v>0</v>
      </c>
      <c r="AT32" s="14">
        <f>SUMIFS('OTV-广告位'!$E:$E,'OTV-广告位'!$A:$A,Cost!$AR32,'OTV-广告位'!$C:$C,Cost!AT$2,'OTV-广告位'!$B:$B,'OTV-广告位'!$B$6,'OTV-广告位'!$D:$D,Cost!AT$3)</f>
        <v>838760</v>
      </c>
      <c r="AU32" s="14">
        <f>SUMIFS('OTV-广告位'!$E:$E,'OTV-广告位'!$A:$A,Cost!$AR32,'OTV-广告位'!$C:$C,Cost!AU$2,'OTV-广告位'!$B:$B,'OTV-广告位'!$B$6,'OTV-广告位'!$D:$D,Cost!AU$3)</f>
        <v>0</v>
      </c>
      <c r="AV32" s="14">
        <f>SUMIFS('OTV-广告位'!$E:$E,'OTV-广告位'!$A:$A,Cost!$AR32,'OTV-广告位'!$C:$C,Cost!AV$2,'OTV-广告位'!$B:$B,'OTV-广告位'!$B$6,'OTV-广告位'!$D:$D,Cost!AV$3)</f>
        <v>0</v>
      </c>
      <c r="AW32" s="14">
        <f>SUMIFS('OTV-广告位'!$E:$E,'OTV-广告位'!$A:$A,Cost!$AR32,'OTV-广告位'!$C:$C,Cost!AW$2,'OTV-广告位'!$B:$B,'OTV-广告位'!$B$6,'OTV-广告位'!$D:$D,Cost!AW$3)</f>
        <v>290860</v>
      </c>
      <c r="AX32" s="14">
        <f>SUMIFS('OTV-广告位'!$E:$E,'OTV-广告位'!$A:$A,Cost!$AR32,'OTV-广告位'!$C:$C,Cost!AX$2,'OTV-广告位'!$B:$B,'OTV-广告位'!$B$6,'OTV-广告位'!$D:$D,Cost!AX$3)</f>
        <v>0</v>
      </c>
      <c r="AY32" s="14">
        <f>SUMIFS('OTV-广告位'!$E:$E,'OTV-广告位'!$A:$A,Cost!$AR32,'OTV-广告位'!$C:$C,Cost!AY$2,'OTV-广告位'!$B:$B,'OTV-广告位'!$B$6,'OTV-广告位'!$D:$D,Cost!AY$3)</f>
        <v>0</v>
      </c>
      <c r="AZ32" s="14">
        <f>SUMIFS('OTV-广告位'!$E:$E,'OTV-广告位'!$A:$A,Cost!$AR32,'OTV-广告位'!$C:$C,Cost!AZ$2,'OTV-广告位'!$B:$B,'OTV-广告位'!$B$6,'OTV-广告位'!$D:$D,Cost!AZ$3)</f>
        <v>72435</v>
      </c>
      <c r="BA32" s="14">
        <f>SUMIFS('OTV-广告位'!$E:$E,'OTV-广告位'!$A:$A,Cost!$AR32,'OTV-广告位'!$C:$C,Cost!BA$2,'OTV-广告位'!$B:$B,'OTV-广告位'!$B$6,'OTV-广告位'!$D:$D,Cost!BA$3)</f>
        <v>0</v>
      </c>
      <c r="BB32" s="14">
        <f>SUMIFS('OTV-广告位'!$E:$E,'OTV-广告位'!$A:$A,Cost!$AR32,'OTV-广告位'!$C:$C,Cost!BB$2,'OTV-广告位'!$B:$B,'OTV-广告位'!$B$6,'OTV-广告位'!$D:$D,Cost!BB$3)</f>
        <v>0</v>
      </c>
      <c r="BC32" s="14">
        <f>SUMIFS('OTV-广告位'!$E:$E,'OTV-广告位'!$A:$A,Cost!$AR32,'OTV-广告位'!$C:$C,Cost!BC$2,'OTV-广告位'!$B:$B,'OTV-广告位'!$B$6,'OTV-广告位'!$D:$D,Cost!BC$3)</f>
        <v>212330</v>
      </c>
      <c r="BD32" s="14">
        <f>SUMIFS('OTV-广告位'!$E:$E,'OTV-广告位'!$A:$A,Cost!$AR32,'OTV-广告位'!$C:$C,Cost!BD$2,'OTV-广告位'!$B:$B,'OTV-广告位'!$B$6,'OTV-广告位'!$D:$D,Cost!BD$3)</f>
        <v>0</v>
      </c>
      <c r="BE32" s="14">
        <f>SUMIFS('OTT-广告位'!$E:$E,'OTT-广告位'!$B:$B,'OTT-广告位'!$B$6,'OTT-广告位'!$A:$A,Cost!$AR32,'OTT-广告位'!$C:$C,Cost!BE$2,'OTT-广告位'!$D:$D,Cost!BE$3)</f>
        <v>0</v>
      </c>
      <c r="BF32" s="14">
        <f>SUMIFS('OTT-广告位'!$E:$E,'OTT-广告位'!$B:$B,'OTT-广告位'!$B$6,'OTT-广告位'!$A:$A,Cost!$AR32,'OTT-广告位'!$C:$C,Cost!BF$2,'OTT-广告位'!$D:$D,Cost!BF$3)</f>
        <v>114060</v>
      </c>
      <c r="BG32" s="14">
        <f>SUMIFS('OTT-广告位'!$E:$E,'OTT-广告位'!$B:$B,'OTT-广告位'!$B$6,'OTT-广告位'!$A:$A,Cost!$AR32,'OTT-广告位'!$C:$C,Cost!BG$2,'OTT-广告位'!$D:$D,Cost!BG$3)</f>
        <v>0</v>
      </c>
      <c r="BH32" s="14">
        <f>SUMIFS('OTT-广告位'!$E:$E,'OTT-广告位'!$B:$B,'OTT-广告位'!$B$6,'OTT-广告位'!$A:$A,Cost!$AR32,'OTT-广告位'!$C:$C,Cost!BH$2,'OTT-广告位'!$D:$D,Cost!BH$3)</f>
        <v>0</v>
      </c>
      <c r="BI32" s="14">
        <f>SUMIFS('OTT-广告位'!$E:$E,'OTT-广告位'!$B:$B,'OTT-广告位'!$B$6,'OTT-广告位'!$A:$A,Cost!$AR32,'OTT-广告位'!$C:$C,Cost!BI$2,'OTT-广告位'!$D:$D,Cost!BI$3)</f>
        <v>24030</v>
      </c>
      <c r="BJ32" s="14">
        <f>SUMIFS('OTT-广告位'!$E:$E,'OTT-广告位'!$B:$B,'OTT-广告位'!$B$6,'OTT-广告位'!$A:$A,Cost!$AR32,'OTT-广告位'!$C:$C,Cost!BJ$2,'OTT-广告位'!$D:$D,Cost!BJ$3)</f>
        <v>0</v>
      </c>
      <c r="BK32" s="14">
        <f>SUMIFS('OTT-广告位'!$E:$E,'OTT-广告位'!$B:$B,'OTT-广告位'!$B$6,'OTT-广告位'!$A:$A,Cost!$AR32,'OTT-广告位'!$C:$C,Cost!BK$2,'OTT-广告位'!$D:$D,Cost!BK$3)</f>
        <v>0</v>
      </c>
      <c r="BL32" s="14">
        <f>SUMIFS('OTT-广告位'!$E:$E,'OTT-广告位'!$B:$B,'OTT-广告位'!$B$6,'OTT-广告位'!$A:$A,Cost!$AR32,'OTT-广告位'!$C:$C,Cost!BL$2,'OTT-广告位'!$D:$D,Cost!BL$3)</f>
        <v>26996</v>
      </c>
      <c r="BM32" s="14">
        <f>SUMIFS('OTT-广告位'!$E:$E,'OTT-广告位'!$B:$B,'OTT-广告位'!$B$6,'OTT-广告位'!$A:$A,Cost!$AR32,'OTT-广告位'!$C:$C,Cost!BM$2,'OTT-广告位'!$D:$D,Cost!BM$3)</f>
        <v>0</v>
      </c>
      <c r="BN32" s="14">
        <f>SUMIFS('OTT-广告位'!$E:$E,'OTT-广告位'!$B:$B,'OTT-广告位'!$B$6,'OTT-广告位'!$A:$A,Cost!$AR32,'OTT-广告位'!$C:$C,Cost!BN$2,'OTT-广告位'!$D:$D,Cost!BN$3)</f>
        <v>0</v>
      </c>
      <c r="BO32" s="14">
        <f>SUMIFS('OTT-广告位'!$E:$E,'OTT-广告位'!$B:$B,'OTT-广告位'!$B$6,'OTT-广告位'!$A:$A,Cost!$AR32,'OTT-广告位'!$C:$C,Cost!BO$2,'OTT-广告位'!$D:$D,Cost!BO$3)</f>
        <v>44796</v>
      </c>
      <c r="BP32" s="14">
        <f>SUMIFS('OTT-广告位'!$E:$E,'OTT-广告位'!$B:$B,'OTT-广告位'!$B$6,'OTT-广告位'!$A:$A,Cost!$AR32,'OTT-广告位'!$C:$C,Cost!BP$2,'OTT-广告位'!$D:$D,Cost!BP$3)</f>
        <v>0</v>
      </c>
      <c r="BR32" s="21" t="s">
        <v>98</v>
      </c>
      <c r="BS32" s="14">
        <f>SUMIFS(Spotplan!$F:$F,Spotplan!$B:$B,Cost!BS$2,Spotplan!$C:$C,Cost!$BR32,Spotplan!$A:$A,$BS$1,Spotplan!$D:$D,Cost!BS$3)</f>
        <v>0</v>
      </c>
      <c r="BT32" s="14">
        <f>SUMIFS(Spotplan!$F:$F,Spotplan!$B:$B,Cost!BT$2,Spotplan!$C:$C,Cost!$BR32,Spotplan!$A:$A,$BS$1,Spotplan!$D:$D,Cost!BT$3)</f>
        <v>608000</v>
      </c>
      <c r="BU32" s="14">
        <f>SUMIFS(Spotplan!$F:$F,Spotplan!$B:$B,Cost!BU$2,Spotplan!$C:$C,Cost!$BR32,Spotplan!$A:$A,$BS$1,Spotplan!$D:$D,Cost!BU$3)</f>
        <v>0</v>
      </c>
      <c r="BV32" s="14">
        <f>SUMIFS(Spotplan!$F:$F,Spotplan!$B:$B,Cost!BV$2,Spotplan!$C:$C,Cost!$BR32,Spotplan!$A:$A,$BS$1,Spotplan!$D:$D,Cost!BV$3)</f>
        <v>0</v>
      </c>
      <c r="BW32" s="14">
        <f>SUMIFS(Spotplan!$F:$F,Spotplan!$B:$B,Cost!BW$2,Spotplan!$C:$C,Cost!$BR32,Spotplan!$A:$A,$BS$1,Spotplan!$D:$D,Cost!BW$3)</f>
        <v>768000</v>
      </c>
      <c r="BX32" s="14">
        <f>SUMIFS(Spotplan!$F:$F,Spotplan!$B:$B,Cost!BX$2,Spotplan!$C:$C,Cost!$BR32,Spotplan!$A:$A,$BS$1,Spotplan!$D:$D,Cost!BX$3)</f>
        <v>0</v>
      </c>
      <c r="BY32" s="14">
        <f>SUMIFS(Spotplan!$F:$F,Spotplan!$B:$B,Cost!BY$2,Spotplan!$C:$C,Cost!$BR32,Spotplan!$A:$A,$BS$1,Spotplan!$D:$D,Cost!BY$3)</f>
        <v>0</v>
      </c>
      <c r="BZ32" s="14">
        <f>SUMIFS(Spotplan!$F:$F,Spotplan!$B:$B,Cost!BZ$2,Spotplan!$C:$C,Cost!$BR32,Spotplan!$A:$A,$BS$1,Spotplan!$D:$D,Cost!BZ$3)</f>
        <v>72000</v>
      </c>
      <c r="CA32" s="14">
        <f>SUMIFS(Spotplan!$F:$F,Spotplan!$B:$B,Cost!CA$2,Spotplan!$C:$C,Cost!$BR32,Spotplan!$A:$A,$BS$1,Spotplan!$D:$D,Cost!CA$3)</f>
        <v>0</v>
      </c>
      <c r="CB32" s="14">
        <f>SUMIFS(Spotplan!$F:$F,Spotplan!$B:$B,Cost!CB$2,Spotplan!$C:$C,Cost!$BR32,Spotplan!$A:$A,$BS$1,Spotplan!$D:$D,Cost!CB$3)</f>
        <v>0</v>
      </c>
      <c r="CC32" s="14">
        <f>SUMIFS(Spotplan!$F:$F,Spotplan!$B:$B,Cost!CC$2,Spotplan!$C:$C,Cost!$BR32,Spotplan!$A:$A,$BS$1,Spotplan!$D:$D,Cost!CC$3)</f>
        <v>80000</v>
      </c>
      <c r="CD32" s="14">
        <f>SUMIFS(Spotplan!$F:$F,Spotplan!$B:$B,Cost!CD$2,Spotplan!$C:$C,Cost!$BR32,Spotplan!$A:$A,$BS$1,Spotplan!$D:$D,Cost!CD$3)</f>
        <v>0</v>
      </c>
      <c r="CE32" s="14">
        <f>SUMIFS(Spotplan!$F:$F,Spotplan!$B:$B,Cost!CE$2,Spotplan!$C:$C,Cost!$BR32,Spotplan!$A:$A,$CE$1,Spotplan!$D:$D,Cost!CE$3)</f>
        <v>0</v>
      </c>
      <c r="CF32" s="14">
        <f>SUMIFS(Spotplan!$F:$F,Spotplan!$B:$B,Cost!CF$2,Spotplan!$C:$C,Cost!$BR32,Spotplan!$A:$A,$CE$1,Spotplan!$D:$D,Cost!CF$3)</f>
        <v>64000</v>
      </c>
      <c r="CG32" s="14">
        <f>SUMIFS(Spotplan!$F:$F,Spotplan!$B:$B,Cost!CG$2,Spotplan!$C:$C,Cost!$BR32,Spotplan!$A:$A,$CE$1,Spotplan!$D:$D,Cost!CG$3)</f>
        <v>0</v>
      </c>
      <c r="CH32" s="14">
        <f>SUMIFS(Spotplan!$F:$F,Spotplan!$B:$B,Cost!CH$2,Spotplan!$C:$C,Cost!$BR32,Spotplan!$A:$A,$CE$1,Spotplan!$D:$D,Cost!CH$3)</f>
        <v>0</v>
      </c>
      <c r="CI32" s="14">
        <f>SUMIFS(Spotplan!$F:$F,Spotplan!$B:$B,Cost!CI$2,Spotplan!$C:$C,Cost!$BR32,Spotplan!$A:$A,$CE$1,Spotplan!$D:$D,Cost!CI$3)</f>
        <v>24000</v>
      </c>
      <c r="CJ32" s="14">
        <f>SUMIFS(Spotplan!$F:$F,Spotplan!$B:$B,Cost!CJ$2,Spotplan!$C:$C,Cost!$BR32,Spotplan!$A:$A,$CE$1,Spotplan!$D:$D,Cost!CJ$3)</f>
        <v>0</v>
      </c>
      <c r="CK32" s="14">
        <f>SUMIFS(Spotplan!$F:$F,Spotplan!$B:$B,Cost!CK$2,Spotplan!$C:$C,Cost!$BR32,Spotplan!$A:$A,$CE$1,Spotplan!$D:$D,Cost!CK$3)</f>
        <v>0</v>
      </c>
      <c r="CL32" s="14">
        <f>SUMIFS(Spotplan!$F:$F,Spotplan!$B:$B,Cost!CL$2,Spotplan!$C:$C,Cost!$BR32,Spotplan!$A:$A,$CE$1,Spotplan!$D:$D,Cost!CL$3)</f>
        <v>24000</v>
      </c>
      <c r="CM32" s="14">
        <f>SUMIFS(Spotplan!$F:$F,Spotplan!$B:$B,Cost!CM$2,Spotplan!$C:$C,Cost!$BR32,Spotplan!$A:$A,$CE$1,Spotplan!$D:$D,Cost!CM$3)</f>
        <v>0</v>
      </c>
      <c r="CN32" s="14">
        <f>SUMIFS(Spotplan!$F:$F,Spotplan!$B:$B,Cost!CN$2,Spotplan!$C:$C,Cost!$BR32,Spotplan!$A:$A,$CE$1,Spotplan!$D:$D,Cost!CN$3)</f>
        <v>0</v>
      </c>
      <c r="CO32" s="14">
        <f>SUMIFS(Spotplan!$F:$F,Spotplan!$B:$B,Cost!CO$2,Spotplan!$C:$C,Cost!$BR32,Spotplan!$A:$A,$CE$1,Spotplan!$D:$D,Cost!CO$3)</f>
        <v>40000</v>
      </c>
      <c r="CP32" s="14">
        <f>SUMIFS(Spotplan!$F:$F,Spotplan!$B:$B,Cost!CP$2,Spotplan!$C:$C,Cost!$BR32,Spotplan!$A:$A,$CE$1,Spotplan!$D:$D,Cost!CP$3)</f>
        <v>0</v>
      </c>
    </row>
  </sheetData>
  <mergeCells count="16">
    <mergeCell ref="CE1:CP1"/>
    <mergeCell ref="BS1:CD1"/>
    <mergeCell ref="BR1:BR3"/>
    <mergeCell ref="R2:R3"/>
    <mergeCell ref="AE2:AE3"/>
    <mergeCell ref="AI1:AL1"/>
    <mergeCell ref="AM1:AP1"/>
    <mergeCell ref="AH1:AH3"/>
    <mergeCell ref="S1:AD1"/>
    <mergeCell ref="AF1:AF3"/>
    <mergeCell ref="AR1:AR3"/>
    <mergeCell ref="A1:C3"/>
    <mergeCell ref="BE1:BP1"/>
    <mergeCell ref="E1:E3"/>
    <mergeCell ref="AS1:BD1"/>
    <mergeCell ref="F1:Q1"/>
  </mergeCells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showGridLines="0" workbookViewId="0">
      <selection activeCell="H18" sqref="H18"/>
    </sheetView>
  </sheetViews>
  <sheetFormatPr defaultColWidth="9" defaultRowHeight="13.2"/>
  <cols>
    <col min="1" max="1" width="6" style="3" bestFit="1" customWidth="1"/>
    <col min="2" max="2" width="12.90625" style="3" bestFit="1" customWidth="1"/>
    <col min="3" max="3" width="9" style="3"/>
    <col min="4" max="4" width="6" style="3" bestFit="1" customWidth="1"/>
    <col min="5" max="5" width="12.90625" style="3" bestFit="1" customWidth="1"/>
    <col min="6" max="16384" width="9" style="3"/>
  </cols>
  <sheetData>
    <row r="1" spans="1:5">
      <c r="A1" s="4" t="s">
        <v>42</v>
      </c>
      <c r="B1" s="4" t="s">
        <v>60</v>
      </c>
      <c r="D1" s="37" t="s">
        <v>42</v>
      </c>
      <c r="E1" s="21" t="str">
        <f>VLOOKUP(D:D,A:B,2,0)</f>
        <v>北京市</v>
      </c>
    </row>
    <row r="2" spans="1:5">
      <c r="A2" s="4" t="s">
        <v>43</v>
      </c>
      <c r="B2" s="4" t="s">
        <v>61</v>
      </c>
      <c r="D2" s="37" t="s">
        <v>43</v>
      </c>
      <c r="E2" s="21" t="str">
        <f t="shared" ref="E2:E29" si="0">VLOOKUP(D:D,A:B,2,0)</f>
        <v>上海市</v>
      </c>
    </row>
    <row r="3" spans="1:5">
      <c r="A3" s="4" t="s">
        <v>50</v>
      </c>
      <c r="B3" s="4" t="s">
        <v>59</v>
      </c>
      <c r="D3" s="37" t="s">
        <v>1</v>
      </c>
      <c r="E3" s="21" t="str">
        <f t="shared" si="0"/>
        <v>广东省_广州市</v>
      </c>
    </row>
    <row r="4" spans="1:5">
      <c r="A4" s="4" t="s">
        <v>100</v>
      </c>
      <c r="B4" s="4" t="s">
        <v>90</v>
      </c>
      <c r="D4" s="37" t="s">
        <v>4</v>
      </c>
      <c r="E4" s="21" t="str">
        <f t="shared" si="0"/>
        <v>广东省_深圳市</v>
      </c>
    </row>
    <row r="5" spans="1:5">
      <c r="A5" s="4" t="s">
        <v>51</v>
      </c>
      <c r="B5" s="4" t="s">
        <v>86</v>
      </c>
      <c r="D5" s="37" t="s">
        <v>5</v>
      </c>
      <c r="E5" s="21" t="str">
        <f t="shared" si="0"/>
        <v>江苏省_苏州市</v>
      </c>
    </row>
    <row r="6" spans="1:5">
      <c r="A6" s="4" t="s">
        <v>98</v>
      </c>
      <c r="B6" s="4" t="s">
        <v>91</v>
      </c>
      <c r="D6" s="38" t="s">
        <v>47</v>
      </c>
      <c r="E6" s="21" t="str">
        <f t="shared" si="0"/>
        <v>四川省_成都市</v>
      </c>
    </row>
    <row r="7" spans="1:5">
      <c r="A7" s="4" t="s">
        <v>3</v>
      </c>
      <c r="B7" s="4" t="s">
        <v>28</v>
      </c>
      <c r="D7" s="38" t="s">
        <v>48</v>
      </c>
      <c r="E7" s="21" t="str">
        <f t="shared" si="0"/>
        <v>湖北省_武汉市</v>
      </c>
    </row>
    <row r="8" spans="1:5">
      <c r="A8" s="4" t="s">
        <v>44</v>
      </c>
      <c r="B8" s="4" t="s">
        <v>62</v>
      </c>
      <c r="D8" s="38" t="s">
        <v>3</v>
      </c>
      <c r="E8" s="21" t="str">
        <f t="shared" si="0"/>
        <v>江苏省_南京市</v>
      </c>
    </row>
    <row r="9" spans="1:5">
      <c r="A9" s="4" t="s">
        <v>56</v>
      </c>
      <c r="B9" s="4" t="s">
        <v>72</v>
      </c>
      <c r="D9" s="38" t="s">
        <v>50</v>
      </c>
      <c r="E9" s="21" t="str">
        <f t="shared" si="0"/>
        <v>重庆市</v>
      </c>
    </row>
    <row r="10" spans="1:5">
      <c r="A10" s="4" t="s">
        <v>5</v>
      </c>
      <c r="B10" s="4" t="s">
        <v>29</v>
      </c>
      <c r="D10" s="38" t="s">
        <v>45</v>
      </c>
      <c r="E10" s="21" t="str">
        <f t="shared" si="0"/>
        <v>云南省_昆明市</v>
      </c>
    </row>
    <row r="11" spans="1:5">
      <c r="A11" s="4" t="s">
        <v>54</v>
      </c>
      <c r="B11" s="4" t="s">
        <v>70</v>
      </c>
      <c r="D11" s="38" t="s">
        <v>53</v>
      </c>
      <c r="E11" s="21" t="str">
        <f t="shared" si="0"/>
        <v>山东省_青岛市</v>
      </c>
    </row>
    <row r="12" spans="1:5">
      <c r="A12" s="4" t="s">
        <v>0</v>
      </c>
      <c r="B12" s="4" t="s">
        <v>30</v>
      </c>
      <c r="D12" s="38" t="s">
        <v>0</v>
      </c>
      <c r="E12" s="21" t="str">
        <f t="shared" si="0"/>
        <v>浙江省_杭州市</v>
      </c>
    </row>
    <row r="13" spans="1:5">
      <c r="A13" s="4" t="s">
        <v>103</v>
      </c>
      <c r="B13" s="4" t="s">
        <v>92</v>
      </c>
      <c r="D13" s="38" t="s">
        <v>102</v>
      </c>
      <c r="E13" s="21" t="str">
        <f t="shared" si="0"/>
        <v>福建省_福州市</v>
      </c>
    </row>
    <row r="14" spans="1:5">
      <c r="A14" s="4" t="s">
        <v>104</v>
      </c>
      <c r="B14" s="4" t="s">
        <v>93</v>
      </c>
      <c r="D14" s="38" t="s">
        <v>57</v>
      </c>
      <c r="E14" s="21" t="str">
        <f t="shared" si="0"/>
        <v>广东省_东莞市</v>
      </c>
    </row>
    <row r="15" spans="1:5">
      <c r="A15" s="4" t="s">
        <v>102</v>
      </c>
      <c r="B15" s="4" t="s">
        <v>94</v>
      </c>
      <c r="D15" s="38" t="s">
        <v>46</v>
      </c>
      <c r="E15" s="21" t="str">
        <f t="shared" si="0"/>
        <v>广东省_佛山市</v>
      </c>
    </row>
    <row r="16" spans="1:5">
      <c r="A16" s="4" t="s">
        <v>55</v>
      </c>
      <c r="B16" s="4" t="s">
        <v>71</v>
      </c>
      <c r="D16" s="38" t="s">
        <v>49</v>
      </c>
      <c r="E16" s="21" t="str">
        <f t="shared" si="0"/>
        <v>山东省_济南市</v>
      </c>
    </row>
    <row r="17" spans="1:5">
      <c r="A17" s="4" t="s">
        <v>49</v>
      </c>
      <c r="B17" s="4" t="s">
        <v>67</v>
      </c>
      <c r="D17" s="38" t="s">
        <v>104</v>
      </c>
      <c r="E17" s="21" t="str">
        <f t="shared" si="0"/>
        <v>安徽省_合肥市</v>
      </c>
    </row>
    <row r="18" spans="1:5">
      <c r="A18" s="4" t="s">
        <v>53</v>
      </c>
      <c r="B18" s="4" t="s">
        <v>69</v>
      </c>
      <c r="D18" s="38" t="s">
        <v>105</v>
      </c>
      <c r="E18" s="21" t="str">
        <f t="shared" si="0"/>
        <v>湖南省_长沙市</v>
      </c>
    </row>
    <row r="19" spans="1:5">
      <c r="A19" s="4" t="s">
        <v>99</v>
      </c>
      <c r="B19" s="4" t="s">
        <v>95</v>
      </c>
      <c r="D19" s="38" t="s">
        <v>52</v>
      </c>
      <c r="E19" s="21" t="str">
        <f t="shared" si="0"/>
        <v>河南省_郑州市</v>
      </c>
    </row>
    <row r="20" spans="1:5">
      <c r="A20" s="4" t="s">
        <v>52</v>
      </c>
      <c r="B20" s="4" t="s">
        <v>68</v>
      </c>
      <c r="D20" s="38" t="s">
        <v>54</v>
      </c>
      <c r="E20" s="21" t="str">
        <f t="shared" si="0"/>
        <v>江苏省_南通市</v>
      </c>
    </row>
    <row r="21" spans="1:5">
      <c r="A21" s="4" t="s">
        <v>48</v>
      </c>
      <c r="B21" s="4" t="s">
        <v>66</v>
      </c>
      <c r="D21" s="38" t="s">
        <v>44</v>
      </c>
      <c r="E21" s="21" t="str">
        <f t="shared" si="0"/>
        <v>江苏省_无锡市</v>
      </c>
    </row>
    <row r="22" spans="1:5">
      <c r="A22" s="4" t="s">
        <v>105</v>
      </c>
      <c r="B22" s="4" t="s">
        <v>96</v>
      </c>
      <c r="D22" s="38" t="s">
        <v>56</v>
      </c>
      <c r="E22" s="21" t="str">
        <f t="shared" si="0"/>
        <v>江苏省_常州市</v>
      </c>
    </row>
    <row r="23" spans="1:5">
      <c r="A23" s="4" t="s">
        <v>1</v>
      </c>
      <c r="B23" s="4" t="s">
        <v>31</v>
      </c>
      <c r="D23" s="38" t="s">
        <v>103</v>
      </c>
      <c r="E23" s="21" t="str">
        <f t="shared" si="0"/>
        <v>浙江省_宁波市</v>
      </c>
    </row>
    <row r="24" spans="1:5">
      <c r="A24" s="4" t="s">
        <v>4</v>
      </c>
      <c r="B24" s="4" t="s">
        <v>32</v>
      </c>
      <c r="D24" s="38" t="s">
        <v>55</v>
      </c>
      <c r="E24" s="21" t="str">
        <f t="shared" si="0"/>
        <v>福建省_厦门市</v>
      </c>
    </row>
    <row r="25" spans="1:5">
      <c r="A25" s="4" t="s">
        <v>46</v>
      </c>
      <c r="B25" s="4" t="s">
        <v>64</v>
      </c>
      <c r="D25" s="38" t="s">
        <v>101</v>
      </c>
      <c r="E25" s="21" t="str">
        <f t="shared" si="0"/>
        <v>广东省_中山市</v>
      </c>
    </row>
    <row r="26" spans="1:5">
      <c r="A26" s="4" t="s">
        <v>57</v>
      </c>
      <c r="B26" s="4" t="s">
        <v>73</v>
      </c>
      <c r="D26" s="38" t="s">
        <v>51</v>
      </c>
      <c r="E26" s="21" t="str">
        <f t="shared" si="0"/>
        <v>辽宁省_沈阳市</v>
      </c>
    </row>
    <row r="27" spans="1:5">
      <c r="A27" s="4" t="s">
        <v>101</v>
      </c>
      <c r="B27" s="4" t="s">
        <v>97</v>
      </c>
      <c r="D27" s="38" t="s">
        <v>99</v>
      </c>
      <c r="E27" s="21" t="str">
        <f t="shared" si="0"/>
        <v>山东省_潍坊市</v>
      </c>
    </row>
    <row r="28" spans="1:5">
      <c r="A28" s="4" t="s">
        <v>47</v>
      </c>
      <c r="B28" s="4" t="s">
        <v>65</v>
      </c>
      <c r="D28" s="38" t="s">
        <v>100</v>
      </c>
      <c r="E28" s="21" t="str">
        <f t="shared" si="0"/>
        <v>河北省_石家庄市</v>
      </c>
    </row>
    <row r="29" spans="1:5">
      <c r="A29" s="4" t="s">
        <v>45</v>
      </c>
      <c r="B29" s="4" t="s">
        <v>63</v>
      </c>
      <c r="D29" s="38" t="s">
        <v>98</v>
      </c>
      <c r="E29" s="21" t="str">
        <f t="shared" si="0"/>
        <v>吉林省_长春市</v>
      </c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OTV-活动</vt:lpstr>
      <vt:lpstr>OTV-广告位</vt:lpstr>
      <vt:lpstr>OTV-网站</vt:lpstr>
      <vt:lpstr>OTT-活动</vt:lpstr>
      <vt:lpstr>OTT-广告位</vt:lpstr>
      <vt:lpstr>OTT-网站</vt:lpstr>
      <vt:lpstr>Spotplan</vt:lpstr>
      <vt:lpstr>Cost</vt:lpstr>
      <vt:lpstr>城市匹配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zyh</cp:lastModifiedBy>
  <dcterms:created xsi:type="dcterms:W3CDTF">2016-05-16T04:12:14Z</dcterms:created>
  <dcterms:modified xsi:type="dcterms:W3CDTF">2018-06-05T07:22:17Z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e1bf18ce-c9b7-4686-a7d5-2784cf0291c8</vt:lpwstr>
  </property>
</Properties>
</file>