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abdul\Desktop\excel\"/>
    </mc:Choice>
  </mc:AlternateContent>
  <xr:revisionPtr revIDLastSave="0" documentId="13_ncr:1_{72D6FB42-11CD-4C77-8E82-FB86FC9CC8CD}" xr6:coauthVersionLast="47" xr6:coauthVersionMax="47" xr10:uidLastSave="{00000000-0000-0000-0000-000000000000}"/>
  <bookViews>
    <workbookView xWindow="-110" yWindow="-110" windowWidth="19420" windowHeight="11020" xr2:uid="{9E2F5B89-8AB1-4167-A991-5623C5A04048}"/>
  </bookViews>
  <sheets>
    <sheet name="DATA" sheetId="1" r:id="rId1"/>
    <sheet name="KAYNAK" sheetId="4" r:id="rId2"/>
    <sheet name="DASHBOARD" sheetId="5" r:id="rId3"/>
    <sheet name="images" sheetId="3" r:id="rId4"/>
    <sheet name="Sellers" sheetId="2" r:id="rId5"/>
  </sheets>
  <externalReferences>
    <externalReference r:id="rId6"/>
  </externalReferences>
  <definedNames>
    <definedName name="_xlnm._FilterDatabase" localSheetId="0" hidden="1">DATA!$A$1:$H$886</definedName>
    <definedName name="_xlnm._FilterDatabase" localSheetId="4" hidden="1">Sellers!#REF!</definedName>
    <definedName name="_xlchart.v5.0" hidden="1">KAYNAK!$A$1:$A$49</definedName>
    <definedName name="_xlchart.v5.1" hidden="1">KAYNAK!$B$1:$B$49</definedName>
    <definedName name="BOLGE">KAYNAK!$A$1:$A$49</definedName>
    <definedName name="dinamiksat">OFFSET(KAYNAK!$P$1,0,0,COUNTIF(KAYNAK!$P:$P,"&lt;&gt;"),1)</definedName>
    <definedName name="DONEM">KAYNAK!$E$1:$E$3</definedName>
    <definedName name="photo">INDEX(#REF!,MATCH([1]Sheet1!$A$1,#REF!,0),0)</definedName>
    <definedName name="resim">_xlfn.XLOOKUP(DASHBOARD!$AA$2,Sellers!$C:$C,Sellers!$D:$D)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4" l="1" a="1"/>
  <c r="D17" i="4" s="1"/>
  <c r="C18" i="4" a="1"/>
  <c r="C18" i="4" s="1"/>
  <c r="L12" i="4"/>
  <c r="L14" i="4" a="1"/>
  <c r="L14" i="4" s="1"/>
  <c r="L13" i="4"/>
  <c r="C17" i="4" s="1"/>
  <c r="O1" i="4"/>
  <c r="P1" i="4" s="1" a="1"/>
  <c r="P1" i="4" s="1"/>
  <c r="Q3" i="4" s="1" a="1"/>
  <c r="Q3" i="4" s="1"/>
  <c r="H16" i="4"/>
  <c r="H15" i="4"/>
  <c r="G10" i="4" a="1"/>
  <c r="G10" i="4" s="1"/>
  <c r="K1" i="4" a="1"/>
  <c r="K1" i="4" s="1"/>
  <c r="J2" i="4" a="1"/>
  <c r="J2" i="4" s="1"/>
  <c r="G1" i="4" a="1"/>
  <c r="G1" i="4" s="1"/>
  <c r="D1" i="4"/>
  <c r="E1" i="4" a="1"/>
  <c r="E1" i="4" s="1"/>
  <c r="A1" i="4" a="1"/>
  <c r="A1" i="4" s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D18" i="4" l="1"/>
  <c r="F18" i="4"/>
  <c r="E18" i="4"/>
  <c r="D22" i="4"/>
  <c r="E19" i="4"/>
  <c r="F22" i="4"/>
  <c r="E22" i="4"/>
  <c r="E21" i="4"/>
  <c r="F20" i="4"/>
  <c r="E20" i="4"/>
  <c r="F21" i="4"/>
  <c r="F19" i="4"/>
  <c r="D21" i="4"/>
  <c r="D20" i="4"/>
  <c r="D19" i="4"/>
  <c r="N14" i="4"/>
  <c r="N15" i="4"/>
  <c r="N18" i="4"/>
  <c r="N17" i="4"/>
  <c r="N16" i="4"/>
  <c r="M14" i="4"/>
  <c r="M18" i="4"/>
  <c r="M16" i="4"/>
  <c r="M15" i="4"/>
  <c r="M17" i="4"/>
  <c r="L2" i="4"/>
  <c r="I10" i="4"/>
  <c r="H11" i="4"/>
  <c r="H10" i="4"/>
  <c r="H12" i="4"/>
  <c r="I14" i="4"/>
  <c r="I13" i="4"/>
  <c r="H14" i="4"/>
  <c r="I12" i="4"/>
  <c r="H13" i="4"/>
  <c r="I11" i="4"/>
  <c r="M5" i="4"/>
  <c r="L5" i="4"/>
  <c r="M4" i="4"/>
  <c r="B2" i="4"/>
  <c r="L4" i="4"/>
  <c r="M3" i="4"/>
  <c r="L3" i="4"/>
  <c r="M6" i="4"/>
  <c r="M2" i="4"/>
  <c r="L6" i="4"/>
  <c r="E10" i="4"/>
  <c r="E11" i="4"/>
  <c r="K3" i="4"/>
  <c r="K2" i="4"/>
  <c r="K4" i="4"/>
  <c r="K5" i="4"/>
  <c r="K6" i="4"/>
  <c r="H1" i="4"/>
  <c r="H5" i="4"/>
  <c r="H4" i="4"/>
  <c r="H3" i="4"/>
  <c r="H2" i="4"/>
  <c r="B46" i="4"/>
  <c r="B39" i="4"/>
  <c r="B32" i="4"/>
  <c r="B23" i="4"/>
  <c r="B38" i="4"/>
  <c r="B22" i="4"/>
  <c r="B16" i="4"/>
  <c r="B17" i="4"/>
  <c r="B40" i="4"/>
  <c r="B15" i="4"/>
  <c r="B31" i="4"/>
  <c r="B9" i="4"/>
  <c r="B48" i="4"/>
  <c r="B30" i="4"/>
  <c r="B8" i="4"/>
  <c r="B47" i="4"/>
  <c r="B24" i="4"/>
  <c r="B7" i="4"/>
  <c r="B45" i="4"/>
  <c r="B37" i="4"/>
  <c r="B29" i="4"/>
  <c r="B21" i="4"/>
  <c r="B14" i="4"/>
  <c r="B6" i="4"/>
  <c r="B44" i="4"/>
  <c r="B36" i="4"/>
  <c r="B28" i="4"/>
  <c r="B20" i="4"/>
  <c r="B13" i="4"/>
  <c r="B5" i="4"/>
  <c r="B43" i="4"/>
  <c r="B35" i="4"/>
  <c r="B27" i="4"/>
  <c r="B19" i="4"/>
  <c r="B4" i="4"/>
  <c r="B1" i="4"/>
  <c r="B42" i="4"/>
  <c r="B34" i="4"/>
  <c r="B26" i="4"/>
  <c r="B11" i="4"/>
  <c r="B3" i="4"/>
  <c r="B12" i="4"/>
  <c r="B49" i="4"/>
  <c r="B41" i="4"/>
  <c r="B33" i="4"/>
  <c r="B25" i="4"/>
  <c r="B18" i="4"/>
  <c r="B10" i="4"/>
  <c r="E13" i="4" l="1"/>
  <c r="S13" i="5" s="1"/>
  <c r="O15" i="4"/>
  <c r="O17" i="4"/>
  <c r="O16" i="4"/>
  <c r="O18" i="4"/>
  <c r="O14" i="4"/>
  <c r="J11" i="4"/>
  <c r="J12" i="4"/>
  <c r="J14" i="4"/>
  <c r="J10" i="4"/>
  <c r="J13" i="4"/>
  <c r="N4" i="4"/>
  <c r="N5" i="4"/>
  <c r="N3" i="4"/>
  <c r="N6" i="4"/>
  <c r="N2" i="4"/>
  <c r="E1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ronaldinho424</author>
  </authors>
  <commentList>
    <comment ref="E1" authorId="0" shapeId="0" xr:uid="{9E6C4A70-E099-49DC-A60D-0453D3CC8B19}">
      <text>
        <r>
          <rPr>
            <b/>
            <sz val="9"/>
            <color indexed="81"/>
            <rFont val="Tahoma"/>
            <family val="2"/>
            <charset val="162"/>
          </rPr>
          <t>ronaldinho424:</t>
        </r>
        <r>
          <rPr>
            <sz val="9"/>
            <color indexed="81"/>
            <rFont val="Tahoma"/>
            <family val="2"/>
            <charset val="162"/>
          </rPr>
          <t xml:space="preserve">
net satış miktarı
</t>
        </r>
      </text>
    </comment>
    <comment ref="F1" authorId="0" shapeId="0" xr:uid="{3B30C808-BA15-4E28-B8C9-8DECD8FA39FC}">
      <text>
        <r>
          <rPr>
            <b/>
            <sz val="9"/>
            <color indexed="81"/>
            <rFont val="Tahoma"/>
            <family val="2"/>
            <charset val="162"/>
          </rPr>
          <t>ronaldinho424:</t>
        </r>
        <r>
          <rPr>
            <sz val="9"/>
            <color indexed="81"/>
            <rFont val="Tahoma"/>
            <family val="2"/>
            <charset val="162"/>
          </rPr>
          <t xml:space="preserve">
hedef satış miktarı</t>
        </r>
      </text>
    </comment>
    <comment ref="G1" authorId="0" shapeId="0" xr:uid="{C070F2DE-2842-40CB-8086-EAED9026E028}">
      <text>
        <r>
          <rPr>
            <b/>
            <sz val="9"/>
            <color indexed="81"/>
            <rFont val="Tahoma"/>
            <family val="2"/>
            <charset val="162"/>
          </rPr>
          <t>ronaldinho424:</t>
        </r>
        <r>
          <rPr>
            <sz val="9"/>
            <color indexed="81"/>
            <rFont val="Tahoma"/>
            <family val="2"/>
            <charset val="162"/>
          </rPr>
          <t xml:space="preserve">
gerçekleşme oranı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ronaldinho424</author>
  </authors>
  <commentList>
    <comment ref="B1" authorId="0" shapeId="0" xr:uid="{D05A1D47-F889-419D-AC94-B21AA8C64031}">
      <text>
        <r>
          <rPr>
            <b/>
            <sz val="9"/>
            <color indexed="81"/>
            <rFont val="Tahoma"/>
            <family val="2"/>
            <charset val="162"/>
          </rPr>
          <t>ronaldinho424:</t>
        </r>
        <r>
          <rPr>
            <sz val="9"/>
            <color indexed="81"/>
            <rFont val="Tahoma"/>
            <family val="2"/>
            <charset val="162"/>
          </rPr>
          <t xml:space="preserve">
YILLARA GÖRE ÜLKE NET SATIŞ TOPLAMI
</t>
        </r>
      </text>
    </comment>
    <comment ref="H1" authorId="0" shapeId="0" xr:uid="{B022595F-1D15-4581-BDA5-BC9C21F70F55}">
      <text>
        <r>
          <rPr>
            <b/>
            <sz val="9"/>
            <color indexed="81"/>
            <rFont val="Tahoma"/>
            <family val="2"/>
            <charset val="162"/>
          </rPr>
          <t>ronaldinho424:</t>
        </r>
        <r>
          <rPr>
            <sz val="9"/>
            <color indexed="81"/>
            <rFont val="Tahoma"/>
            <family val="2"/>
            <charset val="162"/>
          </rPr>
          <t xml:space="preserve">
ürünlerin yıllara göre net satış tutarı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<sst xmlns="http://schemas.openxmlformats.org/spreadsheetml/2006/main" count="3743" uniqueCount="182">
  <si>
    <t>CODE</t>
  </si>
  <si>
    <t>STATE</t>
  </si>
  <si>
    <t>PRODUCTS</t>
  </si>
  <si>
    <t>NET SALE AMOUNT</t>
  </si>
  <si>
    <t>TARGET SALE AMOUNT</t>
  </si>
  <si>
    <t>TARGET REALIZATION</t>
  </si>
  <si>
    <t>YEAR</t>
  </si>
  <si>
    <t>AK</t>
  </si>
  <si>
    <t>Alaska</t>
  </si>
  <si>
    <t>Jenny Hhapman</t>
  </si>
  <si>
    <t>MERCEDES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</si>
  <si>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</si>
  <si>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</si>
  <si>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</si>
  <si>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</si>
  <si>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</si>
  <si>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</si>
  <si>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</si>
  <si>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</si>
  <si>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</si>
  <si>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</si>
  <si>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</si>
  <si>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</si>
  <si>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</si>
  <si>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</si>
  <si>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</si>
  <si>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</si>
  <si>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</si>
  <si>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</si>
  <si>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</si>
  <si>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</si>
  <si>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</si>
  <si>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</si>
  <si>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</si>
  <si>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</si>
  <si>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</si>
  <si>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</si>
  <si>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</si>
  <si>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</si>
  <si>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</si>
  <si>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</si>
  <si>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</si>
  <si>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</si>
  <si>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</si>
  <si>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</si>
  <si>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</si>
  <si>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</si>
  <si>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</si>
  <si>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</si>
  <si>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</si>
  <si>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</si>
  <si>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</si>
  <si>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</si>
  <si>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</si>
  <si>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</si>
  <si>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</si>
  <si>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</si>
  <si>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</si>
  <si>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</si>
  <si>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</si>
  <si>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</si>
  <si>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</si>
  <si>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</si>
  <si>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</si>
  <si>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</si>
  <si>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</si>
  <si>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</si>
  <si>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</si>
  <si>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</si>
  <si>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</si>
  <si>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</si>
  <si>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</si>
  <si>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</si>
  <si>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</si>
  <si>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</si>
  <si>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</si>
  <si>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</si>
  <si>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</si>
  <si>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</si>
  <si>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</si>
  <si>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</si>
  <si>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</si>
  <si>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</si>
  <si>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</si>
  <si>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</si>
  <si>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</si>
  <si>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</si>
  <si>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</si>
  <si>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</si>
  <si>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</si>
  <si>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</si>
  <si>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</si>
  <si>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</si>
  <si>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</si>
  <si>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</si>
  <si>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</si>
  <si>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</si>
  <si>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</si>
  <si>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</si>
  <si>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</si>
  <si>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</si>
  <si>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</si>
  <si>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</si>
  <si>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</si>
  <si>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</si>
  <si>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</si>
  <si>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</si>
  <si>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</si>
  <si>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</si>
  <si>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</si>
  <si>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</si>
  <si>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</si>
  <si>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</si>
  <si>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</si>
  <si>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</si>
  <si>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</si>
  <si>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</si>
  <si>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</si>
  <si>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</si>
  <si>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</si>
  <si>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</si>
  <si>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</si>
  <si>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</si>
  <si>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</si>
  <si>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</si>
  <si>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</si>
  <si>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</si>
  <si>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</si>
  <si>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</si>
  <si>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</si>
  <si>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</si>
  <si>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</si>
  <si>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</si>
  <si>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</si>
  <si>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</si>
  <si>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</si>
  <si>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</si>
  <si>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</si>
  <si>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</si>
  <si>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</si>
  <si>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</si>
  <si>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</si>
  <si>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</si>
  <si>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</si>
  <si>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</si>
  <si>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</si>
  <si>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</si>
  <si>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</si>
  <si>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</si>
  <si>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</si>
  <si>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</si>
  <si>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</si>
  <si>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</si>
  <si>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</si>
  <si>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</si>
  <si>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</si>
  <si>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</si>
  <si>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</si>
  <si>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</si>
  <si>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</si>
  <si>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</si>
  <si>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</si>
  <si>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</si>
  <si>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</si>
  <si>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</si>
  <si>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</si>
  <si>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</si>
  <si>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BMW</t>
  </si>
  <si>
    <t>FORD</t>
  </si>
  <si>
    <t>MAZDA</t>
  </si>
  <si>
    <t>CHEVROLET</t>
  </si>
  <si>
    <t>SELLERS</t>
  </si>
  <si>
    <t>Toplam satış</t>
  </si>
  <si>
    <t>Toplam hedef</t>
  </si>
  <si>
    <t>Hedef G Oranı</t>
  </si>
  <si>
    <t>Toplam</t>
  </si>
  <si>
    <t>NET SATIŞ</t>
  </si>
  <si>
    <t>HEDEF</t>
  </si>
  <si>
    <t>Yıllara göre filtre d1 baz alınarak</t>
  </si>
  <si>
    <t>seçili bölgeye göre yıllar içinde satılan ürünler</t>
  </si>
  <si>
    <t>H/G Oranı</t>
  </si>
  <si>
    <t>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</si>
</sst>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* #,##0_-;\-* #,##0_-;_-* &quot;-&quot;??_-;_-@_-"/>
  </numFmts>
  <fonts count="5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3"/>
    <xf numFmtId="0" fontId="2" fillId="0" borderId="0" xfId="3" applyAlignment="1">
      <alignment horizontal="center" vertical="center"/>
    </xf>
    <xf numFmtId="0" fontId="2" fillId="0" borderId="0" xfId="3" applyAlignment="1">
      <alignment horizontal="left" vertical="center"/>
    </xf>
    <xf numFmtId="165" fontId="0" fillId="0" borderId="0" xfId="4" applyNumberFormat="1" applyFont="1"/>
    <xf numFmtId="164" fontId="0" fillId="0" borderId="0" xfId="4" applyFont="1"/>
    <xf numFmtId="9" fontId="0" fillId="0" borderId="0" xfId="5" applyFont="1"/>
    <xf numFmtId="9" fontId="2" fillId="0" borderId="0" xfId="2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166" fontId="0" fillId="0" borderId="4" xfId="1" applyNumberFormat="1" applyFont="1" applyBorder="1"/>
    <xf numFmtId="0" fontId="0" fillId="0" borderId="4" xfId="0" applyBorder="1"/>
    <xf numFmtId="9" fontId="0" fillId="0" borderId="4" xfId="2" applyFont="1" applyBorder="1"/>
    <xf numFmtId="0" fontId="0" fillId="0" borderId="5" xfId="0" applyBorder="1"/>
    <xf numFmtId="9" fontId="0" fillId="0" borderId="6" xfId="2" applyFont="1" applyBorder="1"/>
    <xf numFmtId="166" fontId="0" fillId="0" borderId="2" xfId="1" applyNumberFormat="1" applyFont="1" applyBorder="1"/>
    <xf numFmtId="166" fontId="0" fillId="0" borderId="6" xfId="1" applyNumberFormat="1" applyFont="1" applyBorder="1"/>
    <xf numFmtId="0" fontId="0" fillId="0" borderId="6" xfId="0" applyBorder="1"/>
    <xf numFmtId="0" fontId="0" fillId="0" borderId="7" xfId="0" applyBorder="1"/>
    <xf numFmtId="166" fontId="0" fillId="0" borderId="0" xfId="1" applyNumberFormat="1" applyFont="1" applyBorder="1"/>
    <xf numFmtId="166" fontId="0" fillId="0" borderId="4" xfId="0" applyNumberFormat="1" applyBorder="1"/>
    <xf numFmtId="166" fontId="0" fillId="0" borderId="8" xfId="1" applyNumberFormat="1" applyFont="1" applyBorder="1"/>
    <xf numFmtId="166" fontId="0" fillId="0" borderId="6" xfId="0" applyNumberFormat="1" applyBorder="1"/>
    <xf numFmtId="0" fontId="0" fillId="0" borderId="0" xfId="0" applyBorder="1"/>
    <xf numFmtId="0" fontId="0" fillId="2" borderId="1" xfId="0" applyFill="1" applyBorder="1"/>
    <xf numFmtId="0" fontId="0" fillId="2" borderId="7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4" xfId="0" applyFill="1" applyBorder="1"/>
    <xf numFmtId="9" fontId="0" fillId="2" borderId="0" xfId="0" applyNumberFormat="1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6" xfId="0" applyFill="1" applyBorder="1"/>
    <xf numFmtId="0" fontId="0" fillId="0" borderId="0" xfId="0" applyNumberFormat="1"/>
    <xf numFmtId="0" fontId="0" fillId="3" borderId="1" xfId="0" applyFill="1" applyBorder="1"/>
    <xf numFmtId="0" fontId="0" fillId="3" borderId="2" xfId="0" applyFill="1" applyBorder="1"/>
    <xf numFmtId="0" fontId="0" fillId="3" borderId="0" xfId="0" applyFill="1" applyBorder="1"/>
    <xf numFmtId="166" fontId="0" fillId="0" borderId="7" xfId="1" applyNumberFormat="1" applyFont="1" applyBorder="1"/>
    <xf numFmtId="9" fontId="0" fillId="0" borderId="2" xfId="2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2" borderId="13" xfId="0" applyFill="1" applyBorder="1"/>
    <xf numFmtId="166" fontId="0" fillId="2" borderId="0" xfId="1" applyNumberFormat="1" applyFont="1" applyFill="1" applyBorder="1"/>
    <xf numFmtId="9" fontId="0" fillId="2" borderId="4" xfId="2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6" fontId="0" fillId="0" borderId="0" xfId="1" applyNumberFormat="1" applyFont="1"/>
    <xf numFmtId="9" fontId="0" fillId="0" borderId="0" xfId="2" applyFont="1"/>
    <xf numFmtId="0" fontId="0" fillId="5" borderId="0" xfId="0" applyFill="1"/>
    <xf numFmtId="166" fontId="0" fillId="2" borderId="0" xfId="1" applyNumberFormat="1" applyFont="1" applyFill="1"/>
  </cellXfs>
  <cellStyles count="6">
    <cellStyle name="Normal" xfId="0" builtinId="0"/>
    <cellStyle name="Normal 2" xfId="3" xr:uid="{A3101BF2-AC75-4D7C-8CBF-A8C18C1BF020}"/>
    <cellStyle name="ParaBirimi 2" xfId="4" xr:uid="{C2FE6D12-CEE0-4342-826A-0AD06C37368D}"/>
    <cellStyle name="Virgül" xfId="1" builtinId="3"/>
    <cellStyle name="Yüzde" xfId="2" builtinId="5"/>
    <cellStyle name="Yüzde 2" xfId="5" xr:uid="{56FDFEF3-24C2-4E8D-8CA6-9985C0E0BAB3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numFmt numFmtId="165" formatCode="_(&quot;$&quot;* #,##0_);_(&quot;$&quot;* \(#,##0\);_(&quot;$&quot;* &quot;-&quot;??_);_(@_)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9D1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458443734123411E-2"/>
          <c:y val="0.11602127855713597"/>
          <c:w val="0.91319142378492846"/>
          <c:h val="0.639297427349639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strRef>
              <c:f>KAYNAK!$G$1:$G$5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KAYNAK!$H$1:$H$5</c:f>
              <c:numCache>
                <c:formatCode>_-* #,##0_-;\-* #,##0_-;_-*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90-4D23-BF4D-5A656F943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0594464"/>
        <c:axId val="1507026672"/>
      </c:barChart>
      <c:catAx>
        <c:axId val="121059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07026672"/>
        <c:crosses val="autoZero"/>
        <c:auto val="1"/>
        <c:lblAlgn val="ctr"/>
        <c:lblOffset val="100"/>
        <c:noMultiLvlLbl val="0"/>
      </c:catAx>
      <c:valAx>
        <c:axId val="15070266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crossAx val="1210594464"/>
        <c:crosses val="autoZero"/>
        <c:crossBetween val="between"/>
      </c:valAx>
      <c:spPr>
        <a:noFill/>
        <a:ln w="25400">
          <a:noFill/>
        </a:ln>
        <a:effectLst>
          <a:outerShdw blurRad="50800" dist="50800" dir="5400000" sx="1000" sy="1000" algn="ctr" rotWithShape="0">
            <a:srgbClr val="000000"/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KAYNAK!$K$1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KAYNAK!$J$2:$J$6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KAYNAK!$K$2:$K$6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2-4EBE-A20A-CEA348B2A0C6}"/>
            </c:ext>
          </c:extLst>
        </c:ser>
        <c:ser>
          <c:idx val="1"/>
          <c:order val="1"/>
          <c:tx>
            <c:strRef>
              <c:f>KAYNAK!$L$1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KAYNAK!$J$2:$J$6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KAYNAK!$L$2:$L$6</c:f>
              <c:numCache>
                <c:formatCode>_-* #,##0_-;\-* #,##0_-;_-*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E2-4EBE-A20A-CEA348B2A0C6}"/>
            </c:ext>
          </c:extLst>
        </c:ser>
        <c:ser>
          <c:idx val="2"/>
          <c:order val="2"/>
          <c:tx>
            <c:strRef>
              <c:f>KAYNAK!$M$1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KAYNAK!$J$2:$J$6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KAYNAK!$M$2:$M$6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E2-4EBE-A20A-CEA348B2A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941408"/>
        <c:axId val="1195938912"/>
      </c:barChart>
      <c:lineChart>
        <c:grouping val="standard"/>
        <c:varyColors val="0"/>
        <c:ser>
          <c:idx val="3"/>
          <c:order val="3"/>
          <c:tx>
            <c:strRef>
              <c:f>KAYNAK!$N$1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KAYNAK!$J$2:$J$6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KAYNAK!$N$2:$N$6</c:f>
              <c:numCache>
                <c:formatCode>_-* #,##0_-;\-* #,##0_-;_-* "-"??_-;_-@_-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E2-4EBE-A20A-CEA348B2A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5941408"/>
        <c:axId val="1195938912"/>
      </c:lineChart>
      <c:catAx>
        <c:axId val="119594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95938912"/>
        <c:crosses val="autoZero"/>
        <c:auto val="1"/>
        <c:lblAlgn val="ctr"/>
        <c:lblOffset val="100"/>
        <c:noMultiLvlLbl val="0"/>
      </c:catAx>
      <c:valAx>
        <c:axId val="119593891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crossAx val="119594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Gerçekleşen</a:t>
            </a:r>
            <a:r>
              <a:rPr lang="tr-TR" baseline="0"/>
              <a:t> Hedef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F-44F6-8F76-30D53B91967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F-44F6-8F76-30D53B91967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F-44F6-8F76-30D53B91967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F-44F6-8F76-30D53B91967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79F-44F6-8F76-30D53B91967D}"/>
              </c:ext>
            </c:extLst>
          </c:dPt>
          <c:cat>
            <c:strRef>
              <c:f>KAYNAK!$G$10:$G$14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KAYNAK!$H$10:$H$14</c:f>
              <c:numCache>
                <c:formatCode>_-* #,##0_-;\-* #,##0_-;_-* "-"??_-;_-@_-</c:formatCode>
                <c:ptCount val="5"/>
                <c:pt idx="0">
                  <c:v>171932.78700000001</c:v>
                </c:pt>
                <c:pt idx="1">
                  <c:v>127342.8</c:v>
                </c:pt>
                <c:pt idx="2">
                  <c:v>155828.12400000001</c:v>
                </c:pt>
                <c:pt idx="3">
                  <c:v>15272.928</c:v>
                </c:pt>
                <c:pt idx="4">
                  <c:v>65564.694000000003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9F-44F6-8F76-30D53B919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KAYNAK!$H$9</c:f>
              <c:strCache>
                <c:ptCount val="1"/>
                <c:pt idx="0">
                  <c:v>NET SATIŞ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KAYNAK!$G$10:$G$14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KAYNAK!$H$10:$H$14</c:f>
              <c:numCache>
                <c:formatCode>_-* #,##0_-;\-* #,##0_-;_-* "-"??_-;_-@_-</c:formatCode>
                <c:ptCount val="5"/>
                <c:pt idx="0">
                  <c:v>171932.78700000001</c:v>
                </c:pt>
                <c:pt idx="1">
                  <c:v>127342.8</c:v>
                </c:pt>
                <c:pt idx="2">
                  <c:v>155828.12400000001</c:v>
                </c:pt>
                <c:pt idx="3">
                  <c:v>15272.928</c:v>
                </c:pt>
                <c:pt idx="4">
                  <c:v>65564.694000000003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2-44EC-8096-F086EE867C8A}"/>
            </c:ext>
          </c:extLst>
        </c:ser>
        <c:ser>
          <c:idx val="1"/>
          <c:order val="1"/>
          <c:tx>
            <c:strRef>
              <c:f>KAYNAK!$I$9</c:f>
              <c:strCache>
                <c:ptCount val="1"/>
                <c:pt idx="0">
                  <c:v>HEDEF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KAYNAK!$G$10:$G$14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KAYNAK!$I$10:$I$14</c:f>
              <c:numCache>
                <c:formatCode>_-* #,##0_-;\-* #,##0_-;_-* "-"??_-;_-@_-</c:formatCode>
                <c:ptCount val="5"/>
                <c:pt idx="0">
                  <c:v>123175.728</c:v>
                </c:pt>
                <c:pt idx="1">
                  <c:v>157586.715</c:v>
                </c:pt>
                <c:pt idx="2">
                  <c:v>178913.772</c:v>
                </c:pt>
                <c:pt idx="3">
                  <c:v>12033.216</c:v>
                </c:pt>
                <c:pt idx="4">
                  <c:v>136172.826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2-44EC-8096-F086EE867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316688"/>
        <c:axId val="1593319184"/>
      </c:barChart>
      <c:catAx>
        <c:axId val="159331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93319184"/>
        <c:crosses val="autoZero"/>
        <c:auto val="1"/>
        <c:lblAlgn val="ctr"/>
        <c:lblOffset val="100"/>
        <c:noMultiLvlLbl val="0"/>
      </c:catAx>
      <c:valAx>
        <c:axId val="1593319184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59331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0">
      <cx:tx>
        <cx:txData>
          <cx:v>SATIŞ YOĞUNLUĞU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SATIŞ YOĞUNLUĞU</a:t>
          </a:r>
        </a:p>
      </cx:txPr>
    </cx:title>
    <cx:plotArea>
      <cx:plotAreaRegion>
        <cx:series layoutId="regionMap" uniqueId="{5AC8EC08-3420-4A5F-A589-7BE1D69AF71E}">
          <cx:spPr>
            <a:solidFill>
              <a:srgbClr val="A9D18E"/>
            </a:solidFill>
          </cx:spPr>
          <cx:dataLabels>
            <cx:visibility seriesName="0" categoryName="1" value="1"/>
            <cx:separator>
</cx:separator>
          </cx:dataLabels>
          <cx:dataId val="0"/>
          <cx:layoutPr>
            <cx:geography cultureLanguage="tr-TR" cultureRegion="TR" attribution="Bing ile güçlendirilmiştir">
              <cx:geoCache provider="{E9337A44-BEBE-4D9F-B70C-5C5E7DAFC167}">
                <cx:binary>1H3ZctxI1t6rKHRtsJELcpmYmYhOALUXSUmUKOkGUaJK2PcdL+Nn8L3vbL+XTy3c0KUW2835HVVi
QCgACRzkl2c/mfXPu+4fd9F2U7zp4igp/3HX/eutV1XZP377rbzztvGmvIj9uyIt0x/VxV0a/5b+
+OHfbX/7XmxaP3F/wzqiv915m6Ladm///U+4m7tNV+ndpvLT5F29Lfr327KOqvJPzp089WbzPfYT
yy+rwr+r0L/emmmUFpvv6ds326Tyq/6mz7b/evvsqrdvfhvf6w/PfRMBaVX9HdoScSGlMAydYn3/
QW/fRGniHk9rSDcuDMoFYeT+oZebGBq+hJQ9IZvv34ttWcK77P9/2vIZ4XDi6u2bu7ROql2HudB3
/3qr/CLa/p//7odvrG0TbatoW7x945epebjMTHfv8PHD/qV/e97x//7n6AB0w+jIE2zGffarU3+A
5vdo820Tb+476RWQwRecMYqZLg/IAABPkRHsQlCdEKxjefjcP/sA0AsIOo3PQ8MRPL+vzhiem22S
wCjcbu876RUAMgAA6HvKxKH/xR8AIpRgg94DiO+ffQDoRSSdhuhJ0xFIN5dnDNKHtK68N+amSCM/
eU1WIhdSJ5JihE6zkn4hJNUFQuiAJHuO1PR//c9k279ZvoCw03j94QYj1D6YZ4za5bZ9M9vEWen5
xSuyFyUXTBgMSWKcBI2jC4NzhuVP2OvFZJ2GbNR8BNjl7IwBAwFfhq/IXoxeIEoNZMijpgJB91RT
IQNfYC4F0eXIiPg1JafBuW83QuX35Rmj8t4DY+bNvIw2yfd78fP3lRRFFwwLLI2jjpIjJbXjIiSE
ziigt/uMEHopVadxet56hNb7+Rmj9XsRbpJyU74eUoSCEpJCJzs+2n1GSEl8QYlEhmGIgzw07p99
tPdeQNFplB7fZYTQ7+/PGiF/SF/ViqAXWBKMBaIHgPhIzCHgtR0fMYPtEQJX6uCm3QP0S4J+hs+x
4Rier2cMj7mJ/B9pkfivqIgIvwBzmzGJjooIEHimiJC8YIiDLtKPED5HaHlPU/+nRJ1G6VnjEVLm
7+eMVAqu013l39XVfXe9il4yOJgM5N66G0HFwfslAngNj8Sc+TJqTmP0rPEYo5szxsjaRpt285rm
N5EXui7AviZHdSSf8xI3LsDxZZSgo2UxwuklFJ0G6bHlCCHLPmOEroqtmyavyEDg0xIBCBB20EYj
fBDWL8BUQIgAZz1VQ78m5DQs9+1GoFyds40wgXCq//1Phf1fC6cicQGRUgP+6MFIG4k1xi4MhsGA
0I9O7Sgm9AKCTqPz0HAEz8PxUWD1Oi2q9M17P4RY8jieeg2QQhB5FCzdP/dJYPtJEBmLC0MaBsJk
NAgF2KyCE4rB99t/Rt7FA3U/D2f/xdc95xjl2r/zfHfzmkICfApOueTiGNga+RTCAC2rSy7BYtp/
RoGvl1B0GqDHlqMBuT5nr2+efPc3r+pTyItd14NBehTiYwZiF2ADgXsuj/KCPhfmLyDoND4PDUfw
zM85fjzdpoX7qg4FvmAUrFDBjzmWkcsnyAWllHCIHZ+Uby8g6DQ8Dw1H8Ex/P2MTaAYmqu/fD+C/
70PsvbmdjXrf+yNlC7GSCwNzKhkZsc2vKTkNy327ESqzc5Zpl2AJ/EeSLtD5RBJugILZf0a8w+UF
EgbF9Mg6Opx/aqcu6+Fv5VzG7UeYXZpnzEnztH1Fo5XiC51TZnB6NFrBSnsaNpHkYqd9GNKP50dW
wq+oOc1Lh1YjVObnLN/m3zfeK5ZmUHpBhNQ5pqeNN4ToBTOAw6B24znr/JKQnyByoH8MiXXGjLLe
+Mn2vnP+vsahxgWB+CI17oMiI5nG5AVGDFFgp4PMG+mdX5JzGphjsxEw63MOh8wjSPGn/ivmT6h+
gYBVKNQyHfp+7OuAvqEQLjHEY0Drqb55CUWn4XlsOUJofs7e6O22rN588sGgft0YvQCTGhvgkf7E
pNYhRE84kfpjrcZTmNSm+t//40V0nQZr3H4E2e2nM5Z2N9vuVTOSCEK8RFAIIh68m5F9LeUFgfoz
ye+9I+C4p1DdbMNfZEhPQ3TfbgTNzeczhmb52tliAZE1Ch3P+WlsIBApdIgcPNFUT7H5NT2nsblv
N8Jm+eGMsVlviv51qy52VbXgeULfP7ekObvgOgg+qEU76CiwtJ+i8hJKTuPy2HKEzPqczbcldE59
F/b3vfT3LThIEe+AwQJC8PsPmM5PfR2IiGIBPEXpMa0ysuBeQtFphB5bjhBafjlj3lmltV++ckxU
v5ACNI4wxn4oggoZJKAC42jhjbB5ES2nwXnSdITO6pw90tsNFGUmbvWqiUd+QSGryAm4Oac46JB4
BLsB0kH3fHsogHkZNacBetp2hNDtKyP0fBrBkzTXTqrrlHNunDZdOb/QEVTbCX70MEYp8afvcJD6
p+TZX35/yzxj+bHelOXmzqvLbVWV98PlVLf8tTwshLSgzocYBgMMnsp3qHdku9wr1J08eInPNfAL
6TkN0+h1RiN1/cojdZSh/c9OcFn7uxkUabV5RZQYhFMkgrLGYwwYPQdLQmHxrmwYiu7uH3qQJC+i
5ScIPb7GGJ1zTn2t/bJM68K/76e/z0Ig7QjjUGxKj97fyFLa1aNyvqt2OBYAjaLCL6HoZxDdv8sY
oXOeILbrj91flr0mSFAmhyEF9hDTks85SEDBIxScQIT4OL3vBEgvIOrnOD00HkP14YyV0m7ux5e0
CF+PmUAfgdOHoVhuFDGGMjqAR6fCOAb5R1mwl5ByGp3HliNoLs/Z31inSfWqFRgUjDYwBpCEJP7+
A0brU4MB6cBCMLkF/yGJ/AJSTiPz0HAEzPrmdXnmp4YsTK0CE2g3HB9D4U/eGZMLrEMZ+x8M+AfC
/6r1+tBw/Mb3aI6q01QduZsC5j3viqHG5Wlqero87b/UGroKI0j2vep8X8iXCwJxh2Oljz42hiBy
oe/q6DiUa+0/9+LpYBO9hKLT4/Gx5Qieq3OeT3W5/Va87jw3mEsFsSNwfaHi5JTnC/FwiFvsguGn
Z+i8hKLTCD22HCF0ec45wEPlibUJX9epgPgEpC1gNi954JMnwg1WNNAhrbGbyHPUuGAyPfUAD3Uj
v6bqNFLPW4/ROudY7M6eWGyLctvf99ff9zF2OVvI9EmDnPYxOFQ4gG0LC2wcoRxF/F5G02mknrYd
47R4XUX8X6qZdu+13nb+3SuWosDcRJg8TziiR8n3ByOJXSBQThK47n50HLTSy6j5OUL3bzJGaH1G
CI2Nm1Nrmjy1qJ5d/1fXc5FgJcAEBAYZ9P1n5G+AjoKsIIE1Q44sNXIITy648nPiTgN38ibP3uqc
Vna59cu7NCn9163LZ4CPQWBxl8PnudMBbjvkqGBKhTw9b+JFJJ3G5knTEU/dzs+Ip57RDisjXW6b
zWtO5IHpb8BFFKKTRwRG1jhCDCIrUOAK0172tuAf5N6v6DkNz/17PHs/eL1zLku58vxX1EVgM1Co
7IbA8bHyYaSLYM4Rh4UmDPET++5X1JzG5dBqhMrV7Iw55hpWRCr7qNm8ankXoCMkzMC+L+oee7GQ
IxNEiF3ZykHwjWqGgKrS3xH1/zIF+1njEVbXv58xVh/2CyP92if5i0kysOoIVKvCMjoHLEa2ws5T
wgSmyiM2sruP6xn9mqDTzDRqPkLqwzl7Sf+BgkmI+0DJkL5boWr/Gck7DgWVEuZpg4F+OD/SRC+h
6DRMjy1HCH06Z176WG28ex/l73uwOzsBEw7i7hhKHfPQblEQDjUrmI0s7V/RcRqTQ6sRHh9vzli2
fdoWMYSBXw8SmDehQ4kG/BtzCszmY5hJBo7q/jOqz3gBJadBeWg4wuXT/1dcRlGHJytaPiwIam2q
jb1fSfTFZ/c9ANPAR03fPPURn3XDPbDz7/96CxIKMHlYoHR3j2PDQ7TgYenJw90em2w3ZfWvt5rY
rZEEq16CfbGTd1Bo8/ZNC3Xqu1NQEMshY8GhQAzWeIE1rd6+SXZT22CNUwOWsuAGrECm72ZvwHTo
t2/KnUaFU6DhMNQfSPCYIfAO6ys9LOB6nUY9rNjw0FfH72+SOr5O/aQq4XVA1GaHy3akGhRuAyF8
IEPHsC4n2Dlw/m7zHkqwdlf/twBlmJaEarMqruQEiy4wySCXmt+ms8ydoDhLZmXu6sot41h1EffN
oXFCUIgPffZSMjhMDNqNdH1XL/ecjAGVRd8MjTbLszRTfYTFsnLqb7zUv8ukstw8wMovM82uQ8HN
StcCy8Mdmf2CDABj3BsSKsVg+j8BBQWTZp6TISgKStkQZ6YXNLOciEZ2jzQ81xyTNHzetunnkDnX
zJefo77QlJdWZoZirIYk0aYlaZpLWH83hxD4n/YORIP/QBhERxgyYN1eiBJDRe5zwrqwNHLEC2fG
mz5RsV6nUxrkVyj1xCqG4i7VdbSzUs/TFsWAdcX7DlldgGmm8rIOVdOw1AbvkU2d2l00WSpXqIuK
FefTsHPEqsTJMDNkfN2mmK76h02U8cLyjDa0sl70dtKmhllLr7sacr9f+Fp/6+RxtuycolPE19K1
22uhYqm+1XLBFvSd4b7PDbc2ZddOe1YlShtabe6i5Id0RGdSUupm7gR2WZUznkdrB0WlzXTimU0R
Vms9Lr83nVTG0GYmvHay1oPhg0gLZ6L1d45bmaQM0klX2dxdOE1bTQWPUivsm6UbzpGwU79pzIrF
ZJJr+SUPvss+vKZB6y2jMJJTmVeDInnULxPc3jhuE0xEXTO7lEtdi80A42QV6ZRNkAxqZfAZrG/S
rlI/DOaFl1isKSMV9oJOMLdSJ5oLD82iAMgK4x99rsdzLWO5Ip7cVjtAEq9bt/5tbLB+2lV1bA1u
UyoWuFY45JHZlnQB1UWV5Vdi2jbImea9v01izVUdZ3Ys8x88Ga5T6V7nhJgBdbDqmvxd8CGJ8m8t
jwuzbJLCDFJpFSBOrsKyV0Pmt3CVtErX6E2DZJXJi2blxnRaap6mWD30SqN0Qgp8PTjFjCehq5A0
PiDC2BSjYN7UXjB1m6JVmddbRtx+BFd2UFqf17bWudEi6/JvMBlz4vBrNPCvLh+0SWYQrDTPuZWd
H1kZ6lJTI/q7qqsueRhtEe2pqmISqCIeuFmSrlV623hWwr+g7IOP4k7JpPevAv2b22TEDA2Li0Hp
XhwCA3T6lITttktD08iqSJWlRNMk5qEKsiiacFGbsZN067pH5US4NbmmcTJYUeHBqOi9aVcUmQpi
dte7yDD7AFVm2rc/IrBazRD1jopqTSjEmGOVdR5PUeRWE+K73ApoZqwTp1gZYetYfl4aIAJwMZMR
WaQ1MSyP0XqhGbChGjcitd/Vg7ZePG7iyjOsPPAztT+mGfm33o8GO8ZdBb3pXTG3NCaFm1WL/aHG
LXCk9t/3m6pOPiKJoyeX7I+Hu/b7Fo9t98cev+73CqMbpoFmzGqIIi4S3PiD2Xb01nU8Zu+P1f2Q
LPZ7FA/cpn10i70EDXal5cmi9WlaLh8vRG0QqbTgzNqf3m9SibzB3O/CkJHhrksLM9FQYu4bHg4e
tvurfBkKNbSEHhoVuwc93m5gtSCt2jd9Qkmv697M6ZFdlbqraI6CA4WPtAlXE6E6PGd/tN8Tv789
3xO238335IIISczA8RVlka6MQG5rQmF4aTA8NRd9a8OeKEyBeVyj6s3CzZeV54pJEzjXpaNP21Z3
7N4trKIr2oXXNTc+Lb/H9VXj9MEnMPZWScwWSZs073g+fKKk/lF17SKL0tiUhhYpJ/MqO+rreEaG
clDAF/pcA8GukOuKy6goZo7uvqcaw7bhe4FqePA+II4KGLlyQl3O+rx6h10hp01Sf40iafPaI4qV
BbU8GSXKcDM2RYJeeknvrJLkK6RJ1l0mQqsK+lSB/G6VI7Nt1fBIJayYJcRvTQcXnekbQWR6Ovog
E92fpk12qXWOtxi8aE6bfrjBJJ06WnlX8t4efIrtImk7MzbSEMRz/i4ZKqE6p+yszKO18kkmVSwD
w9J5rym/z1yrHyKLYzR3Kj8AcaCXdulJ3U6juFZhV5qF3wub+zEG8TtcaQba5sC/X/L6inl1avka
GSbV95C7bMV8llkFSwILe11t19VOacnUrBkd7EK4E1HW9SRXaadXk1j2XMnM760w7T72DIE6S3Ax
acDAU6Dgys4zrvngzlrcOxaGKZ0Tv/5etPGWDsO3Ri8+GlqRvNcans+wJmcyBFXntn52lUR6rIhb
clOvg3RJf+xWA1RO1au0yhPVeH1k5mGzKTsWKF7UyCTcT23GQI/qBV56YQ3CWF90JXBYYYRmU7mp
agYEmjRGKmZBrvIGN8qprTK6FnqaKIx4qrLM++GnzSLO0dIo8u9IZO2kd4Wd5Vd55332odrGwjzw
5jyvFzGvbd765JbVm6Tx8RJWQoiVH+XdTEu1D6gmxbSh8ZQgn6kEsW84zres67CZ+Xlu9wNNTE1G
lZVmS8S6dSToYNJ0uBw04qnBKJWBtUS1XZGZeuAoKFuvFc7JpORkjgJj1ht4FUb9FEyMmT7o1IKB
fcWw1090F+xNytxshtMJwniZ101nu73HrbIKtesUrJl5020HDsMrdNxhEjjDxK3ar36qDxZ1o165
3rvIj++AxeeNwd75IY9tnhmroYitkCcfnSoJwJorbphxmTbvBTVs0VXvY6cOlFbgTdFkM+Ilsa1l
wlO+8D4TPzNhmY/Q1JOhs2V2FQxRB0ikS4JBQXWOGcpcmI2GoxVMWb3WPQ68N7xvGHnfx83n1iHC
5KLrlp4TTLTG5SZm12D5zUPDLc2hS2ea70WKud37AtF4wvIaVO5AfkgRwtjCyy4lDWjLWNpNlk1F
rH/t8jJWnszuaBJWquV5peJauCr3QYuF/odWYlfJpiFWPU34mpHsqgtKChoq91TdSRu5taa6uR5X
CxyLa8Hz65IhX3UaVWA4femcdg3zDT4VIYgmGcM41Ba5aDKQ2v1157vQ0b145xSlbaDmJhWNC8PD
oyAmo84UmnzPHQHSxfOI6bm13XEDlHDRl5aR4lnGm9tAbwxTuIEKSFEAc0SeCvNJldBU5cRfMRYv
uGu5rPFnXtevWNW5ytD0VRIRqxuaelkM7/HgYVvg1lWuk33NSJirmqJPQeXGqqXkhg9L4SNA0fHW
uh7d9AHbik7f9J0Zas5HzWOLkBaXBpi0XpB+cGVcKCfoV1SK70kb36YZiZTuz+Syr9PGYjH3LOLK
6JJHEdVV0nfxZZQzYvtJD97U7sz+2OE0ihjYUqy3wzS7yUHJzKIGf95f5WRxYWd1V5k9qP9LDYyY
KdZh2FRYVPAySJsEYZxcDonsV7ijavDi/hJnhl1hLbajPMpVyGQ8WAOLIOOZATfiwbV4LonSc6dU
NCxMR+g/+KxJ835F3JzbMB3nfUGdOSyXztekwnzdIrD00gF1E14Xys8ibLIBVJqjZ90aaTc+5/CG
O0qoXg02K50YpCqH7mv00JYkVG0xNFZWGwb00w+3GpKrjqSw6YpA0abZtF7RmDiUEQDfZ1YoOmdd
856sG8B7gP/TlMNbV/FaZniLZeuZmtZ91TJiRdhR4CI5q6DqxDzW0+vS99k0Seg6MUIrx0N9KeLQ
t3WS/dA0dhVy0i2Gyr1qMSGg9CpyidxGcSeK1t/0wFfQJJ3rKZvjtKkXrVGsaYvKS7fT3xkR1uc8
LuNV1seWJ7QS2vJSeTsQszgOJm7kOUrHaWr2JeptkTeOmRnNvC+47cZ+qrSOLWuay3mVZ/VlWLbJ
ZeepNnHCyzLw8hnq829+6i4IdaqlDNpwIbvhvVO3/SXtBF0gni/cOPzhMaBRhlNSNvCYGEZWOBjp
ZWuEa9T0OxPcuM0TkPtGqc8Qzq204l+EAahERZeB79c3l7jQ502oz0Av9QtPJFdRiJx5ArawSY3E
sYYhN0D3a3aO+t6KyzRfyt6bJ5VoL6PdRuJ224qSTmIdBjobPkWyj5UxC1oXnKEKLBfKw97UHae6
FMT/Jt2unfmOCFe8SK040rO5g4fvIu2uDfmN+RYMi3ax3zS7PS3lPTL3u2WNBmTuTxG3FqCkwKPz
8kVGM+iQ3V7gsTRSj9/3B2lWZJHa73r78+DIH68/ebCk0grJkKqkTluz8qC3Wdnni/2ej4Pi51/3
lxS7Fvu9x7b7Zo9f93uPtxK0B1kV5SnYZPCg/Q1AfhtaJeaOphcLTZfFYr/3uPnpMZHQGozGE+1y
EPw+S0PLoUN2uGJ/GcdBrpuPt47zuDw87nCvx0f5WN5fSb1l7DR0nhNV6Tw4XP/kvEtriez9TUPB
miNFj2TVdf21ED22wVSqdDPdPTPMDRDU+92oKeeRiz9Ggw5WgRNceVoSgeFJoltmxNMqddFVq5VS
VWFfmhhcvHnglpWZhE2jEi4cK4dfM7JDN772Aved33FXFQOM6jqqlcfi1CpoGq/7mheKVnE5yYUT
rUVcFhPNK0u1/9q4KFr7mheD12p0kzZr6QqV5FOgG3Q6EHClI8PBNo1aI7MYq2d+UqC5EIKseFSo
QS8+8F61Hg1mdVNEq8Dzo1XmFZ6pE9BhyGPm0JbNXBT6VcBlVYFZ1BerHshTro69SS9nvBrSVd8s
PoIjPqyaRBtW+z1RYDASUgmadncC7TYJEYsSjId5mfvHy9wBDSvC+mISIuSqhEzzDCgZjC9+zJJ1
4KehGnrwCcpQz1VGHEtUA7L1yjULwvCiiRx3Ve02CGIXZeAa8yDPkfJayqzokmraGoOnsnCTnCyx
ex2BYoM+ghuCOw/qZUi7FUjTbmW48U0Oa2qAXIYrCldrV6HWtqoPXWyXEYM4EM9icNMjiDB0/ieO
i2w9CBGB7eaEStLkzoP56hOnzlQpy3wmPLqMB91Yak01c3LwDIeIhSqVQTxlnb9x8i6dVIH/uZDM
n7oi1Vd6JPTVfm+/IW2vr2DRwsHEUQL+kuFPIPajEYCgGUKcWvursl4mE4jMRApWETaWeZywJdQC
zpJCcKtH/E6CO7/iRlEsYBarre2+1buRAv4FxCkpa0BT3R/zOIRWulKVTfs+S8DqDYaYrvYDa78n
mtadBAZOVY1wD4Zjtarbms2MeCAr2VZkGgbB7QA/E5NZrtmFBlrx3an9edZmZCWqWeFFYPRheBW/
bW1XT4e5kYFH2afVUtO7QnFD42BqCWeF9Vhb7fciVwhwwPzElnG29uMVr/xy5teGllvE0BI7ivLb
ocaLgrWDjfO2V0bYhCuGo3BFePWlIFNJOzTZH3W1vrAYiSHCk4pgxR+u3F++33CxDFh9A/HocFL3
YbUgTSwt2oMm9ndgeTGtTLHrw2o36PcbVPupOSCUgW7NwBE0guXgtceN5rtNChYQfD/salrQ77z2
RNXa8Gl/ot41SYO6fnbh/tT+bvvz+69c9z1FQoIOj3k88fjU/bHHr7LKiUVrMHkfjz0+NCNlvOjr
WxKIKlWF54dPSM9cBi4AlZMn9D0+8ZG8fE951EDkzIFcgLk/08LgkjTQp4/XPT72kZQRtftLRmTs
L95f18BS6lGdr4vAiacujXTQuy54BVn4Iaz5SrRebcVFVVkUfvztOoWA84xk5HMaUe0yKHBiuhD5
scFK981QeMZaeuGk5eVw6aRySfTuTi+0zBxCCdxQGLWVGBFapBHGKwg+XrvGwGZg1Xt9NVy5wW3J
9WkEMQsbF+EdBjvXFrDyAQgp8HRpKhxFgDupC/HYTCf6zrf0vopk6qcRV2Iohd223bCgPtancZXB
CMZoSmvxxUl6fc3q6LMHfs0UohvgjpLON+ErngMRleIlmIOGDMREQ9fu0LvrwUm+xnovbhtvk1Xe
JCs6dMV9FRdNMdOK5l3SgJytKr82e3CezEE0hR0m4RdPA7U8tEO7ojkEktqa3NW0vAvriM53kQ67
CSpfVV1wWdHmS+mI69jQ2USjpuuF5TJAt+CnGcuoj+wBMLJBnju2kyIIqYo2XeaiNbXakx8cQ8dm
GvQgiWIBCYAut5zeXYLd7yiXZZPBKcF1kvSbkcnKzPV2ngALvsdpaEAE3YvNyi3CqdRTw8ra8qor
4FCSVi1EgzsT0dKfDjULTVzq39q8/FrpBprQHhyLgZKJn30eAsP9EJfhVEjMJjBI1m0L6j+lwXWT
Y3/Ci+5Ka5zLpoeADrAyXUSzoaMhuGCaqitWvNNlZRehn9l1oyUzJ3LapTEMqvWvtIqV00B3Fin8
otmqE/1gpSn2IABdZ5fV18BhYtU2fXZTSX9RQfhynjYBVXXilCYEv4yJp6HARFnKrmgN7lIa00TR
cpg0TWa8R4E7SYqKqSZl61Zr0drRnWmQxWQRJUlnRY4nlrnfbnHi9lPYEBvs7H7WVW1tQ+wsVFwO
w9SJsaZKpy5VY7jaHAyS1HY8zQ7BJbb1WK/MgGto4tEmVxAj095lvXdZi7aesySGKEfNEtOoMzxL
++AH9UR4pdNUKgEjCiJtBIJ87RTSfvVEak078SLNsOuo/QZenwo6NtghFKPP81jMQ8SqQ1rumGY9
5uUO6cK7NOsL3/WOP/n48PXfN2kMf/ultR8P7n4x8vEbrJx8+KnJP70KFojdpUzL8UU7ah7u9Tgh
fJdpfVjRe5S6Pfw45U/yun968oVJXwnLfz/J0f0h6/tk8Y0ned9Dq/vEr4CpNfBbX5LCelR8N6X1
IfELk8Rh+iQsIwolzTqCM5CGvE/8kgsdfvxIhzwogx/9gMWSHhK/sGQ5FNTAQiIcQ23NX0786vD8
p7lO+OW4XZoTChPhRy0oVB/Q5ylFvy/aOvVRMU+MprR8r5RTUfQ3+RBOIKPlm1CXoNmJF8ppD6LA
6OJ2giORmXlj6V4+rL0QT3ruISVZuBLIgNBdvoaklvGucOKPKIgsmbTISqnQbAgMllZVCTF1MnAh
ks6bxygEKV5N8zqtFwwXXyKax5OywI3pZ2CF1EVcm8WtuCq9PJzyomxUGVcqSz9HzB8mSUAaM6nR
PGg0aXZGDeF5h68G2daTbqCmyOLSCvNaWKLWpyIBlpIFEJHHmzyi9YzR4qbIywpyKvCuqV5Js6Ei
UxRhyHSBF5wXwkKJVm8r3ujzGqKPESyFDsF0oqJM6ydBzCvlJdEmi+EGBTjUXd7Hk34XYu67vIMA
agGJ0EUmRXsFIa6ZjlLQq5Jott+0s4B130vxxUNFZkmuuSYNmGaKFJMJRKBzFfsBM1tEINgFMRGQ
f8UkRg03Ex+ii5DQGGY1c2yxC0YEgn7tQ+OXyfA/DhBKId0FC95CMhxWptjlpJ+WBvSiaCDGn80z
Im/0CjXmfhOJEiQWKzOI9dXSHKL6Sq+BKDAb1OBDfcC+M59w14n6AJjgNBqrUNcMqyrAcq9McEhI
PCcFwxSpzg3DbN5qBYGIVPKFIJMWs1Srr10cf9RksvVp9KtygB0LPCmOABahUNSOYOU/mK0OlRqj
HgDNh4bSY9G81PyVnoe9goHtDK7pBYVdVbiY9lrgW0E7uCorcggVQ3hn6rTVAl6DzfN0+PTn/YBH
5Rp7inZlxIj9X8LOrDlSHMrCv4gIVgle2XLzXrZreVG4yl1IQiBAAgG/fk66HrrHM9H9klFpZ6WB
RNLVOd+5iQF7Rbj+94WQfmhc1xv4LRwXQvaoF0xmw3yD871qHeXeDImNxIpURLYX16u99lR75nKf
UdSRsGhc9teyDllByB4cMq0OH29FWFutSKAVhskv/37Q0Seq4uOgkzggwCfSGGjZp0+vwQgQfSdx
0Nm018JsRysBE9jFo/kkSQD/JxFl5Mbv8JCXYmwwDgXzSY6OWLqawveRbP0hyiwqBk8/ko7lXIwv
ikXVuIYwUnjJICYWapQ/rR5krkLTnhc2mnL1tp/ZbO7G5HohQvG+equtWaJdDvHhKUxHi+U0e/6P
M/6Ea1zPOAO+g746aCWNDp+fznhtIQt2rS8gnblT5Kk4n0aB0tq98HQPb9BdpMr6GA5XGMtzEO8+
No0BPOediHxwtKmHaM2nZcEOmUCa96er3RSVYg1dHq7Z8zISAZfybmbtUpEBk0A2zEPZK/aWDQFA
hXlsz0kLR75P5rdRr/tx8iaUZX5fjYwWoomreGH/NV6wOH0aL0gCoxdZ7INYwrc4fBovKoDx182R
PNkpe9bZ7HDJ9/uJqZ/ezObD+LvfdNmHgVetBqJ/o5OpmipqYNlkZmpKSKXWNKTogiRG65N/Y2ii
/+/YAnyvY5gmaRrju6P/98iZRvjzdiLyNG6ge1oK/UB/0+mEJcGQ58GjUb6jtvpYDsLFT3IyxHnf
EJNHal4Kt1SevQ7zOfxhKP8Z71tb2YY84rY05bzA6tE2QbW5T7/xTStp3ofPe7adk/6SpskDXErs
F0IHK1PCckpV92DkEpdeI0APDN1ZSPFDxIwgRfZvpx383yks8SnBt8QCVQDS5H9a5dtGOoF9gDzt
hOkyUfIBBXBW+MSOBd3FI4ScMu7tAWLDJWN4sqNMzIORP8ku7o69gAH2H4f0aV25ImfXLzMDWYcx
gg7dnw4pFqi1F56JE2cZxqq/3/tAJg5T1596ReMTt2l7bBb/EuJrwEtLpztBnVcYuJ3/cSTXYfiP
+f3jSEAq43ZI0T8vCT7dr7KzxJs8DFMrWJHE74av3qlTKLaFdK4IMQ+1G2/Oe8iLZvCx++ADQLlh
PW9OkSKy9EWlIav4vJMadGelSfgfxxhd78v/c4wRvrCZYOXDbHK9mv9YhWeizET0iqnEJHeZDbLz
5MEOzfSrF6bmRzSCIfK7CxUjOw78J10g9iYu9O8S0d2hoHxvpRF5Ory32Nh+WQNS+HB3Fpl2D6Gn
mpKJsCmwweqrdO+Wiwy9l3nmI2iY0NyqFdVeOskSat1/Xv1Py8L16l97JcVYGSi+M/zziFy2oBVj
YsXJj2H/j5AX+LhsF5GmTWlNr/LIrhhGgHtsMKKsULOsWLR158RoLw+pO7v+SFvp/ceYuba8/HzJ
P76DAR3h8IVufvrpBl1gL+qdUXFyMjtQu8kcjJnEWr89J76TxSpbV4h2f0pZFFwvIM85Hut4qtdw
7lCENljYaJ+UZmXeKckEXPGInuJwC467MvXeBwWhTt37SzfWdCFNuYg0yFOPHIUS8zOgjyCfd+m9
6W44JdFiCrXZ97WNhyreg7lg8Xzj4jAHj9c9zqOGeKyBeVndesUI07zItJtueGrf2dLtl3ae7/qw
De77BZ+jbY8joKm3dJe3a3jGpa605QoEk8rnrMkOXrvL0mqy50yw7sxwII//PvTo/zMJoOs1tkcI
cmAZJ5+mY5SrzO3U844xyo+jWwRW7w6gwI4TV3NCHqJueWQZYUXKlr4eR0jDezcONQm8XAdNeDCT
ivKsXZMTjaMy4Z182FK/3BY9nCbd/6WjeKxJ3HxlKjNwqFxaNNmUlKBg49xlTpxSGzcFa1lWj/5w
PyxT/H1gzxReOXZONzoBRzbt2TfZcFJC5hJAQhg7bbCnzjtcc80BWipvK1A7XeeH9eJavxhm99sZ
asvEJTBtYxqXiFRCARoBCWIsv3Gz3e/KgR1KsV+I4Ng1JmuOto3GHO6DLRo28WM02mOQ6j0fiLeU
TmU/oC6Ej73eQPkwm4+TrndPy3O8r+d0SLLi3z+g4NN6idEJ9vgK42KDmgI1/vQB+cButVG4Sp6w
c2F7c9+y3j8O65zlW7AdZGIr7QCpjKlFIbP2z0S10ERS/cgT6BaKhretp1URtbHJe2Ns9R9H+KnI
+jhCrOOoN9BeExP4pyJLeMDpQRuJP7Xw6JYvHWuaSvtY2/H9wbnDMMuF2GrH9F6rCfVPM+ofm0CZ
DK/Z5HpojvEOzwa4YvNf1w96wadJJEXfE3CQKTKxQMA/Xb8tNYmJV4m7bArjgxB+VjSz+6EkbWsW
DgAjVrddvNgCPe1EVCTy2O2gnP8senxsyn+/XNGfHf3/XkrSKPIRY8MXnCAA8hmyVtPghRDl2HGN
VFgmkWmfuhVlV5CeelhN3/Cr2gIHuGmE4Idu+CtT4fAW6e+BdH6uo2j6NafXUpV3R7en/BLrv1DO
zBdGXV8KRlTNRfTAOgAxjo9pnWBaLBQc52IJ9qhY1GszM31e4BMv7do8TFRgS4VRfcJHeStX8w6W
R94SqYejsfsDCzXGebOwM8WVrDkIuGIHn30gk/g5Sc5v1mQM81ZPS5VJVMFoEXSOJH2YUWGceYbj
XKZyM3H6y9/ycIH6Nw3nOFqz49g3l1nhrWSmTZ3EdMwluLqM7OlJcyz+HXRwWJGdOA+SuSLS+3rg
i/mNj9sUo1yiOtzS92garl7JhJPqZGFTX+Q935cjhOkCBE1y0Y0ISgpP8DlMv+Ni89uod0/Mj1lN
Hd/LxrYtOKI5xCKXBjdksEnFVONeGVX1bEx8yvqpFAfShGUaDtMFC+oPj7r9MVqTPKaQJBI4ekXn
eHJWV+Wi2aQ4BFp9p4G3XgSUdGipHepZ8LDnfYm/d32coNYTZZvRcmg9cruv6XrpUijWI1bfYzbD
mdczcKaMM34AbE2+7eGhjcPDxJftZLvw9wbL7GlW8g0WF7AyAHwHcAHQ90GezFC3DgQcZ/kNk+Bd
F3jZLRCvk3GW3akdMKbtl72Qq8MnmS51mMnwGLEOuB5nthpo5qrVrmMR7x5/GECalVEMaTiMgwN2
N+HBhhjVez97pz2WQxl5zC+5pq9N4JNyG/o741avFiSSULxBDfoJ+Q6jUxWy6fV5E9lcEpf+4rEa
6p66Fi6h6FD0wsXt5Do9Y9sM3mpuwewlwO0DuFo1W3Avc0jjJzK5d0eX+dB4JCjSZJhQQW9NafRw
D/HiNk5MUwpqLtHadsdscy/xPoJBuo5pss/lMgY2N9hDVktIk1IN5BJnBrKQM6ScDD2E8QTMXfFb
wDxtHko4ZqT3yiCwbdEgFpLHQ7ceiYgfw2ixNe1X1KnzCtRbz14pV5HkinXNee3Gh32+/glCYVFr
/9EHC8gXbBttWP0puqee1TKb93K8xhhSQmne9sEBW5zwpNXQlWwKqsaDOTJMCWpEOoPqBFFzoKxN
a2guX1nQ08oY1gL/ycSDUjbJd4PlK0pf9TKKxynwWD63KqiZ9pfbLNiC14hhQPLwJfSa9TU0YJtj
0+15iIKp9Di/Yu1NWGvo/wD62M3sCezHUlKraMS+dv2y9Bu5RQ00yI4dYcnuMIHj+8wjDSIDvxbf
kXyPWVKubdbc0utBC5PdB4qmBdcBeF4aoATDLrkG/IGsAW/GMuPxgFn5MEa8uQu3X6QLyg3u9227
7F4eSxC6UzyK3JN9cuP3usNmMGgOYl+e4y48ci3lzbJGceV7WMozYMnWpIXqiX+zBOstI85WYc/9
R2+dy+B64nrq3CFY0qmK5by+poNtKyb3lzYIb1A/ekfe9dN9GuLg2kawr9zur97uZzn1sgB2+Xj1
CJbTHIrk0Lk9eh2Ac8KD5ctlibDLxWooeKsKDKt6MEl/Q6KpKaho46992JAyimR/2cImKrRn/O8j
i20uW/Jgsj0+YOuO65RCn4ANdBQtMVUQhK4I1vSXdlf0sIk9XAzgHBB9nqYmyL4Q5AjyaZPARxP5
Y1C2OaBSsygl7zYqKhQa2PqP+7d4wtQDjLNUKoA0wf7qFqgG2DW+h3oEnZFE8yky3nIv9gmXsMse
l9YQ3H1Ap7DNxg6nb45zhkhFv8UjhuUxofy5A11672sNn1JEPfbj0XBo3S1l9/go1Slw00+arQkE
ymA4qRnz0OIt0R1kkm8BCpkusebsuOC3Xa8uSoSHXY2PCccY1FPkleissGKuN0sxSWPOyq1zIeZD
NLm3Xsev1vn9bSuHsFwmOtZDPJ4RE8kHKON3H++6GioLX6Ssalc3VWhOw+s4+BGvE+Yql/QFV/4h
3CY4Sb0PGsKEpyiCRWSvOYoQ5OMQZmcV44b2F0AFaeD6euCXXcrpcdxSnacmOu8BCw52Xr5MHZG1
aqKx6LKJ1Fsg13LX5Ak2UHDPIYfTGRkJuBTq7HaAECICHBZk2j82DTIpnu8qzymU3yRjhSLqsgF4
nROIrkzHWTH343br9PSi6IAaOlq+qfnNdhBvsGOJ8iltgbn1M+hOfMCi8wuH0EsBDWqqMV+4fFJS
oKqU93pKbnpC5I3j4CyFcIA+kIkrdMuxqmERHDsdfeG/UUYGFy/bqswfp5P0dOX6DsGl5dgjMHWM
R81y3LEnxcNve0aDG059XbT87FM7VkGHEjDKsEYPmbbYRs72mPXtZUifM47dQ7YhNuGZII8B9ZT4
ZjG4azKdr1tQCrx2CYuom6eLD7OOiMmDwxcGID2H6BgYpHNcS4M629OXds3ewdv3t1kMLr6DyDXL
YS5mDRi1ZdsFANB08BZZ+S2fsQtPCPYxc6FB+d6ruEcgyZmiW34b68uHdveeVDzxynTwUDYwb6UC
XQdOtj1PJglBGe+yoHI/xSrTBwoPJ4ebwuu0A+cT+G44ZXJ6TYX74byva0cAy4Le9uatAPCUfGmv
hgfm8RNGAWiQDJVhMrGXwRVTUHo9pUcT4bVhEwc3YVelqfgiZsiMGHIGi67I9dZ0V1tnP0RuOJDW
vvlCn1esxOvW3XvQv3Ps/CA7TbX21FhvaU+uSB94DvLauF1Xo2EJNDOGMER2bruE58R6XsFWQEDb
2tSzHe4iOsOmQe1Ug4NG6Cn5gpK6DAVxN3Pv5Y3o0hrhQZiys/q5Vayffw4AEooFYsxmou8NHbBn
Z+qYxu3zBGkk97352+ziDOGJIDg5BVJuAYyPkrhXhdmIKTyGsi1sL5M/iBL5pEMrdoDrOxCEaeuz
fG1nVsEVAAgR+qKgYKjWneeLD+z1q1sGgKhQN8pBYWkWTfjs9m/hbDsQarMo40gvedDGUbHSzlZu
3N4HkAiQb8l7EA+v0oEZS1YDw98D9ZWinGCzrbdWV0CavguOMBtA0kpNsMdFgvmdqQHgmS6Qibzx
s9UDaOZ9i0GeCLK9YW8fYOeTHrjBdlutpxR5n5y3rSrnPgTbHJkXjg0cygowqyjbl8UDDcWHnwGJ
LpR0Jt+wyEGA4bdLD8lOkoOMgOuYkXfVJLNzn5HLpGHc7c0OV9q7b8EV7QMtPEDYgIWBhdARl31u
k2Lt2INjIPkWKwtplUP0DTC2hPKfY/W6j5rDSnO2TW2+YuM0c3qjrmIQQOA3MQ+34+apwrb6ZvLU
r7DfLlkDhA7Gfr8h/BX4PSqFub0D1mCxXE9+wdnPNlVPhHZfBqRZyDK8WOgNAOkgcowZNulxfze1
oEb7zj9mDSa+DLJMzhSGixvlr9aGZed6aBPzC7da5NASgzJiLbYmXnYibROUP4zu+scuzY4cU0FJ
Wo2p76oG+ohmHKaBfxmmjecbA10MCxBDYlw9pF2mHyiOsGQvQJcJz16I8LF0Bv1hvoafzPVhuSa0
0p5theh6lCrXpx+/+HjJx9M/D9fAlkAGAsvaxz8dWyqbJm8fryMfQaePF2YfeaiP13w830aEeTAL
XT6e/XkhEidZna3+zZ+n//hT17d2bdrsxcgZOwbegjnHgYYeO3wU16TV3+8c2iHcq3++7WbCEkI8
ci/X0/j7lX/+558/9o93abLwS79LVeuPhNrHYfiJ8FHIy6b4+79/Or6PN//H23w8/3jNpwv38bN/
XJo/73M9xQYBu8xAjAIE1CTYrscWRGRizHIPV/i4SHzDiKPrW6bmI2rV+bB6TVwgHLKfvYnOh22B
sr/7GolLzGi1NLEqmmBxD1GKAl927lvH55q34m1p+1s1QQY1Q+IXna2nuI1KxMRfnV0JbvU5BfuE
PIcYARwG6/K14X12SztVAudhJ2N5j6UtJrkAypv37WDyIFoe/L2dUFp53WlCRsukQ3+j4b0TOtyQ
tOseouy0krStgJEuNTYgvEo5C3L0fv6NzFXzhNzl5BBfDFuRAn9EAoOB+KvT096jPvfWHe1w1WO7
8qpxSxEgG5AT8Hoj1L4ySjGbSoUYUCLdSQV6yyfnX+QUPU7b1Ydg2hTpemORaxsEMhB6QQZ03BS2
UqmdD4ROBx6TZ4Z75dZHMIMmUlcmXvgh9R7mcB5LnHXZR0CN3EBhkEfHJvG8p6aasGMrGh2zYvQo
hduFi2aYB3dz3lCpqgflfxGQustpp7/SZQ4LG2VIEXObE3dCoBfjO3xXqNnQjBirEXd1kAxjJalq
YLnZW4ATUUFDTxzWfp5uIUyg7llYqTvvrlvH7N5LweO4W+gab36wHLQ/lw0SDnlnsA/iLtlyal8Q
2UtveNbVYsLVi7Lt+xBkD+jeZQ+TDKDkdl69ODuXKBWnCjEkAY22fQSyq3PaZPS4su0hVphQY9Vc
OJJRC5nuHMi6U88cfKzoa7ggTkgWFCIjbTWOFnJ6JM3NhB31fapd3SAQ7TNxAyA9yQPc9fmq0xFE
U7yeG9MiULNJ/N/sFGICBeyFTFO0+S9t2G1FunviuHe65v0IJ+caeUV6Kw+gPbDApYceOa8dIPIp
nSF5cDiZAGtL2kuCSBLWwM2blzxFjh9UFupF4pEFeeLAIN+hWZnsjTgOgXhv175H2CB6R3oSod3N
BcfAkvSOR20RLDhicCY7UmyC5ds8PODUzG0HN6GHr3znSR+CBv3LAC8vPeZwLwvk62SSzEckmivl
qn7IwpJ5M67MOJ4CsV76DDdWOjbyC13fY9/4J/wnDlKva8tu1tWmyY9lGd1loj8RRZ/2XR3HPYWA
H5nbLS2GRUzV3iD+h9zsWxKjkuyFuwdy/Nw28TtcpHiie8HphqCXd2bc4iA7xY4LTb2CxwKRhiaF
ocuSqOj3bKiw2H1b5x63fiRS1MyIJDd2vI9kOF+VoxxOc3vDAl3xCY6An1AsxFOGmWucLmGsg0ru
P1Mf0lkfVFEHiGEK2772Ff0aGtMVq4KQBJvu2Zj28WoPbLNbsWoTgbyzeW5Nc5MkP/0IOReoPA/T
Dq6Fdw0vaNQPudr6OPd9BPDB495PymyFCrseH+0QHMcx+dHPFJNG3CBSDig8pwLMSOi6uUIQ/VvQ
8oulwXqYo/3dl2uOkvlLOLiD+D2zBvGPlZyXOUNHABr8xg3oEFJWqCFk/BpQVzPU+Qdm466aPbrV
6KA753bfjiwKcQMCReFKFX0EgR/bZJ6PG6JsfagQlfqJGmO1jbiAYT0jLeUVwmblejWfm3B6ynqp
c0wYryqJuroVr5kf5UPYD2fjM3kQMrjVdD0se3gO4wwqaryckk08ewIJZ3iK18wV8+DnIDE5vQPh
qwjA6CumtJe9DMFJdxGt5m55lpAtolH+7rz0MbU+bjQWr8W+x5V4Mt041mo0GCObeuxaBBjQeLaC
WRDR4N3iiw7RNsHedM34FTEcncsGNMDsuudhv5KMnUxLz0EDz5gl1boPYHI9ROP1jnoGEbYphpgQ
2IoE+DPIVegHEGvNreffCV++DoOBOxG5NwZsIg9V0BbbjBBUujevso3/CseN1eYqPe07OcseC79R
IX2KQMnSqPBXN1bJSKMbgxHAJ+8n8qtIR9BvyMliwzKF+naxdsyT5JUGiMaPP5DkHosoZAsmv+3U
GO/BH8V4QAPr894ySHM7HQtG4Z1xNs0Hr09febOKC9osfCco9Ebrh3U4U5TwDHKZW8nzvrtjwCKS
G4xQtFgA9eLJQgsdFzxDR4m5g0+q5Xr0JYJ8yips6Nkbj7mft5FdjrPSt4Dif8wQcOvMtrA+6AGi
6LclsOLSZiEisHjtjHYVu8YmUbCsMIMcUX9DF04F7kzEGJDXCvsR9Gs0HLuwJj32G6nY/NrNpq8X
erZs7IudcV2izB/TAXKeaLcbx3aXB043FRvtU0igaYyxejZz7REvyqNrFxTfByiqlumkZBhcJn7d
4hkTnq22zyB+9zyd27WYEUmrIrL4BxGj4sdSdfZNtuZSbNgPTkIAJaKl5y/qmNjmN6P7CaAKPaAU
wbTs4GzvZsImwsZz4UNNzK8KlYtZV2caC6fPt8squ6NultPQL3m8djkmTqJmUvYtQLykFS8MQmbR
h2tahGJ9COPtue8XiMJIl9fah5qH6dtd4xPj0ha0ic6eQfwV8PtxIkCEky5O8hb9IZbrIPUzpir8
xY0h/wG/VUBv6/I4bY6t5B0urESTgcBDTbOFiAIGTVJ1CRQQiBUTbJi8h013MzZ/9ULF5T7RtJLh
ICpoQk9y7tPDHAxbSdcvu476d+jiauR+AcxiOO8waL82bfN1jsEOS2lQHAXjxVtho/eItyGUV4yT
OiQs2++VxaxDPHrBIHpPNMLXjrfReet9RIWj8M5zHa8YutsUK0KgTSDq9NwgI3LEbgdCnRl+dGZd
q1APdyJL5N1IyWmSyEygmneITvv9iSBDncqjHRZ5LrFxIyWSwPSShfIWeDfaAfjb08oOoOe8ykzT
gchpwXaGY5H4EQrH8q5CGhCXJ0DURnuwhGy2lFM0D4Ua4tcxc0+bNq8jh509cvJ1Htaw9vb7OWYI
lYZo0cJRksSdvQXCd/Gb6MEzE66Ao7mz/J5g+KOxAbmTyYKkYDIicnTVO435ymayYmajZbzGQYGZ
xC9H7MdwjwRrYde9SgygNRr0yzlobvRqn+ETyGuMGH1TYvm0Bw926q7IJoin0Wbo/oBsPhoxIE4z
0OPuTTfgA+NqWReUXNl+LcXHO4RY+S2aQTzNwQLtU0OPhPMeePerzQCyE3vuhZzPkG4hSveCNJUc
oKb8+SEQdZwa4KCQahhLCk0hOs8bsMQO0UsTwqOaGw84uJEhHBmEZhDn6ss51ggqZtjMHwmnld4R
5/94oI23Ar9D6SSt+/NA2K5LTqMdDJc/n+n1wYT6THc/OpoeEXo9z99A+rF86Gl4dspDsWiHoLTO
iIsjL1Zw+ASe2r+Dzq3aaKbHoM3W87BOINAiffN39O/vqB+WK8T6IQgVHz9DC4hkHeW5vQYg/84v
MutgogausQcdJKf4ml/8SFW6jzP8+3k0d0hLNSkc145G8yWZEX5aBhtB+bH6THa4gL3A/iGPnEVf
A5s2X8NWsQqS0CYHdvr4m33E0V7n7z8voL6ZjmVH9G1xZ0jWskOLmH2q5937AsLfnc13GM3TmV9/
//GidQXxtoYeyIKIYYK2xksL4BtdTvqkIAP2Hw31h0oFE2z0nvdYFaFGTMuGnjg8adHUqC/6UcZl
L3Az9v6CcHaPsgJ3wDJAW8RDazp13u/S60l1McPp7BmUl4GJU8bodoAcdPzzy+v+HR8kjML1555G
AzywpNXn0UYNzrPDmcDsflyv+8+PB4mlolwhW+UhWpTAuJrHcydlCdr3ThKExe1g0d7CQLdcGj2d
1+tD6xkgM7DLEQ2Te9nZLTyLDdW289Lwe4ucyykV7REsd3KmbfM2ktGroh73r7Xdn2zWR0ALenYZ
zBSlshtpsSmWQtGw9vzxy49/qevTKR3gpNiMg8aG6cnRFKiIrtoaXdZXowZYOWOOfk8YACFHa6/5
RZNog5Rmv2ON+44Z8FfvcgBQgGgWlaDwDIELtDT3Fv93o/HjfXGPKr20zH+NVQw3ky1Qef3XHfva
HMjqAxqBfQ3C4DVZhCksW4qsI09MLPW2rxzS+XxCTfyXblA3/2iS+dvYwQ6NFN466ft76rlHEJiv
COmhOYn3shJUIHR585cMfzsYbemNP2kcvwG+fFwngs3m4KNz1QZULO0RPmsxJzlI5mEYdRcE6NFv
KsL4jQ2svg4lI2YlfUaw+ablaIv08aO/Hwz0KJgOM1LWm80/fq7oOB48iT379XefXirU9eb7eMuP
X/uzpdW0xl8/vW7JFvD1Hz/8eN1ukrT2x/hWtx1cob7rj80WKeRk/N9j4m5jBdplzMQ3BhOvnKA2
dcPmvVBUADlaTNjzMvll6l06ydLLNHvATpV/u7KOFPAFHz2T3rOJ5IAswtyMEbpPNPhAOidysbAn
tPmCjZN4ddNm2MP6mN0i/MqksDYWMcI2tgP9giEX+L/nRdv7Ac1m+tVViZ5uA0weN4SeY4c+UmnL
yy1b5BPShhIVPYqbXrfyTFZ5WU233iUcw2q6aneN6uFjDPbnCMzzoIF8jmF3hJAQoqXJ+IxtP0VN
Nx6SJMZ0Z/06BKNcIuGGlgZz8CWQ6H2CgB+Kboa1OEWNsWG5PkTkLpqy48pH87Du6jAa3545Q0ea
BB1J8NVz00Gm65Fjy4JSEcQ1B2R+gBKJvb4NflO6YozGGxpywEmSkfw2rBoSDZrSUKz5m/vqB+ly
prp9C4SyNbp0/jIqvaXEPNpRPRDbvCOs71987pVNczNgKX9xbXjwW4O0bhoVzkfxu5mDTdIFaS/+
0k0pOtRpGHVBt71rk76OYdSgIRrEfaPpHUbHi8g4eIOgQceQKK1Ty39K475htscp6lMchdhLcP4c
Z+sDRcOrGX7/rta9QKeFpbZuqNFQwsFz2ecDkK+/vHfss9yNTMlzQBpXAUKlJbITz0ic2HMSb3vh
WcUL0tDfg3bsYPb/oe7MlttGunT7RPgDCSSmW4KjSFGUNdm+QUiyjXlGYnr6s8DqPl2WHXb01Ylz
UQqXbIkkkMjcw/etfRsULbK1xryhj5kDIXBaKG9WOj9IkpXcwsUn8hfTlu9OUUD9oC7o01ebNosW
uqMbOzq8HzOIFy1VFfuKJpLqg2oXN/mFUi9RLsm5GW0GzdirVp2KcS63eF3ZImTvSz2+aKb46pjR
ZQj7S4IYAPyDAhkSeesgCBtEYzWl63QNcGQDEIVMc1On9nGq7LvZpHmVoiQxLEWebIyPoaAJXDTR
N5BEBtUF7VjULcIkdTvm4xeZEq5G5nBJS+e+salVdNYnfehfoqz/XETRrWON+4SavZUASUqm/Kvr
oD+bQa2YGo+FHMpTWRSv3P3FLR3e21n0Tqw1+1YRHYwpPbHR47O3v9lteVL28H0U8ruiJc8G/Tpm
CNpaa6B3oi5zATZOdLjpsQfgL57e8tb9USE0rxASeE2j83SKi9l+QwPz1gv7q/HYqTahvMNGOdfl
+6TbXP3o++imFM8Ca/BDfI1Rbn5J56UUYNCzaPvnyTNGciJYf62L3zzrqFCYzgqB+xfWZbxJFtQJ
Afd5CvXnzrWjdYJOmDq8vq2X34NepCGoBw4zjenRdJsH4eJ6aOkmUjrJfSto9RVanUUG6BDr6b6n
Fwa9W/wCmYEv3jFp0vPG01av1rocHpO6q3bFXNDqr4+R6r50mV7Q+n+J3TQFgwZeSeQU+/rAOzag
jlKYcZ1m3UWjWe9EYVAGralRoCEXxeCtBzGezd6mCpZxy1S665v6ZI80Nkiu76LQ4FS/qxbbkKyf
Goq8dmiduonalbPsWQaQJPhrBz2SK5ueFKU1+T7oyHAgNqwnV0RrI1yYgbp6dNvk09AO8Ibox1e0
TxTYp0Kj9IuTh92KBZgIAlg+GDZVd89TuuiED8nQ3itTew089xNXeCIS4WzvL1PI1pNXG22y1yoK
bjTggSrFeRla+9Kg8jVAasiHZwpMpqODyeO09+gQOOmnspwe+m5+qYaKcExkNz128iajAaJxe3oL
/aOggCXid4QhaWbemykWFafz3sBdtn7cq8iPBkBQsY6ixur9qojbXWGWqFxbpCSvIIUoh/XB13nQ
+43gfQB1GCLtYgXwbiA89TX9SmW+UZo4zoCHfBlU7103vkjqOknV2mQZ3yuFDK2xA3pXjrXTuvY5
iu0nuhYU0RQV5DgbvndlzZkp3Hs9Dneq/oIhdPTJss745m8TMb+7sfc8hrRC6RQiiNsEnTUTNBTP
WsNpC57hPYwSSoFVwMHT1NveDcS2pbDvTx7pqWw/00yS/pC41R6rAjavvkfXZuhED+N0MIz+W9CR
v6TYohtb70Al5foa2QzF8uKHTlmUw7W/D5uAhxI1wZTUW9Lkx7l9x/1PbJYCLTK67ij6gEWEoH+b
5Q95IzCO1YjayihTWBkIgfP+dQqd+Db2mpewEEAoW93DfZ3NK3rJb4KmwB73U7yJ8zI/ROwlUqMR
gTAhX2s43dazxvVMAjCQk6AEOhvmqZyps+rOVK/7SD97i4xer4Kb0LXO7mjLh3p6MHsAQUmJvEKg
xrOCLqFPYW/4lOh+lvKScuz3gKDmWM8tl3jAK6KCARNyWOM5X0ByKU79zAwFpDzk6+VijIcyLmg/
tz9SMewzD9lTnEKrjQyjWjtoGVdzg7QKTG53A1lTbke3qn0GLD4GblY9dElKCUW2/Y5wM954SlGA
7tL4WFjTfU0/D79958CTq40t3hJIfLVVnkTuAWUQxi0URgCVznwK8FEcRnpig+fUJ7V8ccu424yC
24t3z77B0O7cTGN2LEdK5Ho1F8cYLtI6TZfKEmrJmyZT3naxYU5ZLvbUz+7sBPXc9Yu78L+MfJ3X
lrdLLQf+amuiCaKsH9qDRWjNISqkgnKVttTHOErO1y9iQrmneSjN5XxxadzbK29YXImIPlei806Y
rtGK2CPOwiSP9j2qX6MuJagICltVAARKluPkj6rVH4hV+wfnUEU6HFYLElmmW8bRVqUB1I7uV58P
zWMnxnyLK4IoMUmMnZuw5MLO0u7N8ilUpXO5/o8dimkrlh5+qYESk9YgeQyQFEgDRXfaAhCI5ohz
1SaawevPSddxeWyjkKeoZ/Sz7OKdaTT2KZtxVokm3tt06Hy7bmdfjxD/OIF59pwR2ZwKtI2dYovI
qAT70hnkZh6MbsfMNWquyWyvhh5C4uRpNNfzjt/W0xieS7r8k07NpfPOI0xWs5oe+C1rI+n2E4f6
XZrUYi17USLD60ffHmx+5y6IY3EKJ4641kgRMxoakKt0BLYqFSlDNB/mSen7oDcPmofFKCKcyBKR
HNXYc2DZ+8SrP3Uz5Lw0xju++Cwx0dHEmLXbK0HBjYjdbYXyDnlMt+Yxk2ypwV4bk5lFWk8IRjdd
zckUt/ywqYdbm0u2q2wK8VpFXbFtO3c99KgvEA9gopQ3QYygsjVbYkXnJszkBTf9QVD4I4LSWtxL
z65O7nE19KoK1oMOp26YyfwGU+HP4wDdSDcBBRNOB+wHt+FYO7dRMma7uWvuqlme5jYvtqPTfEl7
7ZsnB4mWNF+pcJG3lBkJQc6FQK9D6hqkx6zAfEwQmK/ckR1mVm9yms5zXzyURZ/S8xyDVdmG7joi
hjNLjs0CU0vsaBurCeMFkhWusl7+SIOh2XdU85A4jTCAg+Py32xx+iYOaMvaq18iRGK0NaNmyI5u
YDxWUzzduYNG9sn+b1aAK6foi5aVn8oWRJ4IA4QsKQqvCQBwTJgi6Z2t45itWpbSWCOA8rWpgIHY
KVz+bviWJS2CWhPEZjyVMyye96ywvAPJPgVUGwjR3EzVThbIMCFmxb5mW7dpAZDLabBkhx5FsCa9
ofDaotVKuqXWLNhBdXpk9gsumeTShcPnOiD8iJTaFyEJ2zwkJy9p802fy+M0qsUy7Y0YjoeVLbpy
H6ZmSDTTRXtzJLNOwBXQlQi3Rj0EN6ad8VTqWffJFMY+kd+C1IuIwVFcj7RWj0ESXZTVa4eAnnQX
itqnp49PKRLHNhmBUbghAqyszzc5NcJljesbZVIanr20Pk6d2NYFB8Y0uodIVc1Bx3yVWJJmTz/f
ZyK7RHVu7wuvDYk5RHwqrEoDAurccR4+6WP1hUdIP0QaWk93bryDA4kDcad2Zxjls0EXamer7q1I
kuFGWfEnVMWL22Q8TYm8tVXskgUTX7TFAM4QfJMNmHCi5zHaFGehTS5w7963Ezok8/y17htFWdE6
tTr2AVmRURkgp6BMOQFWyuSG9RVTy6suVjP7Y60w/zgV7vNCHtSMlCa8L6pe4h+3jm6lwWGmGdzO
1kuGIsK0eheHSY+hu5BvcM+0bZG61NDpSGziERK5171drfHXK5YXXb9J4zvor23QYgudnyprr+tU
7SrXObZc2nXRlO26lISImajCVUpkhcIc9ycKEerAFClcmZxaz7rv1UTEtNiJr2Y/feiso80C9wNr
VCvHsgCDo+g/V/LT9V81XYNC08PTCqYAsXdBDNJHLQqoqPa46bBzrQ4hguHunMH2dtgwiAoS9yzM
tlx7tVzVskhuGZW0UvWC0Utd4XuI425LrzX5WfACXb29WjP1UHsLp/yRXJ+e2Rzt6b0cU5ESbOKm
KdO3aAih3dkUg1s4VqkVvxUSESuSlugfr73o5XYYaOAWORKmgCegilFX2XNX7KINu0Pk5wtKAAM4
Jk1kepq08Cx8NasBmzey0U0J6YM4sOPeYJ4LnS8ZxTifDPMxkfzKzKx6P6yDQ2ZyxdFFgV9OxarF
AatsNLNx9ijrkZdOsRovuEdZ9RdlEnFlLT8eBXS/gwa8kRco8MX8Syclob1uqalV534ogy9JHzyG
3cRORw8J+RrZrpqy9eBpP2DOe35eF7m/MGHDFAN1gzUEnRUMUY3alfGN/XSxsKUXAad7ZQyFCdyK
10hrKPoRUogB+lWc9KfYMl8dwX6U6s25jIio9QqbrsE+D+PYR87Is2DdaYPkJhnWp5pFMvGu3FZ7
HDM85VUyfekUuZhd0fXRYm62rPRNNCUERhoqs7ZdL1eGZmSy4r7Tkhi12B9ReFDg3DmIC4H7uGsl
orfreTLXDmC44jCBkzGs96gidag8fuRavmvMmYQwehuJJcei/xzN3DtRahpOzQI7NCKUmNt3NpI7
KcxiZ1djfky8ROwbDASt6sZtHpHkugbhvJsN2pMddePNIOS+1vXz3NrtbVOr7rak557TMz04aQEe
lRjYzob6kplsmvEkv6hwkJeeMFIfjQbDX7bRTKO/pN3S4ZnX9NqKNVSiZF8o+0sbNtnx+kXr1VeQ
/eHNpAHxzMr4pIVKD3wqc/1akIQci9l5iQYN+aw1GbfTCHY0mHGCs49+otne74D9f6qszt6yl1hH
UwVHxCjEQ2O7rkjx97Vbf/UyYfh1K+5BJIPhmLTNYHNILotKX7AOkZKfNYdmYtIt14/y2o014UyT
wc0sKYLyKU+jd6DZ4+2WnH8aO2eFwEk/dO4eaL+3o8hvr9Ai0Lir9XU26M1hgkVNvQnZrVC96QsD
OoLi7hEY9CuPMGFYMjWjMcJNSwOmK2n98SCGh1KPPyc9StDUwc1A/HhvpdXZGUMsZfO6wd3T5g5q
0yZmLQ3auSSSQeJA0AQQ7kF2VoEM5zsOOxckGQJsQba+ctAO8d6qyS+belMP9nNXuYDyc8KlEHVP
0dbPDZGxX4/sQdeNiPJKCVzB9FZVy3EcQN7hYX+biyUbVQ65fxzfAfXk99KXoHdPcAuKeYRzhDLi
kDt0/ams9Rsnv8t1kCVDMNV7HUoEkSJ6EUOi6Ign4j2P3Vi1/YvQMFwHhGUSLgyhPi3jrvK7rLnB
9YLatudQvV4n2/6sDWjTpMAzb+AYur7hah7nVUi0pQ/h00wguCZ05ayHgSIgZsU00bcRSwBhivg+
TdG45plca6XEjaUQS7hDQNA6UsjEVUdFgWc11i3siUVCzYANyxBsNSlyn67rwXHHNB0isE2ucyhT
2nhxFd00TvS2mP+7NnvLC1YTQlrE3kJbG9NiO3f7h1B0zxPLCo8SJJX/WoJ6Q9M7wfMNSPJRrPuU
HSud2B+LbVPUZ8hhnI/uAWzvZ1z07boYMKJBhSAs4R+BOt1NuUXqGzSeT23tu46BnWqZu9Ybtvzg
nM8Te7I93FK6nnwHHAww8w4WOiIT9AHtail7+y5WF5F/Io8/ayEGQUcgmFv2q77d9ogi0OyzP7cT
CV/KP5cNIR8GEUqVRvLmtRPTLwjLsZGYq5wsHplESQkumdYa/CpnqVOytc/boFooF2l+qRx1G7PJ
rLT8rROqxkbMp6n0fDMXkl7/vM+DFt4V5XN4idzHf/ZEBShVpMPWG5K3jKaVX5uYZTKxjo3ePGYJ
Agpr8Pxs5Gl3pztykuhc04UCZK6ml76PatwiZbjNnHB6yfEc6oO7lDPU95iCzr4eLf0Ck+/7OD6E
Xml8pVCB4rmY51Ms7WRvmZA1Q8zqa40CVQlC+aasy0NsGerWHPtD3pP8eUIatz0xTp7N6KzLKdh5
tsdzEkBIKZBvou1nOVcgD1Y1+Ey4JNk6btqa/m7xZhUCgEfG87iskEao986bnhjGcQtT4DyU4ECC
pk+QRAYHRrUcqH2T5ChBW48687CsHkuv2aSIEvVlJxi9lGOWTcXMNJNHiidOhu7XWU03TobP2Zbp
y7If8pygOnA2VRS/RU7wWKYLtl5+7qboW5bZ+2go2NUSS62oaviIZnpuqfNQE16bAxVCM14q+wsT
WC4PUT3yQm1JYW+2FitkXt2FVeRj9WV5V4Qd+G7BgE4U33R2ZC9r4nXm7K8HdkBuqxtHTHPJKgyt
bJ3Q8FDJsT8ajftW6RC/pIc70DhEIsae1VXvQeuyZllcurIeR5c+ucx9/MyFl0+romaLnjCzzAWH
r9uztCWNFA6/5M3GTL0KZ2+/PLtGAiIt5+2Mmvs4dmx3jZ6kK03rzkonVlRLODGawVbWuJXd8i6o
eBj0Ard0S6nbCuW5RIe3ur7zpselndjTXe1qD6qXGu147G9EEdXsnY3FGzzNHASMsG9Xnccmx0gS
OTrnOmX5X0FU18clTLwVBolbDe00tUXub4gJQakk8a2KbSlAHI9h49levs3zMK76xlxjLGF3wF+7
zgF/lMLzp0metTrjKkgHwHioBz9iORe75fv6hNSK0NVdZz1SISRDTVBzJyUd0wkoNIT962st/7Zl
gwOPtCrDCmbOku5UDiQ+w+RJUvEtjqilSs+hExVtumKmCxoqyiGFRrfEZrOtFIvCxdOU2Q03L+cM
AzoKVd+8aVIX+9jCyUriYp85VBSDcBHY2Xzs2YP1N+VHy4VPFS25fa7Nt2lpvVsVmUoApRfgLXqH
qPJ2mabbGyKf594LNlpDcsfqX2UZloGrNdftAPEXxlIpHItNwNiXuiUVzzNCBMf11g7wI5o7GDK0
wXyoDSteIW+zOcWbpVwRIXAjFViOTRYHmMFm3mHR0DZzjfssxbVR1F9L7twmSb2nFmONiLX7uAWg
FDP3gQxEkTJC3goaqe9EHfNB2/ZBDuq5W7KsrHGOXW9OOCg4pl3IrUk0XBK83etsjt8Gg4e+YaSR
8mYytpSwtsbFgQGp2YdI/NFYzkhKZsDE1/U4XPlIZS95tz+uezdeOgoNAgX7WO77rpiIG7llo2k+
uHWVnJ1Jfs/yNzBm42faoPrknHDRIcTP0PTiZD6YKVOQatGkuJ8BSVtOUvnIGtK7hNqDnyVwHrnb
oItyjx546T7QzvGLITLW/IotRmHkQbjvBE/QQSbZZvDGp1RN0dprUkQ4U0uLX+9in+LhsEbSs9EH
EdxqMzuW4UyProkmiocftwYTEdzam/d9214E7/GYOAjZJqs5yHiot81011LxmtEtuUnw7BWiOVTY
ctDh2Ls+xDU4w4wdYEaIOE6xmnrNtjMVZ2xIAIS5ofTdqJi3Y91dwB5hapnS7JMwUd6UbN8YaXpE
fYZKblsyeKD3+brQ9OIyki1+mhFwKvQk/yB9/t/QCV9iEJPfv8Wv/z/gCYVuwtP4vxygX/CE26xs
4v+ZLX0dSvfPz/w3nFD/j26S4+mmBd7BgMwyfP9nJp3zH9s0bCZDIphgJrHDX/03mlD8R9dNSAY4
AGyQ1zbYlP+aSWfI/1iGyYg7V7eZ62l71v9mJt2VPPgTp8A2CWnkMjLZs01dfEDehMOoz25Vqr2V
MlCkzhtQoBx+x7aq77qxx16TRdEuzrX0BCZM+IpitV/W6TqpLrKao6MB7kTrUjbYqhnwDjTFyepI
gbIQ8YYq2gNZDwu1dveNXtR06QkU/3W9L/+82X/P1fuAkAG6ilaWMQQLnoIL/BG1UNccpv08djud
W+W3Kt6mGoU9LUBLSN+w92eqaLQIvjkY4/7y2uIDMuifF4eNxAhByEag5n5GBjVm0guBm3XX1NHW
7ctdnaFHwX+0yQysBSir7yp7qaWxWQYm+tE/f/bfvj63zTOROLi2ND9glRgckVYTp+Yud9uLKRke
JwYx+G2B9h/Jm9+kB7iqaz3OWzppGLb+8voLn+df6+f6+U0+vWR5wy38yJsb+w63ucXFt6wu8qmr
fQqbpUI8WWKlg1hdmWaHQtsFa9q7TF3jPF8x0MnVN0VuwvuqqO/8+S39/h2ZENF4uBid9uGKdCNW
KfTu3Y5sy8azgGmmELI+/flVxAeiEh8c/bcw2IABN2Ik+vAylMKZDlFDWhtnUdIxLhOkQTZabgAW
KcKRGz0sAsoabOZGLxB2acPFaaB7IjkyThV5/i4bbfuYxNLd/fm9fUBtXd8aEy6ZMikMluRH6JdV
94YZCaw9bf3NCcLF8RG9M+ZyNU0BI7J0Tpogqf6yEn697DRRDc+wGJooYT98YLAEUZoMLo1kIMIW
ulLcRCRXXvkXEM3vrrpBSu65oFWkZS5//y9Cl+62RiLSlI8WEgbOLh+jgVxAk5KS+P/+Kv77pT7c
YFvqYU0qoHYuEIsV/JJ1qJJvVZIiC3GWUNqMILlOfwFimR9YQNeb5zqubZm4vVnAHzbkKUqZekjR
b2c4i99E64q9l+vHLnby7VwRP/YexehJ3VbV8Ng5MtlMdc+oRFSAgPXSNbo+czMk2o5avbFPM1KS
UBk4lth3XYXuDkHHqbZGfYXZo8f1Gv9oQnPeaYFxG0yk3EUT/miFPe8Z3ti4mOrC1KKyg7b75K6Y
zHcvlPZV1la8//P1vm5VP28lFuPEr7xNKOC/LFust7aByrHbZUaXbsUY35sdcWYU8qm0qL/v9GZF
ak243HuPLfNCV4mcLkPRO+txRHNvFw9Zi8tBB9iwUo6gQF8Oa3NKKKvGVNx7FovR9zpVhrlGIVee
XWcGskRcSCFNLF11irlgutp33J8aafdA2/AzFuUEVYg6aUby8uePTCj3y/bJZ+bsWjYri/+Wp+pf
6znxqKPNVobGt2ZKllLzERfs97Gkc9UOT3PCyMVZ4VUaLDRKxcTl0Kwfk9eeiVS3FaywU1h+K+Cy
nXT9CzZthm9U4gulDbGh2x2jBhfAVZDJm5QtQzNzHj0FxEN/SzQXsdrYIVV1OCe1GnOewW7W9RjO
ZEDDQO/yY+613Upp/J1M8vuxd++9EkuvOgmKfYBYarIt59bodHFA4ivHYzKHFAciKnZEwjeDQj9R
DU9uf8Ss35At4EYr5QOs1SfXyh4a7GF7z4ZXbxcKRqkbkEDeZClllkZqznZ2GEJUGsyyUDJ+hvzr
imrlUkme3fDJTOKLcvBB2Tij4iW5nob3qTIqX6uKaSNC6vmzWmVOemO4FyTSdo6XtFKPUrc6f9C6
O2bGHdOWcV9j9USvBnWFJIEu++xG6jV0jrnDGG81Bo1N7ZMoHTJm7z1qrPfSaS6WfLRLelooBL4a
wn6UVC6cPKKp4Y0AlyHHBEuhtnP5JU2vnuzQ7deJ1TDLbzHhsV/hj2q6uyya/rKqft3+4SIRtbIV
Sw+IzIcdBGOVpayB5wjXxBZ6zc7tIdXht3sMRhLZEHdFAHX9L/v/b18VdhNzki1nOQh+Xslew+rw
5pRjV39uzeFeldkP1djncdaeELa+pJ79+S9Pz6+xl7uMbXYAbnqeLY0PR04beogqMkXsJREQYH5h
b0seGvRGm+aVcvAMv+KodzgzK2u+/PnFf31wYZsaS3ju4Ucz7Q8PbkgzNhlQz+40p/xcNcY2mQzt
IOeUYaydcaN3e0f7pg1O/pfLLD6wzjgfeGFpu8S5pmlyqX++zoh3tLyj6raTyjlD4MZrlOe0xsJp
PKRF/JqTM/hWz8SbLJrPLZsnKL3s1e6fqaT9lSv566nPu3EFU7UtRziERD+/mzTG1WZXXrsbR6Ig
tEErPayQHYVYe3N34skcWnFG1tWD5yvB2gVgaGhI5NHwiGW/2FmZvv7znTF+d2uIh4UFTs8UQn5Y
FjVqmjnunXbHFG6U0Jm2qWwpKCr3z1U4/ehbmtjtgjABKR9y7mUvuVl+mpxAP7WZ+JLSj13tW4nQ
2NUm5GECmYRNGY/7uu708FEkxm0X6w6tLizH2FKQkeW39Rz9iGQwbnAZBH+56dew5uejkZ6o4ywZ
oemRq32IRUKpaaALzHaHqsjbFesuVGfhBPmm6BWHskhLH5d87femzFd4wdP93MqaGUrLg5+TrbW6
/WrMhC52j/I3bddDxcQ622u9zZyba/iY2VZH6Qz7KDAPSrqPzFmDUGGDTRslXdnGO3mj0+0t5FTc
ykOIu5nJWtmeeTSrMmaSxZ/vovxA376uczJjBoQ7VFbIoH9eWYFoKKSiw9lBI2JWWLSPKH04KGr3
cy1OIETAc0UAbAcQFYoZEiAifySxBpySgL9XTFknPEflHoz2mgQQDKspZxQmk4EksPycIxtYJUsy
2y11N6jJ7vDEeB+XgRSCEsqwxD+2uc4rmvWG1TPU1mAwsg0Oxg2HcFMF7QwZe3pFZgMCjCGGfrbo
A5AXPgxIgf98Na5R3y8L4F9X48NzNsDukGGJNCtUizmUgei+MQvchU4+wJVz8w37QuWjmEZs0ie+
Z7SG7zjWU590d39+L9bvdnoCcA5pdiHhfNz63KmXw2SpduflTr8bpDsdpZG+qMDb2LWY6GzDzq8w
d8L7D9kQMnGXMzv6zvFg5ACOn3njJ3QlXFJck6Sq09HxcjhGszav8iXGSQqkvjJ9o8sR0HcoX2nY
9AcvZMJ6UNuUjAf5yK99bFyVrBGF0Afq0eQKFxYKEwJ+ZAXjggPHuOuYIra1cvtzTgFu5XpMgjXn
YNzBOyJ+R9BisEW5ppuvLd31tqOHoC/WX5gP+MpY1yeKwJztFWN9u/pFddTa6ig+xbVJOyr85uKH
v/nLtWVRf7jNNvrJBdOLZpqSxs+L3jJcJw0StlN8SK9hQLGRsikYrpmY/s+v9JtNEgywBelfgvR0
PgI92yy1ka0ItH5h8SNBokmfFw95eWEAEWpOZM5MTEG8V8jHP7/wb0JeamEGI2o8Rh44+sfEGUgE
jsHAYnsuGK/SJ3CUXMbJpF37bpjOuJqZMOcYFLTtIrVpPejxJp/I5APieiROJcV/F1eGYlpONdr+
FDUJk+e3gU2N/M9v9TcLHXq2YTsmDFqqcMvf/ys4x7IOpTPREUhHoQee5oig/RWR1mWkPZ3H8Y/W
oSn559e8Bi2/LAEL8qjAZGwxeuDnF/V6rR3jmKdL9OqsmyAMkFg4TsycUQd2YtD5ht1WWw0KB1WG
T0bgHoy2AFuLrAdhnryMZgPdOer6bbPoXeZ4eozFcOy0v4VAy6Hz6zvl6ETm7shfmNKx6lAO9OxJ
g3uVRTo2+yDqbltPY3oeyY8/X5nfrlhSJNcTlNuo9P18YWwvYeSgGtudWdwOnYEFllc1CvvM5kz/
gvXr05vI1trfFuyvGblrC6qkLFduiHTlzy+ctCIsQUW1u3zuXoZJ3gtwgX4QOakfAcEjXfHxPKMS
GyONGj59nsRq11GvkYcHYe4z+hB+ud5vmWB8g4G/+stR+ZtSFG+Q4RnU4KSDHP7DkhkmZc0RFqed
oUkwKCaqEdklW+A0t+SN36OY6JiBK4h5ydec6aGSQK4YVLlxGkbZsYv9MCcu4Z9vl/zd/SJC5k6R
3bry40LuQMki9dGZ26HCZKvnDDfVCuuAEitZj0yHPLed5/lJHOpbAPThmsDxUBkUEVUCL33KdwU9
sAdzHL8rWlEPClVfRMvqHBZHhMMzY7mi88xOc0JSCmM0sBhLRqB5LjgXkB3ddq4oAK1F3u1ccUxA
46aHrU8I4G2vf2nrWzSCM4o/KjwH0A6voDk+z0AIDhpU22ejDr/NdbxJexHthiICr4Os3DebuTqV
1bqtiQH+fMF+c70W8LzNZuwQS38E5EcaAhWrsJmWFlq+OePdUegtIO/h2SjpMceRugd38SOhef/n
Vxa/ibU8Th3H05d5L+7HIjaIDcr9gBR39khHPNGV3MdaEOyMAPSLW9pw25jB2CM3v8mCBdBr1tZN
NJn/+5yKXMpi7szSjfjlZKiKakYpJGsAcNNdI/N+Vae6DqsVcRDDj15HVIHnqSxOiaTl/ZdrsGQF
H3YzXpxqLkmMQy3/w1PODLcwKRUv3jmThUw62hlu+UZXMVygHzBNmXvjh/N8SHpGhkR19Jen+De7
jKdT8pO2sIUEnvzzLkOkVGDstWrG8c055MSDGfiJ2yJATnIkzvpfPzGp0G9ySWJKfQHDO67JPv7z
a7poZhRjTHlNBkS+lQyo94eqsy8jRRsMlM1DVvTZWgBaetRAmLMMg2+mE0VHZwzqXTgG3gVsfpHo
EQ11BOAD/g8/Hczwohiv2QokiSGYXL9zokVrYWpPLuPioGJi6tfb9KShMH5GUgbAIqgejCh7aace
yVDbJK/d6G3Nqc3u2yzHs2wyNI+nnbS3GOOnoqsGUAp5COMDQ3Iq5VtvM7lvMEZIVeREt6FYfpEU
wWvqaLsE65ah65+o5miPOJaozQzWc+ylyYHyV3AbxFm4oh+Nz0nvm/vZCBDbDuY9jY36qfthluAp
47G3X1zzWc0i+d5T128GY9Wo+NEhg7gvB0u7HRoM0VVekHPD9/I+JY7HlPZwwu8WX2ZkUc9tIbDI
TKb3OWgTdPxOSYnIkPKu8LJnIhm1ICfm82joRwvi7U3XeV9JgtLbSozJyZ2Z+8QJWcB8TB5hzjIq
ElMAAqBu+hIRt+VTN75KaPrsHTjJOsBR6EuzASmGKh+S2HnHFz6/66m4L9zsS5fHqJ8NGd9ODkIK
NXbfqqkdECkOeJMgW6pNXsUI3WTW38RlQQbWZTOI7LSZoAjmo818LYBhmYnbsqyI6lX20mmJQm/G
/12/5UQzIPFA5mtw6fGZkz0+d3BjbybKJNdvCZD6N51r7DLgTadk+VLqsv/nT9fvBem4bvsm2MWj
y1h2E4rpVNun65/+58uQh/2mGqjJuRbzbifU16veKOPbYJji21Bi9xjCqd6E6FeO0Yiyd+UhpTjW
TvN1tEuylznAtBQOzEhb/jTneQaDFoZl2ofznVY2kDjAA5RBfXf9Dp2/6S7OEglyIN1jJWGUamBd
/udLXUCtJVY5M9YcaVmbjjtG9Kb7dmLmoWNU8mlMTdDFTr4DPzavuv/D1nvtts210dZXRIC9nKpL
VHWPT4jEcdjJxcW2yKvfg35/4PuxsU8EWU4cR2XxKXOOOUZ2tMppqU7B0LxNvAK7xPNQYxpO9Gz7
9c6YKuNdS+o6bBN6GayDK10I7akThvak6uYxFB4SWsKq7iglALin3T5SGtTV2EHWnOTNKWnbeP3z
ZUmJf5lm0JStOspBKzFbePl4p0yQ41RoeHXwrAIn8/QsNNskeqA/RcWvqeI4iCZaG41b7zLdzR42
/pUHA6Zhq+BXbubJZfzuDgmJpOkQRkiQMep7wVsxZcVe1MAvu8qM3tys1daV3ZXUVv6+ddWMXBFl
GdiV+VJp0fxm5uVJs43gUepSvpWfxfKgjW7sCKaLD4Pw9g3ty2scBdOzCwlMIiR8bSbZYPqOgfbO
VgYQqmdFR0sMIiW1bj/3KF1Heg3srG26M8aOGimbLIl0cPZ2XpN/onoG2uB37qlMCpf3N/pq/IJX
FHeo1Y1O7h1coiX/l9dlRgm7z/dWiRMPu6yyjGe9rNBxIT+vRQugk/82tsrgdUgqd6MrwIRWzj88
pH2xUcYoLtpkzqES7a4F6CxH9EFM6h/dgGw5VvbH0I+hMYNQcEfTQofL+6Q2fbXRJDSYdkRoCmDj
L/HbsPft2GEGoaPrjx3sKG3LE1p15fNc9o8Jd+AvaFXVth2EOmpKaz8c9eY4XvmGoA5SmMbguMoG
0HSN/6sHaGdO7if7X7VTcu4OIHjzD8dl0b487lpUuYXo5vWgOFYtv25fXRvZJ2LjCfAbEVtyzt6q
Kf3kICk+AYTxx/NnuFzy7hu5+5ZkOwus7Jvqx/5h+eklmd6E3Rgvvgzqm18qTGyAch0ktdes075+
virsNL0QzVYt2k9zM1Yarwaz1wcXGZB9bvQcLDdTB1GhTmY7LFiBItI25cGq+g4KUVAehGlMr0Hk
2liJhMW+rZ5eC9vJ0T7rf9SIqL+ps/a5V4kBYjh9ku3QPnfLjaGYH+BBIuEtzrt1PTiMnasAUc/C
eG2WL7O+y55ThPHuqH8GpRz2ja+8AyaND2URpb4ZXT6LJikemg00Js7TP+03L/R4GLQR98vo2/fI
9ejHnQ3ic+fKWg7gpMr9vd90rClGtNUceO7Z0XyxJdon2ag0nm4xhrTbz70BSdKqBknuzKBtJyxU
d6na/K5KASuoeAuaON6Vg4NkFE1rqA+WEYJC0ldeg/gbSqB5cg2uvcGidQJ65oUW87VcJGi1vDqM
jVyE0PF1POYZ1pMpW8OcrXasaNuHmer5Bp+TFzamL8LStXmXenNy+7nY1TbfTbKRRj/S5+vPDUb/
N9g5+l4nnexsBw2Bi4Z5tKPo95x2IWaBcps137U2fLmRwTWHORv/gTAY2mNfJHJHR40lxlPb1O7i
0NDjeIO0NVsBjz8hiD5I2oiVY6dbbQj2liX+pnn+lOeRxW532sVz+k2y9l6C1nQwXaBSt/ktqPsG
1W5rz8d1O7N8jTDyJO17h6g0MuVfjBw213EamLXq7F9D6j7pGm4Rxl8PyvlNpZCkeDmpRdPgxJuG
GlIjltzvu3dz6u7zuGyVxQ118HLVZbMU2ShJvJXj5e+kXRGZ4nyZZrJfwoGJD0I5zbGm/auG9DqZ
/t+5U8Q2AXnW4oii1SOpWBag/HS07KxC0UHGNaL4HhExrJgTzRCIeZIS+8m9N1i/NkYhjrmcjxbQ
uyWyo6dlKsR4VBmU34zMcaua922KZXAglAKMvVOwcvSmbzpO4CLsVydP2vBLoK/R4lk8bZSsDv8t
gYYZrXA4dMNI1MZrnjeLw8t5ymzEhX1r6/h0I6oCh3lthPO6Tf0v3ygI5kmXcKKie1RB9OROc4MJ
eiImAUgGxKRyGTJ665FpHKyRW5HhlAY9160R3h6JsjqVFnhLu9JuqVK/0yUsrJ6JPQQlvcpgTlQC
u3ROneYDztTNDbrFeBO0899kJCUZsNyxG3h/cU1CN66B5ZdSwrzWmouZ69kGRQjMMWHddYm8syXk
bT0QfFyYMKf969Qi/Bkc3qp5WYitSR7Ytkma6+hpUCCVIXesqoZVpA05iXzm1dHoI8B3prt2MINw
cjkSbO9b6waBu8v6p1VgfnwHfWaOgpdshAf2FjpksvdWxJRvbVPD9ld1oNgiVK8M/nUyrRsQ26nW
byePpYU7X7xk6E8qSYDkQnxuwFmYRvrazQRNOJVzYhL4r2KUHFe44Pry28+yf9jH8iXUhygNKgsQ
PXKXk1G3tYf2zR2sz8YQCAwk2I4n+5ZqLKNjSGYuvpuN0gPY8iYBq77QETA4GlalLgz8XZ23sCDG
vrgMUbybTfc3Kg4SvRty6qXroIjtBy67hrshBMcHONOdrcxGjK2rD8fQNDxuGKnhimxSNp9Yw8ew
r7kuicE7lmYq99ESZBbr87Ft+q+KC2CGtfTRTfI2EPGBVhhoTNUQHpWPE/TR5R4khI2Mg/4IjPbC
OMfGQxeLUEBOD1OPNpc5o2MIERa+rSEFScKgapDf6p7cBilWI5CzeGazCv5QTGJMH0tUBuTorGuH
EfzPg31mNaHo4rO1WNHZ3TShoUkmikJvNvpi0DTpb7AMjMLcAyG7eMs/2NiTgAjucXoaBG/l0l/V
SjIYxxQMYYDfPSkVNGIv+2I1kIZZDJ8RXxDOXHzIm0EO8H6iGP0uiv3QWbhaTbnIPiS4NyLQrnUO
mSoGsN9G5Z8hBqLoxfmCSejrsF+ehDxjuRCQYMMWRevDxPGmQz05RPNk4PDNESZTzCyHa+ZKowk8
+dKtVhg8tI0f9IdJIBsZx0hHb2624c8Ne8Gd15rBQRL/CEIoPcrOsZGolUW1LhL2/42E85Q62rsE
Irtrl69+HqIFP6eVl21nWYZp3VThXCbkPar5E2c8rtUeYRmDKDwyrtus6mhGJJ0tz3LTYoU0Fv8/
v151nCM+811pge/hwp/oRQi+vAjz5Z4xJvvZSbpDXvUf/hAR+7WAAn5u6tnrdnZlvFUFgltdOh7C
er6ZFeT5/Xd3dLItYzqPwCNi4acc4OrPvSCZD4AA6IJwUrY23IRUDMQsN3CewZa8J6JVu/++1JIA
YoHe92vbciDsJHR5PpIILc3Cn5tJc9JQ1e9FHZf/Pex3tr+qQA1uxlkU1a6zLSCQLV4P4L/aSTb5
H9I4oi3LDP9k9UPBOT5crQVTl3jtpUlJbCb4g2p6ZOPJdc3wePsUnaUdDF5x9PIQzIgNsLfmaHtk
EGublIywS8HEitBCka+yQBcQjoTJhxzSSt16chcn37NvRCFDPrktcinXsjpmbqPvnMihubZ8jHjB
vAZv7hOtJA5aQ69a5PrX2GsEn+CxxqcR/J3MDoREorY5Xtdx7Ko1uN1kXrcLrt0vmXrTj3B3Tu26
/f9T1f+fSHKnMbKtFTGqgH+8nXVyY/rlb1tJZfx/8HTd7X0Lwcny8M/Nz4//uaePFpkIQe7/9133
51//75bTo4KSZ1Trsl+wtD/f+vlL4ufX/d+PE9JzN+YIue5/SHX188v//Jn/fhNnKt4dcyYOY/m5
//uDRERBl4VA9h+j/ee7ueYcWkdxmY4FQEVTdaefe8Vy739f/tz7eez/+nNIOaBR9dXrz+M/N2Ms
4dn87+96cevsGpXcfh6CyjlvZVn/abuKVtnHfVUGRO/9fPm/mzmjka5n0oBXP3c50/sTTCuHRFbr
VBvU4knTAqwc4VTKujkPumZf0FC6GzE77Q5jUblXpRFthPJ88JfsAlU2QXSxu38qM7q1ig0Hd4P7
xYUIpy6H8z6XydEqq3njxb1174Bc74qoUheX/JVUsOQuS4Yzsg2MvS1A940IrKBGfBe60vczdOeV
6xOr4ABIYdub6n98WpdbwqiDPvu59H5RsSUbyUEOSBqMeltaBPLZnD1uXny3qrtKx3wgWEH2qUCo
RUn0XjOxX2kuPDp99j4D7+6QFUzu+J9IxcUJo2K/9UzYLl3UvRYZLV1PaGg2uOm+rMF9y9ndEzP3
XHWIi6q5OdBa3efJ2qXBMK3aOIpWI8MTy+jOBaCnNRnsRFKi9rMW/2huq5U1sgRO62ADhETib4BB
VRbNn/R5HJoHQbjmSljwr4P4btXqbmb1v84GUloStsL183sYjGifdDQeWGs2Q2ufsrmhq8jYIigU
FjR2DIuYsTARI77UAOInYdYZde2fS0v8Uv2t16snTNnjnshfH5ukH9y9of4zVBnUTL/5K+L+Reua
advrkIKh0YXYJH6XBHKU0uOVXWSJoB1Mmcht2fR7r66CMJZoE5aAQYBQ2qGHD1xFxgFCW4J86yk2
KGdEGp019CmhMZElSTKSsvRzEHRimwdk4qR9nW70pgQbmgIRsdQ1E39rO1bblhZ4B0QbN79DruKc
Gu5q0AeAxLFsV8RNA+OGuGC0eLxbmTPWMvKrBoz60EbzNxrH/OrZoj7Z0g/x6IGzcyArWgjP0lK8
a4VoQw+KJrsOsL0GgTqXIgVTNNg6Zt4F9l6+afwKocPoYyWigTVg5KvtDJRxV0PUOLSkBdLdDht2
OPU+9kzym9yV3lPyVRpredF3MHLBf2wG1psI0hs2iqVHQ1jTuzMCI02E6QDfSF9oaKZ9ypoIopfT
htEAozEPqEyoDZAahK50XwcTbxo8cxJBkLjom6wvSYRDUL9OFdiF0q3EuUpBd1SloA4Gj2CRdbKa
mSSiikp+efA118VskT2eSXnumA9hf4KuWGINFk6MOn30IVeJ4uT/IdFD3hqw2pEEfeaY1z5mwrDY
1w+5Xl91A/XH4Bgc/Umi1tkE8R4YTbBH+xpsktz+HCHPrFvbhXaVUu8DdAfVTPlrpO+WQlyaVjAj
sprGKakpUmVMFk3RFDtNK1qmHykoo3ocGWNV074W/d0xC7lN+CHBwmnp+3Zl6+3Iu6bwt1MFA5do
4mthshbOdZvS3gWUFNUczIX+e9GACU1SjPDs0Ncx0S/mfxWrZK1Of2m1+AcD3j71xgxKn5Trfeki
1ypBiMdOUPIx4u8HihA5zUi+kjTaqcppCMhOYdfiIb0kY7JAmlL80LAqVs5ilGXud0bnhFEOwTaX
ThIQbammg6zreZ91uI4ic/wLQWV6cAIihBn6fiUb1S8xWmQHjWCh5Vy6R41uzkDxHZb07rHb1NCu
KMAwS77ZWhkRFxBYx9roHUogDQDyEIVNn42bOMiS506RJeBcACq3GXscglesZRKc3WfcgZekttYl
BOeNIQne+vkUjVYzHhtl3LxY0sQRDcOO0tu71oQsk0L50iw3I9Y0m9Fc1UHz9gJ7rzUSuobIL//d
mJyNACf/RU1CgcUSYqsHI6s/3On8MK9JoPkhU3FS8pxYB3qsABkONiCyxrwPW4TzIQ2l2hBYj1eB
hNgaBR2ZheXiFaSaNPeOjI+4xgro2iV6BOjoK3gw2yXFCZ+0tpNpc+wWlJOqfttGZqyFJVLW5HjR
3tqhIloPERajrWjdJ36ygyQLXGuBsWtTxmAoGA+23v+GaJMcvWjgZ5V4uzF2cV0xtzy69UUqtqKH
Yem3ix/U6wroVnlNIGa6c9O4/RrL4cvUIXvmFDuVDv1XKvD0lTt916Z1nFxrP+WTyywU2o7UyClp
s/1ABXs3zBg4DQjGHukm4JXFZS3nD6Kr7R0myfe5yy5JxFIjHkuCmqWj8XbD6EFgwyFm6rVDeSWn
lzbilC0SDPOsm38xbHTWFLdod8xqCTQx2eYEMqzyfSAJEOhMzqieTyaxYXuL4/HW8PRNyY0yddyJ
Xo8JU3ExMueGt2uzV0bemI+CXV9Zt2DGPpk5XsFIPS3WnhivY1y3VAyBvx3Lpcfyi+kUAKjztF7d
kzbspmBdm51/y6kA40KTD2mJrzQPeNPZQ35ROfS4hnyNieHLru6HncPUbEudTNpkjTAOfJBPMJRx
gV9fLcGj67Ee89Bjmb4tOLShhdpQCORwGhJlbicm9WsH9fMNEvy2tYYnY47Rz2UNmSyLJWYQqbGd
fmHpKJ8AyXqbLMeVDnwTiyUjr10NNnXwu91ZoRE/DnH+dzRisbYMl0SIgIjsCVxCUQTm3h7xNVvM
ug6GnKNt5y2xUK08MpeZjk4v87Bd8ro6wM9aOc+ootQfzQmsEKdxAHoiwKuOphI1FsQuW0FX9tD9
XRkF6Oe8aNZGH2X3xqaHjSbzRoid8oFN1Nn9oacwEXLWq4fYyQB/zcbCnnWVecC5Je9W9IRNmGAo
SHJFFpt3NArVM9r4fOdXBJIb/S/ZR+LFyTK4nUn6i49b89L5PWW9k1Qwvf+ZQ1Z+pP3QhLrQ1Fpf
vkQZRy6aa+Yna6jVMSmYMTRevBvVaPzTUghTottKQExD43gf5QThCBEgUxIAmACi1M3Hk4e9oaMn
YJTkRFl2wIQ/bjxjnG8WT/PKyezyWFSUkBM/aB8Q7DA1yaeD/77I/OEhXEIs2ZleOyXKl5SUIkZQ
cM794l/nwDWyevLU7FL/l3e3DBH/uRn/MJBoSTDEptUVSCtJGQKi3dtrpydpIksBnxhw5SYJqy8m
vgWLKZhfFDD7ElEPuy3KTsA7gJ6HkSUJzUsVRynUPpejnTIFggkiZPMr9futMw3Q44vY2NopEbOs
tj5Nq766ZllfHYNxYVR2irilmQx2iGEpZiVwEDtNJO6d1Lw9kTXukaXtYejGJ8d2uuuUwbuKTGPY
iXoy4Y5zdY0c74h2D2avrgfnoqGGHasPaSaQIhheoqoMDqUw/3idbhGVZ12UxRjBUtbWHXu516Fm
n8gpJAaw/QFd2OdSxd9Y6xiIehi8c7hx26Ia94VeuzDL02oXF12PxN8FXB/bXHCjqWCeoOyDBSFu
AFjNHiW7DZy6Rmo4jzR1HOhCpQebIQNpVDER0ViBITSZtm5KRJw+tv1hlkV0RMpznBOSmwu/QFbF
STES7Ggxqto4tU7oeU60kBtNb0ljgILBsbAqTaTMiSqDXeXLYq3aVDwb5J+0LiPlGnULQLgSvEAU
pKsYveMtYDy+MpuW8IOFcqa3R04khfTDHRh8DMmTD/FGR1bdOsG3YUPiHkC4Oq0FXWpKKfpG8nhN
uuw1gDiqBZ/LqF5iCTft/mLk2rQre5Lglv4znGlnkbtGLAmclCyCtDzafvAZw/e+SGdrJPDFYoVZ
pOjhr7BoLykuPCYqYiH8a1IedMTalmqq8zidEE7T+GWY7b3EkXsrTYmoBdAF1vAY5XIB4BARA74h
hw9xz7LGu8rGXSM+Ua9gSKNMau+GYivjyUc2NdFOs9TXRK14rmoaT4ZrZ5zT8zZHjkOKhhUdpP0e
1Q7G+jTSPt3xL9Ek7ruRfYmpjLZkhU5n2x/8I3En7OHiiIt6nlxIEAaxY1evZaXaS9TlxtMwvgiY
ghRnvQYuj+TMsuMkYZS/zxGcPAgKYzxUpO5lKK6OTy8X+6im/TIGlA444BFRwfwjO8u7ain0t8FB
vOpaqEZ9jfevYLwwOOSneOWMm2i5ae2YmDFv9laUjcE10B+svc7lRPanrPMDmUYvIumyMyuK6Una
sJpnjV6jz1g/OfYHeEX/8XPD2O6Q5ea3ICZj2xIphAh1id1pJ8xA8fQyR5m6cD0YnuxBPyVm8jky
JmZqPbChSVClEWTbXuY+KukLNLlBDcTTalWP2sqNNciTkdFwz459LsioLdA++2IkrdydBFO5SN7N
edM7uwDt4taurGnruXq165MyO1tJS3KSP4cVg+JtaurWSunMPHVtYJ3jsG5uHBg0UzQ+cnQjI0vK
BozDGe+oOgUx4u1UjN9pMxI+rYjjaUSlTg4Na50CHoKhgq22JPmvT8x4Z/iMFY0wL2LxvFBvGtRS
mJbOUDwRVlTJTjogYYnppX6PkmDdaVF8Tv3qnidWekhYMDABndauJT5YvnOK2FW6U1kGZyrtpptV
T92a/Ui2M4uo31Z9JtcJseZnw/mDFlU7Aj339yB2T+gNZPhzo0kQMELxxIg6LR/lVG9dhDcvA5/4
Uza0AHx6fSBTwP9VRfG3hnkTnhXESbomcmeZJ0+RNVIyVmI7Q1PdTKPVb2ppsjlu3PhYdjHQrrKJ
997cNwdHwHOPXCZ300SelJYsO/6U3bOz67IIGPlIdUi6+AegtkvRkww6W6MMlZcKliLVxw+GiNy5
dJtoxp/J1ql/p2I8dfTE+8zwmw2BBw9z7uW1HFJ1i6I6nCbD3Eyl5ewqTqF9Neb6ZnBhZBhN8j61
msEhWbRbS0PAF/kZpVBGKolgInFz4t+B+a/xBus9qEd0fW7xq9bwhypbZb+YqxNqy1tstN0jjbXL
6Y3hb0xI04XtL3dJOb6URiYvNSWFU6b73u2gEHKOHrHAMB3Y592QHvDYvwDzXvh9Jlx2UtvB25Fi
neZdf8xyYMMdabbXPtRL79vvTcSbDaHVpjO92G4JOLDrCdJqESuYiJDLCvaM6Dr6Dh+dQI/gDalN
56xSYq9Z185/XRsVbs1ynO5R1FzjpmZfa+RgigHhO2aQLq7FjoQKiWHBQ7JOV5QTQI+FBFi9KqG3
MK9oVpbsgdKmxu8G/KlhUulrrP26hSgiTEUOYH0Q9lQjNEj6tUBnui8i0BOVEBslEL3nYjPCrw58
MF3QMP+N+hH/COxGHWBlSkKMYQynqNEOtV5s8yVFxVTMf9yov8hS+6VK9bWEqTC3jMncmCe1ErNt
HGttuoHjDC5CywFV1JCyUFNBmsAuyRTV2FUWYT9c75ePbrXOVSl3lvoA+E+ZAv2/I6zAs5uNdJuG
S71HYEyQiYNFOZVO47YeK3XoLBzybmQiuWQkQy2Bvo5A3K5mmwuF0F+RL/TR9BqTWmb8NKnoecRE
K6f8ayHn6ST0fA/M0AtjZ2cYID9nrV2C7xh+mU7QHbQgNaGdVRYEI8imA9eoU+10f5mH63vfasBs
Wcm4HVmyFXn9mzWZu59ii7GWhrWGKmgbm4m1Sl09LBf8roL59tQwXCIudyToKehCbegS2rzuqclB
mvZ5jByi1+znrvrtLXnPyGBBRJWTQaAP4Mh+6es1BmtDl1qHCXvvmlCLauswCsdzmzFGb6gcS0h0
WuAzXhTVHr6i2jRiJjU7Ut6O0zDkxVL4GiS9id5Yt6EyTtjv4CnZOilWEyJxiY0MfOxM+FbSWsQO
pvOxHMt74HX1uapIc5EkFF09j5rT7dSZQ3iha+fBrUiZg6TM1tIMIKpquxcqKMmbldxiL2mPFhAj
kiNJ/nKKeBtDMdrPeomcQq38pibZqmzktffmF4NN2TKR8k7Q0cEj9fVET80TN4qJ9t8FWNVFxkuT
z92JE+5kT26O6Wb83Y8myYFZra1bi/FesrWjINmaDeVbXBt/EkidbDmqvy1N+16JKlpr9XeVt8kZ
iZ2/85zs7+gsoy4zLg4ZlnvHH+uNiYtwZ/vRH9BWt4gwCOa2DLInkz1Zm2D+7XlXB1B8jkaVkHsX
sH8p66IFpiy0sCXRamViLVzPcWVzzpbf7HlpskrKF9JtuW4PDIt8LWOwINTF6j6ZYawzCpF3bzxO
nfROudEZa8LaeXX8hq1oUjZbDPynYLZ+Sy/TQXgn+UkJt0PIb2xNcO3Hpsp6GnSOEurIRxX9MzxZ
P3SboDMiCyShilkGf5hPJnHrK2aOxFrTbYgA20hsLRfWMjjmxQhuX6YhXMsHUUbrWDbiXOAsWGdu
vRB+6If9FhnW6Fg8x9QDacEwaMrtr8hgRGPn4AjnET69Nw4r11GAeIfAOjm+BhUtedXxtO4YOXI9
GCY/VBb/PVv5Lv4RMl3KyJZQc1L/FkzQbz0kXUxo443dRNbeY9mSJ+4pLklVHyejPvqaW+wzxn67
wf6lT5ofNgpwkZGCyvbgXTFksYCCKk17xAZ4pdEkNV0zCWkeC/luedF4wthX78Wsu+ua9ZOyXRb6
ViNQkQjOfbsLwp+bYnT+CmZrzP7SZsfwIl0QwffIF/Y5kdYfakr9q5D2A/Rvck0m8pqNJL14w5hx
fR2MLSOhYVdF9D84zniBW5LSZOAemLek71lQX+eRuMuCIVgmlvVYF790yFkpmIrsZFblkWzp4hTr
sTxWynlYFUGHZsOhNecN6701l4yEBLICncdXR7nWS/89KiTF+Wjle5XbOYnzmqIOsF4zrzqUffvb
rNv8RTAS2rMuQ+ExWM217OULRdV0VERh5HNVvFXUSFPSWcchgImFEXwbQXvnmpMQyJ2O9nrIGZhO
Pgb7BXOcdCbAQZ2raK8iesPGwWDe5rQCZJ1syIk4NQANzkjmdouQfVup2H+0SU3EnBL6bpqCTw/h
2lp3iZSwQZJusW5Bgq+7Q2PWVqimmPwLerEuY/yWg0Vg0DAaO2nR08y1fglmg+ugJ/ZlzC5mygkz
ZTTmXdyAaOg6oNXBX85rHD1di6hwd1nQm1u74VPekiUZ1kkVXUpdHXRlB6eCWvo4EImCd5wcC88s
ruQhaQdC0Pk96Mu1jCA2r0JvMyXXAMtgkuGfMGOj2JfsKVlBqfY4C5tWmbCCurXWjm5nG8uYxbGr
unHnY/Ha+HpEjB99W6Pcj4LPyr00JkmpsAQQefWtFKTYTnI49vD0YfgT9cXzX1wWCFhiKePklDVi
ExUBQkALl+TXZAkFbAsnPecRsSvT0Jl7WS0pnRVJVz8Hvz/QTXoaEdt1Z5pHrh3XdKJU1Btxhw92
s0yGvrM9bAotG0JeTI+3UMdBLoR+EHl/YSrfrGUj3efIZTmRSBMEODVKNCI+GnI2Q0NqgHoW1T31
2i1ZNPYvn0HLGisQvxL+jm3VlNabPhy64bsTnf3SWHp397PupWrRT9EPE+9BDNebUyTfhAqQFwUM
2HWmAC43elhHoxVO5+k8aK51bE2VX3zT3s8BhEEugxUaRPBcuVsnp96STMf7ybsmOZqSKK4JWR0I
ATaa4qixSo9S86VNg6eknHkT6XTnU22JNQbpCcliaV07yfUjgsZ6GwRAyAQQQc0o79YsN5NeFrhl
pbrbajSZD+j264xqnGjhN3xywdLjgtUYi/skLHVolfhXihyuYgaBkqYfQZE9qfsYGPFV6nrJuuGp
iuh8Gd14ocOcc+NjZmB8n2RrU6+SLVBaDxAr8UJNK1NMAHjbZkHdL9HSZhS16OBqGAodTZ05Ej4k
4vzTcIwb7mRtj20z2ZkSkRvH/adnzA4Ved0d03qMN10q8+1s5i4OqqQ92HidnvNy/id4f6f+UBE4
1FtAbAcKLz7Lsz7ot1Fx/GRQkvkUjvgf07y+lHIRtth+z2p1jsKS9OEkndMzhsb8aoI1lSy3646A
rjwLHl0R17fRrQliGnjX4RhqQ9+N9MtgV+3VbIuj3tTPlqMxfsaZc/SlpKDpnLUJ/3dlBLH1qqbg
iWE/uVh+srGxCKwmAsae0Qi/2WQrrPS8ycPGjYqH2fKBry1StTwLNixpUtmFCAyGfyYGXZWY5Zkd
LT2WGA5lQCJCn3Xmg7yFxRRM5mJfuGflxi3wRf1icGZsWsIWoAVzFdEKRrdunKK8Q9s0ssByirlm
Lth3T7FW648gObXuHrNV8ZUznlqTRtPe2+Fed0VxLjAX0HjmxgfCRAzchkRgzprhnX5xGC+RsP1f
kOZrtj9cFA3GP1SHRGX+hMW0cf+7Ivx6yy7TPpVG+0lHoMOm5JoQpNZWxw7ujVMddujJeVU4nGDB
J/dREQLlU+vZRsKEZLnxWVCB3OgfGdfvOzaIh2GlKxdGyMnOCDXMMiMNhynw1l2D36gluIiWdeRd
y028MIu1eST4o+/3w5AbR0Iks6cIYZyrN1uPc3FdWsMcugwwDhNpVIxkytOoYQsUgRW/yZSxa1y2
0ZlXvcLB2DCAtvPqs4goRIB1pI+y6s19y3b0jd02Mr0Hkz2QoTezRHBHqgjYdfFWEgO7wm/IhP1A
xAKBmLH+GrHQ/FdbDZdAz7m75CKuhlbnp0a+RdKQ9chHiiFAjFAdoURt6r68kqOSUj/Rote50C86
s37A3v1zh0CZ57VK35OG8U7j4xcbJyB+xmTR0RprhyJ0KAdxETlJ6iWqTPZQgBYBlkZ3Wbq//dit
94k7PJtafJMJgtseoPU+cslayYGjr6RdPJzJ90P29DWb4BG8ZkM4dQXxEL/eNDxG3CUjvoMPVzL4
zPP0YeA2ZFFiuis+k7g8oiPuv53bmu7fHp+CG23zmtnUz03mGN7Vjm39Ao1pE2809kEfhU1StVvw
hjfySv/o5NAjUkt8kKrI+/o28SBZDuVFpBnabdK7XxPe3Ax78zfEVNme8SEt1RyTStLGxB2Pgfiz
gHin1NDPSQb6QPiBczItEhy7+v+wdx7bjSNbun6VXmeOs+DNoCcUjSiSokSlTGqCla4Q8N6+TD/N
fa/7IZglplTVWd3znsTCjghAhgQQsfdvbPCdNaV6IzW+uUCFHmtSOKwGrPLKcdwKTEU/nMbRzndK
4/8YSAedQh/9ySIDqODJfFUGxjQrBM5Qc2hXdbp3R5zdlGFYGgbITkRltCsU7tpN2cysgzAyHq2p
F1ezQu9Nje/HY6khUS9Du+B9h1rcuK6Srr1Wc2DhSTak27EfIQukwevYGuFjUpy8wsufOt0PTr3R
g7mIonuvF8oR4YNNIfxPZHXGfW14Anie59zHmS+eNFmLaAecBP0MZ8Ta/iSSad94lkM6JR4/xTmZ
NkhmuyoBhME2x9j1DpSowKvKl8mnhAW5ABfDCXxYVZFz8ECzISyAE0vcsoW2AGFj5Bs9TFY1bOq0
d+GXJNmtNcKDzAwquSNQ81WHsOCa6i6ISqvOb/U8/YNUg7spdRUEg94bW1bk3BIsNhZDSoHfHxVk
cVnpXqnNMK1bj70sa+vxYLPgv8I0rmN9p2jXnmY2x25iy1vEgf40UntoWrc98Yv9MVaVt8SVyFy1
seivM2Boi6qJ/T2w72ZFVXP2IKrsYwyiGMMOZK39XRew4E3r9g8+ThKEAYYyY9ga6yyN51exZtyx
0zXv2FZiITdau1SxhlUzYE1kPo9WGn8qA6X6xPotWKhKIjZWwfqoz2b77amZbq2BRFkzOs+tobaP
QGzZ4jrpeE9pR7vFQnTZxk50gMJhUYEcXyu70Q6yUTqNYg8cSPIX9FEmu65Kr0NDfNrxWSU3oPW0
k2/dhG0b3xe1b+z8dOCZprGtsR3j06Q9NJ6iP2vfkrrFkckLnoSiB0cURZ4HGzejxHJy+G2iP7ZV
3R9Td9rDgPW9GyRvInMxkTdYZyNL1AniK2XiTF3XZVVLRYOdGk+8lQ1s5Kwi1O9aM/kSeWAvB6xx
n8FJCUB2D03HjiSytWCdG111EHV2dMxOObJhAAQkOnI8U1TttEC5qQs+eURTnu1Ja6/NzkFC0ek+
s7PQthDHjB0pu+B6GDS0pgc4M1UyZSsPHCiJk9i0MU0GWbvSA79c5nDnYJtVT4Ks+BXF7i+JqYvH
qcVMUaSr2bFuNdXtj65oTmOhucvBzPsDShU3XW5YiMcFj4FXqjv8o8yFNSrTkvcEZkA6WrGS8fl/
kqbjp7H48Z//+pa3WVONpx8BzLx//cePrCF9PcuT6jO39b8XNF2EVfLj//1XGP/H8keX/GiSH9Vf
zv4pbWrb//YcFe9ODyaEhvrmn9qmmqP/2/RMB/kpygE6auNv0qaO9m8ovkhfGWh2zmqodd424j//
pbn/9tBAQ8kJCD1PTN353+iaGtrM173weRFI4uqqZ2uG7tgeOakP4g0JGeNM62PrR2nkBytTWUaW
1PMKgYCO1tn6Y2+W+hIfYG8jR1VX0c6jeoVBrxxNEkyR/ttz5aXk5L87V/O+hEEuyHsU5U42bpKU
xeISe8NYwqSl+dAHAxSF/nOnUu/trBmugRNU+0uDAcivYWimyo5qElQd4zkoknSPgmxwxYLEeC5x
QF/1PS923S7NZ91pvsMY6I8BCT9NCLgtFVoBUz++WsiAZI3mPXdzdtGLGopGqjOZS7nOHynU7eQR
gDp/x4LQRpl63gHIOPY1A4r4bCWgBivTIWnQoI4asDuatN2QaE65lkgiGQu7hVDpq1+LOGShCNtk
H00ix0yDRpDmvErUwsRz792ADGVjh1W+j4tYwUxvPiyuvaCPZ7uhbJ8Mg7IKxBCtoN5268GY3NuI
girmE757K+ajaYA3U3lktgptw/a9fqI2oNw1SU5CGXrlYig6mH5z4ysxjYOUkFVgntw0PYQdYGss
bYoygEnUNLdYuU63QUHaV8vDeqXP9IYK77AHAZH6EBT1IzbIPl47qtVBOYpq2BhXDpC1UztbPvF3
dNdZSL5F9slmvlcWXhgFWxnakx6cfneSvFBiddcGGK8tC3/8MaywHXe9G//ayL6CEscvA7KvM4vH
n585q+Ux6q4BqifHygjFg+8r1gY4nYYsny0ehnrEBLuvh2Wk982mjBtjp2mUhAuyg9cuyna8eSN7
lblTftIHbHItJRbPaFFmi37wul0BmATA05BcRX0dPckjhMJ+HmE0Ep77LkfA6rHFSkA/a+Qxr1Dg
sJAS9pFGkDEikNYmSL3gutNGuA+TKBdK3YsH/OgyKvpdeR0MqnsqYBEvILpG3wWGx00p0ld2A9pS
mEp4QLbY3wdGbC79ZvRB/cBrSAufVS6QBov9C3yAItFzEoECECJ52FvIT/ltCZd8gbxhgXkcA5U7
Co37hhEqc5CRy+Kb0w6H0k9edRgVuPx5pXIzh1nWgZPJnUkBmJ+/cnvOWg9/hlVmVvegMjRjSnFQ
a4xyYcamtouyJGY3H+fNyugB8MjO8zhaJV/tAltBJ7XCVS6U2ZZXidyNpXxTmnQ4SJe+dCDbGznJ
9NQlfbJQyzBASd8NwENrVgFj3YrHO2+yhnOTmUvOCH/tQXwVLXIk6H2TqUMyUMvTxw00tvA+h5G5
0Mcq/Rb2LBqidni2aioNiD/H89NCNjz1fBjuPEdkmMqHySXmAzz6E2rFTqVF+6bT0oOoTBIjjjW9
BAi1yR0PWYcHCHLhc+p6/Upls48tZpXis+n9nNplE2IRaf4PCosflRPQ41Y93URbGIFFKrm6+kEt
wtHSsBW2cH9gMpJsZyEBXOq9sLhRCju/aWKdWB5+jD9O/SX+y+HHc+txwugOgMvKNCb1sS2DU2mN
wxEpougxx1wvrVOQDSMU29mMUTYUlUyeYWm8zxIsCeb+VMduiq02h0jTkC9TYIfIeZfT3s649MNH
QEpYnvHPP6PMqkOZ9dnD6FbAdLu8vw91cL++jcOCZTfFlyDuboKBlADr0RAwip+ug8otvnRI3Qbx
lzrF4BmMq3ttJ3H9pCjpNsUYg2X9wxCQo1fsxjqB1sAGxmlfRssS15NtmyvNadqXrMMTjTSVOKZW
HVxXgUPdpYJX7iHM/dr5NY7rqjrsu8wdH9K4vHPm/tqFiaimk49itgXOEUV+2d96kbMeG7w1/TQW
r1pzhD3mvPggPa+7tjJhL9IddBgsRkXI8tVtdg0IajKmQfhqUC37ZTl2d17D/Kp3jrjih7XNLAXI
E880UAO0Nb6KjP8iTDVFBm4Wqh1+RwsZW4QrXl0Re4JXE39XJLZ11gyFb5zayeVVno+vauLZUESb
GlPI0Tixo38euWGhvefRckz8eF8ZKqCUovp5JPsUZHjYrKGx8b5fzh1ae0ADeT73Mgy/564yAMH/
3eVknwrKtBDtvWOZ+QosY79Xm9TaQ25DEzKfgpfGjo4wxOzv0ISgqJrqs5yqC/Pn1G4i9/s2NXcS
53uuGHdRkWrP7GPzlVZAy69EE4CeUkxlIk/ttv2WW3LdR2YEop8jNTEhjQWt+Hn0fvTjPGUAIRLn
nPF+Xu7W2o1eUUJ1M0/dK+P0a+MV2jYy7Gr7of8ylyS+upehjcttM6T+NXjdESDC31xO9ll5dtT7
ZIDvyanywrL/42mpp56UWO+X7JUpTybjJ16eJKdcjWTSCFU0bNz+K4ShAzYV4NqjuAEgr+B8lYb4
blteddJCUhSKlT0ioR4ddaHqj2/RNKdlw7B81Ls0AgRKNI/JSOdNdZn5Pzpvmn/C21UuPw8BtvNP
fxu7/Lx57BK9/WZWljhbDAPBtKO0cnCLAHs+C8+91DEDfKXpk0eXJpYDQUIdXBt+zvu7yWK2G/79
nSw1y37ZpLB3MuZtkq5bMxgZCuT7GxmLqBxTAsP9rgRIfCgLS0NpSG4pcg0hIF35JAOImj2GnJ8K
BJ4f0JzsSAOhHxMc8IdhPfEWFv5suAuv/jzqheDrvGBcqjyprAkGpWGyj68LkkXWfGTMffJI9l1G
88JXNpd58qgP+5OWkefvHSjIjqkPa7K39TEGyXxu5EDeegPbiT/75BTs8mYNKwYKC5ktmAach8zp
z8vI2XKiF1MD+v3/2HkvrISeODK5JsJKhq2ZlPg//o9BEis6xVzlexipD81UufeuE+GdMnPA5VOT
Zdc3cOTuPcvL8FC+9QP//1a/9XdTiKc3eJ95mfYNLJX3y3zZbwTOt8T/ElbeyUMmZ/ZkT7W9/3Yr
n4/mPnWqS0C+YLc9UZPslfexHJaNvKPlkZzICgR6Geql7UJ2ni8OuTK7QnRWxVWOjQc2SwUS5x50
2XnjkeaGuhEqdBsZqqj93DdadI6gEVsPho/tajik0Jyt16lJcAsjwZaUTX3sdUhYkETSb8D28B23
h9eUrcjqMsO2IHbc1J1rb2EXxbid2nzxLjFpqN9/ivZfP0VnNhZwUY1Ed5k9/fs7BdxTqKiDML5b
cGRwMoKuJTlbsrFhcaOZMXc2jcnqEC8gXKBqyNt/dpUZtxcy4cZqCi1sqcLYvKX2ThZN1AdzbE0K
BDSyP4R0vvJGjZzY+wE5OnhAySrAT02LfBBJtNBJblV4QVjCpS94EmpbC+73sR7aGjQhR3M/XhSQ
p+XcOKKaYbZII5id/jjpOWQ4J9xVfWE8Grhw3c1jper+MlbPkWmimZwn4yrXlXJb90W0k0cR0hvn
o+Tt6DJ6OQp6J9rFEG02v/9s3Pl/z88J8mxOJ3GHWbptupaFaQH2K7AZ3382jY1d30gC/Fs8ZksN
xVggw1PJnkVl42JrbgqdnLC0fGpmFV6J+cQqeSGHP0yMXDg6V+fpchL2ND8vdJkuLylDeUm3sI4J
xIl1GDXjLXDhggqFn7S3xU72TL0x3say2ykifx30KpgMbkFE6ucz5Dh5LAx4nSTeQBIbb8/DP6+i
sa9GBiLF+xHhX0RnwaFB0txrUV6mS3kom1pJKIcGKxmovVntf5l8mTbOIwK92Z2C43ABbGYhu86H
fhvyYHWwfPPrJD/UWTauC1YxC4dsxEH2ycZirwU8cJ7j9s6+UMdqi0gKcPvLHHkkUL09X0GGXmF5
/6Baqxl/+QZggOLapm25KiJ63kfJbeEIP4lGtfoeNxnK0yun8NaVGJVD4pZ3UDW6rYzOXY7m45CT
teMyQPAaPxQZz7PleDT7fPVOBZvAVQ5GKoA8jl7+y2XkgJwb2rqJTWffLHzcaq+ifFI+W3p2Qn0M
oCEZsrEBeYi/xd2g44/W+wVOYU2mPqhiGlZZrviHslAj0AZZuXVtYQD9iPWV1kfVAzRiKOi1CF7n
K4rYgYNU7U0/iE+uIaqNqRQGil1l+g1HlU059ONL2IFGnxSnv9ES27+TM5LK7m+TKMLtTj605ufT
YLbq3pEPrb5EgdgCDLFu30YuE3MdeSgj6LKrrDfqe2/AxhMe9oNZeuJB78Gqh54LxXnue5vRDAh+
awNIxTmBgFBLttZ9P1zWcyj7wgQzkdJj8e/IlEPwFmds1e/lRNmneBECy1pU38uBy7VSmbnIsCPR
aqW5MUuxKhs3g6g5kBCZj5yZXlKgL7KjJrL60C9nyMH5TDn1cpI1n1nNZ75dVs6Q/XKaHg7ny8qu
D6e/v2wNfvb3jzvNfC+bOD/vPNVk+8X+ny+o4X4QmA9Q87K8olG+xnW8ashd4MoBom+p5S3s7fnN
cnmXuJ033LqvsgM5KKbKdwpI6nIZT9PP+bJPnjmF2H933/gizVe9XOv99c8/NIycPxweYIBv6/t0
bjrnJFSzvDuv/OblH1vwSw8UkfiuiPYmhh4DT6H7GIHsB0/pgmUNdnhD/Qme+WRHO7tEBE6ODoiP
PMwnmD5fA9lFxpUTwKIkdZ1t5ApV8WIMGy03p1JK9jyApL3UEy2/VudQ+H+Oysz7ZVTm1uUoct5/
OVeL1ewxB7UK1Gr4A7pZeidUkZ0bJei+TwUIBNklB1s36baRXv0BQiK7S1QICwNgcP6SFATTOjKC
ZTevakDko6Guj9axHNV259QWAlq1H7zWDoZZ6Oy/TBO0qwDagT+0YsmzRTx0pSEetHjA26BRsOGk
awgHKvxqIZbwJnnEgVtdeU2bAYELuytLy71jaXru0ZmP4DgHC7IpyfYyMMSeeUBk6EpOu/TLi7RN
hgLRfL4cIFc4LQxVYbGB/+G0QziE7EbMmjwq8jtVsb9R6BxeYLlna4fS7cYuivHFb/Mjghb9KUZB
//f3gfNesNZ0yIqppqmawAgo2/zFAqPtfRdE4DR8HSoy/SriZEq2sM3Bgr1n3OcWTLUrpzH/MDrh
7aZI7R5I29bXMZL1VzKUTVd8slE1OMlAD/nemI7jr2UotMw6BJF1L6PWz7qHLvT/gIbY7vROKW7J
rZrnPNeIjSaUbQVOEXmtc64qcT2xBtiHhu3bPENmsZDWW4FcWSrJjVyEpR77nbiAwCXXXfn70Btx
d22cYk3ZyzoYSf4gk/uyKbAWDrqquJURWPRhlSBDA5xurgZElX2ZnwMdgXjZmCBtBmMpj1J7cD+h
VriHsTq+yn7cFswbr/FduI/Fx36jV3kbRiHgARTO/H9YyWGR8WEpp2m2g8y1anuuie3CX7T9S71u
xtpG22OEPZ75fgX5uL2NhhHu/zDLIENWHg7yKI9x9wOQccteo7Zu5OQ5THs/GheecUoAuR08GDHX
hQc4qlH69ODMND4nS4cH1lHeooKJ9sVJUWRqwZNQWAZj3sX6d2ccETJQrVudnCB03Cwjw+WO1JV4
IZUTIsYLQCzZ3Sy16jnTpk1RsRCdHoc/9CxsltmII8U0L7QujS3Ceu/OzaUPHgUUuwGKLPDwlcfb
vTnlnb3N/OosLWtEAunIwrS2KJ8Zz43t7n3dK05oxvWnqEHgps7ip8I5Os4U7/lV4r08ko07YSs6
8xZQjk+0a9lXIVi30pHZg9Y+b+koPH0CB+hvLptAuW+8hHLTJ/eEb3Nll5xhK8XKB824rfE22V2a
CabELk3S6zRt9GvDCIoSJOyfU86xI/iK2v60taLePE7YnrZZWh6AGZpH2dXw1sFAZzjIiGfMz/4O
3/j1GKn91aVPTqGG86q1syQ8Od7qa2So2apvBntrZDbbr2IMPqdGNsOAw3GXj2n2rGFwK/tzWEbb
UUTRisyc+Gzks4OMrXlHM83se3Anj/bcb7F5X0MK9zfIXKC+pY9iwoEF0YBx1w29/YAaXvjY5GuZ
eDLrWegM2dQ5Q4UboXgLknkaGIvLtCBclxE8g98/JQ2Vkva73RGmX5gz4iLg6qwc0Pd+vzsajD4r
vGwyvqJXVQNgV929bBR3pnuM0CYvfaZoQDciyvVzTpYk6p47z3o7S879EMr5lorAXYIiJOKlzYNQ
oMdEM8RPNqOlXiGZhr7JW5cdgnweSz2bAdjmeZow7Hhtq7V7JfuMPtaWFvLqa9WDmFog2LWVYtCl
ragrCHRUdIfS+wRhqLqOG8CZMoygAe8QAG4WMmxd0Kmdah5kFIsp/zTTdeYTZZPa3TWka+cu8MJv
EbKpqEWSdG7NAR7VvGQd5/Xnhz517ovfz7v0KRaV63Ot7cN56E6NO6vX8aRWgs9tnMYIMnTKStMF
r5Qx8A82uFfQObH6WZ0CWNit/f391Njh7WPOU62y65aoDPYbtxIOlZdO3LpzU6qkcxGXAhebiFvb
KlN1IUdl3LvDLWt9c6ugsoRC3jzHg+J+WymIiRpizFa/nFcqOpA8zJ/3pRDJ0Zia1wnq5lNks0wz
UxI3MqyK3tw4schWMqz1JFwZbu9vzpMTX1zpSVftZBgo5YtjifZoB5X2JDDYcQ3rRzsrVsyeiw/g
88JDYWsv8i0mu6jN7djehEcn9/ChiM0TEFTqnHI9rgGuXhQaGcHLQv2yKpejekn278NyXfHVfAuT
ErXjyefp07QjPIIQU5+ZphChTEE1st4ZcxOkSObIcMrjnKcdiMa3Lnkkp8kZMpSN2jjo2fjYnFB1
D5EVbl1E7R0DiHcYvth5jt/1NOLp3Qf+kzcehdOFL6pv+bvJR3pBhjq0hCVc13Qrw7zJdvCt/FNU
RZ/92v4Sa6OD4osPk1Xk6WMjEtB93fgq+8O5H+OGv+13yKnfhHgZLGQ5dIDLgMw8oayJymqoHLiU
TS99LVK8EFwQaFGNA+yUfM3LT6XoTXhpvLfQVxH7sUoz3MjRgK0v5kjzcFXq0WEKt35RGofIixDI
HsxsZUyGexjYhS2Cvi8/s2+crkJhg9kjv/xYtD43e1h+NmPF3ER60qzrSS0+l7p5CHmzP8Bd986n
T/O0D6enLaIhcz9LJXOFEgumOrgcXuAPyCFGqJA4xo3sYyWgHWvAnjIaMwfkG74/a+QW8RVqH8PB
RyKMHBSbA4qNyEIp1aqTPhJzn2Vr0VFHp7lFyPWXaZn1EvfsfPC7Ubx7czxNJPdQdfIydG51I1xb
RiseVK/058Fyxj74nf0PfkqQrj+8IXD5xPnBAx8/G778xbHWSZWs7LKueC18UG5IVNiI8YZIchqh
Rns+xuDC2nVOoV7pwkYnQg6dJ8ihc1NZxSbqZ7WXWuAkkWbJuZxQzKHLd3Mlt1x+bhewVetkJTdk
NiSO82jUpfm9x60q8QsSzyCP2rp9rNCI3176L1AIVBPOg3K+xERcpnlq/xhN9SlH92XK4vAxjoaV
06XTi446wlZgLU2GoxpfvH4aWA0N4jb2+vM0ZXK6Qzoo+pVc8LC6UNe+pYXn+pjsu6yEPmTbL5M/
LKc+hJcr856CVj2n6y8X1Ydu3xgRzDWk3WRdMg2BzCtx/2xWyDBhJN/sPSX29kqA9KuioEhSG9Vt
WFOmaWWCOAuw6YHeHS+0oimPQGWHh15Xb3hrjy9GbaXX9VhR9ZlDOU0HyrQvtC5DxRKHTfKBKToc
FGPl9zsY08euGNSb85fZgE1zbaTsceUU2TTzZGHnj22fqzeX/stcec3zTaNY+fl6UT6GV/UkUC+c
kvhEJlpbDkhPrIoZ4i8bPQ1fp9QcdzLye8298+MXGchzhOPrW6PxasAynPN31xmyWP2HJZY1owbf
LbF0wIQeWRlARrjm/mXXEiPXk/ooeb02MDxuyEKLQ2J6AU6uY3oVs/lAD9PK6qXs/LthOdAU1ue6
Noud3Gg23rG1g+4kg7iq6iVWS2IjQ2VotYPqD6fzJjeO1R9AlIN9V7nW9ahBkvCHAf0BSGjBEt5h
vuyr0b4uo/Y5ZOsDpUcA4Jkm72iZvYYyxGQ8u5kZ3cg+e04XRKNCnQiXDRlNo4mTqT+Bbeq7ooac
hgI8xAzPvHfFBA2AnXGqk3lQY1us5G4ZhQtxTyH7ys6D/kHOgHBAGS7D4kaGpWO7N/2c6JGhZiTm
ooxDFFbMKdsX5rBsWC3d2ggU3U5lQ1ZdE2q/ClpIy8Jt0bGXQ7WCwDm2LdejF0wIogfiOh8xpArA
C59QGO2WE8mdUxCPHdrAHEVzX+67+kGRy3Yn1jzekSGl9ETcWUKnbDI3Eu8s+9n03cloClU0pSIP
BlHs3E1K91k+Ouo8mNZdoaQQZ/pgBw/V3kLegXuE7oeErDV6Fm+FV/kU0nikywb9svs4duqDjC4z
JORNnvV2DTkjDAYsF7jjF5fnonzY6VotDo3//UO3DJ1OFwdSVTK4PDLl81GO+e33y8NSHpXmoatd
rFPnl1WBlsIe5wSBI0QNGCay+gOaMIBl3GQg34exyqBa0VMrzA52DF55ZdrceYnp/2E3CCyONigI
rVjlIAi/1w361wDxPwexjTog+e6bQmdDrSu4+I565ByQGXIOIaSBbabF9/jpGdNSzH1yIHMfbMEa
sFOVeQM+BNFV1uGheUnNDVmyzr3uwLfg3g2E+e3tIAmic0/058E81GjOEW/nGOHixD0oosYFo69I
LbaWUrEVodPTQHAuy8Yv1lkPPyjENBjm/yx40TYqNHQTYXVFjb21XBzw9JlFZY6JAt8BENv+8vxz
+G+sWe+laBbO64WuPjV4fK5Q7Qq2fRgnn5j/ovlm+7UNbfQCkOU/YaFX3zhqYazKihICTh4LOSNv
tXDZVFV8QGbXubV9ZCzi0tG3ipvz0oUEsyvYue6quZHhpalKddMbidheuqCA9htjrMLpSatQfqK8
syL5Jm51qpF3A1XWO7jl+NkPk7PpHBPyPMyuDjUAG+n5edicJ4aDiNh5BBQyywi6QuItjM7wNhF6
CTcaqhb7JG60datVfHlM04TE7zvPpWN9GyYr+1FgA+Z4wPgWUzAiyVsNX2MFLIXe1v5yJCm+cLu8
eoA1s/B03b5Pard8yKM2XKltjI7XPGiEjXP0FW8tB2UXWpyYiZCQ3MpQwZFmhwMJG/w+Rql+6hOE
T43kMMFRXhYoHNXrskbpPUwp/qHYku5U06ZiKA9lp2wgL6IFPTcxVof5osgoNV7myJDHrY2b4qDc
xL7QncVgVuGNCKOXIR+8o1+m3hHZMBK1eqhcqXExruRAH+fDtV8FCloMMIYQH+ax4g7ji65TOBmc
5wJq0C4YivoqI8VTpmY0PU0ZZLPW0qOTbALlsfVL/04h6XxqLERNYf++XsaNykSfDjIssjqcgyPS
FzcfIhYKcPmGTTKiGtoHyHxiYLn08Ebfhz2us5jO4MA14yv/ZkYRqNq6L8wXg+3ZKSD/abDJeJRR
ZAW/RPMYKw1KzvPMXEM26i2ax0bbjn+kJHF3Sd5Gdy2YufP9ViYk/QcyoeflugQeZ7Nuiglgzy/S
27HRlCfLra+qauo++UrdnVQt2yZJrjyZmTXsSyPRFv08Kyp6Z4MIHkqB82gSCYzz6gJ0MRIRC3lp
PU+SOzQZf9kcdBgvbyo/+vkbRIGRoqoOK7eOXWOPtuCpTZ0p4ZMJk1VnU+nTerc+yYZy2S26Kdaq
8eujJTNwVU09WIQobHrz4u/cmYxWvul0Kmn4gvEKsxX2Znqc3RVGlwGFVfpjJLay59J9mSo0K72T
A0mqDfNUFf7apivgRlyHuaqvyJHXC9ClqAYDLtNy/4eTuiEVgqZ5tBIPyL7WTvuh0LTdLA82a8/p
yvIMNEnCG8+eukc1cLBlC9xf+s3BiA75lH+FJ2+cePlcqYnxM9OSo6/uhX1xknmXyHdecGDwz3kZ
nSToVdeW+Y0c7ILGW1J2TjYyDA272WAfpS/l1eyxGm8cXUGNDEOvdaflESlNj1KhX1l71aSyUmFw
t+j9Rnzl3rvvtDh4hBDmXhd6aqxVBNwP41zhYje9qSsl/I6HFCJacdI++FOgbFoxjtcgZLpTMuG9
JadEqN2CUVNfk17hE+kE4DU97f4hB27+zWJSOvC5mCnaGEh/QJqgDp4Fmlckr2GIGnRXtneaodSn
uEFisKgRyAdR05xkX+HUGg99HARlKAcmNNo+nDXAnBtzr1EeLFRNswlpaA+laahqbweU1tN7Qw30
FdkoKsKO0aAQPDd+amHkY6lfJkWpdxmEOfwFHAT11bmRU2RowmD7OXI5+Zdz5HWGsfr8+/wm0o8f
F9+Y5amwf8BBg4v+y/+rrtRa9KnRf9a7LF0j04Wq37ye0OZGHkEz5LUeqs0J+m+0lX2YczmHvrQY
oA6AsbUCc1t2tnHoHlIsR/dx57AFygM2o7Z2/HDU6Yl+7hvejv7383q9WjdWMG1kndICELwQJok1
uS2WYWAiZiWLmjJETxsvrLmoeRm9TL6c2+Qzjf795EsY1BU/CC+rK0xBELvLc6yOxvg6nQv5siFf
jzyuZxgbErDiIZk8rJ8cjId1tfxaxaOyAKPc3MPT0K+LmE2kgEbNvgCt52jo7O+YwdZ82t/tuFUW
aTJEN5Dt6iv0LlCzG5LsJRh55Cti0DYyRCr6k4LkxX2mU4wDOXZreAZim0leXwtsxlbnMELq2+79
8dBH3fhkZD+idMpeoKBmO8N05282l4ZpEC5zV62RtGR0NJUrBC6rxzBUB7YT/AbyYmoaBmv5G5xD
0/uE2FZ236IbdKo76zYNsPSzrCjctsAjl9XgwABNCv8ujGaMbFyGX7k5PodubjwYamRs7VATa5R6
qlfX+argOvj1w4l+qz3//vsvwU35G/gJU2CPtA0lScMAhqcSv0/v9yN5rGqyUC7yK5VXkoH9DvSF
TeHkMYto1zn1rG+QGuWF3bfxXZeY1dNlhq+YE0BolL5IQRY3o64DxB0GslBCTF8Rbwv2o5GLB0tN
y5t+HpWhbIKm/zqyCt8jeC4eLudnPR70V7GmfVX73e//XP09rW7+c00VsI9uu6buOGTn3v+5lNnS
sQ3QQDuj35DS6EdILKs2QdJZDzLcXMB2SoCnhHXK/o7SRCaRn6Tsx5ug7cabXEXRFN8pdIiBRomV
ESjv4su44Sf1EZXwf/hL7I8PLnKLtu4AWbN0VTddCWr6FUVv8LpTPDt9sgcWkU+m5uLOISIbMygs
8WZ6MvIj/k505b1AzncjI9lPSdSpkPRnVMbQoCiZgN+77mHRI64MgzdDfDq9cvRWQ6hmQjars4ZT
WdqosCBYiuXIeJJdWT50607JmqUM5YCpew921YLXnU9yYFVhOjU9ykg2g69BIcabeo1ShrdC2DNY
O1PtbHDo5OsUgb9kd4C+jdok6FHF5vMQAidx0/ERCGSwLSOsPkWHgtUMY5qudHyFl/Lpe35Wy2dw
iBqFaVa7oFX1hcV6YhN5U300Z3Vm2RQx0iVmYqHW9DYg5iN5hjOfIedlhf1VM3wb4lMBsbGbDXAQ
LS5xXvnzqJIjMqZC77qYBznfhsIDqT9PVAb1tlHtuw8JHBle+hDknECfIWxF7gcHmOBwyfU0elBS
HvXNhXAzcQN1R3kKIv/V5KV9lFHbHBMzdx9T3U/vVUccqRcqT3orhp2qmpgbWK3yBLsMuQhy5HUP
5PUEcyo78ZKN7ms+EBGr1oMS0ZQCRz6viMqd7EtR5coRgdv4UdHtpJmOko/dzkt0tzib68hYjlzm
uPNsGbJfvxVUB/ROG67Pu29B1ulG+MWjxL9IxIs8MkVb4k3nQRFAo9pFarb+ZZ6VQ92rlWhiXaeZ
Rw1J3Cu7YumL3JB5lA1iotYxM4v/z9p5LTeOZOv6iRABb27prUT5Ut0gysJ7kwCefn9IVhdr1Ltn
z8Q5NwikAyiKSGSu9RtkUWrrMNZW5CzaPvHPNcKGH7rFVTsurrRGFWX3I1I5SHbPh3zAFQH1KFkg
jEu+gJTAa9Hp0z6fRGYuZIsTzVlDUyPePo/y+DEdXQTGeVXEj0PjLNJCpBdZQto4I/EUza+R+FEe
spTc5AQxjnXhX3VmGbIJK12kwvvwnNfjdykBkdilK0tSHyJWpj9KJEuvpSbTdYzK/D/aMAHS8ZFD
DzfASuuArbl6kGetGKbrmayDQIvIskhhVnRpdXAstzwg4uaTJ3W62ZZKnmsmBNMsxrcQTy59j1Uf
klxZl550jN23lTL6d53IprVCwvoRTbVoZeZh+4Lgv7PwBQmnoY9+xAQCvmFtx895QLU6RujG7CN2
iwj6IQsSoEY2pt0pqxT3qx02P327dT/lXuEtzFLLXjCFZFPjwiL79xPq3yjXrgEUjl0/kyqTKc0f
cHGoj4S5QPr3BbVZdSEXSaLsqiXal+lB5h0GBYpxqarpQa6ZZGsWIYEmW1Xc366tt7GyVbeGfacX
5cP/Nl5eTg4IdaDhVl3rI95e6F/imIJB5L/yPuwOHD9RDET/rtFHN/bEydSjWfasEy8lSrfIcdji
xSTa0gFSVRT93kRg+W1C/eEwOMWcSqdIiFfFo9AYmSQp2oEDPr9qq/PUasWbZaHcNVbptrNaD5XE
EF1Tt6m2Vq/bL91kPcoFwdhO4cIFqf4UCwsbn0BFHreNnRelNx6RGm2RUg/Rsx6qg9oU+bulgPeP
2J+cEe7Vj+Hs7uAVdv+K1MirTE/87po1+a+uSGFr166uN7wVolRWUF2ds+nCJ8cBENIbztdH3KdZ
jHdj4J51cucoGAr3q55NjzYP5VfkfH84Id6hRpkBWsn86Q26IVxW5LteBgf2TObp3VOKvjkySkSX
VEzs1i4WDPd5joA9gN7wzq9LdTt0ZnuysZLa6crgHfBOzQ6IVA17Rwj1iOZ7gXAQLE4vKtB6HUrn
rowtZW2743TRgfPO8lzdYx4XGMNFbvvc1DpBGD0Xr0xcmDlmg/YpcrAWaUqhfHam6RN/Sf2NBcDZ
QYn1hyWyDVqU4SEg27arBH8OUlTp/ViM1UNeVl+H2NDetcDEkhAZMUT9YLCi7IK6BvUo5TnbGlDi
Zggc9T0MLCSF3fBZdPcoWST7yRvjXQnHHYobcmhkI5NvZtUtwirpfoyVGyw6uytfIj8NNrqlGMe2
yoOzi3LROkUT8S0R9qvwpu6HksS4Mlnmxi5ifTeyGV0i1Nw9ZoVvbIxO7VHYHRMmxKDcdHVYPjVZ
zHQZGtlXq5o2Wlm3x6SY/RCS0kUdS8GKcz7IIv4kiM7UVriSdRqCKPiWzs1qFnMqO11PvXm40WKf
lkR/XEZ2dqNWLB21SPc64jyrQaj1na9G+qGzc30TADd9Bqma88Ix8x9G+C6mcPqW82JeDnWuPujV
lO8UlPV2poIfgBKyyAsqp/raBNjLzmNy1/3Z6WrxUmZmsun46R0tA0o9RlsOTAN0UQtW3bwW4wwR
k+EpkquP+WDMqxRZX3fTE5DdX1W3etLJT7IkfH2w4IY012v8Y528iLzD0KefMgN8hx1hzwoDKXjG
lKC5azP3oitx+CyrbAsnLlAA9+pc5XrINlpQJbayMbZcVDBjsjiy6OkjgVR7a2K13OB006/hRd4Z
CD/e263SPqF3fwzShPij1qe7SrOMdT+HI+G8xwusI/HLMIzuSe+CP7p1IxDZzHszEoz7SuKrmScg
G+johp4GC9ChPMhiloz8/ywrXxH3QxdMK4JLHB3gVBNollWKsD4bqtf+qptsHnTwG9VatrLKKP+v
rYb+AWDqwvRxgeeSE+fhxKf+w9aqMvJswspafyFxTRZtw1xbHsTkblEr0x+qWehp8tA7ddtfpbnt
VprbZM92fq3jbPGh7dbz9zWb+Zq/S7/HRQn+wmIWl/d7nzyY3wnyYt5JbXrArq493skaeRhBs22V
OEVD4l8bGjtlFyAj/K6L36lX54cwsWAgzLlSHnDcGGp/J0vyYDaRtWWiqNGMDUUCdNRFq8tzxy3K
SMsJwBnkzc67d8bIP2AI8RDlsXcvq+SZEpFn64IJv77fDYQla9SVgvEuxk/GzCb9Esyr1jGrsCpO
lAq8UG49hVqsHlk/JOhJ6V9rNrDPkeb+mFABfam1XmxGrLYOmp9Yd6ZphEC9g2aPTJS3JowIJay1
Hp0yK58S5IuTzC7e7FwgjNsR1JXFwa10Zi0LZfwhL9/GSUdXTjvYeC3dKWmerQgm6tCECpvHXFjF
XVCvJ60B69soKLDnarvuM9jL23Gavlh6IRZj0rdrUgruS1fqjwZZ8m9ZT+5rKKBygOmyd2gs8nL9
ew8Cz8UKIWJ9CwNL20xlSzZKz7IzwYtynZVq9sq77DsED/+Hrr93bddcUijh5s536oCtU2kRkEut
i0gL7RAT4lpDlrA+qaWyCQcr+6Yp6a8efHr1MHM+0c4n79iUZrPEc44l+IzVJheCImpNkEMvQScB
Fo4UVxyv2EY/7FCxH4fToAb4uzakv1qlgcjbxBaSK0L/GWjmHfmB5GsNKXvRg2F+c8sqR7QyTZ5H
NDtXPn/MJY28dpOD+T9bYTbuhhYM0hj14dEfrGJXuIV7Jk6cbuIaLQf+Y6hpGCABxiCzmw1r8Ols
VCMULr0w9oGqjJ+SgXdAOXgkO/z6PECTWsh602+mlREOdJsnrqEa/uiGZCMuFvMMpmBztCpa61e3
JIGbn3g/ebUnbyZfIeoX9XuATsU6td3w1MaoS6da4i8D+LFfNSRjAtX+FqlqsZxa5KvtwNMPTVtH
fFi9ekuK7C6zE/tblqY/cixrn52qKv+vpa/1gRLCVOURBdIRmXeJAcFT/NewCLqLmkOwZnwBZuVh
4/DqGh0TLzonB6v3oHqkSfWeRXG5sJW2u+9FZTwMuoYmCvXJlKz7UaxC6GJLoxySvdyIyGLUWH8W
ZatdtMcqKh8wPkpPPrrIm7Aeyse0TtC4JNrxbmTTQyQB1Z67Ly2n+tnY5Rc8nt03Bd7oMhNatidr
97NtG/WoqIiml105fsYT57FB6umpnutDWBSrwDTGz/2pin1UPFVyJnJHXySTisRaESzlfl9u/8lM
DudIL629nTpmu8UnJV+gChxvHaT2UOM3C5LMeI3+yoI4QlsBc+9PTpwHLJDUQZxkGRFXcQoGqyOd
NCC1+q8Nsotd2gyRHfEXHdaZO7y0pn2REFAJGu3sIT3NVajcNg9h6aRog7hiBfdZPbtOi1ilOm+G
VLVEuyUavrcRdFg9sH46bvUY+67yCSUI/NziWrtMqAww/2sEUX8Pj3zAfnI439x1OBbG5s866h8n
YwzuO9MXO8zF8vsGPgj2ynb+qa6jduM6drZV6ib/FDr2e+eb4hJVU/TkwcWV1aOXuztUL9Bmmgfl
I7s/U6/9kxmq7VtU7HBEyT55RWnjGA1eRxYHZXyCJngfz0pOee3fObFVPQcCZzChGf1K1gd5cA8a
sno22nGVo6mML1C5MduWJTgr+ROo/z8PtzqCdWJtFjWW13OXW4MsAvEVa6iVuCsL7GwGPUsfvCr3
1iw3VF6UUb+N4qw6BdVY7BOWhYcMyMnR4AHdGXHXIe6SaRs16OG6xFO2HrN4eMTNyl+Wbt68JC2y
koOmdZ/UEM+ZLB6NL7o/J+/L4kddNpsx8XH7maytawEiJtbqz0r8EaKABdkz32m/dUH0ZPRTHv/s
QcHsZapzaEjo+Oj3qXPis3Cjg8/89iDbSMVd24xZzeB3m0ym/n2ch+3oqhe5fqV9eCZmv37hhWjs
gqaF1IzfaRnCIZ2J123gKBtTpCUYZX6R3ZOnBnuW8cFPGIb70McUkFiIxkQxJHeph1eqiibRJot1
58mtgR9EaOr8iLETdtG+qDUsfiY9Vx5dpLi3LYuBwxCgcxVUrDcrPR3fiyo4Rl7anhs1QW+dSN6C
wGfwE6xwhkrjT6Vs3wtQAW9Oh5lE5XbYXjnluJsMHXcSvzM3CdqKiPmm0SYNG+1o1Fp0VtsqXYPW
S94Mkb4i4ND9AJ606RIz/DImCK6U9hheYLQw01R5iNtNbzw4YRKyLdatr474zJIZnkiaG+IcSX6J
PZTiOCeWxUw0kQ1AuX6dIbw6IEyBmYk6WvalF+17jXb7p94dx42Tm8QaZwRdqyEY3ineM4Ym1QlC
Gu54rRl9wqEMnCE/j50selN97hokbWu/bWcPxCd97uUVRrrLWgwqZC+Cd0Q+lfBbbonujkQQX0UJ
i+yGbpui0QEiEJGE+Y2Sw8lqpaAVdi+rnNyJdjXalCR5jGOaDDBlAsfbmiWCjNj4KKtG67rnxB6w
76x78bkNyoeYXwfmq8o6SZIiXCC2fRyNPvjaos+4UILIfFGnu+vCQEm+MVG/+tg+v5WtNmExgYy0
LHoe4q7YieTHayt/lsgD++7fx33sv737bMMgQKxDvdA89W/UfGzS4LbblfIsvNlh0MdLdqym/l4V
WXJosJ7ewOounv2CZYmpZ873EkAnTgTGl1vfEfo1zqd3LAvoHpX5c1khTorXkX3rnqlIiclLpxBT
D9e+86WtmQaE4aC+vDLs86mDC5Fi7U3E90fd4o7RFcnntunNZYTr3MVMan1XsO/YYSgRXwLI7Utb
KYLPGVT6gEW5HNQLJyEKCsBmAvCizzNBiQHNs4OGvT7DKkKUyp4TNEYlv0S2/S6NyfSxbR4HPMn5
P/SAwDqyurjloEwXxpZpICGigoNU0cT5kJQhfOOb4ECdZ4Oc/CrpxqR8Sy1/ATYw2YLwa46uKqCQ
y9O6I4/czodrS25i/iArRdqQQp5GdxlkFhBgezpLgJLEMcmzD2CmD0UhrBFJitY2d7DcEHXq8D4Z
SIQ+ORo23rnbd0dNqZxTm9g9vmia+YLGTLCYd0E/svKEFor1XQ7KlIhBTtxtVIM9vxzUJFhsqqFr
vDhpyVI/vdcRsP3eCbF29YanpMKQ1x5BMUHL/OK09vTJ0/DrgIRkPapjAns/iexzG5vKDuKouk9U
PMIscB4bcxLKwQvN19AnoJaCjjoRovOOAHtnC+JJPOeQGXlXivGHDy69NfmBAKQEqNPHLyLxrHXk
1b8GEQiProPYtla/B+FsAcSjRmOtTvXoOiie7zRvm6538nVFPKu+TYoE5Na2N7F/zUHkRq/IwX6B
zKedsH2ID1MZeyx2iTI2PmvZZhiCnYxBVoZaLKwKdxXZii7YYt5vvpSptRIqwFtF0exPZf+zmQkK
bdcOm5p4ys61Ymeuxi6huARm8ilzMh9dOyQFmkZ/Q3/Sv5NV8iCLXoYHi1HFpw/1ZqPryy4TOJOM
j0lnjDhtoFxJBgTNg/nsdpB1SdCXuyQ/MUO5Pfs29SlPZqQ4nhknbU6zOzZAaN3N7ZPe2/qLbB07
1TrV3lNQo3SuZ4nxlkzehiSd/aQOTvhQh+IJq3OSYGbjYdGCfL0y6cZa6RByKso63wni7yv51Gru
mO+80e2uRdma2eXe18atVbY/rXlrNsCw2BDGsamiqMTauQK4++gX343RUXCfHZ2zXOCG2iZy1Op8
XfPqrt1OROf1fkVwmuVMgiyfUGNk75oQWDxLNXaZwQqZgfBUxmH2ZE3xn/UTuz78frOnub/VZd67
qZ/SEWpG1kKOTkicmvITYSu9Z+nvroTRqzsbfeh1noXTImtb99wmYfGiYPIg95lj3pX7jPjwUiR6
94QUOtaErhFvZKIQZ2hk1hPTOyV8ZW95fClVbXwFNvh8RS8B0jNWk6GoG9bGziHzscBw+5btZdxW
n6w2uQRzrLOPy4Od5da7SAacMViX4egc+XsPS+FtFHjmY5qn+sIFZPS91Tdm0qBRrVrvefFIMLiA
/fnXiaJ8rPmzKQd2Ei/+7IPljPOuwsqUSQVAS3OOCEdQmSPIG1JGeoQqsmzt4bdWxfjVdRboS2ff
fP6dSzgg7V0aOcmps4oI0bzGee+yet2krfYtKxBa97RkekhZJIHgtN1NGgnvJWv7Z9mjziI2rFH6
0pZpte3cPNpraVc9dnPwTfZwEIworX5EOz6A9jQLxdTzQaiwoNQwwzoErX729RhB3Av8BZcpxt4v
2RDdGXpaXeTLp6DEgPIif8Zz263UGsEfpd/jfJ8f4r9/+3uq8/f3/4yTIvOjkaj7u8AS1g2NEqgD
DoTeoVY00e0jrDuXnofdQ1/E9lEyWuRZ0PlsgEzIaau48ZWFaHt/0+VoCcEqQkCB2MSxwjiI7Ln6
nDiJt7aZqrYjVrEb20cTXqLAJTo8niWm2gLRowqmYYRS0tFmZn11TO81dxP9XpbUYMC8OX5OIqI2
GoZrB+ZtzIhyx3qHKv/dAeH4UHqNcoekNrZvUAPvRk+piEEMD2HbN7A2u+8WEsPvNZE1QCf9+BYb
Hd7xdXrBW1ncFTHyAZHrFne15/i7WBPNvmZ3mrGHXI9d1T8Nujqd0qj7rE16/zRWub6M2z7Y2B5Z
hZJ33XfPbjCCAyaWaLGyq/z261gj4JeZWcn3gSOZ0Lz6i8bTnuul82aOpr+Fx51v7arsHkK7PKdg
sN/TzFjJvJLaIgs2iiK8OHH1IJQw3g9DZB/9HBKRPPD6BFpaVOjkzQSvmRDX/xQ671syNFHlfQoL
H4VUQ62PrjO296TEeJV20bg2rKHa1HiK39fMTkuBsPzGFSAKFtDtkYJCU/3R9dV7A/ziFyTd60Ux
+9T5TonlEML7heq+hVbef3XdqFhUom7W8dRhYlWrWNGqlnjzbDvCHSHsvwXoGNRBJcJFZzz3uen9
tHpcn+x815KdX40OVJMx0Zdtq2GPi40BLp6YOxVDM+xsVzn4U5GvtRH5gbTpFyqw+Lcp74ZND6Bx
U/gdO/C8vddLgJcNaNGvXSIuLsnWH6SciNk43jLwQxdXsLY9pOCZJE2TDn/xOfNx6uGbpKchCOMH
eagqVTsqCdjLuSpREFuPMhcXbKvQzsIZIY6I8tPglpfKzstnENPPWu2l96hfqS+For0Wgebc6XHZ
nEervsDggIuRxTFbuB+x2uUnNQoePQj5+8DJIhMGfWGeFALQ3noK7exd2ESNy06tN7Ko4PHtlmwP
bb0Xdx1Wb4tAyfN3U4mjVa124VH3cItFxR/gOtJkkvoUepxViG0lZYjj8Ch+1cvGhCAm4Zq5iywj
YfZZcYp81fvjC5mR/L5K4xdWJ83diME1Hu9COwjR9K+qy0wNpj/bEiT5zntXPGRub5yHwdlZqRlG
S/TsCOiZcAfmRnU2DO0HDORw/flKjpEeAmmLvRchdnYtR0gZL0borgt/yPt1SWT5lWVMt4YzwWtt
Ltogt5aqp3X7HGHtTeSV41K0jYJKlW3kx+upY3Zsk1hxuUsx1yYBLyhXx4hJ3JUi9A55M16qMbbu
3azdsvtcm57xvRAaK7y4/SpMq79MbVYu9cKtN3X0PtUAvmJ2OmMXNz+F+SRcR7w0SeidKn+C9F2l
8GGSDvZPzJSO9qK/UwU289gul5dM6cpLPp85pnbBWrjC+4Aq2dgXDU5twgiwkKMH4KbsTtHqrwkp
4aJxrOc6Ufu9aOx6KYtOFExE3pIvsZLbz4hCi0fM2pfpXCoLqLZR0HfrQR0UTH84AAP8dZYmRj/b
8ny5Vd263fp6UMFJbXD33yMduzkCv/5Z+aV7GKom3rud78HlHbJdZGrBWURRsw1rI7kjlThujNKo
7ie3dtZehiaLEMHF4828K7IiOyIk3R5CHv9dFxXuyUDidqOP6nQ/VG2x9gF/PHZTgma4KdTnMn2o
awxGUnfCWqfHzrs363ofB157j7lERNwrrd91Pz+rFU86lpj7Tsubz3HdGUsgltnFIO26A0il7vqy
S5YVnsRrjSjqXrO5mrCU+ZUhcHlyDO2LzcZCV2v7h1tmTxpriGVDVPAiDGWNKkz504QNGDIXvgc9
n1CESXGx8qjb1WN75/IobRPdFdvBAiujOtjLYyauv6lW81W3s/hnbp+B186e5Zhx2+Se350QzF3V
a80jOj3dpkrxc3SH+ujF5AT9QGkuUMNw8mzIBFTFgOMUcv9qyDbLy1mTgOvLN/BCi+M0GdZZB0ey
Cj2hfTLFeCYG4pKo9DSm7E2j2tWXKLSmtXDV6kCY0nnMG/EDUgwTJVl7dsSN/YB7R3w0ogB5wKwf
7zJv3r5Y1tdYKwP4NO2408K2w2KHJRLKag8d8OpvHjC5hZZn4+OYmQJqQK1u6rzv3ghPkCChRzQv
nPGTxIdWNAU4gGanOkG6dyYPg8YpLk78L5PtqLb2vWdW3ioSs8zUEHu7UY/GU17Coxgiz3+2TLO5
OPVwSKAUC0MsjIp0bzC06TlC/3JLBhmDeAtwF37ixcoWUbWX0K8ORXqQIm6LGBWtTecuOsRon1W1
zx9VvyBk2lpHq+5T7Gd6se9w6sCpVMvfYdD8IOsyXDAEMi+FEX6P5jnXSrxF2SslVjTEYUcPq8k+
6sft0Cf5Y6ALj3hl13yzvRoV1k77oZCyqNTIealUQKKalry7Y12u8DP1Ltl8QBkBO9eYH6pvK7qy
IBCkrabaKdehX3sX2dHzbHOLyZi3uNWVygAxyWJima8iu6XWYF/c67WvF0ttbRuAasBg/g17mHDt
FmV+VgICgBA7WT/3RnryYu+zkxjeOTLYX4fN02QY0VKfdJSGPeQJav/geK52LmEWLSeE0YGe4Gbg
pY2+z/t0vC/nQ7TLxyzfsDmOdiU7hZVpd/obOrVfjHoYfpKfm4CYs1Bht10r+Dw3+OGtBbFvpss0
mA5KykRtKtbDwDyywzMyXqWVrb3YceDs/ETJ0UjNeV619BOYmXQ1uQ0LLrUcT5MPegRbY2cT28aA
kFNSbFx1dE5F1eHRREruySqcbCfrbgetcf/q0rg6cTUH+BerEaQkm+bNbQR24Y4Zvfao8a/6zDIu
iReyRQULARB/GxsT3A6YJOB70GEVeiUWU9SeRW2wBSRC9ZSRZ1rAph/2sk7LDEzBpxY2uOJeYiNy
fpCLwr5i2fqB+xgYrJLx3f6iKsp4AHk6HUwFxPHCR/Q6GufQRKUIFoLJJ6WJ0nehhjANgAPNiHOX
AHh4gE7Qo9No2Dhr4itqQ36wwoiEZJBFJ7Uc8n004XLvlqqyqpxJJ7Xn+Y+jgyuYHZwhtQd41cQK
AZak2/paXTwQT4NLPhvPK1oL399m1QQXun6xizE+D8Q1CIW09UtSFu6dl5jP/H7s52mEhgVn/y9q
vzPL/Nw4fBW7uFXVkwCWbGjZEFeNf9eW32TBDkN1jWtRsnKcerpgBg8FTmsHKCXGdLnWIdOy1TGe
XsiibGC3gLiNgngPg0oRJ0vVylkAzzqPg+dUp65Lf52lRpms0fvEeTsSTUselj7XU2Yiflep2m/w
OkDP0EIrVFHh5OMRhf/kfOBn4O07KHIGojBnq7Z5AWTxQ1spCY8/0yIrWOdBmzBq9vlm9laNeZSs
a93ioCfNtMMaWUcZDEoefnVk4QdEK9UcMZxqvCPrZFxUHLaWhh8GDyGfejs6Y7pT2FpWejBBIxzn
EMI9CNZVj20lr2mQm16pQ6KKzfceNuY57L+DMCfR2o0l1tIEbssocTDTaliLzWdagu7RtVKW5aF1
7sjyjpu+i9o1YVNSFCU0S6Gk734SJp9xgZilbJT2lfleW+JVHjyBRYnWZlz797bKjyJKvrC5IgHf
1bAuOotXy1yUB+HpoGotj+gAhESa9MGxD7lYKSLVL0bzGJkNjFTVRjPH5wtGywLJa9Wr071v6/jY
TRrWneVEPMBMrHQVTYrxIA9VCJeT1Va30QL1V13ddh0JG73aD2ltXvsJTbsjoWefksLyNmU848Qd
zTy0EZEWD/HxZy20m0fR4EmIsu6z6fRrL1GVh3mh7neN9maAWD0RIPCvRavMsmU8iniT6WVcI+CL
dUmJb8MW7ayUXGzxzfXjAssHIQ48axE7ZnN4sJBAWY5eOm0tz3ePSa28Yr2WPAqorWZXN88BDkzP
BWik0mi1uzLAJMszhLXsERdnhqWIfY6/1XpCM37r31kFoCo4d/5dHtvftWmK34IsrvcYEpMR8oLk
zYbmtDZFg9H63AqVBc3N0CxBr9CKPwgi04nypLqm+sj7AxgL1YPTQzgNC3ths9E8OsoEYLC3jJ1l
NOkK+RcbqlvS7DIATCsI/PZLRigB4xFXXRHXp3VUtW1Z8HpXEscixBKiuwlMdC3H6l4fbEut7NbX
sR2gM972xPnmzqzwmk0xza6g86WSntifOU7VtQhMixfWOKgb2TkXKfnNwUR1de6sBnhy1x2BsevY
YfBXDgntrexsYLu6qkPXv7amdtMhTJJVu+vYSJB460kJyT8hmUK8kNs22eKitLMcr7/v8SzYZNh6
4sZ4BH0SPSvNstdU8axoTv+c1cMr9DfvXJiYpFc9rFvFGMR916IdGPUepC8lsq91Lb7xE0J416oe
lYk7k2Szr5YIFMfsmI8KSEcXl8x7eY28jlLEavJo6+ZYNTq5YIkXOSvg0+kxCGDsQ1f8lhOc+lKW
mMCB8rDuM9+Kd5iuH9p2yi6dlbx0ahK8QSTXDxiSIKPtDcFbnbTthlg7pppzK+CBBg/J1DvI1sKs
n7Km6C9B5Bqv3ZemyoKdHmI+XQqrRurFrlcNhONtE5PkxIwEnohXYuuyji3nr1NM08aDieW2vvyj
wx+nZqaVm2QkfBBYjz7s2VebP+/JM4Hxzh5sBr+2Bz8tDrKkWMK8j4PxUZbiKUe6NBffZKnmj4Z3
H1WkW6vwdaoRfXIHcnTyqnE7GRsfZMoqthXjfvTVXwdT2TuKCO5v1Sz4y0PqBy+y060+NTttHY5k
ij80YNKrLioftsCts+xCPIK9DgJ04vft/J4No1Vr2gtCBptItOO7O9n+amoBNY9arp5VnXAX2Gl8
Ztkjh2ONEeLsUiMPGGL9OksNy+XxznmHOxjXyFbt91laZN566CGUfGiQnWWr6HAQvLXC0sI3xxYN
UQlir9erNo27wB4Y4F4HG5wAC2bbB3Tefh1ilgqHdD7Is1vDrd+t4UO//6DL7fITgPhkIa9/GyeL
tz63O/0HXT5c6jb2Hz/lP97t9gluXT5cvglmYN6H5g93ul3m9mE+XObW5b/7Pv7xMv/+TnKY/JRa
P1abLoweb3+CrL8V//EW/9jl1vDhi/jvL3X7Mz5c6vaF/Vd3+/AJ/qux//57+cdL/ftPii5HzerQ
KJYou7C0i+bHUB7+TfmPJlJRjMpT99eoa7kzk+J6lWv5OuCPYf/rHWSlvNSfo/75E93ueuujknfG
c/zD5/n/c382M2y9hRmzOr/d8Xrtj9/Dn7X/r3/39Y5/+05aOBBWJbAG/f3X3j7Vh7pb8eMH/cch
suGPj367hGxJ55t+qJMN/0Hdf9Dlv78UmPpuNWLNtDDjEdPuARfSGkT8UhbDftZ6mF3GZRGMlrVU
K9dfKW5T6Nu0wY2xqT1WlPNg2XEYAzBxgFdOqAvUB71oB3Mlm4N+bZqpdwbzC4NOVvWTlx4rj1Vg
qZf6FoNpZ4VrM48VUW/SDEAvZ5+9qwufNOSTXnxw9tBilafWMCXK8ubQpzu/Bt6qbh5+vm/EyFM3
6Rc/apS9iVb3Ms+yZEtOiniUmhWPoDJ3ZpW3d6hk5Y8K0ZeT5bUX2SZ7VTy5G8+uhxV8/vxRdtMT
6MkhwZaD7KL7KkuknKUpV5Ud0rIAw2XGgAXnm8iG//DuuttfHEv3CaL+L3f2RiSzdP9rkBtE4HJX
nCeQWOPCRrTlLMu4hIbLIfV+Nd8azN9dbFOhS4Gre12IX8PkWHmQ/bzfV7GqJNwUJuRdrYTRYtQx
WQB5Kg9ECVGXvZX/6JS47hn05bj9YwzI07+6/1GLKmbqLgdDFegror2PPZ9912sRXtzzWYrpSN/n
3flDPQuiaMX6lN/QhwFDG576JEBm469ryB7yULK9Rb7L7re3OnkWpk6/gwb540O9vEjZuMe6nOyD
bJRVTio2mTqKfQXeHswkeUIcuCy+ImeZ27V3rZeNsl6e3Q7A6+yjLOKnjmahPHVJpvh1/GusHNaY
kb+KjLrFrC4bNkAA+mUUT7q3QBixuTCOIAluVAq/WiDUhO3sYRN7RXsRgdpeaq10Dk7vPsuqWz26
ac9W1rrsNegqDxlw5I1tBv1ynEfKuus95JVulfI+rhOM1/vIBrWcPmVF3WwlLVeeIeD18Iuv+4G6
i3qiVy6ubddzydmV7F30fEE7tCsPQdWQHO5BbQ0jRZC+ypqDUik2576i1v9y3mpGrS5ld7+t++HY
ahi+B02frZrY+MWdTpTOc4luwI6+HYyyQWWVaL6s+qPLR+a1bA9iFzr2H10NxRdyuCRiozuxiLAj
wfGOmLVpQJRuUtc+hjMoAmtP9XNWIOs0O2DceoS2pqH2LLKlvv8A+kkywOcbWYkleHGC/2oRAFkV
v7FBiFFhNR2QOZojgDwpjxFZVBRH0TOUB5T0MwwB2/6qdlhKIfC5X0s27NoPqIVYI1fToPlXNg+z
tMQmaut4FaLRHy5BCubAQbJ4JXyvfijFWD/IOm2u6yB142NEjPZ/aDuz5baRpVs/ESIwD7ccRYmU
LMm23L5BtNvdmOcZT38+JNSirO69//9EnHODQGVmFWiZBFCZK9c6yFjcH9YZ1fih6fzg1NvNcO5V
qz97AxXijYxj5APuXP2+6Iox360Okk/gAUan+xGiSkThXu8hzg7K3XWFLo9f1/pgC5f1fP3+g9lW
I+Wo6ONj9ybv+u658ir/WvvzlhyC9u4Jsz52KAHerTEyfjdzfcgMfqRuA0BPWzr8IDZWqJhmafQy
0Bd2zBc1QDmkb2cTcPsGHu+/PeLuh2Sd8cEuQ3bQ/RHk/7dm6Nx5Q+KTrimPJubMjJTL9ZD7zevQ
DNpNB0zkLE6xr3N7unG2wVzP++s0sur+ri8rbbvSFJs0HNIGNcDiaBpRBAhYq/aK0/xmTF0W3La5
M5zzOGdjGjXVKZ7T6pQYqas+DRa5A3V0863E1EtgIh0JkwcyuqPqRh7yXkxuqBdbXkYHeF0aTc22
nm5DND068w2POe2BZlb9Qc4yBFz1OeouV7uO5t450y1Ipwj1VEC1G21Emd7hY9Pih/F6IK3HvwTU
9y5SYB9f3ZHpwTH6djWJbpZLjoVCSYarXT9AWOfNuW/M9Wrv7HlagY5B0HCY9dOcRtWRPLX67HUZ
DKOKb//UUR0Ku2z44bb5sK1p6v/kv8VGhjN/iB2cbzWXSSuIsAONEkDXwGqXeg3ppDy4MSDaGlZ3
ZUdkJEE6vNoKGquKsUIZZ5mxTpZ1hnBJ6lWhu2kWTw0BnbaTFe0xvJGQj1OWtWmtjaDrZ4Z4C6va
pbrjjPYDmPV87zYwRPNfZ/+0Q/pEtKT6PbRjeD2sJn2o6gTRZlQoDxZ9Lp8lVnh2fo1V+9miTAP0
QdFrZeNoPJKkZ6BBroJmmIThAiNWDQjxxCvdBuJ1XIAO4pW5RUcdUvUM06u3PutsTerkm3oRAiNf
Twa+Aj91HYq3WiTExJsViF/VJoCmRoOe2es25sKiAlEJHTzL2dVxtYWLFwSHdrRjuhUkTg4DNNqr
g96NnzMVvnkYKKJeJ8glPqwkl5hgO4HKm4Ul+HrtdPlQoK+aS7Wwvzhmubcn4HiRPca/0QeFapX6
W8AfgGJhBEf00Gm/VZYGyKqcnqdioD9PSVIq4YH2m5OrDsVP1b8E6ayiXMkXdpkuq+ZtXp9G8r3/
u1X9UYcbQ1GQIePl8WQNrnXU/J7ObPBZG4jf+nOkR8FLWM6noCLb37rx/Lmoiu24MNrRP1fc6x1y
T8ESRdMi78424kDi9RK94p/CkuKVJenKG87ijUz13ZL5lFMoZg23LX5SUkipMHgFCHqne1Jhij91
bmgfEKmyvypzdC/P4WtECvDzVEaOdQgbC7ZsE1qxYQNRUXWU9+Q5jow708m3H96VaarkDXxWVePO
il+9rzbxRE39zjONPH4266s6BZ8bo2iek0Vj00hTWHTM5rZVB2W4fxtSFA0ucphz50RzdHmxFeQk
Wai4aTQ3epKDB8CjTMDiyQhuC/1Sme2d0Zso92RTNh6zbui5yTJh5vf/5GRpu110s44FHIKo+7Tq
bdl2zkVCJt0f7m13Pl4n6Pac3HAHpateJtDKbG1beO/XmPW6c/JQFkW4LmLAy/kQThQ+5VM4wPBv
YAa3NhIrB1DT6Q5s03Awl+VnxS23I3IWz0q6U2MEcIquGZ6noNa30YBisdhGELdnUFE/vYWoV0xV
YUIVlKkXZzHBH6UcktrmLXIZlmz6ngzrm/gk3IzpI/UyWnZa1Tdvp8z/De6Q4c4LguFu8kdQ6HIq
B27vioIgyVvAx6jqzSMxMvSLNqg2MoajLtrr1tyva15jsiKe/O11tqxr1dPr51iXkHGZOZ/VoQ6O
H0LsRuWJGnhfQqtGAqfzzFu3VyKwg7PKqRyuY/FLpLgdOM5eI2VsXyNXl4RSkJi2WgDPiATJGnJ2
vSSiEoqx/derSSR71BC6SJCJqt6MDw7MkLt41JK9DHsvxNYb40Pvzs5mgIPi8MHhD+nPkHrL6aO9
GG/DMtPu6rxObXRwWGR0n/WpHO4DPWgBJ2XOwWNn+YgaQb3x63k4yVAOSec+qWYfn2VUxbH22Fnj
Lkf56aFYRp4ZBI80Zl6nVLBwXLrOuvGnZo62XtfCMuBlv2u0f0dbOF5mfiI6LI0yfbnwaIbDoYky
cEpVvQXeMzzWDuRjNAKAq/Sf5WDEdguCyPJv08XmNgBV51lBlWcZUq3vHvJAv61M73WC3gNhsBAA
FBOtaNnemXv4fpd4sLf5uS+cv67xtAYC77JRpVsCqr6atkEfTjcynNuyA4xmR1sZKm5qPOXl1yxJ
X68GK1JF+tJ2TkbaJqBuCoOkjbvIK0ICG/Mvi4Md3PgIKy62qLAAEV/H5smgUQ6RBQL8JUCiZCgH
I7JjcDRFsPvguA4R3TEPoWWDEfxqaC4CR5MRoHHjUmxaqN8sgI+7dmjmg/C8+W4UPqqRu4mnMvuH
V+aaaClJbGq4wbPMp7n/43yJCBeyuA9XeLu+OK9rAAqGhBkQuodGw8EK4fBKapQ+NzbNOxdXafd0
ZgQQCVjDH3UbB7fxgrHeSHRnR852Co3xkxxa6G4vpd+gR9BOn3KbJo8s9rOjfCa4wdHSsOqV6y5x
KaM1ijVuEvlzvHnl02X/4k1Jib2b2y1zh4U2L1cT64ZadUCHU0rrTVLWt8AF4ZYCAPs0hts0Wgr+
i6VQY+/WHvO/xLUG1X63Tys32l/nBEORbqY+eF1HHLBQ/39c53rt8X/+PF0/q1vDgqGsSi3jXDT6
sY9169T6Bu9bad8b56liGV69UuOc2kZ8O9ICjJyjcRbTIN41RsIrmnL2WuvRS7JMkUhZW4bKiOzH
rgogfGqTatqLUdzrFSV8pAlpT/NVvYncKHm9S5cTOJ9NaRrTDWIme9VE+WVLUsO8jarMArrNPb8N
eOShDcLYk/u7+MnlTO6+rNr25vW9xh+jE1k+5Z4fSPDgdql7GIvWgKT6b5u6OBAupDOn1ld7DvMO
CsxLCHry33rdKk8yX0wyQePrs+ObAi3KMl8cQ5+5Z1uflEOcjfRzDOUZrER1njWrPP/bUBwSMkFH
btczrbX/c6yslEbB744NI1ptP5eKoWzlzAS0sp7li61MFVQb37z/PQ4dVwVUMMlMN91/4MaSoQ6M
V8kjALO/aqXXYR+8009PgRakvgFtWxZcNCcoX+g13phmBsZ5NA0AzPGzsZj9rEtuJ/bSWxlaFa33
cCQpAJjn4kXXSMKTBYIpdgnmjX5dY+ad5lPshM8BzUovHBJ+tibvMUiT2BlCfceidJ4a30b09jqE
evLUBxCaHJXGW70BZGWPsW1aZ7jdx08zNCnWZHR3kKBNn3yTQxMp0JdXkb5z+pKb1xjbyXl2XyfI
LDm4RrpOlZHMH60k3jtAaXalW6XkOrvpWGiR8VjSaLXvSvJkpmWhhbjYYPpst2VhN2uIOCYW2MDM
lt+W+vRnF1jaLalh4xE22ls1DtWL1rVutC1eJnrFHtvFNXWtctHs8aY1HC9CnTubbhNF/2uNNGnW
Ap1uFlu55vXDpAEk7TGwmBIM+53Y09ZrtxXaLMd1qeuHEbd8wNhJ1w9yXa540bzEOeWxHkCYwMZu
5eeMlP4GqD99Wwpb+s3VqE0zuFvZL0o4mG8iURtYY65LXB1X23UZZJrizczvVEG85CsptBcaKpXP
bTFZx6Izy5s2q9PPMPn90AE+/vFrwBihVFIHpGWECmhS6ZMxIPISMkA1tI2dXWXvh+YylGDxSvB1
KN4PcwsbeHoLxno7dJZxyRLwQKPvfgPfqvm3gQbPPU08sHzVpTKRponNC7ld4yLRzdjuktoY7or2
r7SwzNsQiqc7Okn5r6oUBEbpDC1qSMSwugZFJVJC4p2WEDmTQ93QJLV6Po7tqDVu7f4PtOhs+qKX
OFlOxiSROlqhq9t4CuDZD5I+ow2agzFroXIzViTsZ54j296qcvevNDWzO9DAJanPKMvuGhBR28Tx
ta1MatzU20ddF/FulTuKealKlKmCYaIDUCW/ugxhjZoevNDvwi1qZqvXUvv6cUbT4UID3gu7zuJb
l8XzRisi/6XrgCNpfTG9+FVkbby2yV98B73Iogg85C8aZaNY9Ox2Bh1NlA28Ww0R7bVP24xjfx1q
QvUAW8274dUrfXX/27lpGkRbZ2BL3i7dn0YHPMaoI413Bc+52AvbCeUzUOwTNcO7Iaj2YhuBXM67
1b1MyfpC29fLCiYNXXtP0+u9WyvlDfQp7j6hbfc3PYm/NrQYPKp9pT8MWZVuxJ5nvbnLVGDk3gLq
pf2ZVzPtmz9X7S1/gAaJmSz5je62ZtMEnn8PFnB+KpX2UeyBnlWH1DctEmNcJGraQ2cCJ2rh2XyJ
vhthPP4c5gCdCW5rj33ZzjfI1lQ3qpkFT2wHwdDbuf0z+q638J9IJPRm06MdQwvz+mYN3ySdT4hx
7qCwSOmBSskaCTmwGGk1SPfT5KQX0HjOQ14pylYJLJ5mb2dBTqpUbNHb2dW7nsVjcelyyLGiwH4M
eXs98V007uVAE7t5b8U+cptIPm4+OGQ4xf5jWWbuSWKvERD0kwmzwJz2afAEuV/+rNVpvPdVYP9F
Q+NYrJTl1uqd9I92jLezOY3fA2Th9nOdvI9olhLJf40Qnqg0jrZZFCIDGyg0fORQbR5ht8n4FSlq
+OAvG44m9JydpcIJZoeL1nsomxNn2YaI3w/ob1Ai686DM7TbeYtDvF7q8qNJ68uklDVNIcue5t20
ZW1qwONdU1/aRSNZ70n4GpVXPk0AE0+Dq+iHcS6Vr2Sw1giDpp9NNkE8ZMe0ROXUh7WFKB/17t8p
PWt3MOu2T/AoTveQ1t8YOR97qxZTcbAmfdhJrBwMNf0dCjvtTkZVF830VPY3EPE3n9hcbvu5pizp
o8InCsdtQx6uMMiOzE07fXH0fCct0NCjsh1GB2cnXc6u7mgb17bVCw2K2zTUeuU58qdpj1xCYdMp
Ay2uHEJbVW8VazmANc+4i3AKttbUaSnofmTcG6kULB4JX3ra/9NpHqDeWdMOS99rNY2P0XK/huzL
ooaTWmzraVzI/5z9Nj9ctVhncLfIMlaIPE7Ojdg/yrVKSB4b4106heZmhoVjJ4HiuC4lZ0HSHOO3
pT6EJe6D4mlZEx2hXNHjXZtZu7a1809WmSJuZybxsdbbdNfoETtNNaVxvlMRiDXrH0OZeQe9V2c0
JBAWF9FxsbVeP29HZWwexfEfbeoylw4/WlOvMTIlrZth202jtpPC45Ugei1bvqtjhshOHfxh+CJV
y9W9ckf/83wtb5oGWoIr53RXdPahL7ovbrSD/HJj6WN6WenLE4VWTyf/x1A4zPOBDF3at0cZvYW2
vzKdL3ZZUaLkJicRb/FiNxdlq1/XkVDvu11BwFQurNVyKErf3jd9PW+uNjlb+DMveuFBYysxlgsv
If36r/Nad6ApSCKHpEIDbUicfVEl72OuK7YQrx2pRv1EssK+rSrrfv17yBDWK9qig9fPKx+TKtsa
JnY3d7ifv01dh+L5YCPj+7sf1NVG0wd137Tc2YRdoGyMnwDq+4cAaDEYVm0jHARNUGVn04QnVKJk
khP0sC8sVOb/nNQ2yeW1VKJFGhLtZk67W5lMiH+hq71JSnu8yDhA1+jQT5QSxaYsMe8D6brec7dy
1tniJiesUVkk/wb22oB4KP7TpPJ2UvLJ+CSHue2dnTM0wf5qq2mvo4SoBpssV022xX2wGxbFNzmQ
rQYjUZPzzkcfBsdF8S20EwMV8e8S8M7c9doBOttsK7brGuTkwD01jrOuIQ47FxZ+XjWXS3Vv1wMF
lB7m2Rw+Onjn+IPSa3+6Ll55/AxKs+PL5+k3MChBCbOo7UJqWD8aekGftWM+NDnKvKh61o9LgJgk
QA6x894koctEwMrWOvHXta7L/7rWVLTfvCjWbl093Di21TzJIdYK8xhofvcqSNQWkCLps2eeOjVt
n/o+8z71WbjkqBABGgKEcX2V6HVM4opafK69Rju043wq2Mp8jL5eT2aoy/pim8zR+zSyvoy6UnuJ
svBlTCLncRx43asSIzzJUFp3vNm5owutuUgPTxZ7wWOs3clAgkKY6ellND9HS9+P2In2j0kPaqq2
aAbbdmge7rSGX47MkBg6kF8vdV1quZRDEhe9dD6M1hbho1/T57esodJ5dR64TOYtlS3Vzw+BGgKy
AKf/Kcz6+3pOpzsxyaGE1emImrkOmSNhZB7hko+JUy3AA4niVLfVaMYOEtDopd/IViKRR5ycygEO
R3/Xapq2kW2K2GRbImdX23XGB5ssYFL126hu0e1DGkCBDMEX9o40jGZR51SrKUoMC50Y7a6vhGHF
VO8tS4cis0cV8qDQP3molwLpnJTZgTaD5FAt1dSrdwr0P0YNBA0lvWhLn5Kz/wCTl6F4S0qOq/cK
kxc4PVXacJ37wbEutXiTmW8yopRkt+giQozq61zC1OVrMPq7vWZ99Tv9O0pa+YM4u1bfQJKnf66y
2nuadLRFljlhhoKiMdCHO+qR/XUs1OaUq2WyE68VNMo+8GLqaEuwj2j1eoF1ydH5cAGKie8uELmN
e4DKFNQrbS7t2QqTLUPSLjLMLAB9k6Zv06S/hcDTPXf+FO0aK4p+VDRyzDr8pyj4mYdBL2xILYrk
y6jUjxIAgNKB7CIwHq4z0XUMf1Qam2DPN7+lc2YdUOXha2XBWp+OGfwwC2alX8Au14PYchRzoLfN
j1e7F9XDoQIoSZ4LVbcPU2WoCJhymUufLkJfbwtPT3HEl8nqgrrcdIs+hRzsoiNRJad1DASrXQ5X
t9imOQh380AiSBwfl1jXKWsKxWShd4Zew6P4dhi6vrntS6BLb6YANNLZGCHa2/19SsthPzfvYoo2
Go9J6/3og7G4hytZv9TKQQZQQ6PPbfM6vtqr7Ch2schZu8wZkka/8G5zNQcogcJpR5H1l0XfrXe1
/7JogJJZnzeR62x1OqeWPYVsQCzftY/jmHxftyhSOFkOH/YfNAp/Q60NPO3iBF+mH6J4JFv8a6yz
rFaF0fd1ByTedT/TV8MOQJN7FxtZRUonr5+blAY+VZlpRskqBx7hyvk82XSmQ1jzF9qD7heN+yc5
PM0/z3Fd3+kGQEiEp4xn/ubDJlRa9afSPohA2zLHqvTXOb6m+OcmiNBUT4pprw3TdsoKdsVktL+3
3J83PSQuD3XTQ+ehBuy+wmz+3jhwP8AXOW3TBi5HZ5iKHRWV+AHo8Xiy3Uk56k5TPLqaV7HzoQ/L
8KBbXsjDpmj4NPaN/u3DJK2tFdhWzeKxreE9cCfdOZmDN2WoTvACSX9Q7RwSKze+JvV4n05u+kdi
JHRS8vb2BL9mTY8pEaGiGl/rob+X/Nm/Rbyt8R8jaGJztzldwDu3S77AS5F9EqBDt1epbn21pqam
ASz8LICKIlTt2xGOrRXmkJUGUE/UMA7GCHtVB9/usTTyflsUJjLpCxIizqN1UZnf7mTRCbSkLCoY
Cho7nXXRTpu6fYxoCdBiXlNUZ/gUqFV+RtuAHQiqcuuQHvrmUXhjNUzkTmBYWUxiX0x1rOZnWeJt
HTGhxLp1YkXjzwx9vw3okcYrSD6C82zryUOzKCB2YZj/0S379Nbzvk+z6u9SNlprhNWq/SYEpOOB
tDvYTUwD1Vs+FTqA5qEoUw0H+n+T5E+vRgsebPRJFZSXZDZFm2qjw/mwPJADe1eMM+m1KcseshIu
URGk76p4BFD1T0dtK+wlFkdARm2dkfQe3+LFEcSledYNeIgvI6mqrGjU5vk1vzMYTnYYKVCLUOHO
7yf19zZ5QeI1+4NMn7qNvGm+18A3nWlghyLsNSDvo32dKuD5lNg9Tm13sNTWubMn33J2pEuSQw6R
IigjLVrdkaI7dxH/HuiHEBpNab07pTpN7PIvA2a9N0D/v3QjTB9XO9w4ezNNwpd/ibcXux55BcjG
Bi6yAnqPNKn5lS45SRmrblBvKBtbKBGSu/BKbdyYdtai9VsZLw2Vl7olCUly4D6su3IjLJvwrEBp
pcB3KEPTNv/7pEozAefl04UkVQH97XJQ4KkEXoh+Rjv/bVscMfpyKMIMwJ5Uez/BblxqbnWOm2l6
DJdDPlr7pixgd19GcgDwb0YNL52Lxcs69aGjViwjKB3h4wDZh5Z1cHc1xWOd3Q29+puY5GB3XnFy
VeTHZNhEdXjKa+tPJHq6O7g/kTHqxqRH1bXothChW9SYhpJ8+2IUj0TK2RouYzPI/sxTVQUvk4xn
tkzavpr7YSNYS22g+4b3cjwylhg5kwMsafAWJOerGfreuNuUXfc6oW7QRq9m9SHRHaSMlNZzuCcr
On+5rvb3UxW4uzgxps9NH5JHtbxHXQXLFY4l7KG2ptyJcx5UlYbKojqK14X+6Qa1cX8rXpdHzcWe
nN/pLJ4+W3BBPyMHUNR13W2LWnmoBrjFJLKw6M6uplw9yTp6zU+nsYZpL1696YZbjX5X2DD5ROA4
4k+xjiDcsqxEgISEsE+pnmQU5RBRsuWszrIaOasOEvtqgkbLRijWRMjQ0nq2YXOof/FpZqXgEUET
hYTszcAX+WRAo3uhK5tbcx2UnyvIMTbqgKRewR/NJ+ETIBfU7NQgHm+6IAdwseRU2U5r2ygKK1jx
GGZ6ERob0AzJhYcSfC2lSbONYjq7uI21bepnvwSGDiIAfpUd1LxCvnkpwSlLCc5fSnMpOSCvH9t7
MYnTbiCwUT1zOEiEOOwOIieZL7brIprVgdHNunuxq40yIEmDZhb9+tq57qr8pgz9R39WTKi/hNIq
yHSIrDQ4Umc//iPjWQ65yuIJG49TtGCSg43o80aMcDcTLqdrKNSV+b7rKEuhK77zvJewaKeHawpg
UkzaAvxIuZHEgTiixhxRMG/qHTdY45M4Ur2h5l1oLxBkpLdOUeTc+Dz9aGadd1+26BpkVoSggj/P
W7V24pd2cIuNM2f+75Vb3Q8DCfnNOH8v2fDxVy1aOkj66s/EzL5aQ5J/7xT+a+lfnr6wH8h2YZ42
j11fkBAwLe3ihuN8MwVOd1up3oCcsv6PKxej+f7K1nJlJSzvy6kgz1Kk3ynav79y3yVf4zJTt3Fu
9g9zlB8gMYONezaVo1lMyu/GwPfc6xIdMuza3UPx753p+e9vqaNrR2OI1U8JhGZbp6nKb1bTvSyg
beb/BbURlc45+V3RFPUl6J1kp/Oj/xSkvnKkfzu+jZK4uYxtPO8tby4+O6EPYXRoaj8Q0nj9GBof
Q/GD4EdnkAT88DGm2fvHx4hMt/jlY9S82FwM3pO33cjvuRqQr6AIkX2GCrZ4NFpuK8vI9FQOYPly
Z8rvxcTbVrPzGqM7ylCmhzNYJRm2xrhOp6/babbLVBoD6DGHFNmZzWjXG6H17Bda9shWC2BCaz2j
J2A998GShEEE6U5sdRAsqN+F6wqS42cQRtmj7b9ORxKMemJkkU0wO/XctebroVnOEuDvttKDLl1G
dtTP5FZSg8Tp4oGcB9UeTT2psFTuRNfB1MguUAKZz7DBwqGk/iFmZGGRilmiRKdGovJ5ms5lpT7y
3uJvo7KED3MazPqMAOTrQW/7nvdjyKAj6B9PVwfSCESrb9HTWO+L1r9BZ7XbGuTPTlK8SxO4r2CY
cCFDBWctXjivvZMU/jJ9RkfZhV7W9v39ChyYhzDc+P7gHotIq40dfT7FvbYY0VRwj6pDO/y0HORM
vDosbpt28VYt2JluaItTDknYwxwan3VhqV1Gk61+Fgpb8S2jq2+JVN8if52HMvQaWRq1QSMZsDB/
sKZ90sKhJK+A69ugGMeoRCdkeVmUUrkc1mizNejyBep9PXiTMu2nkrffIbRvYlMxAClE03eAXbsy
9ZKXKapLWv2wCzdtEnkwWVTpanenhWHM9afvi/0ar+nmn7y+DdzDyL2MC2O7HNpEp1tk6CLSbdiu
3mCJy5x2Buwgu8U8zcL7QOPB1bYDnRaTM37zPD/YjUam30p1xyk+zfPUvHyIGpx4qS3epuzgHxX+
0zrDpnDhRo65c/OQAueiqDsYzfhYTfyXSlmj19mzSXltNBTnMUXx9BmWnb3C8wbNFKs7Kyn7NVGq
0VON1zk9pIlo0bFB9iUHmh42d+JtU+t2grbiKQhCU9YQc4+06DnMWEOWNMiDgUdKsk0WFgkKVl34
XE5VBf0OQKXKiMLnAuJ+yFrc7TzCPrutjB5NQ993DpVpv3oTttUyVUz/Nn+JEKdDg93eQpOG3oHa
acvln9KsBOZOYVZn/inNylmuWmF9Fu+8VMbFS3Wc4BB+86tXfk0yDB39/dx/C5bfGne15Dzc5ZEz
bnPbUz4rwfSPs2nUX23D29mHOCUOkD9v6vHY5IlxF44upDvLlxYcxNNUjtOz1bfGXdlNKaqGfDlr
6L4Ndi/v7PJl9v+OH2K4QOe+GGx1X9oOCSJITO7mJtTvJr21d5kZGxuxXR3/NiSXoFcbmXd1G/ls
79oQafMPDm1ZP+WJu2tdA4kvRQsf5JAV6Wf6Vx0Qj3+b5AxeN28Lp3y6L0QvU4xl3ECbYrtQoP0a
HYWA3VP7x9VsTEF0vULmFK9XcCywWwtrnLfVgzDdy4xrsK1kz8GQnRQFlk26l+JNlY3xoUXlEy05
Vz+1s1rdq0ulVwkz707tgBgslV6etM1TQ84JmYUK3dYlQhxZY540esjWSbQXd7sGcbNJm/175Ejb
jZJ65W9tSTnS0rPwLvP78gU9stVeT6gUIUhk7qukrn4reVfVtKJ4MnIftqJsAmm82PtlOh1QwXV6
heTqc2B3XxG5KHZo7yXPg0q6Rc7ENiy2abHJ2f+bOKUgvZCrUJePY6htPWOGbn+5o1nHuZ/ab6Ye
TneTCmZZrEmaoRg9cEcpQwP9in03Q4LtIcKjQJB3qJtYO4rQxewY95ZWqE9JNiafokb/KWaJciNX
PeamOX1bolTPORoZeJhCMZ9518zvNIubAPV461lsRRjuRpocHw0LfZIYhe2dA+r6KBEywZxIdy4C
sM9iWyb0Nuytax7A1YMIEF+yh7U7fAEuXZ/8vtb34ZL6crBbrfXeXrAt+r7E/5t9mFPUZyt/E45h
d5/kg3tI9L7YF3mYfYHG0LhBl9Lbhn6bfRnCmqZlJ3A2iscwnn2SEiX0mBKsGfD59NlwL86kjOen
BBKygFenAZ2tXRYU+me9G6LHwWmHmz6xXZU0nN3eljws082gBf7JNI6a1TT9T3EoBXRXd5k+trdr
OLJ96M0gQgV6qoKFZS7HezMqupd2Z4/m8KIqTYvg1JhuZBiU3cIwqSADu3hRJS0RV6CVRYbZiIJZ
YA3PVKa9R7ezL2LmrwtDUQDIvUxqlnRRQcsQgrkRr6NN331zag9Jyv7u+rglO5JOm4gMCVoA7x7D
8rS9Pnz9cb809b4LEF8oCiw4Z2Re1me1TNTJQUeQIZ1N2N3ZQ2rDoV+qbFk3tk/R7B/aLgwexNSp
LnrHYf1TfGK6Trrafp3UjnN1p3XDT4n/v50UdaDFYHvgo3WNS57UGR+8OADqUTaDUf2Y6uBOiXnb
fM79tvicJ/5f2vLWVTl1tHF5mbxAJ2isQ/vXoXivwWSsmst1OCR0nGlpUO085eSbS2fxaLjzJ0aB
9Bn3/zoynDzfDKldPQEJ0bdWFuqPrq5NB2Sl6zNEcP3t0CCW4zlu80B+2dgpACa+zBVCGlNR1T/c
Kjw1GnjbTQGcG34ChEIz4wfKO+E3W3f0RfVdW5fslYX20clflxxmAEvdYL0uSUv5OeC7G7XN8E0p
9B5qRs4mevA26BwM3/KGa8rZsNj+Na4wZmhiPQhLt2ObhQfRBvNJq1xsB4qLCuLkvQzrrkYoHEVO
UQoTzbAy053Lm12kxWwSGDyMk5h3wYubIxu84cT0ef5skOpYT967/kuMCuDntp8j4xB0RrcLZ8c/
RZ43fXOQs+6GovzaaEV8SWGI3ozoenyTsAilxxMcwehsms6m1HvvJk50/xjSrLijMdncR0PJ/3WZ
zt3OKFJ0P2Q8tWYHrYhp7kdEhdAFtee9oTpHsEw/fWsKTsJbD+iqfZCzN/vVJPbZ0tZ4obgXk7UA
RkbsPFWDk9jFJM7/0f5hfb7j7z7Pr+vL5/QE0fG29qBbB4+utoOm2CZfyL8PPUS2k949dHkC73s1
uJQu8vhHbTh+sgfbTv6n7iAZWSasMcYcI/QSO6jCxNyl/7nU1fK23Do9htLXHjMUwhc1BLOwlm9R
U249zU0PYhPthA7m0/shVTdGr8OLzaPUMAPtRGlUXXFjg5uaG6txu4sDy/yXqDJeH8Bx+Rq2wsiW
MK8tugusIdAG/h02t+M/Vvs1TKYXfsB/sc2335jZGKPA9NCWFpr0RuU8Rk1kPoL2HOgf5oteqOe0
hdlCIhvTaG9s23DhStTZlCzx9RxBdRjWcN1KzKRY9qZuQNPp1FjWmOUKsC9b766g7tbwdPDnM7QR
nyRalh097lvGWhxSm/F2dECtmL6S3aToYH5VS0oSvuMHFxlC9XesszZ6VlCke84mYzctPa5Jauh0
PTXFRobzrBk3kDGrqzcdQ4AwY57fiFeWDBHcuMhwWXJK4eSTJXPoddIuaC9W4EOLongkK8KtLnmT
5dDUGTBx5ODOkkvpgnJGEy8KDjLUknC401U0i/oqzD8H1I2ezXRNpUhAXUH5fJ3eNJW69Zxur7UG
KoVB7D2OFa1q+qIWWg49tBNOC9C462F/+GfE4LZ39cij/kMEyCnS4kvJ41/WcNi/78bIQB+ed5ZM
34PEIaViGybHeaHd72PlIET6q231Q6oPyX5VwwJr5Yp2tCqTqoQOqyl1sOrsyJCSyToUhI1gasLB
Wk1XTM3bJEHrSNSbSUYS+jZRpx3hHAa0Usd68dClyR3yg84z0GDn2dH1r7Rx1RdIYh0kyyt3T357
3Ivz/7D2ZcuR8sy2T0QE83Bb81wuj23fEO0eGMQsQIKn30uJP+Ov//73jhNxbgiUSokquwApc+Va
racF5wEhq1Z1kqkoskvpZSZYaTGaJU66Rkl9s6Hhvs4N7ESb92m0GgQpjS3g/ckdmXS/x6IKxM9b
+gSy97tjDD3gBfXSHCZycIVu9jcyiUpDBZHw2I4+AtS164NjujoAIP98IpD+QPVLuydLq+dQfRrf
wzTp9xSA4yDI3Y51V00BPJFY7QUv2ht10o8M2ViIvqfxjX5gMWtR9vHv4TyvqlXsmqBvLpi/T/Ae
AHbX37dBnT86Zlo85lgnWZLJa1Rb+I07pg3gYMx31AmE9LizQJSwpAGfw/G8ykHiOnhr3y3Ti2U9
EGjCxEtoBUjvCPYd8N2zGknlRsjkHTS4390O+j4gGgn2eQw1Ri/LjDcMpH4aOFSav3JSgGaKlaan
5t5REHxDq4cd0uKGgl7wG/LCziKsmmzjg7VAQAbpW8cSC2ynGTIYmVKSUlIuyg5krfnF/m9/5AzP
ZtDE3R6lyxIQVgakgor8/REDrLykWloJEhpzx5dgYUORQE+AVbNI8Azv+xJcGiK8QcUrvLkGsixY
HgfbHjK2N3AEIObvovRL+MGJPMwwNe5k930cHCddZkHsKvrwX6En3HTpKHbgRk1JvjQHTenUDTT7
1BXq3kTwtoN6d9ij6E3t7PBcciHjF7V7ajamvorBCvuUYOeBZct/utGronegoB3k7V/dajUbAZk/
3dQ+ZpqN7HRRrbP5fFGarevBqNwzAeAEhMm27cjYEbpg2TE3NHs7AIVwjUUJGHtp+A9diNB1bTrl
q5nEr0ksql91Cr075sl4YUlAoJu4/NUF9eugxcVrXhcppHGY9zCYuJkrLc6uEKj4uEptyK9Xce0k
XSMP1oD++K229A/WGChNiyMwW8QR88UMbciJVuZvNhqkKDj8yIDERuCvM8TeHiASUx4cpGwgzOPY
D2SL+LdW2P29MPA6CBzIDjcjuLBmf0hfAdLIdaxSG6O5TYeXvh0hWlrad84g3YOlFqsusBsbgw0p
0tgjvyLZLoF2/bdxEo8no6U807V9kNz3f5ZMP+lgOZlPPNeYLME/J//yKdNgeE7a+o3WyLRapoXy
0ENsnof6nuwi8K+x5QP7kI2vXQTZgTm8S2FgZbdNiJ3bbrShyoNBPFcRlCogFWGsEuQZITmXjhcr
5PqSHJzgmbW1vYwLFKs3PMqWfNSjzZg49kUD4nY6GIEZnwJur/s8RHiLOshFQG5pWeAm25CtR/3f
SneSCMJ0Hb/2AnQhrcPkpiw4/n51qSEAyYcDFo3DN7DnepCodLRDp5qmuakD6b1UIK85Oj7U+2Kl
HW3ko7fsOCj8R08rwIRV/aoGS3tTJz6rPk4M8OMyDkEQx0B2sTAy47n223YVd9y+CgPaAqxJ8gMS
BmB0CMdgXZlQRUiNsFhmFch3IiVPV6izzgfaG0AetHUDSb9U6sb6v/uQIx3SFGwnsfKeJ6OzOP9e
FG2A7ZZ1oi1nX8bjnamNJ5IhY6k53Kk+2mFSX2Pi16I2p599/9s48KGA5V7abw1kGRYgPoofYiv0
N4MPjI0AjeHZTINk3dXceC617nteSqiZJ+DBw6ruB+ierYVUgzTzn0EA38ozCnpSMGtq+vMo5TQI
sqrToKZEQAtwEy3s2TGpHW2ZjSJdIubEjlEoQdJOPW2YDh+n1DUyHQEUJx8PlkQCrVBllaWGQvDE
aNkRWmDJKQjBoKHlvLnX7LRalhWP34ZcXD0HtV6LXnzvud/+QsnU79h3/Gcvs8DD7Ev7yjydQfeJ
xwf8ZaszGyxzzW3fezBT/pKE0XZU+SM6iHIIgK2JUTdO7cxCupg58mBQBuqLz2d37MfDgVqtDsX5
dgjGLUGCSgmd8r5BRG9CCCn4EChZ/m7jLhgoSJSanMlPfo4l1BHNR37/dT6nwRrdZ+0J/BsoT9E9
bTVHWHpbfwRLOjA3KkhT2AAFlo4LqjKFjlYHGhRC22k928Y0uBjaW41t9yHxgwq7ZF2T+BtGq6kp
Re5eB5GnqNxNAoQLQJyUqAN1gMkuXFhOEW+/eGO1vGqGrD/Pzo6niL1Z9fDFDULuyVo6eQMu8BcQ
xARnXlaOtWgRD9gHVvhSmWZ4GTj2LSvA7zeuBZ6xyQU1V+MiTUINT5chXwFPBFGD+fkkzawCmfWa
Hkwt2e2hsy9F1uYroZypJ8yQgVvoHADBlE/Ofzz8aPbctAyQLaIsXbEduooeMTIL1GXSqU7Eh3MX
GYWR2kD1AZuhhpAG3he/uDfKeEWOTmKgPMiqPGtv2mKyTTNYQ7VrINNmx4u8yiE3YRj2XcLGeuck
bbYvLGe4jhCChEZcWr9KyD16WqT98kW9c0vTe2u9XC5pUO6m9U5kBphHgm64WphyGpTr7pmeCHbR
7hAjcqdBIXBtd0E6rE0o9C1yVangqkoFOlSyXiJoFZwtWxjA1aitPbg2YtBfofQAhIwfftg1gbmE
VzXw5gj5LD4H62UittBHg7wx0jlXYIblNWeiPpsuFOq5mbsQ3wEFip40w6EM9Bu1XGWiM/CWZLvO
VeUJaihNQh2FFrGNXgF+54VN8TFLkGXtyuwQSU0MP0zWhY2NpmQmCAnnSyG3hE8DBM2OZpNDugvT
lF84SBXWvi+SNd1Rpbqt9KR4gJKbeaJWEwbtuag78P6hjw5BrYu1C8TFOi2DDxsqV29hqfnTvYiq
2uJcjdaV/OlWBHk8X0exqNfzRCLkdxZki880D4LDoN8YvBRBJlCqVIr/ymDJby5S787pId7NQ7DW
k527jrc0GsM8NlEhn8w03raDb7xmwoCSddEMW3JjSKFnBjb2zdibh/827Whq1cIVoOGiafNQFAeL
YIGN1lk7VA2G69wZ2w2xkFEzRWz9SzNWTaIs05s6XM+9oUBQQi9+R3gtPPXQFDpwhm9JTTtGtLx0
fRQiqN7UURyRcQVcomrqKbCHXNH0UxMpg+TMqpZNzWgQ+jmqtF/TTMh4XNKo+E6tiDvOpW/1Z28c
x6e24O1Vg44Y9cWGFd81WXChPgnk4l0zWOAMwBXBqFHfsMDahSBYeUq0UQOmaNhQX96bxr0LwkAa
1zld8zC0yZL6qjFKHt38d4Vf3lakwLp3YdE/iLxgoOXK+qOryJ0AG7Z2qWlX0NIBX9Tkgmqa2nKc
G7XSIjOBAUyMDTV7AxjuggUXatGgAgv0BQIE/ZGaNKXndzePpY+Doj3J+obdaypqW1SxvcUCo4fc
TVztJWr3L+SCpEx8gQbFfh7Q5lzfohAACAo1CR26POHTJFFe93sL0OUFGCYCpLIrd5HWAdDMlW1r
C1NzYohs8WBld2N4V2VleIdqyWyXQN5ooZNPbaLMrqi6C/XSgZyHQxFE7t3kxBo8XBr8BqZ5WQCm
JN1h0W4eNF+rUJcxUlDYBqxwVii4AoYkiHTz6OCP87kWyEUCtDa1v7z9ZTJk685DELxq9W3aZf3O
RbXQQxQ7P+N0zH8UeoDMgVc+5aBL+5sDa7ynYCiryQEv3n5XDdh0qRkybJbuPfDILBIXmvaFEVVn
L9OsF5NvxjBPXqpa1heZRMBpK3NXiHjLABzfIBllvcyDPppYraeIZI1jeZzejNIMcI8kcYnyPsgj
fTl0IQBvcT9A5RcdjXq30hlk3r0LNjyJJYMVWQLTxDqHleU2zAqo4Tl2AFnXjK8dbqZPPMdSMGmj
9meJWJVm2vZvjjRW5Q3pq9MiqJEBn42ddoftIZbfB6NqUGynhocQu5mGj77ePCHl0a/TDKv9RmEh
XIWP4I2N16XXXajl6WBTGFvGl8ZgAN+hejtffPRGEcrla6cEYkoN/Rwf+LLY6AEYTBNQWCMWgEL4
XtWoZBZoVXCDPCBv74MrCnuB3jP1t048Un8IbreVaQXjkQZmamBLxS2jfKyzZDh4qqyibv3i4qgz
akZuiPs07E/GCK1tsHCAn7EuxYncyGPUonLbdiCL3QN81C19J6+R8Ry0qTYgzNJykRi6uDN6v7oA
+6IBzYrUqSuqEr/PSomT/jPCilhwAyEgOMwz+4fHfX6kl1PXJMEFMmjbNsabftmYUb8Bk16zmpd6
aoArsvZIJgGavo3uWwBJIzzKU1e+hVm1B/GO9stwjBOES8dXDmaBpYd6/yt4s7Sd0+n9DuWlQG2q
QZ6DusVUr/ejjMvrGNrFgg1FfM5UVSpLAI8WkASaWp92hzsFX+UiPxQWuBSJfIZIZgALha6P1nlg
V9WLA3Vk+Hmty8xGjt8MoeTa6cO5BkPaS/e7Ekb3EpkyAkcuWNGCOrBeOPi/Nqkh5IacwNr6McZ0
a/vF+GFH2U7URXLrait+MHMLwPhMB31VkyYPGS+bE544r9Q5xnF1BkX1uZBudrIGlq2gjAuBRdUM
OrwBF3RKh1BL8QhTPYNk6PEg3KmEetw1GXvnHZC47GYPXn3JgB9dtH2gf4sbqa3K2iz21GTIWEAd
UzwxQ23BgLNdxGCG+RamtQS2Qvf3XuynR1SduksshxYd4/x5zKP4rGtDAAJdwAAgJNuutNKPDqVq
Kjeu3PSojs+IV0ITLWqQDAMKawUqm/hAzU83Q80GsBi40QhUMDbvqOwAw1ZVfg9cxNRVxDzVGwGk
VedfZFCUJ1TEuatPD6QkUAKQCrF0lUfYglKePKBJVH6P6o85yEOD4hy4iMCRjAeSft8imbYea9SA
yLI27lFKb9xnPNg0iFJeySNPUguIg0AuEJ0Cz66XuuMCT5thT862BaZGPjTAXGEojWjUnAhHNmu7
FGO+rFxtI3vn1YSm1p6BjmnRKmYYZwyrIzUhUmM9OR3/aEZySDYJSpVXsuburiogGEZ7dRffesdL
kaxoI0+91KTd+uxstyI8IqiTLiir1dotqILTot8kja8BpJx3B25b/lEHamvKjrEQlFwSGVYaQHZK
nTWDTLYDMEDTTPOAP+dEpAiqhCsWY9ljZgC6xXnP7gKGN5ocvVsdFjABQ3CUpv82m/rUhSSCnYtl
1GZduvTinK9SrWWbqV1Fo+IsT6z91DZCvHzrsrjQFGXusrtBdtgfqsHA203zZyixBUmdPGTJMY8E
O2G183EY/RRgnz/bcVn1x7w5kp1GtGFggUZVJ6oZ6+IpsPnYhxAM9lBLaYWauSCbozrw7y+XBUBR
65kGhM4QRkcaFUi7OMkfRmdwHiUHTGZIrh3XnEeyWNq4B31Ed8eVqbf0epFWnXckjwIZiVXDoYTW
aI2LFRVKJXkNDikaGkNK9oBirGBBTZTEGpf/40qeVXd3CSAuDbLwQZc5qJQe6/zYqkMiLbS7Ic6B
GRrzI51Rd2l3EuTElgRv4+eYiNypnzyrsQKfz5+n1K81fb2GlFaytbOIrUg3fJ+r6rAKv5OV2eji
3AGAf3ayjK0y3bSO0i1/8ZB1J0N0H4cotbsT2Vwf/HqOnR2pc1QeHdgaEEf7dKEeiQo6UDqDVy3X
bnOaauy9+KgP9Sv/rCy3kWYgE6Wp6KC1oKhUXtQiVxo4xu00cMpo/TPXPP2/5yL75xXnucx/rkgz
m0VhHVGLjccnHkY1Q+UtIXj9zya2O+ZT2uKxMvdiOfG1Sb1IiMeZ2ZxtRxNnafJwj1fboTVTIHbI
Np36AKjsU8M4kI0OhVuhnlkdUGYAktKXuMUOArxd3BueNMDv/VR7qdq6fC8s/8XHD+EdVNDTCfCk
08m/uvRQes+Qyjio7kKN/D+m+P/uAwkwVHmBv3vtdI5zqqVrL4joIY+zeNNAp3Zih7A8KLtUle5c
WnzlZ9N/TEbTevnboNA3m4kd4j8HybSyXiLLTk6iQPFll2vyjg5t4mXQylzOlhGBuDs3UQtyFivR
V12xWRaVsTUS7FFdYQxfhmbdUgvrMpym7A1wdehSBSXUFVRM764OY2PLQhDBks1GhnLRtF4BatCi
Wveoqd+HHs+eB23cFrUJUKuy6xYLZruIyg+7B8a2fQ183bNTYg/5aZ/9/20va9SvUfZqSnyp7BUo
L6HJPEzJshq0tacuaB7n/FnWm/W2d3y5nPNnAilMRGETfzMnxTo7es0iWx7JNNnjZRmiooxybqMW
slNsVY/zpTs8cLZ1HQ/LeZom7L9OTR2DkU1T00Q6qJzvOtdcjgYqBLk7IjCYAZJyySrXXWoNz1EH
IMPL1IMn1LBHXctTrmzk15ghFBSBINnSDNNYmuBzFgF2HxQ0qUk/D1ieTjPNpnnOOmFbvG+8I3UC
B3afOll36lHGv5K5hxW3WshMKw+8+KrBRmpWmXzwTO/KbABVl2rScsUpIuTaRMiOZHN9EBwAFH6l
zslNzesiFb6ZbYX5e55WG/yv09KgQEMwKxWcYR+FZRBN24PRmjrp0H5OG3JsFYYKqyrZas6+arGy
o/WMHwEHQU1az1DT9XuBQiSkJuYm9aKWDfcLO/kRdj09Koi3oRy/By22RJGn9ycQimONR21PGemM
DklYQCKWNVsaGoJlHa8NNYTa8wxhCYJ/q2/u/7BPM3+5yJAFycLzC7FBiKPfSy96MO1ef/MgxBqE
TvIj79J+2cjUv0Dwtz2BxgPlhEMZfDfqMzk4UCVelh445WtZVecCOiIr6nC3FjSm3qHsXK/cWiRQ
9I3ySzwCe4DUVvLDNR/7yhi/WyhKX0HHtlDL5nCLFDFiDxzCnXjnDm+5bvNFwqzorihc+0Id2AKg
tkJ1aCixmzoqDfzLoYk6ClkfPCMGtaKjIFCSi3uyidYBym7oh/sakcGNFWniGmaxeTUa/cbVojZF
KolaotXijQbGfCgCo6Al8jzzgKjKnopa5kIXakLd2TmA/HzqJH+y02FAaungJO7uT7uaFuzQ2qE0
2t0X/8/6GTZq8REFOVPnH8NRvYv8sS6mjzfX25AbIJHFcayy7TytCUz9OfXFsta4PLsuEjoSmPxr
H+J1jUKz5J6zALDfEooNsgmKpWEb1YvHG5TxiSZ7832gAIQofgQM5EmF2/3u7GLFWO5BP/QeyaAU
u5SML6vACn8jdQYYd8beZfITNXr1k911wzrGo/FU60V5NJBd3Yy+jUUlyAcWUe63PywzWmpjlv8G
B/dz5wz2S6BJBPcReb+4mq7vSxul+x72ZLe08PulaHXjbbD7vXCN7LfujYduCOo3gDYh0AX2Q6/j
i1j044NuFuk2tGt2qD3OrrYfRysj6MUbkPTboWLZL32Iv3VZOjz3Qg7YfRrFKTA6+4Q7u1x7vVe+
eB3CgcrVasd94vnxsW4SZ1lFaQcKbIcfE98YH1puPICnw3mDRjPUnEK7PUE/rLoHTds72fFlEJXp
a3EuQFt3a3gMIHXir7QAxXUgwIwuWl4k59qIsdm3rP69cdZumhQ/AK6BTJZyMLk7bFFDGa9TkxV3
KH4p7soQBV4IOFSI1zv5nQHtNX9R5fjEY3YlE2q4NGSmRWDFC6mVu0hr041QoA/8q7Wb6WfJAmFj
cbDUe2/qCFEtMIblHbViNyzPuRmf50FZibf+ECcg8fycqEDCeIWbKd1oBBHBgvpjYvLxYoMvcr/5
QWRvo+LjrFg3HNt8UTiK8m0ifpuO5EOHL+1KRuORA+vaGf4BEjYLxwWLR5lZlwmzMEIaA8GBdEMY
h6gw+RkFGs/USSY3Ns6m1X/4cyDckSaLnKPW+M6S6CjssvlWJrZxbyJodvqLva+Lr/bUbL85Gf/w
rwEAWhJ7BX4334IwNe9lhGqqKZJVhD3/4HdFEuTkueAGJUwClarl4F9omxbcE6F9hz9M+dRDkmnX
ooR70w6W8W3EgzfqvPgdrzDQp3CmnYbOGa9QqfZBlIGCZDUSOd3ySaqRvERgKHKraSQ5OCGKwGik
BUTFtUshOu79M5KuqXuAKNJIJ/b1bxzgI3LASg+1F9E6jxr7HgjxdIN/RnASLAHfMMSrdxa3KuQF
Ygtq4Z0OPWoL9KqWyX5AumgzVN4YoSYxXoOjy/iR2qgsBGI2fXZGXawCU5jXUkTath/79uDW7XBC
nh3i415Z39d4zKM8ry9esYx4DBnAvYv4fuwaMIZVXqVURexXrunF8m+fbeys//hsUaV/+WyJpkFk
V9V+UelWLHm+5FbcHqbiLNUEar49UNkXN7V71JHwfSUYEwtEVkEhR+E6v/HqtZWAMWAyukjbrn0Z
awuksQvsWltvIyFmtoxliL86GXmZ4B0dOadRqXhJdSg63dvwCGLnXiW3lvSKgwZIyFm4nTzTGR26
tARDWei6q7mjrsP3hOvhIm88ubHSyNr7XhXf+4MqaRtA9QvkyQklntULeQy2ZSK/aT2h+kcsocce
HSQeJdac1v8S459OyWmEE6UAvDRxNkLG2PaDjW5AcNfxfNSghNm6VrBibvF2YbRABvaABT26DiDS
Nhu/kVuog+bUqSpE4HrsNZKkbS+tcusj1PKp4X9zk7jztwWgiJCx8rqnJs+3KOVGXg933sZ04nGb
q6bIqmUK3ZAXVtT6gZkuZMe1UX/VHflrSAP/DolmeQWbNirWlb9lBO6Sdx4yV2ravCu25D+k3se0
JeLGuzFHZTuotcGwu/GBGVsiu5jsaWtLzUpP0/208VW9qNhIvjQRy0z2aa0jE12jutQn4GqUOP3C
MHpnHRSBfnII7YqXRO9uUJ5x93FFqNMcoxZxmmw02xOKTEAvkYOo+gSBztDcRBWKyktPig3100Hz
ku+pW5lbWZgdalhwSIqoP5e8LlHKnzlgkPFduSBjUvIPH8vtumXFObK/yps6Oi+S4L+E0gKrkLyF
1np37kQIMCH0pZZtCYlGwYDmR+oep1h5tRswvrULH6FJuSBjo3rozAdSZl/W3nW2V4YJ6o+pt7NW
RgWgocTKwMFr/MjpRsMtFJ9bZuOeo9PYf6isLIXCGeLmdECOKhMI6f7TbsEvVIDXnyxfRlJ7ZIkB
zfIlzTWPgZAQQvHqYOaetbZl5mYX0IO1Gx1c4JfKCK2z3j0ZCu5FBzLT2RgLa+mmQ7FOsFLxsAcJ
/dMY5UtyYWQbgqKBfk9sr+cZmkR/wu4kBk2f3xULDapkh0Ad6CxiTluAScGFEfu5YE3WdmxswHeV
l+PZUDrnw458yGQ75T+jacq5TT7ULMvcsZdzj2t45cpwISjZCCSMRJF8HFJEIxvUy6OdSb8G4VD0
a7Jl1EPuTuOVmz7XflME8kuQkiUJVH5ikKe3QLOfsHf8Gs38I7hJg30netIS7RkoaOtsauAHFFY8
QCl+SM/1kBXgXuq0G4rQzGXdxiZiPFm0AGNk8VNGbA2QYgHsRwLhGieMf3Vp/V5GbvutGZC319xY
v8eCxwf3JNfxfyzZHi+tHiw4Dar5PbZ28XLF/eAU+FukYjhNp5rVaQejwZqqYDUqiVQPHVwBZNYA
WjyJ3WCbmCjaAx3GK4CXN4h1Ng/+WAUnFAs2S7JrHcgXyyauryy0xrvAkVi/qAExuAKQMSqdo436
4ke/hJyu0IunqBybhQQj34kOg9Dyk64Os42anej40snMTTkCEC4KfuZuVD4FQMHecz9c6mYTA9ey
atwie3JkWz4h8gp4Y9Xdk2NUZhegpPwrtZq0+SmLepgmgV4daFWzGPehmrNUG1o8iMSemtnojCtg
gewtNVu/QnoQAe4NNYck5NiNNf7KUhcFV2iyR3bDWlIvMvHaoS5Bb0G9vtsn57bFCpV6dWk2V4QM
btSJpWuyqJxB3+WaZo1gW2YNCjKaQ4vFAUJJOQvP+G2FZzrTRPUNfNliZxqlMy7MOuwRgB/ABG/k
2BjmUGZWZ3SIoApwCBMc5ubf/OZhNIJcaNjc/H+far7kH1P98Qnma/zhRx0eF92+Nx7CGCLLGlRC
ygWdzgcQfzir0qrkAkIJ2XHu8BJQ0tdl/s8Qas/dvppxbtLZnxfIWmQkDQ8sh//7NHH9+cHoKvRJ
JuN8VTK6TW2XC9c2bmOXYO+mPsQ8hJqTC53SkKpKX6C8We81KynvWkhDOkgFnQrF2EmHanCAAtHC
ajmY1odN0FnKNhpEjc6DugOAje74pukYaiU+x9KIMgVaTnrmebaPOmq3xwxPIrrq3DGAXke4gl0K
P8bKvIt7d82qJFhOV/ycGFEqFG6Dw1vQtbOuwC65NtLVNBUNjrvXzBPxdZoq64xqHSdaPbkEWnCx
QEK0BcNEd3A7vTtMZ17Wf5z9xUYu0re9DDc2xtGh+Dybba6aZp6VOmZbDZbQZWrjjge9W3Bf9R64
qWIwqVMzdFhw35mQ0BbMvMbKo4a82i5unX5JnbXtB/cl4i15LfTzNEh0UApEEQ8iX4CIFh0vrr5l
XUCTUv+sRueiuXr10+68S+zhpIDFD1N+8pIM3EyBHu69Rj4RIJ1g6JHCoiMSMNlnE3mQPa/HK6rM
F/qADUHmpHcg0LNvaZJ6FzyQ1tSigzaCzTmz2p/9EDFk+log8qqg5kvfDcFi4OXRsclstZ+v3df2
84ylxoeNzvrMdl/jeMgWepl7r1NvtNWN4IF1Hbs5jsNu4L12T7wdj2SCOAS7tQDiX0M8y6CaJ6Ml
ufX9LQYZ0x150aFt+I5ZpThTSyYpuzVF+VJ6BZg01MxkkhycFa5mRvvZ1pdWs/RTnW3JhTqyLkfR
RYkiHrLRnHENOdGotdlqvmrkddaWSTBQz/NFVmbuPUMCr2X4+MBpOfpH221vNIy+EnARNZRKqy+z
GzVoeNPpI8xfgWFHKcD+dZlNRdjcycCLT/Mn67wwWRigSURNKv5g5MvdJlxomut9+Va1GQJGaoKu
ilzoEIzgAOEGN6ZvRZN6fQDRvTzvlvNl9bbwd1oN3Pr8Tfum1w66L77NfzgESMH732X7+dPJwgmu
ZfRKc03/w0BWKuo6XKfmWNkHMGwIVUwj9p4JkQStzOX3lLePZpazxxSSjQdP14HQVXbo2Vla2V5G
rMMB/vT5pgWV0d7PK/upA9EdOemuaSxbV2/OieVoK80p80UHAb6HXhrPoh2Ks1AttwrGDbAiYE6u
A+OhcWVz54P0qvWZ8UCm3gC1V5RHyZFsso+qXZ6U+nIa4JjRgzQ2YdcZYOIERA/r6j7d0+TgxGUH
REWMBTVpQIAfi+Ya8kamfkQoMZN9s6XJUW2Sn1Kr+EWd9HG1xDgihRtdp6u3lgDaLHHXNJnvMXHR
7epC/nQI0vR7yTzjRC2J5eE29MwedCL4QqMmoxuQKivqJFMJicyF3YTyQE02VtbOSxCsIxf6CAKV
cfr4QAbNg8ZLUI/6jj4AaD30Q9RJbCWxpxLJi55Y/W20ve6uGsXPUATBN0i7D2soAg67SKIZd9oK
pFvAaKZBcKqaHAp8qKD+Bp5CG5S4eXus+gTQNfM2mXso8HV1Db4QxGiWHztuUKjtJpzejM1nSH0c
+6JafAHqWSmHmLhh3Wv42FUUvlD+OtKL94535WOFJNuu45D4QZQ2eFQOlNrGGvDd5m8agpzvqQMA
JBP2b2Zl1zYbzNcubQfogZrFzbWSfuvXpjyEtcsQp2A6WANt+cgGKOMWEOj8oYZDo9T+nWC4lyMY
jJ9ouAmtDD+NTEdJgqojT3wNzBYGQ/FZFstnaFSAyxn22U2o6vMs8JBGREBtcnNRe09uqI74mG1Q
bvNsSfojJKIDSB4PoPlGeYe2yIefuRcDXRqYL5AdrgFKNPIdly17rnv75FVG/I56nmxZAR596TxT
P5fGgNSaNSTvnyNFBjEKGlm6EWDblqWvtDRFgigqsmc6KyKXTWfiL7a/+UW6oeO5WWVf8myaaw1H
MIPtvmT1phybMzxozujuKb029XrIkq0drUaZyWeOjpxplqzmO7LLNFsUIxK7l6qvqq0L+oEXM68m
Pis38401s/xmDxQSxHmzcuKzwloa9rQFgbYZaM/K30ecDFVqgCk4QwkeZbMS5lph55exG4AHu47Z
f2mLZdotwqQLjwGD7AigMqy85KODhIshVtSBPGF5SaAhaK3SUa6AoQqPs1s4OPFmiDJvKW1UcwoA
NY5d3vePsTCLNVjK5GZqjiBis90GH8n0+sdOGCMIXLMTddJBeCAMQ1HXjVo0m2TGx2y2IT5miywt
2vRd0SLi5ZtsQZxZkB86Cd9oLtTiesZ3aZA3S2rSAUFeEHNG/GLXAQCbyoODQGxpKykRsv1ljslD
Dfj3HH+7ilVD+7XqwT0ZD3b1oDHjSNwMIdRJdwy1Vmupbgpo9CUqFi2uNUS7H2wxHnWIv67xcPSO
MY/iZeuP9omz0nrWQZc+0dZ1RXkAC2W1ioCa+0ZuYVbbJ0OPtr5Z9iiqd9/pjuEcwhU1Yha3Vtfb
Yxv1/kqPWPLe5eeytoK3noF2dWzH5KDnWfGgBlJ/w0po6JiAC1kJc/cswzwuN92fEQI+cdyKd2RL
xbK3g/iO+YYBMdcRLKNWOUJEmX34OlBk6SDHWKwMJE97MPSC+8PWV5LOLGxVRdH5CBfgbOpVZ1b8
P4R915KkyLblr1w7z4ONA+7gjM2dhwhCi4xIUVmZL1iWwlGOll8/ix3ZJ0v07dPWhuEKKDJwnL2X
eBPNABd3CZrQvIEoZhtuagB6N6LhSMq2mIkaLCOg7+9OGw/zzLV0kVqf9dJufwzVjH7tIOhKf8tU
dfEVznKzB9dFeEy8ptDahZli/2pNA1u2SdzDSy/st43TGVuGTOddD0r4Enm56aUchiNpaHsa6p1R
3r+yMoUdJPgXRh9njxrUe1C3sRdWBWxDMSU/GnH7XvfRSnuasXrV6wrKQBwTJSga2Z4uOXDS9OiU
1dvtiud/ilNA7It6ZKrdwrEgfvKy4pjnhvcYQ/Bpjxllfgr78XWuTxneFpZSfO+4kEr5tX5CImOR
m3W5xfQ3nLDgH06TcHr4Q/N8k1hFtCjZABMCanFVNC2aUqhN3o/wNTPggyC9Oag1Fz/q3CQdt8C2
Vddu3tQQ1kf2AnVUpIaPurx263UZWN2SUG6Ed8M38NXlTrAjfNtHveHG04YBO7xISab1w9nKs6sr
cmv1SreYPULDtO50IoxVNO+Fzvi+R3V/1wpgKeRzgJXcxPj17CVSB+t6counqtLfbEQZv0VlvUYg
rn81syDxgZ8az62UiOyZeb3WqessLT0Zi0Bm5lGSIgIFiqksEJHDOifcUxVt3DmKTHtIU8DLtZhg
RAvw6jp2W7CVZ8IdgbioDgIA8L+xnRMCOfnZm6df3Vov1tSwbcwFpuTCGJIdZwbeEmUCD/SuDjnM
dMz4W4CnQlqOeCs8FfumENnZS5g8qCmvV0OrW3C9wReHm+c3Xmc/xrxrHqWKmk0Q5NkuzASc0uaD
UY/JhuN6VIs3hPZjP3An7btMjltICBJGnTae1uUqcIW1omIP8t69896B22LjZBng4mPzMOkA1P4k
ynbIaYBgCIeHK5xB3utK92QE8U4rZ/V3nhWBjVft3DjNqXhXK+YDstgbD4iu4S70UVj4xP1PkLra
Itdr4RUGlycIKVZXhWDMrY6K1AB0e7O1l4YLAYSOd9YTaODdnlvFrE0tET6sYA3xUXQgoIj7ap9i
OwRCWjreMpkVxmHV+smpq/DBFU167MYkWJKit/NXfZvb6TG3Z3smROBX0PJNYUpYLPDYml+gt9EC
82+lF7d1Rmi94A+Riqh7YLKC4NA81Y7qvW+noGhsW626VybEq9sAiSx8G06vnMGZZ2jHZ9jFvNcT
EAMambd66j/pOFiFxgSOQdMkW95Hao0kB/J6csK8iFw51G1ACknSdGsmWfOZeqgm4psY5nwLLLay
5U16vjHYsPnbMgnPI18GloyQ3tZyIA2nnBruZ3RL2+rnIrUi4t/v6P6XUf9H629jPzp386FKabSb
KZz2/YikK6zQy8OACMBaV6b9oAEJg82xnr7lwV0x9MF3eyp/2ELKpzY18WUZDsERKPDqNqbNCmOl
RzCV6HljI682saFyxJ7mNVA7L3j6eZN6k71k7O2DM/3Bqy4gJrHLSpj7cDCveyerYVA8tu9M7I9+
8GTA2rzLnjirGX6nfQVtmsxepwLg4igpixNI8HoF2FP5qXLNr0RtNJyvmLaSbx9jWDQp3wjES+vg
j0msNSCMy/VH0auHcg17ZLVO3TA8ihHUKzE8E/o9zztY06lgPEsu+6PV4kMmKgPzrU5uHezhgQ3m
AtmCEggRPBI5VpgIC/PiSDY02VwUc5Fa7Q7cTmrFt6L1RK1/NzZxFDIXmYaAqqHPWCZgXQkDWqsc
5KFsGZaac31fORAMGJuXspW5/aNNXHkPP1ofCrdhdlXhTGBooyOUugX/qsEh9iGrwe+MAq5/o+Em
T2GaVysLejsnUL7SvVMkzmYqcvtix4VYdsJRL52l77M05z9A7Ae+0Wu/qfKv4a5qAd/oEgtC/nhX
QB/BQyjGy46i6QKgB4ZP9PhTvcW1s3GL6uY+5I1WdgG3+6A1jJE+DImyQjUb0SqI4U4wJPpoMAsO
ww/jAgUbKFEVQO0juLIoRdQfqNiM+XuRqId4O/zcOv5apNaYgR72P47NJ2B0Sp35kLY9itrVO29e
YAGNCEc2WWbqRGXazF2CfNK7OHGjo4nFJ+kZxG3/PRC5ujj9wO/ZlJxJDMHWvb0BbDReU68xm76D
pRdesLa99aJqa7TRa0jRa165/vtY0K+49dJ14axbWdsrRCgBEB4q9hzZ0IbDcx1ctaqhx43J/wSO
DHJQQacQdOnt0wSoOMwRa/u+yetmmZt6+Bx79lvnucl3q2wwfM5DibTEpxJLvjkejFaHUDAYsoV4
psMa2ij9iDRJZ0anwDTeUiPgtwVll5jZMY/VGy3T6ANBguW6kHaX7Gmx5nH8BkGGL1ak5kW6Xu0Q
pCejwqtiVv6i+mZoQe2Y63kvlx9dqR42nSleDF65gGDvtAFpJnt2YS+uTam+ZAFo0C602M5xqvqz
BIEaUINGfYlhDSAYtDcsNwo2v45MzGi66Mx+1ljZnCDBpE9Y9eoTvkDirRiMT9KOooMdR+vQysqH
NI27i5O4ALT0cAYdEHNZVgFjW2o1OtEcw1C+3lrZ6HyrQf44YHGErxaHG7C8RISM+tIGwnVr0Wvj
jkpR6Tn+v/7rf/+///t1+D/h9/wCGGmY6//SbXbJI93U//0vh/3rv4pb9e7bf/+Le9KWQnBoWAgP
6iOOI9H+9e0eSXD0Nv+XaqA3Bjci64HXef3QWD4MCLJvsQ5CcNPCEqFbj29tb1ZVAJP+vklG0HDb
1v2G1DnS5/prZ/i379iwV8kBjJVNQiusXohuC6iZSM/OpLKNJF052KXyhRrLaHNzGUyi5pcyeMRn
BSDMxzIjTkTsIxuTwSAEykS0CZPg5zrqXGapz/Ab38OeGOjZeSN0NpzseTPETbXOMelBkemv1rRq
P0NMP9uKjmHFLjKnAh5JdrcuNJY60wHgpsAW/3zrufXnrXcc7uCXJQRy0A7/9dZDHi83+tp1Hpo+
GrdIAodATZnTKuNG+VIlSJrMy4l+Ag+6lLy6UA8HnCdQtRlgYn/fq9KBsc+U/Ok4PZtlNuyhhVmx
sReiVi9pVFl+bCf9yYUl5qEsoJMxIjf1aYLoM26v823uCv1pYLznriyA00iYjkd6zMxqvGtVbO85
tzDngtLg/offpWf/fnM4Q9QXd4cDGuIIR/x6c3qZlBLQef1wW6Q7hQAvP+efkKHIr3CU7a6g6j/R
dBjV2ljTlEfFuRfgWvo6FvAqtpT3hhhwu3JEpqGaholJ6RpmDUI0n622OrnzGhEvxXsds/xZGAUs
g4oeXcecH2r3ooy8ugBov0bCXjzks5p+CW1byB0kwYHqIBmWbJoC+o/USgOqaFiLWZcfUTO41lYR
B2/PzpYITsW7ydVQ7Q80KI9DAM0Mu0+qZR2ARaiaB3jXi4ff+nLzUjvWTsK547elPTnMWa3w9nMj
2c9NXQh2Uo+gB5a/7Gjy6HvVe9ljM28QKSwqEUMADIUscrpFB+rhPvMK/Wi1ZrU2zClfUSuN7vv0
NjqHeO/dLd7IC4utLN4kP4nLd407z8pms6aG0mLqP/wiuPfLL0IwJk38L+CY7YKG7Nrz4/TTTIWZ
xRohJRM+CLyiYB/HhnNvQl6ZeIZR+cn0auuNFmHc6IZjKILhbCgPSzSjghVknJzIVfbmEkvmsTd7
WNqtvKIoFs3s9hYBBAjvnTKGuUxSHmgQNVDxf6y7HSxkSbCpawmUzWjLdOv2k3lgXJoH2uNDYpcL
HY1AWyFRxLZcxruP5j/63Cp41W7+w9zz67Q/30wIQDmcOdKzIETnOb/ezERVzEwzFty7Qz0iFZt5
CxP8hYsVGR5A35m56lJPv+RMrGitSz2qSoGl1/MeCrcQnkUasZDgHnfFtkaeYZ5nq3l2/WkDktGp
a+Hlhg5UDY8PBJ1MhXBaOOlllZiQd7VYdjW9JFpQsIUaWGa8NyA7EyFKAFl3g7d6GRcFtGwCL706
wLn8813x3D9+YjZ3mXBNC5K7jNu/3RWsqHiom9S5Z7DLPdmzYQakTRJA2GaXW9JEDZ049ofiGjlT
6v8kvZzD0IDkkqkO+nkgxkpIyZO0cuCOwMENTuPXVWxAizurlwQFzAXkOWCFHB7EjBiMw43bFu7z
R6/aATrNZbBu7OfQUBHEEMWIjHBLxXau6yUYSmq0/6ijfsUcarp1nvtR3VhLLLW58VLN8t4LN5z4
A6Zh+IpYYQylLqfcUUtUwmMrqGDDRa0/9fZ4XcMgl3tH1VrzT2B8xc+pWMdWPW21AFBlrmf54GCO
QFARqin44odgvwQYX8hFV3vDgzUTSAoQkZG6xZfSXJrb+hEOSmmDsBwswlSoIe/cm8EO5t7FuW0i
yMxPTXCQmfs51W1zT1U5Xl1+ihzGmorUYKagUDHz7Z9/I5b449Hx4LfhmTAX8ATHV/jc/tM8NHoM
r7vRLu+VMueos36O6yr6onuADoPBYRdkfiLA8wAAhr6e+lJAEQP5/eClQFppDd9UqGS4TvT460iv
6hg+YMajlxkROK7QYnH6uEJMCnK1VJTRtFJFOz10yoWqSKjX0eyIV+RGfoJMLKCmcxFfGM1WurPK
zVzMKoiPllIMWyqCaPR+SCrCCnkVAWq2kjZ+5cQIigKrXkWT0/xEvQZbHCujqroRhxComnYpB9Xt
Rr0WGYQk4ARm3qjXcJvL7wJb/ES9LsKhXrV91t5OQecZQcwB7ttK3BfLcturY3nhXdKB/zqAxPNi
txacwhnLjkAouI9mWO4CVZgvUBVp1phTgw11i2PonxfIdfWNBN6pwxcE1Tu8efs4rB1OiADPw+mw
RZuHCMUXx7rlE3CjsG4cy049QnOdA5+DaF3l1ruxRkYAtAJ3CfWL6BuWT3qRTWXwlHST5QfGkN5p
YEO3bd5ZOzqSaJAB/DhSz7Lw3isGkJPhk9UFw9KCaRyC0+Amy3lD9aJqxlUt7HZpOtN7HTVQvwGj
bMbs2zFktIGJVX0nQ0RQNG+zVwjA78kZsombgxgm7wUgRmcZu6MCfwL2qW5TmdshQsDetGwbVyCz
VxnV+zrQTyAzJHcM0+F1xIcRPC9gcC3y7hF5rhB2dmH+mGdTDZuAottQ0SnTdld3AI5TESbM9qWu
2Tpu7fyKCLvp5yx1760yT+9Y6W7McXDvqWqIgsYPrGBa23Odxcsazh237kGf6rNV6B0Fa2EaBHXD
1NlRwEhRhmyuawYX2OiOgRCOxZKEdNuLoc1rVAkE9fJ6ZwdV+aOzkjc7niQ4r3WwxGc6v5SmXW94
WhvAA02QawCLc11EbX7/d8dJk92QFeUGAYtuVXawxNNRcV/MbBTAIOGSPBNRtJHDtLFONR4p1NFG
wDiA+joTZikZlcjJD+Nnmef+NObjU5yAoCFLx0SuBV/sWN1yEDRyvEhncUORFj6IRcO+r5oKGbi+
65NTHeflsjaZd4U+qdrYsojgOJOPx8RCdB6QRPfBsZAocHIlv4BTtUqzkP8IW+/QNcjI0HDAAbwr
D1W0AaBpWv/zTGj//rbEqoEzm+HF4JimiTnl14kQYaiysQajg2G8iRBrHyC9RJQByE1dPNWaW0iF
ISJCdR28o1TTPU6NU8LwBir5jluY17jTWA/0ZfY1x68S4DL+/NEDGP4Qieog2rqzxArprLQQWcX3
T+etSFSlnQ1saQ8WjjDGXYZ1nd3WETbQx8uWj8m5VY11oQaGDMjln2+D+fu6dL4NgmHdMP/nOPSF
/dP7wB0G4Lwla8/vmHbXm5mkeOQZnI8h4oUwgG1N0Mv8eOjT0Pb5YJe/TwY0okgB8qenXxXQs0Om
LF7+8yVz87d1jmtKU0r85SQmD/7HlyeYpiaMBqP4fFvQT4FbQQk9jF4RE07noDzUdpJN6QVs81c1
veMrE1CqP6tD6DbeqpndRq+w2vjoXceN64uo1NBoWlGYM3O96MkS0HLJ09WoaggHI+Xh68RU90ZY
vu/BCIH7fQuahw5N7o/z3kc/DYu8//A5btrInfx6XwSzpIt1sW0hUMCl/D0YwmAOm7uRqjdpm/B9
C9fpJQAnAEL1IvwcZR6U1IBflm4Fwh0fIhB/UA8gibuGpB/ymJFWnz0I7cIzRzhnE6HrpwzpNeqm
c6EPocLXOxVzAXXjOu4ZtAEjLLqGptgj8fIFmJ34R1acsfbAxKZDG4mNQL7MirVLBJjaex6kzTpj
ZXls0s7dIxfZb5qKTxdQfEMfM4L1PB+na4LoxzS9H8cyIBjoICdVFGczVJiHIETYnYHXPskwyfcW
fiTmHGVoIWQUtqfJeKog33CmXlRNxbEtpy1ItG9UT1XUSJuxKwPfxOpxeTsDVdbzIWtz6Bat1uGG
6n46mXSbTTvG9eGnuqzT2bFhpS/6EraFNIROJcAh2lhplf1cR30MUeWzlVaH794/rxqOxvi0kMzb
4IVd7kIGMb0UBCSYAZqg+clU+yCNWeIYFxaivokZQG2tNboDlXOZh8smNCMsksZVGtQOzLmmZFxC
hxcTk9NkD26r3NPEgzuHK5TmqjYNzEXdMAHLCZEhDRDyg8GzHx89esF+QEvZxQzBEyw7MBL5HHfX
uHDrpWN484Ggvw3ueytO1IOnZbJFiBVxzLmR6uyErxABUZfbmTJvXGfjOPm3Y0RYOMVTfOdWm6hO
IDg2j7NqqVemZ7qr2xHyoLzasEn8OKhrTpEPvmCxoaPyqQjOURrupWAiX4JVBmODIhi3KbudpwkD
foQDyDN1p+MMyA4vGugx7qkYKMln8gfggfMl0KYMIcuQOtaRRoUyNLZVgb8JXRXV2RZQ7UiZnql/
xCNoPASm8unejEPwaud1dJSQGLurym5tKc7voRfI7+0JikqwJfBWjSOUXg4wsofxR3alLkhV22BC
wdQysqx8ZcW82XgdRGlhGZ/2aboeJh7tuGEVn9IpwHvMTd8ApKt9p8mtA8wrh3uj676YZZC8AV6D
N5JuzLMMveQOixxnQQ3aGX50pWtcoyBPjlPdpD6dAAHWg5xRcXk3nqH4BjX0AX8KOkkaPOYgG0PE
c0g3adF7m5obxWc4OC9HVgVrK63BUPSQDTCaQx+XCGG3iCktMbvEOzNxGai6uGUIYLFFMUSsXAaY
xAIz1FdqNZ2o8x18QG6oqAwPsBj4d94OVeE3XOJT/yy9lj3AVyFaBxbiQVQsdcXuwIzb3vo2A2i+
UJzP10Ftf6WjuYVrbODVKpb4mDMfLAOpjcw+UNutRgNQnwE4dbtUaTR6j6UvHDvmK7dTLNOhRQH2
SQ1DLIT13q95Dq3FyPls6DranPGjzfX7NfeOvAMqVd+uef45rEGRz1d01lQACD25LhKy8wnmDV03
wpb97br+6Zpp0FAbf1xzmFTQfUf65q7Rw7o3ErFpK29XIMUDKlNbAB9gdHhD0e6YthXQjwitF5Er
th61SCMH6U2ncAe79WzADYiFDGH+NcML5mP0AOaug0g+J7aCHzHVMahUqiPt3mqLzmILILYCbSS+
ivACsJOHuC5BC6ggFgbScvoA+l76UGYwNuy9K3VA7tleMTByVlQsWGLdYzB1pCEwkpJ+r3q9prpa
IufYRks4ao67vEuX78Nw3Fo1gHe0JeSbrS59gM19czeazuajR1aOLf6Zbb6lY7VT451wR+DrXhbF
gfrR0Coc4OrFhnpHdXpg/XHk8ctUTu1O2mXqI0AYb3gziD1LdHYKhwoLvsEPdLGTSQ6XJKazRaqK
8bua1ql26x9jOn3Fh5j1SeaIUcdVoAEthn7aVHN8n1hNeB0CyJHozspeLVMi5YhBwF1iwdxYb7Gw
oefeTNk9nXkYc7GP48HZQWFuU0gHKjXW5B6aWH23e6tEts2ARqIjxSnCW2PNi9AEKQvOy2NSeksW
IHVu1KuSQ98hRbL+TYbsDCXmOYuGj3854CbHyDeryMq/GW34tYRB6GdnYMmS92PwUEPm0IeaPwN7
YHo/N8jgxf6380ZtKK+A1YN9pVT/CWBT8GRNJKZ/OR+cnkELy+ti7Y0FhLAhor2uICXhBymcWHRn
Yt02duYb+F2LoLPqF68GY1tBfGzL8En8yePOvszmo1aeuZQT/HLsoTPvdJQgJUAjEdIKVDk+BJ5Z
7F14Eq9oQKY3kxXLVzAUUvis9PUOaG/5OHnOhdonJ0Zo0Cz7syoQ5QVJDrbZ85kyL4ReFHcf8dg1
u4GpZF1aVfAaVOvbQFt2K6ud8r3JECiBV9zn24UAfLkwNG5cgnXlyUIaYJnPBwT+ZZ9Hrf40STVu
LTCK11nTti9JMS6og2GD5gULuOwADZ/y3pPwMKJT1QIc4BqrhkuIVPrRgZCiTw2GqNceZs3nVtp8
I6F4uVHJYDznHH/5+ZxQSiv9SckUmUAAR2C1W95uVw5/7gVgE+G9Y8DoJJi9aGlEFQM4gnjESzM5
4WaYimoLM4vx05TDrmO+0UkGej50FLOTMxkekFyxtZjwSnpCzuOpHGEEESEtvc3DBO5Tt/wpkqgC
FHyERRxkwGY9EWowQ/fBGODxOL9NKyMW98W8kSnWdqUdGyt6fUZehwb5VTlDfXuhFlk0bXLIxyxp
EPXqAAIdsZw8UckZWg/mDT1ew3lubbDMNfcg4ixcgCueUm4Y1yQsDmbQhc+Dm+PmgDN4C2lVlQm0
DMuGFbU6WZj6BjJAO4phAZD4Iy0kO1NpPqKFZPyTno8IlTPocyMMJkqc9y/OcapgWwhuwREQRnls
RYfVaVcO1rZ32ztrbgBlClykn5qNodhi0nd2UxHDCg3wHnkMhPXX7qgcmLVMw7fQfO15CM3otssQ
S/HsZKlc1Swl3pGb0mY8WcLVb2N10j7XoC3cTxVTJztjd++dtYG80dBm/q1sIewEol/ZwDBlPlit
YWfJ4msaeek9MqyIGyvve+ukaLNama2spsbPjE5U8/xrWzTmCoBmtgJs1oagkxM/p6HhrDLDy+GP
gmLZQ9k7UElxpOJgW1tAmbCKygPxoKdilY86eQ5VhYD47A2FhXTyDNF9ualY8N4ap0PiQ/hn3FFr
x9w3nqvqjoYa4WqyGYDvaVlc8A3/ROfJNC/3dFHZfHwwj//+oqg1QxCLLsqAUCQWC0m5CcaJHQks
eIMNzkWNPOoiwJfMjXNOXW5s9J8AhqERIE47d3KJk/5xoFsnOmY0dxJZNvllE67GaVgC3RI/AE4w
PdkATScNSKZUYn2OJRpEvakkTXtnTyy5ldJiPNph3l+oLWi8O8g+yTsqWSF7KKFQeCsBnPfcDq55
pjYdZl9MJaKb+DSDUTlC7Lw/3U7BqnSBZyM4ksQ0dDqrhfZG4ArmiwvaHNR3M5UHatV4zy/MjCPc
T62wEcczlQKw2YbsyXG9dJmxU+NUyQ4Zlvxxctx4kxjM9KkYpqw5ySr47DInwq8YdpfhCNEqamQN
TpXbtbfXtZE/DkmXr3WMSC+19oGdHesRM9ptbAO5DZk+UtdMQ/Ea8V4s3OeTqrbvVjAOSJHExYE8
EPn3AJGnVV+fUxsK9WmSmT7StPVZlLCLBbYDu7FCqn6E8P/6VlkqD01wt7jEWcd3VqhHOIvNx2DA
E2R29rnq1W6YAHWGxp5+ML0+O5eROjM4yefAHE74YDNtuNLMrSKqm0MwArgUZGX+QHXwS3oVmQU8
z1wVeT28x+cPoZEOMJoAv1t5jdkX4wcTCJxAwSOQijTCKtYq6dg91ZgKa71RpMma2tSY9Je2G2/d
qUc/wDe5LUSypaJE9Az679395A6vUFxpjlTdGEDH4Qfa7akY1iUHYQWocyrSpq+sR7tJ0xOdyZuA
0o/w9gLzBRdKGyZ8WDj4+KGkl54PbGWztlthpinXusldnwZ2uWnc999v/9q69CZ/BGcZ6C4cZYpt
6y5J442lRv1A3YVGfs9ik/V++TLk+AYSz14C26IlaIegdYdLGARBINq17UvizgBfQ+4/qmgvGdw1
AGHDiUq3Kvg2IPs0DBvwMt+HQy7eBgJ57JYgzO9UMbirlAMuPwJMeelimd02QS1n3f5g77U51Eqy
Gqppw6Df+9le269bF/5wnioiv09C84S0aHMCoCzzkyFVX4MdRSs/2hnv/rGdxuPVnOHjL83XSJa4
folMw6FtQPEmk+2PImmxfBTBQIGKydwZbDd0xvL76aOVxtZA9/mVx4adRCLkrrbNH5RZdKSC0ldV
ORvKLGLVdhqhZ3/fYBVKvYLYfRp7yN6GWe+tb1Y8lvnUtVFz9bhXXlM7/USAiiIO5dotCm/d4tWJ
zN5idMDOA1c133zINaVGlR0VPluSJFIFwCR/dSGppmRQpQ9FlWE19nkyLlxPXyCfF+8IZ3OrI7SN
MzS1f/MIg3U0cAbFACFth0ncNOjxqokD+anBv4B8nP1ErXCqgk8u7AHSpA/XQ4g4XWH0EGU0rZyd
VOKtTCRZLva8GSGicAmz4stoVcmeSlQvW+t9KNXRhjnG4I/4aLsTNiRzI2gcH0a37h5F0tarplT1
up+L3DDdnROH0ZJacx57d2XF99RIVUXX+Z7NzCuVYLsCldcxyw+w8v75aMxcR2HlXGG43Nwbyam1
dH81ZxftPkMm1gsatqA2qnNCA25IUY+A0Nyf6rzk1FStdezi7Pwx0BkHtqDibwNtLZBdxSDQinqE
Kab3M9GAONPBNrekTM8a6wRw902EsEJ3axjaOuigd/7Ywwp/bboBQEQNokeIpCFKMYPZkWXuy04c
qdQOhjjAX+GNSrQBcnxcxjDM3thZD73nTob3HeKp82A6TBA1xvx0R35XJxBvno/YKCGOfW+oe0cB
a5NqWAlOnyz6J8VQR/a5ciSUNHH7aBNX1SG1beNEpbEHHXPozU9Uqty+O1a5nDYpEjDHKFQwJpw3
yb/3ROS1myYpX6hHapbvPag4pulS8CKGux1voGQKLskE59OFB9Hlc1+m3h2bG7K5IefAREJXFGzv
vPfuwFl9HwHS5I+psMD6EOmumzPdtjnxK4eI4mTV99mc7XYxtW/rAmEU6kB1/awpYwBSeRtU5wa/
ut5auydHDEsnsSJgbjU/06b3Brh5wYp13cGXBx/0aFByxsuOcwsHDW6wEVKjftQKjNpjB3OvLQk0
ac+Bs4YjD6TP5JmQal9QA5XnViMIvwI6CBq3giWN9nrr4WMvNEblF3OdEaKVJ97PrR/9hlwc4Zny
RfV9+YLg7LDo8ec/I31n3ZdIalF9BStzhM3qYsuGqHxR+EzKhsL51LVY8EDJEZ/cc/3HcA2zk0MF
hO+lsSB8MsEO6BkfEtDRnvequY72qI5aqV/fVer3Vun172PzKqiWXq+sjTHZ4Fo1Clo7EHTfA8ew
oqqPetrLnSY8tZLXG08k0yNPg5MBr4dv8w6Qdz3twFv8VuNWMIS9OVoH+Eu0cav2RmVe0gDfEBH9
5Wi39iZ4vsixR4AEf1Nn3lCDPVlq7/01QuJfer4xSlz4fwAqYE++lQ/Nppel+Yg/pbHp01D7VExr
AFYFwjYLKtZDgs80rBTCKrLapW1Y676PY0BQMNQDUG5R4sk7GI1tPtKBq7hEYHUuKgcH9jRi7QEi
vJCbHeUFOlWrQlnD2Zs5JskAp0kmQr8DeQYZ0aDh9jOEp6CMl2TF0vRS/mw4GtFaQ5egS5X2c1XU
L6Ow00uI+Ofj3wwyzJH5Oreck4Y7s2HECdZKfhgCvIcnxo9op598vLGcrWM7Yp0Zlt6MgAojPo6X
LxXtmuPLan75UrGBLedyylR5HceU763UM5ZQExo/M2jvLLtWZEeEXLpnQJs0h/Q+9VIFN8Ba8obP
noT2K3SDsqPdGdSLBv9dL9sApUCbjkI0JOmeuXGiIxRN+35aKv52WvSq0z5fl0Zv+qNlZeePTWxD
Vqxgp4+azMR7fAFoz7KqRHGkBphU6DM41O2RQR/2s87wLOM98wSzKWebjaVYJ5yJz11V++kMfYld
aOGHRSOPMQRF74YOztk3TAxGBlWcPKVl8z7SDLLbSOqQ/ntkaWX2bSSBZuBUeB3zZhvB8uCt1psB
ukc/KhgaLsqic54ExB5WeddHp6o0kkNlDNbaE07+gEgLcltux7+2U7ugUUk+vrRqip4bBON9gJPU
WfGg2JsC8TtwKZP7uA7UMszS8kvUS4gFIHOWBHijGkX9eYq8EtIftbqD6mC3k1X+gkV/5pcDRywK
/j2QDRrlKxacgGa20Y/ZLyMBeepFZ6a7DHIRXcwmsLZSJs42t00kiQDjhttrP7xwJ4cbCt6t8Hl/
gT7euTWFdw5KM3/sgERfFrCa2Jpenj8ypKrAGvSmZcFV8diPPbtrYLqH5y5/pB5ikNtwGtMLVTmV
Vy9jKdWO+k9hJzZlZqY+tSKI35yhsnWlU1GVVIMPx5b2SqVG2R5oK7DDoGNHUWWsHVjzQmEUF+OE
dg4sZfFKfYc8q85ZJEAcjgwbnixR9ojQ1blLdf5qR4DacijD7CspAdGcwA2A6/rrGIwQhWw5fhSw
hPhc/H/Kzms3ciNKw09EgDncsnO31MoayTfEjGfMYg7F/PT7sWS7DcNY7N4QrEB2ZIVz/qD/UN01
A4jL5LOwV0Xo/V7VjZ+V1TdHDNrkXlVjh7nt7LQAkl+Yp8oUzU7ddNCcc8XD+OqWHcwuyz4BRcqe
s8rG/sUGIyy9AZujaoiYChvmaqLJz3UHWEXMA1yhcsw2btz2R8SgNBKka/n/ePHXrdZX+88bGDFm
kmlXIeKxEv87COLIIrylBppWvVE7oaovjWnZ1vFofXVry+kf3To//2c3l8XSSWedfD8nylmaJOLP
JOuCUHoGsvvdYn/TMXAtkRV+1/VAPLhuI8JlHURZHwyHAIj/ThXdxnHCjEDBnSpG1tsQu927sFr7
OhVxRhqTmw2uAye1RykvHUK3mPvfIUVvdbMkOAE+5pIaQfCbbWFKhgOf/ozmx7Cfsk67REHTX+AI
+3srqbWndEY3TEAV/s0Z+quprl8y1ITGpP1ZlzgdTF43IvSJhW0dBeXVq+f+hBryfEwj2T0Us4Y4
LY4W7ySIfhXpIP6I9aNjWryPxjDf/NyfMDXh2dNWrlKaNsYBgHl/7sSC6edQOrsECclXfR0o2L1P
PzRXIolMTAzbweGYWXp0nLU23nbStN7KpPOPdUMQQhVnkEnHTMvSryJemdbRDGT2VRxjntICB62t
XqX2W65PZMutsmR+pdg56UTRrb46e6Srjw1+fF+tbht3R4+I0Ne1ovJY5+UCx7r12toleyJnAxfB
9V3BEilwH9OGr9bCgY/Y+zpihmtrENTJMTa0+as1DyLtEA+G/tW65Gl0IMUOpn+9c+uRCMFZ2vpq
dQwMgx0T3Wp1K5Ho1kHvkONUReY247D0Evb7em05jcvBdCK8N9bXNQZzOuACBuNnlifp190xmss3
LGymKYSsJ+/VgZ/3z7PUevDkMt39u4fqJmBOhiTy8oMqyhqv2lI4eO+sLoSFbfr3wdIBV6mjByZf
y0Njw032TYyGpqpU/dQhrtIfXgJAUZVUo6shY9gX4z5dr791TXNiUXlKLuxWp846U381S5wxb/eW
GHxefOGcZRIx46luUQp1s0FyZatubBQMPmECCbmArHu5vVhU4WLRaNVjxob8H68PE0CilVOmO9X3
9mKemZ0cX9Z3t/o+1oozEsjv6pVv905K098QGDO+7uG9RJ4B43B17VAHLcGwQwSYLc8rOemv6jwX
Theqsonjwt+nDqk0ZEBgrltasdUBWNx9naquXZ1roeiwdVMt/8vtujw5mFFMamF9yXm9jxv37IpU
2Z41H6WKwNwZqc/aDDnVYDSCUxPzL1dF18k89k2iutedIH5vsQJT9cbkW6em1VnGjvPyYUgYRa4E
NQtY1n4riAao+qwIptMiJjhm6ua4u5AjAZ5GDIQFrUEqQB3qLg3u2vWgil3nNHs9gm+s6samIUlN
jr8OdVO3iUyl3n3qdd59lsttH1jLhUnYJja2NriRN+wIfDGvZCXrbNVRtRgJ7n9rb7Fee6tXZ0Fk
/HmZKn5d28bO2a6Q7vzR5PIwz6Z2B6Qh9+3iXh1mO0H3aD2oM1WXkDDaAqdtN/9qQLEaHtt6reqc
asNh1uvq/K961UNdSpo82rcsl79e8b9eTF1rtMEPAohrZI7Qbz5G815fXfZuPu7K771WPnw57IST
G+u7VhVvfUYr1jd6oI0HU3pp6BhOgi9xG5+8usgPo4jz9yTKnhQzYZFRyt+i+2ePAEzz/94j0ppu
Oy8dKqMBQpRB3xG86uLyztS9nW1h2Xqr8vIUjv2tfLuiNbP+aFXNPSyL4k7Vf3X2Zt3bDgXGaE7f
d49IlkOQsDF+mIidBKT7Wu+Iu1EVNrPTPX5V1qU8jKa56oFSV60H2ebJjj22vlW3+WowPGxIMkSZ
F311A1otgiZt1jd5HvWbW13qC8/7KlfKAujWZBiocobqSlX5j3ZVlhJJhX/d7j87Tus7UC3qoO7o
Gv6fdbciTx0Tu+rjl9ix444Bj2kbkHGZwjqe6/sJUz8yO1WjXxooDrolKKqWPpJmv427Fooev/Je
Vbqtu3pLzFa6zVokNK1RPjeJzlhiJt7JDzLCJWObPZn+h2pTNQAX06NH5HFzq3Md7CCSElKWkTnt
swAr8Fw9q+7qkFsBy3bd975eQ9XZQk/RnhDyaFb+eDQKHQxMUeT3BOPye0ns4ygQE2iiyhj57/oc
VYvqk0xTB6x3QA547a0aoOAZ+2qwUJ4qcvNcOdkgX6MC31inwVEt8OOXwkmmT6MA+tw6RUceusHb
LI8BSJQYqc8N3GwWjvEjeoz4/GkQ+TK2zuFY2PNP+NobuAxjHOb9CNbICsAs2fDS86R/1SKSeIPV
ogDhoeCs51l60tZ1FxSYamdN8/RaSzDJiYtAu+Fnp6874ZdJcCVCN7Dn8cuL8hotBVqcXX2xHJM8
rjfnNdmhv8rqTB1kIqujLS00g+L43v37QGgNCvXEsFYkvnnQffmpGm/1/+q7TI1YsW3/eY/bpSLz
hzPWbjt171u9OrvVLbWf3CWoL6/v4F+vdKtTbyZbUPD1MbP7u6tf2smhcUv0mmJH3qMvit+5F1v7
yS/krk0XYODFU+DBB9Sqzn+tS/OxxsXnQSeR+ip7YwkXr8svw1gEr0vUyy1xF4/vgFZbju7eYvm/
M9disFqyLhoQHHWndGgN7EfEd9XooDjzHPG4sOa+azOnxs0r5lHHwptjtKqikoECy6DK6hS17fEM
onWlD0zBWxFhF51P41WVYAS+FKU+PnyVhE1gy58ev0qudyyWSn9SpSAjQuJCPy8t7xswZtinY7c8
qIMJEHZXRpYORIG6srH/bGhBVOLc4fu7Tnd6F6L42oI2RxgzQh1vd2igmz+ksTiUeYKn+d93hmMd
7EoL9GWAlyOsmcLeIWHlPnaAbh7tykuPs+1BUBpqoCXrwSIqcl/gYG5G7EZYlVLXW/HBapeJ5Skl
1TdNbDNs3QTWMy4xjz3eO6k23enJPG4LIls/EHNpDPdHi2DbVs8K887Sau86D6TVVEMDaRn7R/1z
GB2ogAtm9YXmH2bZVecCzX+05G6nqQMEl7SuXDZpbFbnznCxgJq06IQzADFneHmu09avYsgrMmZl
eyK4V78WLHAOLY7KW9VawFG7b8finWB03m36cQn9PpHP9ZpURaxkCR0PM8AhDtCWh2iDO0Vf6mdp
RMvXISvHfxZ/aItboBerxReiQtAb1rNoqcQ/iqrhX3X52q/2S5xM1SXG0u0YW5xjCxxoEoKMx1yI
nSf0FnJlkj4ZTguhopHNDzm4r8GkW69ZP9nHzLOjfV4P0TcNNPoElOZHs6BcWQ5zd031wrqfyHZu
mnYqH6ZE6PIQxxCaSlBeyCqM0cmQGZaD0owezfXArqm5jisfKiXcvwMDyyJdjpiP0Ki6MUX/Inyd
ntU91EG4CSDweA+7EVyasBcsslHEs635N6uuEWwkkY65UJ8ekgFEeDQ44poiB3CtGoF0qIxcIhEU
bw1iLRZ2B/TJwsvn1qC5TnOvAdz0mhIB1lJ6H1YcIdkrWu/iwk/9NvY/3LU6wkro1K/BQbIETQiC
OT4aUCYRUho1TDZd7Q4Oqr0b44LEz9qg6lSrY7DNRfObPsBhmw1SdqFWLN5D0IEQ9z07+aHP+bNs
Gu21Btp1lItt7vOm1D5KR9uoDjNGzdu+yew7dWVUAtVRDh64VTwXhk5+909Hgc7Jme0y6yF1HfOB
iOS4jwsNI4q/69RZm4pms4Yz9nMwD1DR2BkN8+Tzx+RadXDa3LwG1asqWBUDRFgA+jtNlffTa+c+
27Huznc2RLDt7apmvT626iGUc+QdVIN6KxHYB5xgYrTKV3NlD0a31kvxPmMd/jDURhyS0Cfg3C7z
wWukt1Pd/IgUgWsHzLtr6//7KmdImrceDx/NModHNG6GR9gIKEZY2O2SSbq71fdJSaJ4WXy2g3RT
DVmu63eEWE/qIlXP50U7oBvXEJdnPZDtJsI++u433dE/lDZLGhygr3u/tFiiAm/49bsnNXc7BODr
rFh0J4nx0BFklvXg1PLPq/lGP0AP/2HF/S9uF99/ycUpITlvVTgRDmZASYQv5E1hTjV0w/RQ5pm+
NXMDMLD072cDcS4lbJQO5iHWE/9elVT9WqV6BYuIDl+JX7OsAPzZrnipZzN60opnQMLiRR0WnH22
aTMle1UELrq68TbzoUkX9BH9/k4a3fzgLAV6iGTdNzBzlpNqTLxp3mPmW+5UK7ap06UosXNRrW2B
MNQMjks1qiqYFkBt7flBlZyIGEMk7yK2N6W5XW2L89WVYQBQus0BpG9U8WZ7/OWXosrT2kc2WrdR
1si6509QbI35xfdRfzQ1/DBZ8i4vml6sm4npbV5Lqko3zXfURvN71V/ylz3gNs6ss/bwgRE9DcIm
gM/NAsgUaDWAFDNxYzGTKy5LLAEnRp86f5p1l9WjndyTl9K3vKHxCXU0k4VtyLj5NLVDDbjSzDZz
MWPbpg2IzfcfcecEj9nZZbB58qAI5/NMtjUvvINNdH3ve4G7t6v8o05rDZC+q20E6ckj6dgTerLJ
UxAxuBtQ3X7zCXTbHUK/hmlbSCXY01WdaQ5wo6ZGB9B0+VlTbSxwAa9X7dxgQ/yJWZpQLJEzpuRR
jzDNlZG99SuTKG62IsmP3vQ0B+uKKEAhNub1UVKYq7NltsvmzUwgC6PCcOb5n0JgbL9XKLU917oV
n2K/+AyG+LtI4+AQJUZwzCKN2BbbYWbJhH/R8uYkc35wVzSDL6dT2tZ8VmRY/AS3W9sJZ1SJHmsI
bXsBez6LQJ83xmtvGb8FhumHOoiwrd1HRDs1L2wtEkT6DPBnjPvNMPL0ECUosS7qcH9CekJ/DAId
FW3yhDi5CwhAJCJ2gJ49+Iv1JLdkOnbj2DMv63l6mYAthqLq7nvC8TER+5+ZU6JU2ljdLq6MZl93
WhGONgBTMx82yBMCdEo+DbdfvndNf8AG7yQX58GqW/0SSLCtTE7DLkjaMjSS+Y+o/96WiPiy9/2F
ojLfhfxErO6QBuW3oQBMYtY9jM7q2QStFo4tHuWm9i0us43TNkwrTYeLlbC/5+UH8lF7i2+mDPBe
mzz5S2eZsHXsd9gAzRnIMbsTPENCOx0IGWjauDGXMgdg5fxmJuYC4Js1ZZBUYkOHTziJu7pkgp0L
PIuaOrsmLsjqJSZv52RI3U9VfwAt+l0by/K1j/5oUGI9NK1804iOsk5YrvVEAKlIVt2iKWfyWLyt
bphX8Jh8kqVB3IfwAhDJ8Veexu3VmC08tfLXfhiMN8s7DyAoN1okXg14IdsKgvx2Ygwg4mmfcKm+
2st0roSOoVNWXMcO6yADisxuyfgxSPQOhwQ86TmJT0HT7TwTD76oanFascen3khaFp9dc0hctOuG
oX8E+rG123kEhWyfjcrXQj1JCpB2/Yu3VCQs52rZ9lHZnkU6ntoebC6KPaRmga9rvX4cRzhmlV0C
fAXXhfo52f7Ew4mjJk3U9ZiODYj7J5F79T1gzpiviL5xD12fIMGY6BsXBKSAwX9cFngMNk4yoRGV
xpltub8Ze42le9SeiGGHNiZXoDj0cxoIaMZNk5i7Zm7kuc/Q335Qpw28tzz8R9ti6lSUlTscpN6f
qppAF+hIrlJ3MVTz1w1irGbSyAyLaRkPkD1KSLN2G+IYPiHHsMizCBJz7/T6g27WzRkg+cITlvi4
brA/3soZkElvzr+Yq1xoMkvwJMUqSs7KIGT2i8+uCUe/jDdR7WFllPs/n7EF+kx9NnB4tidhaf4w
Xe9FRH1oktM7xVAed146/F5Lfh4RLI+17aIDWyMBTAa+Klet5SF4aPMsQYYW/05XvJbJ0uzyHiBy
2/8qPKQvAOp6qG/W9W7REv9haKNTsfjaS4RObDQnF8Pq30qnq/YIYHx2Za7tvEjy46EPiIjMcK+7
YiCFT6LakNWLTIbf4tbuEMRL3EPmklCpx34fDW254f1ml6KYDkHCF1LUSH+YhTPcNxVflpGL12Ik
r282bF0iccjSYr8QUD66Qt4VRYVCTFa9jbW+EavFCHaHuA1hvUVGM9t3VXTX1ogTZDyMujE81pHx
kZgeoRrZXnT2G5t+GYYdzEXnrJmaIGaf2adcoJXQds0fwqiqEGtjS2//QOwlDSc7xeFa5vhuxk9d
aRlHhF7buHe2COlWnnzRc/He2HoSBtbE1tcvronnxvvWGpGpjcGmtkFxMg0WCZmffXRtsIR95s8b
T97VXR767uyGIijxDS9qf1+R7rn2QBbbWHbX0umJ5qJqgSYXPKxO6Egbyv6NmH4aisH5sKoYRhYh
pwehB8cxRzrDl+dKm38FHjJKTvDpjAUuktZ4Ksk8hYkgXczkPG1mBzhfZQb+hjD0dGTnlZNdQxQl
L5pLOnaMwf5k7/FgMMN+NYy0cuMdXvAEdrW9s2c/2Kb1gAVDBjlVjOlFHQbhpBeyo5e8aN0zEKgC
GO/w4mcQLIgshYWrhX3X/pFazrszzr+3ZkcOLLHvAGNfaliI3kwc0Xb9Zgud/pvEs3Lnlfkr6tTO
dWK6D7s2b491LIvHYgaHpyX9k+iX0O6LfFewqNuaELPQVkoxijJGsLSFu+kNDHobU1joyvjZsS38
+A53kwjRGCu5LEHhnCJWameRZMY5HS0Ymkm5XKo0G48lWrp3QMOtgyHEfD8kRcxiFlor8JhmP4z4
65FrMnZ1mnmPRRcnu7i9b3poPbZwSabiI4gEA0vissEuL0FDdrOiIDddppM3t4HEO0I4r64V4Dq3
iOZNyuOgucjWl6n/1pG037Se0yPaniBV2wMDsmacfVBa178tDTsnoxmqD60hJxpk3XSqHdvZQnmV
Ycdw+TE5MH3wdXc/oBV3gJPBPoBTxTyuF9YHExgGfVC1Pia377GCFToWjQ42DMRFPmJ0NUKG9fGD
eDobtqwZPowgGsIClNRH4KCo4yx++xFXDBHI4TUfUMgmtJlRCos164xvnXlFxjAgIOFFW1VMxWJe
Sw0W0ZR8LF1Wb+Al2WC6427f2BOTrG2fE5c9cRTbwxWn9fEq+ayXyW/3AM7YKzMBbeuggGqZe849
a20iSsGjtrTaa5fxlY32ZnB5lyjVZChCTyNSu2iL9LG1RkERhQEaBew3xojNnWxj4wIZ3+u6JvHf
kN/9ISfFjMQEVPHqhZzOvB+QpdiCFHI3mCpZ4WBY+UPjjF44i8zaZYSAQ8sZDmaVBVhbp+N+qa9D
1szHXqbRdeGzaKl7B2bxLU8i8UggtQ+RNmLKajX9AUVthOHK5dG1Zybsqp03BBJA1yEATWKKnaw+
pP0GMkO3t1Yvzb5MN6giZA/u2FenYMGwE4VArDzq5beqr7CrqJZDg7nbbq6Dd8DB274dU4gvPP/R
AuJ3bnzBR3HBhuBb2y2gtT13F2VJHEY5gVbZIqciON2nKZQhESEVZYz5o6tlV3MduuOcwJVb9O22
R4JSQ86LiVtAfCAggKRn5Gz6oPBCvahIRDI9dGnkPo91QFDdKfayt+pwrAhqVEHsbzN8xEJJZnkn
k9rdzn47nNF7cO9TYeC8ni3gFiThMsNmQC1ZQj94VXpXWg0gXetuRuFsNzhzeoHb0RxY+Du8swfk
t5qjgfCC0GR06XhU0Riqf7e9pcfPSzjHAUWTJEkJIc+eseu6qDpUscg3dvomXaN5jOfJDImo/cbo
TYZ5FPO5dMJhHuowkbH24Nayv07upIUl6fp7KUaxQfqXD64H5wQHh7IizJN17SPRbsANPcCfqkXI
sHTwYfYMA4FzpBNDtE193ciu0Bv3/CWmayfJNuLGF5zjyMd4s/Dv0QM/DLGWh4OvP9gEdHaWO8+h
0WnnLqjehHC9u7LTfrUTP9TkGNa9XTflTs7ZT2mB32nRpsaA5bHq2/QuH8Yp1NLZCyfE6jvmfQ/q
eRjobnHGDzrazREmNGKAKd1HEd5dKEAIT/tlT/Z4sSPgW1OdbJJ+cjZS8D/pa7M4a2KAAmoRGJ2n
6uTPAwYTftXcIV111Vu2VBZQEQtnPRPnBsCyrMhE4V7aKcAYZGLxZLSDPECy3SWTBmWtEcuxcHIJ
tLJ+7WT1pOkA3tBplgdPyk9D5ObGag2bJyzn4Qvsh6WfYMkt8cmPMb9ZY6L9kGQ7VIVZwcfGvNXZ
fdRBIs5wlHSyV8tvUlpg5VgWbHko4FBg171ZpgkTmz74zKPSDjtvINaB2s+UIzEs3QdSpdN1AmSI
9I3c53787qF5spsCE1NMke+WKXbZDA98QcMg9m4c6Tvh5e/4ykzbhpDZDuVOfZcnoAkrLUavw6zv
yglZJRkxRRWubYUeymJ7LcWSvivSbiOi5EAMLj9nKLi6uuleWOPf4ZnYoYadPlqGoR1qHqQwmh9z
ABxjkYonyX42dkg0Wz55EwGvpGskO1a9NVnps7OrrXg6FLVrbFMANqHwUSVNH2IxOSxv5LApQEhu
HS97SgJxcR2/3XUorZK3LvT9AB3vuHh6AOMXrQzGcKg0Q1bse/TDl96tUIVKkfRHlnsfzfpOen4b
QlfO91HgMJJEIt4hFvRpIN+ya3o5vhgFYaEC9k1jmjhGBQHWlxb6UU2UTls8BF/4qXxiLP53wp/5
XmgYJszW1svByMQE5UDrey3GGC26aGZUAPOZxHtCfAae60YDGwiovWs3A0uKfeMghN2gBAE6vOqe
mxwKl0UiMCDn304g6PPJnkOdlbTd4zDF+PMDmYXxItL8SYuaZTPoRnQvpPXp2uThl6E+p30mTuXM
cG1rwLkqshm1d/HYZUI9vWDhujUwM9s0jYGwThVBnYvAKWXy3JklIK8pRxowbsIInc6DrrFnGRqn
/To4CygIuypw2HGdpyjIlj0cTTwVMgip/aKxU5+KFCBA0JxwTuzP0yiGszq7HWLX7s9FCnQKTg0z
tUe4HXz7YS5z/8CPW5+tXK/PLvGufbdU1xnN2DPKOss5Ldi0BfCSNupufkcyoM+nQ0OCEYWyC9EL
PyTUfxVG0J6zpnxv/YIASmmP7XFJCrbIAaxmP59Rt+3n82j1SGJ7EktV1yiK0HHKkC/BPg3a6qtW
H6Z5Kc/MIiWboCnaOX317iagArohrrg/oRaJXWthVxstqRL2Un50VgeWr6xDk+zqEHbfR5renpe+
RXZpdA4tw+G51TOwiwnL0rBpq9c0636XXdl/fVfqTH1NyeIgoT1Hix8SeBSHaDU1VPsMdeavxdXh
jd9729blxJvm4E7ReHbjN0hNNQPdzkAxnt0FWdnAS9+tMi6NjdSb7NR1Cwn3ZWuM2ZOhBSmm6Hww
km8OaoYoQbCClzKKNgxS6xtoHoZKXjON4QIl1k2SzVERJnoUHZa8OY6yQVihxFwvTU5jBy9RY7EG
DHayzuodIOZBXthb3kjb1dgeWP6yUafSSGq2v5EVJh0gSqRCoH+/VmXA1mq0idfga3QG6GCeBRzz
Te3BY2t++Ev+g7iLzzcbIUU2mI7P7pgyVkq4aSbipH6r2pyqc7seVFEdbMQ8+JuvP+V/NUf4mf+j
9+gFcj+PguBieTDqcYNn7yebk34jbcTFdq5mIzBSZsehKQKSOnSIa2ykKz9Fc3sO26AFnym8Bsgd
hwHE337+KbAmIAM4GVp3F+V9csq1AlXwhx63uX2fDE9lVN9ljANnxJYx2qqL76iSxQTKJTStHqvS
xXyQSIwTDtf8nZe1WggwmnRCnC7PUVOUjN1LsTfG+MkjKxYVL9h3v7W6bx2GNUygO05xnmLUBtvW
vMwGDikHiAjeS9/yDAeDD16yqF4DRYNExb6MIVIO40mr3IxHx5+vYkbXy/E0yaqJOGOAeEMz5OdI
F8g7dxrLKshYF76aE1owmhMuZJ1DbQKk5VtmmAWx/YKKZFnX2Tmolp/82NicAFo92WOJRaOZdtuE
FJk5dsF1FIt1IKhcwxrbpGwhtk4rqwe9gNQ4sI3aiLxOwz6PqwcnJeOMHhLa7+UBov2yJQsT0Avd
YGtCIBWrFNNfsg9Q/+0lKlN7g7NuuZXa0txlCGdYRqW91wyze29q/VOOvc0TFozkpJ2l+33KxMFb
OizMO/vF80R14BEojxFx9PeqjFBMSLXvfWTXG1ROBxCjIr9qOvseGQy7Ok/E97hO3ogkbTBytj+H
WDyhq+n9KgTxNOYFs9Tchzxi+VLGaRO2Ou5ftnR/EJn3iQUwRnl61x8JljyTGoTj0jcQrYiWbKtY
ZicT4fKtV9jLETHM5bCQOtiC0rS2i9bJHcvHbVWP6UFv1nhHQESqJNLaid69AvTH9U4MzyV8Eiut
ks9Iq12Y4CQTzJes1quVvJLsdMtdnuWof3bS+CjHrkHkGsIk2X7yMFh+pH4aoAM0lluke7MnkWYF
5NZsZpDadXORX5qiHi/OGr2bgfqOVtscg6HV3nBQ3onAIqQKY28b9fluitP4DaTgD4Ff0b3dmtqr
pTsaLgz6uPP7AmSjUyX7vJ38z5b4dRv4YOtlNF8IfMbb3EZOaSCDfETYfesjCP5dBqO18TLPeGAH
YJ3aOpEHCffsJbE7WO9kwn+1qNA6QfqzxdeW9bRhPQVVXq8WFvYxsAbxZDURoQ1NlL/n9S9kBRJy
pEkdLq0bvIA2jvZx4kEYbhasmpZseSDE8HM2u9Myi+5llJ3/1CNskZTgmfErbg8ISjMcqfx3zps9
q5x3Ri4tD2/lr2bVU1Wqsjqo7rerb3X/eQvV7C6RGucjs9BOMZFP2B+rN+7XaTXimqvK6kzNN0Oi
00mV/3F6a791V3Xq8K86dR9VNxtdubX0egrZ2+V5CCS4ZlJdT3WPJQzh1L9qrcFmQbC25xqQ3R22
Xn+Wvy79OoqZNKDmaPs4E81ZHep1mh3tCvExVbbl/FcZEWRWkUN6V81m/OwYOo+DX1gbQETxs6qr
C5fRPbXHg6pTBx1uup6M0d1XVeFmjzHD2O2iDgPAk40o/Fedaijl0pLfWSVz15t/1aWaXJ3g9dOt
jh3nBk1066Gyc2OX+HV8cGoUqyutca56bevXqAgSpr6p+976xnsBEPnF1LXpvESi2Ln42DxV88L2
KZ5D9O6rzwTExSHFR/BIYgTWMuxEvNq2hhkM26HNiaVE5b1bDfLOTvODzxx7wRCSJdKS5SeYY4eM
Lf+lRPnzgLjLW9nm3hX6ob7T2HYxrMTu/dhNKSt8/T6bujNiKMUFE1iBMwtAblBUy84KDBfvjAL9
uGr5LjzUC/migxcC+vdl1+qf6K2VWzG65U5fjEfSzT1bzB61vyqbNhKRvIPdVmR6dASZDBOiHEvv
bTYM+lvjjQBGu2xlUxBJyrEZwskotj7S+qcle8lOGUBjHzvvy2jX2wLu3HOeIFJQT9UPYvnzRVW1
sdlfg7w4qZI6QBSO9xLq91b1V3Vdb74FztDeqdKQVAsZpum+6+YAnFontlWRjc+liEposMm40+Jx
fFZ1ScViF3DUVZUCzB0vSVP8Qobmzw7LhOIxUUkwKOs91KEw/0hGRzyp2wT1kpx0HPDCW4ehxzXA
1tr8pOoantu7TouugSSHP1fbCfbuo7EUOl6Q2bz3/HgNTzBsq7rYSZ6KkgyqqnKqAdRtXv2uxnVV
lYzLvNFrwzyoYjrL6nkmKv51hxInZROgksK8KpArcNDHtE69YyoZX5Fs+Qt0+9VFLqzPjejbrf7f
/Qjxl8AhLXOv7nfrOBjJy0Q2jp1NMW5QcKrukQy0T9a06uc0yRSqOnUYKr2679ZDnGrAOc15WTWf
oOb83XDrbGSLd6xN/fFWpc7mPKrub3V+WvzSg5bVT5sEod/K9L4ySRkLPF+/zm51rtYBImiDs+qh
kWH66lbGTX7UTMAwnYl4dVrbeGroRfcWEwjaRawZ9qpoiKpAVL+Hd+058k1E0QryWWOFa+dkFMUx
FQJQ9VocRV9jPAvOBKkm9l7CfbOCHHxbZRNhXos2SfWjKUHud2Pvvk1lOx6FxopNteaTzI5dW8/b
2IYrP3Sud45aFiVuRnRO1wyBSFruvnpDyRYsEO+q5BRG9rLmCVQp8SP31bIdVJK64klVVX3MaqKo
lztVBDFlb7AC/GzQediaUxO8OsmgIQmWaDsnCPxXg6XRUS9Z1KlihdQL+mssclRni+HiEQbDRTVG
IDpev5n8rYfNOFs8V/X/MHZeS5Li0Lp+IiLw5jZ9Znnb031DtMV7z9Ofj5Wzh4o6Mzv2DYGEoLJA
CGmt35SP6nLRpGW623pefisNcbdlTjd1GOzgf7eRuoEvzz5sUKHyWN97UdlDouGTN8qHTb5Nru74
hDuXNE7bQxfZGrY+n5y0OYROn4L9DKJjjlrIazA8lWWdHTwFf+F0WHQvB/uFIIFF8lfr9gWorDcl
6YlOpeqXLkj4uk959mZp48Q8n1EO75GUubjh3MwRdGdnKfbKSLLF899RFcbJYURD2OvMo5Sqcqhf
HePM6BjtbSwRHVBBF0fXPehbCYrGuR++NSORrLQiJQWNRj9peeBsQ3ICS5TP2fYgXfZRanYHwlhL
bMxlOp+9TJ2Rb009C06evrMXFqq92IrIRk9Phqk8GHn9pdMVHF3canrgRyPDUYzEq1PWLooBLTIm
ebwN7BKqoY6GIKpZxfc27x99v1JfMcQTxM2mNj3/JSOulVTM1VWl4v5MGuiiZSN74TLHsAvzLsiD
9FqljX50wbn9OW7Sn6XtGqcGN4T70EIfbmKKe5NV2V/MvZufrhne92Om/cat4ZB4jcVi6aGZ5g0T
8pwcdtsCl7CSjYdG75dgwV+Heb0JsFh4M+PmHAHk/allCMMpjyluGM+6Xdwg8JofCo04ba7E+d4d
4pKkd/SFSV917F2IDGHrhcicJ+2j2Rc1gQA7+lmH39Vgto9eoy3o/NzdTSoxwjwOC/yXXYK2KshY
e9af5njIX4cuXtiFaXiRYlqhNwpo4hbmvf3odxN5qG6o4GoY42NUmwu/LG4OoILjU1OhEWIp+QnX
ILwAUrs+EfSr9+ZCK2dlbjwz9efPz+QgSVDsAEHtY4VEP0mtdBPrbUTwxt6Y+hPmdc/BzAhkMNQe
Al8vMI3OQX0pWvmmOy1uQ1n+ZLFae+tnV3tqG/0gx5A+9W46rJg3o/2rY3B+M0PHe8lKVN5xWnjr
LWPCjBkv3+XYiBAcsWbMMZeSit7ic9UTuV9KPcni5xxDVylNdVY+N15yCP3SemuLCs/WPDvKsc6z
1CfHr0/XUmlWT+0w41+YqMha6KekSuf7bNm06nAzx61OuIZS2TX9oXcVGy0j3b4fdc1hzTtlGyI6
aAZIpbEciS2+MdOU3WR6bd+rg8ZRf2rnvRlFPYK1S1kOyYYEJm5B/b0UrpfKqsYiqVoQRs2G8DT0
GWHJJsR3y7XqEMIQymFSLJY/QBLA5uwF9kzWAjgRxbHVaT276nzuwun1WpQjWl32l8hK7rO0/8ss
4uKcEfG67/vq7w0KmM4ee7Jq++nAoHrjnc5PWdu2hqMZm2bUqg0AcqRFlqtELcGgUY8RDDD94MFI
3PEQ9pAptVQNHniTIAnY/TzdLlY4UiftXBxmHqToVuYjjDuiDMv5a/1cNcgX1baCLmNQM5XztV04
+SGMUzZ53OYAjKFYDmlJEnmpi0xGT4SAAuAcdvuaWflb6VfhvZQ8b/IXaCXG1svBoY2VozLYMQvp
vHtV7Vy/s7GPADHSAnqhRQUslcXxixTCmhwTsufzrRS1FigHZLz0KMVyyuOzP3ggh5czkfHMHuYh
uv5hqbKtaRvVafAsJSsbCLEOaKJIMcJCfG+bSyB6OT20rfICF8PeSDHVHeuxhoIrJfl9baCfUjur
H+W3ZwvOa7RiBVvG5XcvwKJJ18q9FEs8yumamLVL0bMzZJBihKCWtnK1yO8f05IQL4llUmuWlqtb
pWrqi02ygEDyVDFWm0VzUm0yQwEekm/OWEybOAic7wCIb2r2sDbjfWqs+Q9xi/eJSOjXsoMuQlI+
fMEumk89U8MNVo/lPQiO9FQWtn9pjTm88X0lOpGHzE8FIp4Peha/p8iz/Won59mcsP123PJXnhU2
zr3JeNFKvHHdGPQNsZ/o15lEfEMEn4WBFrjxfTrmMUicILghRXqMx/nVnnNjgxwn8I0yte/auSvm
TVZpdG/e1D7NHmSj2Hb6QDQUY2b/u4PC47ZPYKC7Q0U+Lah6AFdAz+HQqWhsdrBYvHa8ASw/n+um
+oH7onK2tGx6tbqKbjc+atiKv2Pf9TOf3S0J+rt+Kv1DaIe/qy5LHqI4Qrc2dZQDNH31vbRijUlr
e9Bc3X4L7SMpsfSLMc/DwVCieO8q6U2geD+ZrqsXs45+m1HxoxtDk/RO5Zw0EKNk2Vz8lxAaG+s4
RYEJ8oMXGsm3gSRROlkuUKSKZKXDi51Uo7fTQ9JLFUCA56I4EpGPSfnhnd3mMR4iqBOTJdC+VHPg
nSyPzCfA93Rfhchjmg5gpQEsfNP0/q31zYX1fT/k2rOhNheI6NWGLFRwUAsiYhZylwReRuK9KnPz
2jEexvGbjnGG8VS0tnuasg75wxGAcr0lzqicNIW8Gpym6gB3XkcexDcuP4F6qPcpEbAd+kr2Lrfz
xY50PvN5RGLTDr5WmVu/zDofbar0B4fEPeBuJyRiykYxx/B29OKfU4533zignYtj358ZGkzZ6h6m
ckGztfqwfSJ5qx0tjIcvgZUTlY9KdxfkqvEO8vPHYMXlHxMVTHJBv6OuqyB/hwTrixJxiKHtNioi
dWcM4AZscLTosQKlIiXZVFarHSDOExxbWsjGL3WQLqN340NWeUZGRQP2F5/ARuxjJP0fes1UXyZS
q3tPJ9ctRQshxfss9u6k1IMufBkMyNij3d9KlQH74OhEdrVr3ER78XqjBeUJgGgpSZVmWAi+tWly
kROWr8/Z4MvM3CU6FZq/qH2W3cvkA2k1o/JJSlgbBfvU9XFiWQ6OrGzIV7cXKXm61r1ESgpCwOmn
a52O1cS593IbFg0nyIZJyYFXA5fK5YTAVaZ9UiUqaARaMKuOHzud7MNyUFk240DgT4E0cJYWhLqH
i1+gArVeMnDTC+KryfU3Z9FQbCNvepliwh2TpekvjY/DVl6HlzQL+dIVbfzHbm10pZk7PTuh/ZwO
v0qsVV+JaW4nwxpxuMiN13Isf4YJQhNyjBCtukWc0juBGDVfbQ1bPKX3hr20zQ09uFS4nWzl6KCS
6cHF2zr65iPf+xIwTD1lFy9kBgEVLXqWDeIoxb5K/GKf/FOnTxEu65WHeLetR89TMILy8j20v81j
GkbGi1t0xksyKwz6YFrOUowVrztrM/AQaaINtvHCB2xysujaPsdWYDui0nqyl9OroD4Ad/cRRIfb
Vimd8yybJG4Y7ZphPDtB7Dy3aKPfj7ECzVwHgFaYAexojE2O0piIYPiElhxrGr/Nt6B+mz03aNwD
bP77enX3p8gUfw+zH2AU7hvPcOl0nNKa7lqUutasd7XG90xKeGEWx7kCYHct6j5nzdnRB7jxIFWj
MZPO62IVd4gqeJG6afYvWs6LIaW6VfpTa9UFLfijsunt6aEEHHJ3rYIFiTHS4G0MJ48eHZfXvEU7
y550c0Nul0yxMQTPsvHU8KgWxnwvpdF3m/uodo+FnkbJdm6WKHBdORs5WkR85VNLJ3TWJPFhrTO8
5Lenqnz0+rJ50iJYZb8dLCrHRn2WDf0IBY+ebPVa55vDWx2p4y2KPuozDvXxba3Zf60NEtYpKG80
zXGtc3G9asfrRZt+QLACGaGtNdrTrR7Fj+3oZfd8A7N7UuiXHhLERUr4LdrqRna9NHzWWrM9f6iT
06ym+FG3frDTyioD5JM7T7Jxa6KEDoQAGOrUlaoCSJdcTD3sEjiqL3Xsly9+UhJe8+LoKHVZlBOr
jIGYh3lRbqfKVzf0ff8sjU0Dq88ClWLDBP5TqrgqpQyz+6CL6pd6Lp9bAoV36L3WL0WCyK0ZKv5W
hQ6K18Nw43Rmzw3gYAh8akciFaSUZtcv6lTHD03snuWgVGFXpRG8b7yzNg3l/WSON3Yd9jzPwXhr
zKG8eGPdgQqaguyuDsp9Xu4VdSh3TePUO80KZoBHPo7tiuHc9QkUjbj3k8XFao8d2JfG8Av48P2t
X/Z3Vh+g2B6Sk4KX8MPv4oMVIniQWKx0CmYAXqlVpzGyf81uDoKtPqt9AHNCCcF0q72+a5mDbBtm
H7mHTY2ebWZQwtsxUiCS+nzNJdsHPgZ2vQkGXVWGC4iJN612omPAB4EAtwokHZBy3+s36ozWXKsp
BskF2EmuckxH/Z11F4MN6IVdaaj3WZee8TRWbquuhB7bD+456yHAGcZb3Awxyz+XdTJoz6wP3Zc5
s7TLREabeEdLMNEoNlk+tXCmNuqIISvqxKRvJ9wAvLJPNu3MN5LF8J3aP2lh4z0uInwTJAZ7qkx4
j4FxazaxelBwPN0U0fs8z69khHZRq5WHwm7dmz4zJmy5lt11Mw0owNtGdYNo2RcQFiNmZm1/KJ0Q
O1Bd9+/7/BeXCS/IrRgbdJ+HrWMaZG4LRbvNmKtm1qg+GSlXHqpsvrEQnA1CQCKZgnNfosPJm5JT
ow31pe78eo8L4bBrHCe4Td163qmt/iUY8Q8AMdXtgxmKhjqXTxbwj6dKN9+UOKpOGWqNt8gkgivh
m7JPG6e9LYuCKIk+wN+a/W1QTf0tQIJTVyPI2NbJNq/Lo5eN3jk3pmqXMm9gaWWGGwNTpm3ddyer
WhCBQaftzcFODgCEfyDV9H3xpDyZZMm33K1+Cxyu26LORgSPfmM3CnC9pG1vNLboJADXQkuCFXtn
8LU3bNg26o8q0Sd4dWZ9MwA0OCtLwMNonmRGrS3TaqYodKOOPEgaIsySJ0hGREOrvunZ995W7tMU
ni/iKNs0fgK9/Gd2jepC/k3lS5jUaK6pl6motGcThodJtyfda9dDAv7GqbZGHka3XV4Fl2BkhpFp
vL9TWGyhd5bI7Q1L7y0zQlZOjyaFE73h98oEMyGGald1fQzt6Ydrqu7t6CbtllBgGxIKvYIdsOgi
t2Q756APcYQIINNoOd5XRb1ESr5ABMi3Qxz9arISs+XIPPEt7xMQK8hb1Qdu6J86xSJmJAxP9gFT
jrayHgmM6JsYdNnOj5sXz23gmLkNJmKqUZzDmnEwVsztPPTNtuyICdT5I5qm6m0fRdptu2wcE99D
BxJmmm9CPfD3ZgdSL9R0ViiK0zH2Ws0+SBJ3CyjrEBXBL4XMA0oMEYpChDJ+9tZQvrfImvPRPnU5
bmiOC6dJD8iBqCP0VI/p8V3QAOSZn1iRtFvynlVp3uOOnW1wA3hLYzXkzzvWAqHeTZCLH0aPAHut
dxNZ4eAZYRU+n20FQslXO3D4Znw7grzc4L7ErIJFYZeocHjMluD1nAYH21vUZ6v+V+D6GQJlBvBG
V08BMZg5wEP/GM44/ukQ5jedBpWp/T1AGoyA/e4bDzhfbTtEnZ2NmbfqFqHpYq8WHQjlTsGARVMV
5CPRiwkCn8RC6b5M1fQ8hnZzS6gx287dhCha1j7AXn4m0txsLPTkz96kgwLVfevs2O5F8XvvoiS+
e7EWnE4Vd98b17stI4ZZs1EYxtKqOs0oLOHE+W0AiHqsuu4b3gcGnGA72CtlMt0NeBXdOgSPi4VA
HKT6S+q4N+AfJmbZo88dHL6NrNqJbgTAl+J4rxudv2kKSBRZXBGoaAOTrFtpnSq3KjZWYrdHoOsF
oDjPAnTDx+AAmfni5CSl9ALNLaRjX0qrc4nyFNouieNjObXmsa8r76/Ue4XL1Kmt/3O26x2cd76l
3gKRUX5GRr/NrSy46PjKb/VKbXas1L1TD/DsaIEDBXdCSkrxWbx1EO4dqyDooZo75ox33mgNj+mA
RpFDCTGZZN+awWueKfbNuqmGwrkWbWb+Z7uGIlbP1r3lM3f0Bgsco5sB9Kw87+AHvrcNPdTXNIa+
LUvmja4GvIq+adzMdUzalNnHrzTX93mQTBfs308dQlFPWhz8thaHKKg6t+gWS2dkdcaHeNks4jlm
Pmq3qlm3T0PfTvdtvIzclLwyaJ/qiKluVafHMnDUcJs6PEYwYWelZf3R9SkzDyt6T1IdnUOzeLSM
0T6MecT6e9n47t3sdfDQWi3eN91T6jTJJWR5cEl9J9oZBQQA2NjRjWWbT3pgwN7wRnoUroEDiCvi
e/F+UOqnGZ9DAnsszrpF4EzLToIBs5eMNFRhYImmtXhdgcD8Z6N05It6tE0LD7sMI0RSyy9BaoyZ
1xJmwa/BQfZ8SQQos77XfdxBMdyCI4GnpAfHOuhBY03BMLHi9DmX0MgtgtJnOmpx05jToxrOI9QO
396NqNJsp6WITMG07U0elpm6AM2cMIVX0iE9OWugizyzuAGRcRomGCnAle47s3tSWvyfcjNOdjpe
jPNWMHPhQuC3wJ/tnWHK4RTM7v2YahpTwS578EjNXeKmep+BG73htQHasPgeDlH6pua4xHjtL7fw
6dwSJXCWUEE966x0UjqU47nanWwmPmEArDxl50trNMADJpWyVQB7+iAFpjo3L3IZzA9fozrIz1lc
MmSPnbPD9xl4CCkFQHDFvC1QTIucwua9sLcmQ97doEHprQEKKB3AqqTh7yE54t/FBFhPyRy+h0jB
IT56mAK/3DnOCMF9wRsB0N4lGk8X/d9UQX2r/sO6pr1ph+xYjzWfSVCBiYMzsppAEmrhcdb12Qm/
FnlpfEFCHkXO8VlPAuuUDsrzTBBgobeqx8pcjAfib2pnnGJvDMnW77x49s5hZN3HpNK2qY6sUqvm
CP8ZIMbtG9fUp1stjV9HlVUqVvLIKIZQhheTpspH1yZp+HtAgd6vChBBVncHm4Q3WK7SvgpHpNOf
bnC0F2C7LtLYysRCwGSc1hZcfZ72za5Ibe8RFoDzoE6vMwi+RwMwgp0HzaGKky8lEwPkKyOglSXJ
VCnOqZ4x58PHPs4V5Zh0bsj8yUiBv1i7POiMbVUW/Ql2RPHamXVzGmGLbKWoJ04D3ri2sJ1Umjum
y/w/bWfv9DL4NdnKdCzidL5B+OOxnwF7m66dPARIuTwEjVaTGUYK0+mddG/VdnUsoYEbAewMJUFi
LuPnLUwNd0Aq2AlJMhbBxpnHbM8q+sEgzsEovssy/N4Bi33P7VdMy9pztmBmygVXF4KwOJvOQ7Tg
RmtjUs8AI8IFSSqbSY/eFcXw9/E/VVIvzbPltasvZcB99VrodJusSNkK0LPRQU5rdRXs/MOEseDJ
Cl/jBqSA/zI2QXoIoPParQG3aBhfECpH3RDPu6uuhmCEBDeUmSwY3NhByXsR3JADnZ9Ckhx/TG4T
XMBlWfOeySq/RHbljbYquGQn2U1mIkiwsPj3hroA7eu2OgpCpXKcFkghc9nsUvTArYMGrwd/kyja
EkegNgCLtSer8tVR8l2iBhit/jL7ARTzcuOa5Yqyt+ITbS1R571AFaVynLMpO0nLyGm5M8giBn+f
3y4XkVZaqE4b28nSnfzKBK1pErAIny2ufsegUY+iMOJ4W0juwxkM589ueX6jGTmnHDVqyQHLJpH7
L7sxS2RSWhjfSTHLqmNYKjr+M8tvysF9BnhnnORPys/AwDeMqgFxkr7a46f+S85LxwCO+fIYr09Y
KgUvlftkXayFNLrWjaXeHZFawZMJ0McV+yu9AdotGepxSse9qtffBQ8smwEYdVfDryOeiuRIVg02
ZkSVkzLGu81ekt5XnFeoBt96mIt7rwl5ojYSooc2aV7k2duJ+zAQ9znMtcGwbg0RentM3UlvFZfU
YfnXhmi2rQ8N7LAOhLoJdvK45GnIXolVarKRXekFVqj75JW7jVf0+QVfRw/0mewuG4gI9A3lWGEZ
ztgyJDNABGDOONaa8/7Drpzt4EgBEtk18st1d0570FB2dJK/NzYNMepmF7fJl3nUL3LnrncJaumm
sNJpJ/da7krSFqz/Ww3xlQUDIM9EzpA9qbt2BynLxkhxDGm6EIgmoo9D9ywP/to15dasvUGO1EQ+
NxUY9p3cCvmRel9zf9qg0LdE0JnlWtWPdrENQe7yen/N3OlngFfGIWM2QK970aq8hWkbHvIZonOr
T8/6MnTIZzuLbec4BzNIYOz4Nip0TpRwG/SErCQv/r8//OE3yC62V5Dd9VC/trw+PdRkcpAmhr6T
IUC+7x1y4ycbQNb4nMLlvd7cK5ziw1vzAVTx+Q4apPGKCNbk3ByMMNfmfeyG35QuU/frHWYQvOiO
C6V7HVzU/jHDxPIgv6X3q4fUntUDGo39vG2y8LYddAWYxzIOLa+1nCl7/1nndeWMcECY7KQn9HF6
YArD0mXpCPqItJMJx3rtPksDu5ppYOr41QfTSXrw2FnDacotliXVPncGjI/cBVz5n3/XLtKzH4IV
9nIDuMICSFn73hzfufoCYDQKu17kbRjelmFZepIU17qC6M8yIln67Ox9pxrArKSPTqAwRkp72axv
64cuet2V43PlDSevMbfSE66nYCtwVN7bhgSBjIUs2JsjCt3n9Q1f+7LUSTFYeqHa94cGkN4xdKKD
HDOls0uL9fzPXVDK8tRk73qOlK+7n45L8VPdtduWlW3/PfRgK0eCPzXPAVy5TQo8pkgBufU2COfl
w6F7EE0DnYXqpB/woSBPz7xAnvhg6xiDOg/53D45zA1YH97qRCxmtcCqOXnKAaUMdXdjLVjVeSyf
8sHtDqY5M5VodHWnBgWxmx6BmQ0J3oPwDqZ8sYs056HeBVH54GTVhwcvf1X6wfV1WstSuXaTta9I
k2JI21OP/aB0RtnUy3Ate3oCfcmM4TzJ3ZeLFOAZJzArdLveh1a/lbcEVju1svuhdnCNv3ILESVZ
t0y4Bu8h1X21hUsRcsO6WEnPxMGhhsQLvmFM9LeoB+6OjMle7rFs5LHHy/QEoVzWyFP6I5/0ixcb
2UGdx5vELBEo87qTDDIao3YLZ7dEPXcXFsH1C2C0vyDlZ2e5oDx52WOkbxc2jB0Nv+bBe8Qszr1i
lv3EfvHxPDvk0iPWwUDVVOfMeevv09tR2/UTxPv1LpaZw0iaLJ+ZzM2snW9BFxJSCbyAv8AlG8zE
PeRHpQm5NSgnBrooo2btrzpmMtkCr1sdJ9c5TwBzyOceoUeiURzZ2wzHsOvs6rqKirSgIOema9dB
GC71fW0kxkGuL7/Lt6Px3OoPs5G3B9U0nuSpro9W9vKu+xkbU7QZiwKlfyjkfy/Q1oFDkW+/lK8T
O5anJY40LB/A+O+1zM5h57f5cIcgu3kCmlZdhLUzRF11oS/8KcMsuz5feRLrGLM+GD7Qv1Pomebk
1TsLgjSyGI6Bw0nBS+Aygu9QCNyX3DJ5MtKtA5XYowU82C/wDflnMJcG64i+Pslrh17G+/UmrEdl
T5r875dirjbCXrqT90lmCvJjpHidi69l2btWzhG2H0xoEWaQia7S2ScVj0VpIn/2OuWSXRw2edWu
u+S1/4bVXz+U8js/zDKu55a5uwUWcEtCEHsMPvQyfyU5QuhaXpO5QA5mG0zmN7RWiCeHfXIqmjBU
99L8uusvX9AIMEgXpNd5nPRUmdGtm7VumjNSDhpKkRowsWUSJv/OurmiJKX8YS57/fXlPMLEuRsL
dN169hvg6QebLNW8Ra+3IAn1w5UfYtYX3dXVs9xsmdTJ3nrv1zoSQWheBxBA1sby19fieq7srY9x
PbBe79O5Uf7WIdTBGMaYKQNnBxAgP0lZ3jzueMIyfjl+/fFzqRWbSBnUD9NIeYTXnjd/DyDan6W7
RijpAppenkHYdUhuSE/59105+zpUAcppTm6Z7j5TQQKYIusS7hMnRAgecnQ9sK4B5YBs1nZSHPyf
g1bn5+uvX3ryleyxvjPX+cy1M0utp+cd+ZN/3jvZu7aS3c9lOel61Q+tPv+Bz2cpGomN1n7VZqRm
ZVxZZw9y7r/VrU3k6HWeLbvrRp7HWpQ9Oe8/r/phOSOtpeGnP/VvdZ+u+ukvBcuAj9Fc3YUw+pZX
HA9nchXVfF2rygsvG0IpkDOhEbF4X8Js62atmzM8QaHf0aZqDXavjWS4lYuvTT8ckV3fDEAIkYK/
9mh5WdY3/tNLtb5A64smdetpcsZ/1n067d8uf31d53wh9xcxaL9x5+LQxrR2mQvLh2vdXFeya/lD
rOLfmn+qu64nlste/4Jc51Ob618YEu9WU4Y/aueFWxkaZA0qe+s3WsaQtSh764Rsbfyp7lNR2vk9
ggH9T61GEiEpbIh8vJzk3pneShe+7kqtlGdC2Syrsyo76F7xsg7vgKmgja9lZV5o5FKWkZ+5UEBE
ycos9xo68gOrnbcyPBD9R5K1QRn4b7raddCwVWIIMroU5QwJE/G3nTxJ2azDrRSlKziy6F/brN1g
rfvUhdbLjEGTErJwYXoN6mzuOkdP562sfxMABoSLkvE1aIfocH3j5aasm+uwupbldv1nUQ6sr64U
AwIpfw/fUv50BambswTshJbwGq2D/XVifT0uz2c9s8GrhMVbdrYIjBhLhOTDynFtJufKRiYGa1H2
PrWTQXSt+/CPy5FPpwxepexn4w5U4GMNlQLXAGlBpNzQQHIsH64SR7z2RYYuP0uy7CR3pkz6PDvN
qrNpMsc6yRNen+j13f8QzPwwVVibyp48/KjoiehdG12DXLmD6IkRR8ik6GhlD7NXko5BzUWb7uUV
vcYppQeMsx43f8mL/HdUq1aDPdbZpE4akoN5np0TJIJhiUNak03dkK3crGXfChT0z0JrUy66w85s
YUDGgLxGPixdC46m7t8IZ9siARCpaNfIXZXnUmdQmfSqeC1jeCbCJ9eXBzy3iO6013jmp9svN/XD
I7ouXa93XdYssnt9zSOSk7NnTnu5y/Jn1438gLUoN/ZT3XVVJ0c+kznXlnJ4/Zf0MNS3NtZ6G2wM
sYoLcv+9K+LxaCAEuNdhzFKEeoYAaXHGZ5Kjlk7uzHCQ6VmOeh4wTz1J8G6qg5dIy47acg01qbO7
MqjbjbSau2w8KXNp7tQ+A6Q3DMWmiXjVZeNlrrm1PQCeGpii2zRxD2oUWvkeySAMl1nZ74lKghqe
nHOjB80DnCxyzYjGQjzPHNyLYvU29cfXBdH+HCAD+wz/pt6hGjeiykFR6jIEj7KE9EQ9ogIR21X6
HHsOyoJmdzfFaCE4wBYOOrn9o2f582NaNT/hO556Uyvfx9zEVSv1v+UlU/IaH/iLH6ggxbPmtfdm
67tHtJ7Mrh+QcNBa1HGGYRM0df2lnsH0siQv33Q1tbco6gCvipDtUovFFsAklDznVoV+k6ruKiSC
UYYqwXFjxFjdj8sRQkmYCQw4CoSJdmwKu7yfp6S6lz3ZZEXhoHuW5wgLE4S3ijjYlRXyQ/40fDVJ
nh1bdZHyy9TKwI4EJY7dEgDeuD4rt7iIUb1WIXwaPkaiKgqGuzYrwAR57cB6uCncC0gN0msewfYW
1a+pn6LHYdlAdIkefTX5hqymcpaqMsOkG91FVLkKhM8Mi2yNEzw2qGE/qmRCH1NF07bTOAasIDgQ
2x7QqtTmXuZYiuIhu5mGobvXks57mJdNnQHbs+lbsKtpsR4I9SzdaqWDK9pAdsacMJsbRx1dGP/3
lETz/bUEmgPlX4c+t55fRZb3gMpMtK3CdoPuqbF3NMvcTVOTo/EGmL4wNPNiO0CdgbVqO93Wk3aD
FTwyGDiAl15Y3lZQ7W6bZbMW6Z/HpCCGOiBtZMNNK/VLPpupsdVMQ7vIppiC/6ks+krZTh4sdy9M
CTYjavDa+wBGXXvsvyZD/pdBKh1cOHR/3i0TPjPIRNAKRYVKTD//Jt35JcwT/evUJKAVEMR5DcYM
2DU6WA+zRi7ZmhLrpnLz/qL3cXtK07i45xFoUP5b9bkZFTpXlpp3qtG/1qgG3blR8jDYVQP1Vamf
457EkYPY416KcoBU6Bvy6/m+Hjc9xh2baWkeaymmfDFYruU8MthUOQq0W8aM3YeTrfybk87mjVyq
bkzt3vHCE+QwnDozZNEOfHCq3foL2iD5E4Zzcr1ubcztQ9O1+1xF1mbrY7HcB9kLRoUzQfuiYa1s
mzcQLZpnuOf9PaHjs5Qw2m2fMa2DDJWNiDUtLaTOMcrPJyXuq+qix4VrIEBtaD9ELJZdBQbdLfpp
/W09EFYuU9RO5ICDksUZGcwENBu3QjeV9ojYpraVotyeLFWXT5UDJmy5P/Y4AnSplolefLTHP9d/
J01y/2gXNZyz5f6hOg0iL5s8/OnpM+Ngopwiu7KpghmG+1qW3ja2SEh+qJTDcqSD3LEbHgDOgMAL
hg24LiwVyopBSa//qusgPPX2EKDxHlbfyvIgx+MhrA+pjmpTNSsOAWvFxS2ceOC5CaLgtls2Q4Lu
iWv4xw8H+j7FTuY98O14D4UhvinHDA/DZSN7UmeyysaywUZRLdaiBr/B/2gop1xbr2d3I+aA/5dT
UncAX6Fqx8+XabsCkdun8b5UiQZuP/06aS1/ZCpKvblN24VHQdrRtFoYsChS3kXLJkdg4k6Kk++j
WBj5A+R1NSa4vhwuVZTLN2sj2cNB74YPX0cemZNjl6hKWFYenhiTolycdwsoPspScvTTqVKUP9yi
OnpyEAK/nip/7cMZmW7uuxKAxucDy6+ayhiy49Nc2H+l2JOCXJrd9KadqvTGHSMAJxrKm11GnlEl
W7FPilB7UctwuHX1+kceaurLYBfqix7W9x0D7D25aZguiA7y9esN9L+cutVvbKAl727GpUjmlHcp
agbvUaV8gY8cPMhBswzu/CK2H+UYSOF9CqHuOV9ajvV7Mmjmq+ZHxZuWnKUJ35zsRW0a6Jf3YZ1O
t32gpXfjskHcTx82ZlKzazfzhjEbNN5SlDYQTUnk+O5vNRlwL3WJXcJcSt8zr0ZHWzParRSNvhlO
Bq6pu9K0UMTf2FbXP2NjhXSRNer7CELle9Nji6DC1zsu/Mp3oGDlzs588zRimflY2uMrEJruq1V+
n93G/WIpbnvJygjpJFvvvjYzQArVsfJHRHTQ0g37P4Fjt1+BbOm7OcZF3G78Vw3wGRq27QDek704
bPcz1rDwhf+nClrk3wc/1emWAyo2m2/Lwav3+LWVKMw5xWumWPalSbsJze2+eNVhTD9j/b6Rgwow
tlcQGF9g8qr/j7Hz2m2cy7rtExFg2Ey3FJWDpXL2DeGyy8w58+n/QfrrdnWjD3BuCDEomBapvdea
c8zzssnwavoLVl9sl9UBmsRescd4taxWkSWuE126ZW15xbaXzzKsNxVH9NEfJ3QJuR5oxwpWDLbo
yoPCZmRniu5R66LFA+sJWnZder15WPZ0jWevhdLrfO9IO5k87jwAY8KnTi67FR6f8LCsmqFsIFMI
u+OyahBERA6k6p2W1Uka3y1+8y/L2tilV+7X2VWL0Pd4g78Lwl66JWkjn0MPG3HgEVfVZ+UVoc8a
7ER3K+zmMY4a+YhYob+pasOlEkGVL2PrtBywbIeLuCmkKr0sm5aFgHIUGhgYqlYlcDUnPTY1/Nty
eIQd7ZqJW13nG6u1SgILqzUY8+JojGZ+DFvMcjMsuDhKMou6LS0ws/LoRnYHdNwI67tAMYkCH/UH
CGHJq6yX9hpuZrFbVvHoIKlX86dCDCAptQ4twXyY0o2eA9MPVU02kK4sNwjFy+QVFXW6xY5vblR6
H6+Grh0zS9LvRZCa5yLWEVjMhzWj/GdELbnnp005M6xTSCPikTUvJiXxVlTwavS7/9r2c8jySJea
P2WnKtv/9Xy1QQDTGtFdNUz1ZZBK5NK5BfoOVZfgl+hPJnuPYuiNp9oc4ANlan5KA82AbFwmKOL6
6bkrrdty6KAlpyrU7JeqzmTXqiL9nBQ2ASxVBS0FLuwjdqQPCfjVOspXFrKhk1xwUVlD9N4qCMR0
zarvbNH6B8kw422YBPI9VJXKWV7enF7kwq4/WvpGyIhEBIdx1HbUbAuou4V+sw2Y41zuJmBLJXPi
tMoh48KoOhXcU09GEbidp0aHCjj5Pzu+j1l2Fz9b8ZEgfgbj78qTL0fusj9A93haXi0yLTYaJXbC
0hT779Vlt2or8bDh0g6/j/QV9aaLWN/KRo93++cldFMcDeTlBzPQpXWi5CqxVL2509H77sm6qU+K
JsyNEafjdSTHxe0auX7kapSR/ljmG2PnG2we6au2H6w+Zkg65Prmdm80ufjAkwgsUnCf59vHRZvG
JiYVf1pXZVldIrWpdkIr+0NoNTrpvl5BLEFrwsdCrMqND2emWoDF8jrvNfKHxzgU0h8JpeX3G6WZ
Aiou1z/HpH8PJMl8UYw6hXasTPeBARucIYp/h4Xa2qYzVFyWvOTYJZG+pRyQ3FlYgdA41zr1M25k
hjcFr9yA3zAfSp+qTw4y6iRG2AzCY98Sf1LIyGrbPfhEc9TNr65FswynuH6wG+aEbVcqd+g2WuQ5
JCzhuzJdimuet1NVjQyqwZyRBnJCWpzSpsflkWlWtABBIJzbGKwL+TW/FLO3H7LEflHGSDqLzrY5
B+B7qyCpDstqq0Gey8yo3atRB5hKYVy2bwukbnlt2Y8+hnSn7AP53JWF9xhW06uq++plWZtmBbip
6nfLobZiHkNF967LWtD52yYpkl8iV71Hb6KXmOv1faGZ5qO3HbzUfI34qdw2g9xszab333J1W/WV
8VagyCIyp6x2vd/nL8TcrTo9tH4xjzwR8pBfKk8Cnu9j3mi7QHG+t807wpyOM8m6s5Nl2AI7GrmI
AK9pofZniTvUgakFpt8+/hxQa5Xmlkarb3oiBS/tvOCLMbo12cjusrrsoGGbX+qJtC0iq4+InXhn
vy1RNxA46lC7yy/avDBA8R4tSTtnZjn9ogrw0hbh+DaGs9Cjwc8BBwrkXqK+RFM/vg1VqK+GeXs4
b//P4y2QSz/He5bH6yBPW9W+BfDtX6//s/3/9fr/efzyvmrZ49y2xVpkerTqmbDfin6sbqop1K0x
bwOXUd2WHRmT3+9tyyGAIutbMW/7r+fyywnOSrK3kcpv4rLQZ7elXdbyhm9G+s82mfhoOxObn8OW
nUNk205V4TfwizspbXQMk3i+BqXq/bXJte52cGzcdFDyu2UxCP5fefekOkpdrtUglk9+iRGPm9Sy
AqFdPjXzYlk1NAnT/fd6Wrod0zVYj//au2z/WV2esWyDbXfMQgRtP5u+X+lnPeGmNw3WXcHpeu+I
/4BIZr/G+Jn4UhXZ3vbwkqqD+Ws0OvtdA0BHtdDu73TLInA0hreSJ3JI9xU3McbjfV1IG021p2eI
DP225VUX4OkTtqz98h5BipyvKxv9TBK2ffFahUbX/NqEV9ypnLVHdCM6qQOatlHrZjioVQCzew7c
WRJ1vsN19CDHnMvka9mxLDpY3WsLkRVO9M7ci0QUwHUa75aasXQDEN266s4mRiyeJpguGuwYIOSm
cBiC4IuJhmorlWm3ZfIHFl/7KkXzBmKkfw4jkuDjtunuwrpTdnLUpHtvSMQl8FUyMaRiekqC5AvR
YfrFkwPi4A+SENCxiP69kSez1YbWv5R5Xd/yeaHJDA+DHFzifICmzlakGsmG3hQXJcEXDzJZXvd2
3l6W45fDCHhaExo5EoAGnCaeM9mRzJMl28U3H1gHuWp1cgU6RECETjCa1srDhhy06qL7bbwtsdac
4xRThTaI6WRaKItxxxtHM+3DfQ7K+GiLUN9T9sgP9jj1h7Qchr0kh8Ux1XKCfbwuPMW1B+KpN61T
XIxkvVYUScI29jZR08gkMMjVxrLzAaMr0GUAUN2V/kSxTiKzvXnQnuAGox3kjoMaqOy6+6kl6odw
5+Eh1MEjt8Lp2oCilJ/LjzU96FUwyNrTYFmwvOGePpM90zllOA5njxwqENRZ4pZjEELCgh/HbxOG
Dy+Zfse1tfbII3uhe13DtQlnr/0U3qMl/QoNefotxdpvCr/Yy3WfQrlvqZu04cfZ68W2m1/Bisjv
QAdWEPEwMKEyRiCdSEx+5+gS1Va822gNmAKm/RE26nCtCFKfafwT0LXqbOtjCwqZK4CZUbFLawWQ
DPC+4RJBa2FQPuwyIYUPnmSbF1PBTbsEwQeiw3Kne/2uS/rxRRjMnRTFf7ByrhRlzHKwAfLwEiIA
XPtF3+2WZ6lRvK+0XjlkptK71BLzA46giKnqrAzWbQI5vMb53iRGgIjLIcujvzYa855l43/v+Tl8
SBc+IW/w8zrLtrK08KHRwFulJAZe9KIhyrGR2qeWAMvD4Mkp+ApOSQpvm7plj9NjXoVoZ6/HJifn
cl5VxYhpSej5fln1kkpxcCdGDiEPmOQMk0nBvFCzgLynQozFcbDjkgQLHi2Ln2OWR8s2ksY5ulaR
KPUZaqz/j+dNAKMKDOr/8drL6l9vbZIjsGck5Py17ecpy/sPYTEd0uSlHoPggXuu5+SRqe9VD29F
l2n3sm16W60PpNWU8W827Ty6GmW+W9aWJwnNvm/a1D7rurQDXTRd7LbGUthkzXM3mKWj9ab/3vjS
A4Yi+1MoyiazuB3AAV/5SqaGHACUt02jL4oZd9BBot9lWEX87NTNyxx3v4r1tjhT5z7KQNzPGAXK
c6aUwQac6eTEQi7PPzuWvQyw/jlOEMmTN+ZKbp+QyJDcPL/C8pTlwJ/VzhhMx+wrepb/fpP/emlp
iPELqd5TgkYVYOb8Jj8vsKwmvbyj+RUdXKuXzFM7+AQQER1K4ovUBVhIVPMqIDleE2O++yo5CgMR
WN/bcPoSqZRYO5NSwdmUCS6JZFD/36vzNpK6+3M4L5ZtSDCVNblodEHmvT87luOWbWUlpxvRkwqw
rDaGlq1DsDBuG42U98vqd4hxwc7l6lXxR+xvXTE+mQWT9mqsvftsyjoXqVh3U9sIGqY5pHeWBlQl
AuJ2HvWu3+WoaiE4hmj2ia3a64kNE2S+i/emHF6yRC43KXPdqwxrl4oB1etEryQK63n6yKcLVtS8
refYgICiT0K8kSn64tWJ8VHo3kGmkOlDwsHXFFcxQ+nHvGgM8H0UGWhotF/DaJ+8LMs/tDp6lwRV
au6WCOhRDel6RxqWALWgg/RMp7R/9Kq+hmnOBGLZO5hBcQxSrIDL3owIz5PXTbWz7I2SICXzEqbc
sndsjORSSeItnl+Jjkd2l1Tl/bIvEhY1J0BLjMnDu6KRpUtEkhCPfX0K75ZHy0JO/ddJlcv9z6bl
EWmogRuR4/P9rJ+9spma24hGlLNsM+sA3KRV4zsFDrr6Oe7nfeQ+PdciNw7epHLsFJFKhRPpfojt
ghaRR/NESZSjbbXKUcZHhWc9VLbJBCpm2bEsBgtq0Eqaj6kkaSw3P89RPOmjmArIdv9+mb8O0c0I
D9ny4j+v1hHTserMsXC/X3fZ7SURb/HXkZMhSSvisISrGTZGsPnlpb7CIoiD9a8nLju+33L5gEEq
extbiKfvbdryCX7efLRjvoKe2cr7Omjc//k3/Rz9z+sqn6kPt+H7M8xnYXn014edP9z3Z1r2fL9p
W6R3EWBXrOJbvbHkYz4fthzgiYoyz/Jw2bMsxuX0Lw+F1YJu6H/bdITOUttvGG0QpzbU5zoOy1VF
gIUfYjXz6+xdz+sRhh6axk7eG4E3bU27/YMsd3QTwIpy+NGpMdGRwiCPwoYPZvftPkiazyr17A1j
pqMFwjQs1dBVjHFG2dofhkREdtQ6UsWNHNCsAIdv2dQYa9KtrCp+Yp65w4T3KOrOdjouO7ge40Pl
lYiL20fFH3gxbH4QseNLJ9cnM8J/WaJ6oqCzTqhu5UJ9D/L+JNH1HHMiEUcQDMXc8Mslmg4xft8d
PmKmqXZ8DCXlVjWxdJUjprwFeUbX0jsKxiLEy82b+qHDJpXE5+9tCiEuzpT36f7nWT6VPDetQC6R
mypdlx140N6bCcdV2XRYOaf7uryvE9FfewZCjVnBQs+YkvcTkhHgZREfxH+UCkJWSMgh9qBsTcgO
zeAMWE2Fjd5QTy6dMpAANi/GxLtVPT7+ND+afq+j+meRUy1e4TEbNmoOa2zZlkFg2E6krFEw/de2
dmIgAdJU3Zak6OWW7t2l8wIchV2Y5bUxwDUlDVycgTHMdZoXYaIVO2s0R2dZ5Q6iXSNoFBiG6u9N
P9trQzyHeqMdlk2WVKpwyYaJuNA6Xy/bloWmeiptIpiNyyF/7YCYp4319xsvm3U1p7875tl+eeNl
mxf0jmE3mtuMFR3r+UMuO8NYzo66AYBw3qRTVr+YpuT2fhDd8mKdYwi+NooS3uiZfw1h6e17RTsD
Ik9OA2FV12VhTbD+wVrpm59tydhlhLhB5o9lKZKwNHoamdftIdZj/UqxX/9+bhsa6yn3SD8KmpoU
LYtJm5eQMTTphbX9XichqdxUeSJW6HzZHxS6epwHz1Ft3U02o4NuKukVla242nYs3enh0Z9XtDD6
ZzHo1WtL1fIwimSeFuL3If0PYcbPcUMM5SiZuPUuL2TKuUF2RXgl8K69FPnofn+jpiL00Ro3DlTk
+i6vUv8mKJLd1Ci/Lzx/OC6HLQuGZKpDLFCxW1aXYxUo665eohxfnrVsw1GRYEmIz8zhhpUt+/Y1
yTT7Cpd7Omha++Z7FZSQebtqph1JUpHjRRbO/+UwCJh7OvfBeTmCkd9VDhXtGE58//IxbHaSbxtX
zKLmlQSxcq0EFlkGw2Relx1KA9xTLmjOLKvLDoAp4lImDBhJ3pAgxwYNrWRNW3Uh99+4008/xwbU
Tgkzq81topbRxhpRTICzDG4FbgiXeJZ4rZmQ0VZmU3obzdYgh8NvuYF6Dm+iqfGGajH1g4F6qKUl
hArNWSbLgrHLRFoWaZ7qNDDaKHzi8CTCQryZ1OcBHv7n0bwKX+85a8jyI1vDRn83R6t4hEMflkfE
Naf0rw/N7BJqZwnj8mhZ9ItQcl4wqUU4uWwEXdtubZWO9xABfMnHh+BbeDXrvGWG3dWLrE6UWRpm
sbPx4WfBGBmrw7KeLq6HTqTPYjYetbOTppo/AtlEOI+MxX+kl4DdoEFSFIC7e1gWatkMEwFH1czf
+PdDNbE/wliFgVFnYB+X3V034RBdHkZgZ0D+xxFtDsD5NO2g7H2fMWskgiSGMxJZBi3E5Sx+7wb2
cpyrMlvYJ8Qd4DDDviDW0qhJWOzaP2MrPj1oEUlebgfiv1xduffJdTzkbfdiclqPIXFgm0YRb8Eo
7PUwq2pjXia3j9xx0vXy9/6c7eXR8h+ghxWshc+5kkhJO8qt6laxL3YNQW0HQ8uLvcEkIS6jypHk
dtsL4zHhr9b1AYc+pg6Z/zBfAaViTG4BpJ8k3Y0qTMyzKS2bFdfm/M9aHqVAG9YlWBB+dzvlUEO2
8EuDRpdWQOKLk+H014nBosx5M+wahKKprCQp9aj3U3ArA/1DpIG01vRT3lfDoQ6M/nuhiXA4eOp8
5tLxLVXU8oDltzzYWQl0fHmYWXanrJeHS/Tq8mhZxKZXonayoWHM2vl8jmMptBKDDoOO//nFKmwz
24cpIIDZIzr/mcti+YN/VttUgyyjkJvpzR6madYoLqcjXzyny8NmouCVpebo/vxnlu/pz+ryyFZ6
4q0w8HLzzuEEstBm2d/PQm9FsG2Ffoxn7f3yPVgW4bza0+LYTGF9WjYVnk64g28xGlliDbol0cCQ
Ov6/XZ7/SpS6In1Uy/CAza6x74dmq/b7GMgXJnnO6cyHKAUxBstiWY1CKMRKKH1VDCn7I8GQjTPV
ZkcqihQNR9PKXY2YriYfRsdPidYNyKd2ZatkFqPK3pbaz6edDA9KMYN1GY+QG5sTOIeVfqR1vlbT
Dt9ofE7zMnBglNEonYrgZKCFOfteu6LfXjv9mF5ShZ+IzC5114ayepTLZsUto6CFTmWxKNs9uIF5
ajvJN9z36m7qSRAyLDJpzeemarKNoAmDir3tyGKp/U3YEEQpMkfqUvojyARdfnC5aUR3QlWM1aiM
0tqTGmJhOnUD+x883fSoiWSfFQX1OyKJwlq8ln1JZuGYbMAvhWsdo1/etKfAr2SHH0ecyUGeuzWG
jKA9AX5FTxLR0pVkWq9+RFEFL9UKKFu46cs5I7rRUOFSoqA5vZoKtSff2KrdAkRFbVFr7Iav2uTE
WJ1NVArPnzr75I9xtAoJ2PKySIZrSkRpqFCu7mTAt1oEHZ/QzLL7ijwc2TJKqtUw6dbWg3UjFc2u
UQNOAhy6UBicaRHgFa97gS6mf7KtuXRJECTjsfrT5Kd7vrcoCuwY09hn8VaTRozAEnr/tpe2jCim
Ff3HNwbPwdoa8e8XkhHDJkKmY02MPQXeHAs8GvJN/nA/s8ddbN0GEEg7Op7yCTEt6RkWCQxyxj+6
wKWLZ771AQZbviWTtdUKmFO4ngLpq/HIlqmG8/wNUiOjOSfB9Edn5yqr+aEsmWRLpnfJ1fajTKEj
qVyiK6XvCGsae/qNgUlijhwJl4LoKY9rEnANfGI4uN2EcoImMIVPsZysjGZGisBadga1efb4vXCh
vDrkMpMPmtLCsXgvo7RDmBBTt0KVM0L00s9tKW1Sv/ZuI8T1qbR+Fwmper7sv4+dtGksJoK90rnz
ALAztOCIVm6j28GnBIfVyQeyiZVherFLChYUIBXpj0lEIlwjLdxrCpU8O5JvEBeslTYmrhd0D6Ni
bQjCRT4SIMWShEy3lRmSFH/EpdJupnJo3TFIio1kPQVSljl6lHrrKsmoz3TZRjek/DQFvGDfUBkM
FeXOH6IGNOW4b+V3Zv7Byh7Nbt1W93VMVGtFXhf1/LVhF69K04FnAZBkaYQeN90TilwN2FEUrEjx
TB1Gg8pqgr/q2ASmOs04pE5kBjtdSLLTgewyIvEESKwUiCTBfCWMj0rZzSLSVyyIobLS7hTN19k3
Pvt29+75ZQXUKf+MppdJjYGvJcEH4tzUrdVHIhQfO/SSdF2gpfZHG2Tq3NtohtZyqbUNY2tSMkME
bHjqF+UbECbGa9Trl3ygaZ/YJ6FyWKr0Z01m9M89PVp3pA43RX3yppYA2WzcEs9rkC6bBbvxN8nZ
1Ksf4qx9U1oC5eVmvIqIkX87zbjenEIg0eg0+gR36AzIZItmGLChz3diVeUtQLDoveMkOVVBKLCk
SftiYJAVCKVcNVvOvewmJgV/IgWOWrGpUt27kW3YrGntRKuhNB+NIXW1rOVGIIGhTZIXMu4TV7Fp
eNdVEzp1nT6jF8Xk2DCHHuKQvCTUm0ZFkPCcE4syeljXUvIEzP8GOs1y6ufOgEBXhjG++35vhepn
LsWfaah+1KVGWGAFmV9mDkWFe5v17bixUpoFoYKW3UrQEQWj/6JQBR1SYH/9mN/LUXkp50JVNs6N
2D9abRK90POBA6SydSccuHfVepCM2e5c3HVB5IS5QbVkFuqW/rDPFX4UUjRCBvA+WC/cNQ1/FSn7
Kg3vTIQYTpHklzTOv1LN3Jel8V6HTLwGcQ2sJHWFnOwQqlAP8hryWnoPX73VHxrSzHxQ1W6JAn3d
ahFEnr6LXUMijV6VmtGR9GxwPU36sCAbBV6HED3U1oJQKbUxje04VA/EvNGGTsWWKsBWn6hkBtlj
NsgbQar3xgoM9MNoVkKdr5mUv9hyHh26lR9YM0PsV6cF0MaTp3FqEhf+zENQTR/5YDyr+XjrjJWa
GuXG8IfzBJozNiDP1eRPKoZxzsFYW3kNZzBX6aiJeh97HjJtY9uHkmuFZN2/jmHxZvvJg1G0p8FA
0yj3T0GT7Go0OPHAdyJq6g1INtA03SkAHIigDTBalehuXDADlypXq7g+ocrrya6s854i7ggzDj40
0ACyK3z9bWyGN7KpU8dMpMfaAmTThOprncYfPTg9rRxe8Zf9QbaLLlbbTl24b0X6MGIjXyVy/qto
gZeHcJi6GEU15+NeECK2zWkDoPnTqB3V05YGJDC1eu+37Y1MIzIELerjfWP+qUUNmoJfWDK2iXrP
BMhfAMqOJHoiL+UMbFNyUpvsFoPmcZSp19fCtreDYe9f0xpAH7ShfT7oDbz9GLH8iDwiIEeTNPYj
oRj5Bd8wEj4TbLrKFVl4VHaoCjf6h5w2p1juX1o+FFO/5xARBqTP5MmupCN3vnvEZYXTtian3r8o
JNPnurpton435N6m3tV9tqk5LdwkmPnTOxwcensh4/8eFLBZXEKqVLuGPDW5JlhssE9xDuuz1WL6
KdmmD7l6e8v7kyREKMfo07Khejba5qTazbW1khV5Drei8d/0lHkjFjKiG/rk1cRTD58071a0Zkh5
EER/Tnw36AiAjc8YNlRKz4hmWFuajMC43QrmGXub2XKeXogerRgHhDK1Ki6X9tloKCpPiTU4cHju
kmiondKECCgLBEda6j/kRvKnaIbKSZukd0u7JTES02EVyPtOtn+ZGoPIMYCcnfndUasZZRet99Y2
XHdTq24MYN5m3Z01qneQU2IXxJ0hJXRDSw+UKNopkLvPMAgROvmU0DRqh1WncZJNTiORJxM3dCV1
W9W0MfxbltNFfeqm93UKI6qLJXmjajAb6ir8RQB848G25weOkeTN/pSHtj0pgMiYjek7y2seJDGC
3bTbN9FAGh+lEN1L+1bV9sbvQIrWIRnFdmy7CSWCigZHgjDezWSJi4dBWCmiVelTEWhlOaViHe/S
qbP2hEw+myHwHn7B2674VBrGxmPP5ZnD14nCk5ByEuZ6GIoRX5cy/KVw+3FxJ6FqIr9nCsuTH+Zf
hIwGjlBa2krao1dbBJVkvxXIddZU4ZJQSATzQot8zuzc+uXRYLDoN9mls2kaki8C6uqMgeiJsfaT
RdNipftzVoQ6fIw6M4DY6oaLZfNTY4xubLVzwiC/5gYBUlENR7V8jtWSq6NfGdUk3+ldOjAYT2JH
WIzBjATdhh9+ddSzm6Oez4QsfYD3NvSPet6vFVUfGFgRmhGasB2M9ir1Q7EPpfiq+QzIyaTNVD3b
alSmynLqGdAG3RaTtlYbqUtB6NEI/N/wrWCnxmj2AqXkCuBLI31R9HsP83jvGdpAMnBDt/KSFmDM
QNwLJ0Ftu5t0v3JriJh2H62iST9XrY02tf2jSweilk8hwawZRWiAj2jv4mKNlfEadUJs5Kx8BbJw
aLMJ4nM+I5rfSkFw9WArmPXz4LEQJiMhNFAWRQKnlH3GnXkIZhIJemZtES3pREOa/SoyMPcYI64Q
/T1qQUB2/Uhmu6FuhDY+qLJxKiOuwIAzHAtCJehK/tFNr3OTBuJwug4UYxsaw9s0HFDOPCYoUh1y
Qcp1qnCeiBK/4MRANjIxXzfwKjXjXILXnyXIfLO2bQU95EWtj5KyMQg8cmxduhe52HQAbuebVO7A
QcUKNSKg3s50OdI/Ym5sknYEHfjaBdpv1ZDGjad2wJKxkEI0ZHqaJODtGBHqNt/+XMI7wMCE2MQA
/wpj/CYMYCTF2pdmNJljDJT7dahJ3DcpIergBVX5FlqyClXOdGNSTh3J5lti6uo7BZc/ZCgXxy6m
a63SuB+JKopV5RfAvtRFKoOBUlNcOc71+QnrkBqxq6o09q14K3S4tMow7EylsxgHRMUK1FwNPaV5
iZQSHHVzlEK+bXklnDopHqMkw45kHABjulPO+LlvbFJ9KVI4RhJsexLHoXZOFwMJeyE+R8X+KNIp
chGyFXxN25uZ9a9m3X9AEt1N47gyVOUtH0IdWnIPohfzhTdUOnySPlvRB5ELcd/F5q2tLWwZUXru
rJYGSinTyLZfI70h0T7VHrzmVytkUN0wREkQI3FHNj13CLJzoouTUAwuXb8hz4k+RiWbdwWzji7P
ejcI5SuBI49qRyqm3WYbPxh/BZ7eoQU0bzRUCHCJPJjN04tl/7IMCZGIOrP40mZYNU3EAJsBJvg6
343U3B2h2BJz7nRVS78h2EpFds6SR7B5Ns1Ob8d3clUVgbYeIoWZWKdwqBpma0k1tJV1qH2AnRT9
0C6QDW63aE4yc92X8ouUJLRaWnXrDTD3Bo8wvAQMWmm2K79rPoIS6b2u7Rlf1FnCAKM3HZ1RJbOv
/k6O94ykdajDCSlVob1S8s7gbchDSGxp5aHNzUpNWVlW9DmawUtAn3Ic23QldbABI1sd9+b4nIsw
WXvqNhE0pDN8qHhQ/bVBDkwu2pc48+cKNTN/L+K/ZhvVih8EeiWVQqWVvDppG2EiHY34cRj49dZJ
9d4UPUOOzmhoE9a0hwNCom3ThqH8WXhkZMRBcWn8YKMRJLKxx+FYxOrvRMKwG0SQ32feUNl8oEh6
pCGebyQ0Kk7JFb+2JZO5oc2l1Pf1JRs3NhTgcaTcjp6rdL3Yh86WYwsscSIkdLWiGu9f4lELCcPP
3EtOsikBNY8KkoU8ndZTWO8CABsOoiXTqXL1s9fATiWPimFmWz9X3kxF2pnTQP3ERs2jFZ95DuoU
XvcnvJl3RtT9plSDywRyGLJvHK9Ig4VCMN1VARGu14FfUy5FDIfZO5IYpN/dF/mWF88mYjnkHqUQ
dJ525pOtDMexAkYCZ44sea266yrxnvHPAolyC2Nb3Upz5HJQjKdEl6G+h1m7CUPmaTJj/6Lon7hG
kYEgqp9vh8a68sctz6ML3vqAb4M9sUKPsaJKLglY2yeMpJ7Tlx7qoU97eC4t7Zna9oOZtow2Eabq
E4ozoquxThyT2Gaayi3K0xjwcm0isqXWW1bIa15lQ30rFbRUKZoJCra/ck6ek/XaTUpiSoZCe+no
Wyp+37mk/8w8Fds/Bbp48CdjpyQM0IVPKB93J0YAkPaYw1oq7Nay1RAaQxKmYHW1A/9W/OHG69H5
6XFWDkF3SwQzNaPCTxP1xKII+SWoCGoY1Zw8qP4BAGmyQcN1jczuRFsBo5+UXETiNy6TwFM/k1tH
7V559zPr3Wzrp1rmixnrT2Rf3KtG5gqfnEIigKGAEyQ7HuqKqwVbFwrxXa3JL22j/5bMjroySrda
I7sukinGRPz+m1Oo4Zjo9mV7iUs44NwAkMHN8Gbl1Zsnr5bknyZIhSC1T7FqTBTu6o+iHDalKT0l
RBI7ZqD1qz5n4C3rqBk8vi2MYtost7GKC9nRRXLIveZ3JrBQBO0ElBL5U9Xem4k4aqlRr1SpZUyV
Ib+XAVQPkSS5Ys7nbW1ljRWcKPoo/wjSYAe44lCFwUaO9c/AqqhTVXQBSVIlSjHcqmNxiQ0CRasy
2RcdkamtXKxRhb/HSo1cVCWhWw/XUUzjOWrQv3kZ4GB9zUc4tsGdGWaIhPtTJinwnQwlcDA9er32
y2uwUHje15RJDypRQoORBw9S/AYzMdMndSX5MmqsXr2MsMdcrVE+zLbZq3Z4n/d01nEAfjbefLKD
5G1Uuuc4w1dN2gL0q5y/OewvY9yf8wh5nue/M4R4J1g1cMy82+jF+NYWsy9P5odcSm0UgVMOe1xF
bcfYfK5UDlu6eIGrjZRm5VAlAF6lmhC82TqJFHGdndKEOKVc/5VavaCDLr1Ofn+SSxDSdnZWuYUL
09o2eW6t0h7IXdaswz58CZNKrL5KvfjQtf+j67yaG1XWNfyLqCKHW0koWJIlR83MDWWPPeTQTebX
nwe89vLaa9e5UamhQZINTff3puw9qCq4lnr5kOPW2Dg5g4stSVuyGuzxjlPR+wH58bCc0Gpr1RGd
0ZOudJDTUf6istiPPbaEEdmgSaJS1GuLjqsRzvlkGhsVTBUPrhAtSNGv1XUzDQlJiXG6nULniILy
zTbFr2yaLh0+X8Bq9pk75GanuLUp7cYrSjiYbrjTZbJ2+hbCsUJaVDLdI166w7V22gnL8C3sDXj+
aORRZmtX5+7qJrXbk+mAiz408MFtMVnnR1WG9zg4FG8c6ikrgxkdV3FxNrLX1kw3BKheZdT8iDog
8PkSnEYipiCWqNvQ5kJBP3E/ZcGOiviPwGnuqdxeAozyWSWgQ8uE5pNCdMzM/KmJ9J/5YJss9CKm
teipXA+XJ7PhwVjETwtVIFQpylA8rvasxp4I1f5RNclvVr/PqECbA7b5ZCpPwQbdyw+rOskq+Mn0
AD5GxBQloFB/UgBypEbYSjtaqe/m+h6WEWW9ZDSYMoiQfEjlVDqVcs9a8zbk1Han1tmSl11sSsvu
WdMP3jafsKKZzCzdF/JclAoAASfw3VT5zbp3NaKFMOPA3Q+Tgm4yx7KSkKxwcMO7Lu5ZNOKcALav
rKvEIrZ4tHZjnWt3SgaCJVAigEQ4LNTcSEWeoe3G0RMH5HHxSo5kMA2akT8qY41pvJPWu6X5tQ0b
+oT7ss6CjYOEAyP+SudZ1RA27uQlWQZz+tPwwzVjzLgJsLCdYVwLbzyUDpJ0RE6/bOrImgn/1DFa
Zc/v2U4aE9XWDKj0YWLP0uZ1ymS965ihy55nWCcpQMbNE/nCb22Tzcounj6T0h9MrfN2TvDHIbNz
PWbaGzwynjU1dLdENUNyjrOfSouhamkwtbd77TMoXG4aZth5ELwbidmuKRG5G2wDTM/AxFkt+E02
w5Ir7uJ+nrJFyjFy4PAFzu/I0393NfTtkUE4aIMDTswYpFOxajz95qWYflvbalTOYv64eEZgDBv6
VI/zvee+4p+H7WFBssRUrLsxOU2q/ZhXlyoxu1WS9U9FCPqcue5BViYlTeeS6qjJHfdDDhYm/qG4
jlb2kMzQgafklA0HeTTVsF/X0uCO8EiBR1V2Rz5GsRGhGMDwmw2T657b2jgUnUmgjsXqbW+EkYnZ
BMwO1caRQHMqPFFTw8GhMZR+YlUXmXQ/hnwOWhySbhcY+Z8+nupzg9NGSHlbtVgpG6HHA3Y0wAcM
w/ci9Uc8Omcv/KPXBpisJA/NZcFZxW7B8Jg85f1rYMS4C7ms0aLQCFdIrFdDg5fDUA5r10tYOztW
vwJT3SWxqt1Sj9Ea71hWt5RYhpx8KC0+mi3VF7sz71ljP9tqfqtzN/MVacYQLcIfeIwgYXf1HWom
dQ3Rg2FwJh06xA5ROaRI1a7nsqff6YjVdf7H+oy2TgrBkFaa7ggy5Sj9aICFbVXXfptQ8uc9pcqg
A1zBQgWJO4h73wys4RRyl9wic9epbWsomrpnLcMQUDWwfOnKCloVBSur+kgTgfdL0e+zkTqzllne
QTcPTd60qzEEmKonik+Ok761FPl42pTKqoD0UGdldAiTbp5A6z8tJC4rqpUhdieDvKp5DrCiW+/l
DD0FvwQVlrWWKsxdm1NNzRKarLwLkQa2TEYeApursigpdrYqupPuvkNft4ajUvleYeGSPgJ72HNi
TSuo+MVT24OXccHgjJDuZIRLBdO71SDT9kGQmb6piTeaDfmP1OXPoSXWWUvdZsBRQ+spazKXqg5J
J3D84IkQCTNYizZWz02vbnPmlKvRQTkdTySWm+rFq0xjZ6qt2OIQeZhE4qzstPAjncCWKeThEIZm
feypt6cuBPckHV7tApKp2ryAmvH/LyaoP1Rkg7hO7rKSsjrrVnxqE5volW6LFwMuEqKIT40Dfiok
RfvKGBREsfhBZl7uT43Bw7ivf2DR4xfWPP8skcZN3cFKGUmzuHwt7MnYO3oJm9ksxzuznjEhCZ2G
+A04fE4qmddm5Imj3fDNiMtC6U0E2DWFQG40llm29ZpnMl87WhGssVwp4HKieq2SNZFtBQZQ8y15
yQY+Ih25hY1MWmvTNOc8BXGyzOTW2PxtA62x90mcQmDitkfm8yptfrGw+Ej0RFRiQpthDUjGdrub
5VkQi9P8hNXncAzLB5USCldUsQr4r/hRWmP3XUuWe3y2Vo1bgkY6UGdmWQ5Yj2+7VblOwm5vsnAn
XjgnYrU1ix1gsYFHzNbrzmVEeAta2TfVNpvHXA/8LhlvRo/qsnO6lzpA6wkNSO4KgmgYopvLEE90
Uv6YpARR1gnfK8NuN47b3oVgqBQOPR1jlHCkbG5XH/g38ycak2untgrh0y4KmM4ldqNAmCAq+LQ6
FTqdsJGWhM2CK9kKsFvjRkL1X53NsWG4GQr9gFFJOTGtsLjmzEr7GELrTdX/dMP0gfUM4RYYhVvi
OtW2ijNOQB06eMN8i6NN3d6qGQoKIEPca2pEJtQ9lL6778GYbVJ8kqjz60j56UnT9VtNErgWp+UZ
5M/xs8klHc8E0wH2WqsaMx3WOYh7mbGyrt1h7GOu8cRINzy2D4kRjHd2oIJtsPQxCyg5TlgOWwUv
eHjIT42SqVvpXvG4YGKojq/doO2nWqUqPMiXpgMRsftmrYdFvR56T2OimE18+/Ac1c3PzAYiM/7o
XXx1We2zCOap2HUDVCOWA+0AAB15CnP2vUQ3fgnJI1FKwqwJd9r0tfIhy+6nEZLrlQXntIVbabYf
vUtBv0oowcOufG4oCpD35uH7W9gUP4yXLmB5mODe4CPQeVNm9VrkjMfBIbogT5IHxaxwz7dGLrmp
KlclVJSN1rHmc2ZP/LoqPlWjf286lRmL3e81xp7dbLrdl9k73A3SK3E/Be9lZaw78pFflHBVRQnl
FyvbRVjgQjbcpEqyz1UCnWVgXEXtJXdlzbVtiE3IH3k1Vh70QEBwTXiWHzV9f1+5vgF7duMOJmkb
7ds4lheesAmzYGNlVsjnZFnAA6m2YzILdhvWHYS2QZCfqo8EkRVLheRJV71gHQlKr1FpxbyjcJKF
ZXspbJS5ym9q7f0vJdyDvqpYO5n3XQ3MNg3Fb8eZvVlMlkayhljX8V/R1GkXelN9iecXi+pbDpP2
btlkZ4IoIyoPVWrza+s5giYY9jn0Rzi5OmMpwequ4uHiL7txUwnG4aDSnpM2TrgO1FuNvcRG03Vn
HRp717atjTl5tzCOTFRu1LTLOu99GbCQyXt0EMlKDqU4iKF+7pxq2umJEfudzO4HKGNgx6BzhszE
jpuHYGO3TfERHsBqQeKYwjHGotLHpoLqsG/Iur3vKvcxK/iDFlO2yitN3jdeU5HhvXV56LsVniwN
8AauYxcZjBT5KTM20fDetxou4g6wfNJqr4YNs7Cqf1UCJxcUXUyFct+TziUHEdtUk1mvmbT6AdLB
DogVz5w5aKP/TOS4CeyuIb7wLpXtsMX4G+ZicO9N4Tm0WauwLNumehWteyWlHqP1dxr5A0xyhk+G
XMyjHPeqGfJBtCllGDt8zUbwT5PnUoiDtFTGPwP5wUlgaPexZXSbpsjDrZKRjCA0949jwdHMm9eh
6YKViQ3y2hnVtVOPjM/G9GEO7l4axGQnfxybC3TKs99iQFurOg1zP4UQo2IMj71RvcgUMkXDxaXX
z+g4jp6E4RMGkR/EEhePVl85nvl7VpwwEcedpPZ0Yx3ozkmHeZ2Bv/hdaB88KD93CBVftDlmPKwU
0PaSP4BjftQZYkt0RCXF1+0QuJjaJNmzZ4NT6w4ZRXiB3NnleOkM0APLDH5GVxgojCrroJ/8Voe6
38nz2KbZDlrGYeyCC3EhSF+oRaTaAFXH4ZzhON7ywvqU03A2zfbCLBXb4uiYBvTg6lQgBNXb1Gy5
uufZGTjKxU4ik+lsnVM5MfbCag7aQA56Pjwp46SdW7hAOjzgbRnvc8kUt/GMTz012lVh1zelbCbq
XCkPA/5uOspMAelJutGxAUuj5vamm01z0giLTSJ33CpN423qqVx7ZsTVEj9kODOsQ8b6Uu6wVTrA
meRRnqo6+v7qV2YTJxYMBonTymdotW+pmb43Mpq4+vVdL/i/mDHhheStb+2p/hUaFCGTZJbTJyBo
BhlPeumGaxOLMioMILYWf+ZOdluIT4ywd0mTvPD/f3TeZSW9TUi9gDItRf/aU1dKz7LKCj+Henis
deezypqbO9ZPoBDBWk8UfPIdgrM8HKVEwHLA1Gb2DjiqQmqwbULJJvLAXbX5JFjyq6DOTmAcMUp7
14LeXYsCntiMZhUN8nxWatmG2J1DN9iYP9yNxrhzuIOKsNzlDNyBrfww2vgP5mYFlWcx7EoVWhvy
90h+Fk59I2eKanRRXoS51QKenIzpuCt7+9zscD8u3vXUhZs++K0bQ6lTzYpcBnSn1Rw/o4wQ7ALt
w9E/ATRdP5q88wAlbVNoWCNAvY6FCqfXi+4Ga9JWSRydq1IhtdLITzZqtbQQ+a4ZLdWHNmcxu+jX
bWHvtH4IcRurBBEs4lHnxDiscfun5p1kURqi6CTdMUJ47YmGEX43VslnVIrZdKo5GIXC7yaV07Sp
4jC9ZRE2Z6CN/as2Rd6RysZ6qMked61Y8weneI4qeTVagiCwqeZrxJs+h+vqUi1H722d7ZSlkAAu
X8ejSnCVkZ7w1HuA/o3p31CBWA2AGAPhTjCndqJRKr+vLs2kasci77Z9oYQbkTIpq+p9WWjMW6kJ
x0XMf28ofDeaznHOABREovDVqrkLXYLbQ5XYBRhHmqfUvpcpyJW7H9kgfdnVTAGa8KpoTPr7ovwI
AfREQhilFyrxRhn1N7sRF1Nt9rmXjX6jMd/NmtSmHmQgFspwZAn6axMa75V5DA1GTXICHeCwPx4c
h9K0kLl33icZKW8Uv0zhvoKg7AZi4NC0HA0WpVHINGII9QuClUvUq5e4b2F7aIcqzPKtRnnAzu3r
oHszlYfpaCUIUhzhulZSv9VD/AzDkukoPlRW0yHUKOz7YjKeAiN5NBlTtq7T7lI57bxKuwt4kiMW
XbclABnRlH6SUI0ksTOJ5UoXg7GBRknLDZnsVPBi6pyqOVruuIx2Y6dtnaZhVkKx0SOzYFUp2ckc
5EeQdB9pDVaRTCtNPGaibblpkPwF5Q89sj/iwfpsuxK/fn1jqFm1w/wevGzEWEGwarejd0qyAPZV
ISmeKRejnJ4jy3lNnGGv6sZBRExVlUY/Yb+D3MOEo9PyQLRqt12d/mim4gu14oGBNUTnmVtL8IRV
+3dZYBuYvpuGSQ5beqCo+2A7VOKyprxNgbeR42TuokZ78chhFcL7GbUzIz6OTkoPkQKiHSkQ+XCy
cnJPS50Cd+6+qLi4tUF5wfCog3nVPYmOWkwTIoYtHfuMcIxAu6B6zBEyrLxpPBWtt4knixQluoCY
nAx8UoBZ3a3lykfDyt9kTVaZojp47UNIU7tnz6S8bHjICiz3qW80JmzWhiEXBBqPBGi45ktKQCdy
E+zFLEO+FWq7UWCpClJDh1i/2JpDZii+gQk197YK9vMjD1zgNhWptTKjAm06Up9AWA/CqO8tObhr
sEaW3YTWrRRhXLPWrv0CTk/vwnwcmqPeggaHwClS+Y2TA1GP1FZXvcRBEl6q7vCv7cHLs0xjXeoc
KMEzNsZaxXNt2rVa+5qrlMBwRZoV6TsFYXft2UxKmCj2qFVmGBA/qRjbCTUcKQ4w+w3qX8LVtq00
T63j4IdSkQyZMmZjaOGUFDTb5txXZnPWyrg9U4CYgPV6ZQ99pF/VSjUc8tqsHhNTSR9ZVs/vlw1l
jf4RnyIem3aAF2QQhdpaWmq9+2s3HZWh84k1FJdlE3QAcAjL/Pl9kqQPE8Zxd/Ctqa4eqcOIR+hi
T5WKeceyySDe9V546v6rw9wrI8B0y7eNNt8nopCOSr/XlcPSD7L18DAI4uvnsy4vaEv2EYJKYGu+
2bKttutmDcPOwsblP9uy2F1rmPpclh54d42wXRIK2lbaX8yh++uFtd2Daxb93b+2m8wNsNLpAbT+
018TNi4W5gmcVL//3pwRrXYfwjBaTrpsz8qR6KnIurIW2Va6CK4JmZ7PIoA4VVZ9c7c0ba9M5wy4
yY+HpH32ZJgddUEtsQj7lidH4z6QgbDOkN8068IZzr3K4LscOkqvXoeQ9Q5LM8m8ZIewwdx8nTgM
+hNZhRTN5o+VGa5zqfbVdfko16tuoC7mefmkPiaycQrckIIE3ftW5HuW08p6acYoT8+9p7/kQuF7
qOrFEFr9tJxH40hKGVKclhNZBaQ+UXjBdtnbJNZ6hNOLqiYrH5YXKxNym0puLayyomjd2iVeF31e
r5fdMJrLBz4w3ksymBnF5z55PEWwrgC1vs+T1uPAeqDYUaTQt01jxBdK7NG27IfsCgQ/Mweq6gGL
OmdThnH3mGKpualxVXgapbDXAeqbZ+Zech32dvbaUH3jvrP6WzThZ+dklvOjGKxilSlt+cuU1Seh
ssglZXFzuyT/PVQFssHE+CgmiOyZW/5pBmYUOZgKCEe57tSKgWNSr8HAjGYlT1SroOTmuNCYdgL9
gGhipjsdvadyF4GFfAJEHI1mEh+ZdB4cGP7vcZ/8dItIvqmsCZi91d5PHex2lSbZuI2rkGgUTxMP
hMnjq5k5DEFz4PKyLUwrJJWTwuSnE+Jh2aGFmsMgEVT+0lx2yJjiUBJmCtMdTvXVrwoH34Zitlma
zXyC0tFdvxtcHPX+/gyynkvo0+BoVi/KaD1JR90qhoYL8dxnOb8HJrgbhNV9fdVlR1EH7a6owbSW
Lsv5B0WF599F4P2lgM+GIn0/dSlxkUCgF9KC8n0rrIRI0Co6c5spfqMMyRMmBvFaalbzK8+Ue92q
+hCM+GFyg+iPyK03CN7erbd1lwjkBtls72RUVTxxVIrSODp6725ZvHbc/7kOLm50P/qg+2GVWLlE
lo96gH/QlE4PhVPZPwdbL9dh2E+PnhaXW8/OsdvJ6+4Odr+7I7U5uBBrWm8MkaqvMAoTDJOiq1DT
x2LS9XujyjFaMOweaAIssE0jcc+FA1AUlul9ytJpZ+C1cE5TM9u1ApeUrADgytN+PKeW0eyMAlZB
YQL+t6aWn7V21Hc424RnzdPtHTeKc0pThAAlAy532V0B6WRXIe3fG1YSPTAbYUqnOfbvMLvDV8L+
aFiHr+omHB+XrrE1KVRl/tN16Op/dTWQOT+qZHzvusZi9G3TJ9hTyYnss10f4G2K2zLljGUbBc9d
J6o+8nviQjeVVEH9gv4h12uSlZNg8vV46h+WF+JlnbWBncR2aWpzP61DiRsalbWrGNoI7k6oZePq
Ex70WAxfx0UJRWVXD+QdIPjHRJofRlVU+uH6X5vKw/YGnRKrQXdfkqICx7JHDIwu4cHAVXgDaWfw
l2196QYPzO7h6OO4CSZEv2Wb0xubfsSeaWn1UZDfY1G2X1rLidCnefuE9DzozJxjebFMKyC4mXvo
ext8TgmUa+uH9u9+4B8bHWu7y7Kp8twCSze5LyUR6kOWNRtV72FXUEBptkpi8r8jDjLyUSOix1Sm
lFqWXl8cHgsQAeaN1CbT9Ve7FhIDPuq4Xz2XJsb5lJrml+9TLDtKK2wuNpA6ntMuNjB9fdGCUd0v
hftCyfgSXJj/z8bQstW9olHiXw5cOi4vyw50qMDB88HTVEEfTz37EM4LUBFJ476j/nMJcwGtBdfA
X1QNa0Aeq7zqFUYV1oQep2wBHA2n+Cz00nuIQ4Q3nqCevmzPHe8Juw/1yZunu0Igi1Gilv5FeSwr
XKGskbTpYCyEv2xvI1ZEfVvdQHEczIkG4lUToMvcInJWi3rlWDtcTavlbTOSXFoMHVbmlnJcNskk
Ze/S/nq7bP3e33kI17Jc+fOv7UvzX9ss3dUOuUj93qWGSu7VeIz08a8XVa0f4pbfOpnwxfPIsX5o
CeIDtUqrX4B2H5ZZ2W+KU7w2mtYcTNswd66WRL6XG7h+4AH/apYa8BkKj0J3GU9DDV8mmcU3Ei8J
NWbAhJWh+LUxHl1ctoIxMTawwhn/iuF+FCL/HCtMPdta/xFatQqDtHRZsffKXX/b61qHragKdL9S
eyPcB3nB0rpB2uXq+VvlaT/JJ1ceMcwuj4WOzWDsTBAShnYr8iq7dSog2qhk2lZBwvXLDtacIPfb
WyfD6k4TMtuqCMQOZRvmr+44HihGFm9ab5SonoLgmEdd8hiY4Z/l4ybd5T8ohvLilHl3H4SgDMN8
wPw9YFCCaSVwAws7NHfYSb4nWJKelxejGNqzMFvotZaLxYHCKl1AkDwbemwOq6UPWs75LTRtNHDm
8a/m36dYuudVdcvzrNx/nzozoAWbStf4rUAaMAzTAd8W735pFSkCNKfD9n5pJhIWC/TUQ+/W9w6A
YHOoqYDADlPjdSkUeRs7cNWkMMVPZwK3joesfiuz/AbNo/9NRPO5ZT76WXc2kqwiJMG+nFali0xg
pbCQn8vRXoi+JR9gyLihOcvtc3TiDTrl2VyudAQOc7pWrWKipXdL83tHmik5OcjwLDvK3Zf4VemI
ETcwpD65diS8bV1B8e0Huz5ERnu3tJaXpYs191uaYlYXmX1IvaxxHuJBVQ6Fi64rR6XOKr3DREFH
fLWJ591LH6kE6jrLqIlKy6IPj9XfLOmVu69DdC1bSz20Ll+d+T/dayRLWNJyHhAMcZK/P+Pr+D7I
JVcWn1FDKTgOVdNv1w087McwzYvHYF5yxKqEq/P3Nrdum01KCQzqDpZwKFf0q1Rd9yT0RJ7QstxY
E1vPKrIq/Mbsa1U7WMom8MkdLsTTstPC1X4DD6TaqxU8waYzql3hwHfNGiN8iYPS8asOcwQ9GdBR
Ie8kPKdD6jbk9vOUwbLxylD53IKvBZ9Fx5TUkI31nHMuH4JsehosI9pUSYaACKbAE9VMf+BcV8My
rKdJBhROHZ0VJiI71uaYuhtmk6yWvY4B0jk2TnACnsdgNI6z+6q25b0DYw0IXcbvwsnvZJFYr9Ko
HDQVIXYgUx7fKoUCwtzB+e8jwVJriupu9A5f5OtImxFrXY21fgVbouLuiOy5z1AoYeAZPyRBgG+U
1pRAJJmz60dbPyY8I6DD5C2IdlKeGN+a3Zirzr3J38d30tR4KDPi72JVcZ6H2bIIP96VEKa7q9tg
Glf5nMHQOqN2BurMKFziujVvKmDwn6v55atfI82SbAvlryOWPc04kpDcmwERhIjbwbh9GInto220
0VNl41kRY/TmL83lhQ6mY7ePzOxnFRDGQ98dlm100EzKgVRA+kPgtSbJtF14tItMnvuoz/00z5pX
PU5+L/9qzfgTW330kXCtUkwfCbqYj3GxKjqa8zGZQ01BJmb9OhkzfNAHn2bxdUzhZdpKd/O/jhE2
vJQ0K45Iqryj1ozeEcgTfKvXASREUoTblGeDJA2bXcWy699vmQQbG6WNt9kg8paQAhMdH6m6q5pf
j8szOepjiAnDylJdXot5w/dLk8UEAMN6fZ4Q0vrtQOJ6HQ/GqSz01I+tRLkhkr/0XIUfVtxdzbo3
bugWCmDx+n+6Bnl7WaauZjRcKy/+q+u/zmpOKhnrpUgpI77psjBe1EBWz2H3j0bcvWmdrX/t0bx/
7Pn3MZVX9btaBpBQJtGRLF6rA89YFP8AoqrpL29TDUOAeH6pvASHSfei4tt1lOm8XlveFnjQKmSq
/vfWpY0zvLybDErW3qjcFVZ4RDJi7jKg4jtQeeVu2Y7wneLpslHLBxdf5Lk3oJ9XrJZera211n7p
UC9bl7fLi3AtsDKnTVYVzhl/9V/2jFr4q/VkdBwZ568ht8Y+GyjMabkorkGhFdflHbPQ1wYw9e57
+xCE2t41AO6XQ/+7L2zTv/o2ePeu8DhosR12w/PyYmH0yXWUm74jcrxLmhbt9/L2u089Anf8u8+y
21YtzFo6gmViaIbhs4L5+7EoGpX69PxWV2B8Le+Wlzrk2QU9KVp9b+t0dxTn73ZqT+k2yfExWw5G
4ohT07/OQ7kSkKaubYYrF4zsH+dg4uSsi3FQ4ddUaLWw6+u8+IqRQXEN1ai4imx00IgHxsYb9fyf
O/ZNh4Hf99bKMJwNSKuxWQ5cXrBWLq71Xs49lw11Dz/MZsqxQ6eRkzRzm4Abz4QhiNXSRMpU7moD
p6WlqZtIRhW0mqelGdvxhgek/lx5un5Nc/N52dzHeLc2JhlyyViMt1oD6mUJ4RyWvYqlXkjSnB4I
yjaf6mL6OrWXme2xT9oKPyUOAvEYfXyFWI/OX0vLcBMsLcW478lVuukByST/+23N+dsyDYu2IEnD
7fvbLqdM+bZ5jUGzQKW/W5zQcx4X26YM4UXPZulf7uizn/p3U9QRSjQPCs2yd9kxDRkj+9LO1OJn
pmXFfmmNuTgyVCLxyTTfS5jrIguM4yvebsOmpp7tD7UzQmWK8nWAUcF9yVSI6KTAAn6Q2Gctvb8O
dIwI7rRw51yP+GopdXyFbxaytOgfUvIvThjIH1tlcG+qzseP3oDqyPOuoktf6nlz4aGzkSlwetOm
7m1ojGRNIT4+LXsbOyETY0xfQw32dGMSsTP0inuTiMa2hUyG7XKUrveUI9skufeUzHudktPyka7S
qSecXkEA548KkgQgVxbKbmmO6fhzIncWD6u6eq7DwF8+0mvAxrSJ5Ou2y/RXE9VYGrvnJjNAPFQV
cTFBVmeSsp1zLyywl0SzA3ih5tM4ZiZ2Q3/vHhQ4DN+HTNM0MohisW/xaDUsVCdR9xRGbfdE0BKl
wwxyaBDSxPKGAJl+fPvuobXBS58Y2XnpT+pJvTM6hJZLU84nnFHc+VzLMb3MrTWeIt7OM6xd047y
MhTo7ZkAQLWXCneriklma9jhR/TQRl35QYZTDk8wnLMGTNS2U+Mi9O+TF8uu3z1DKT7SQIf+Yosf
hm4Jv8GZ8EQ10j5XkybIQPKcX4kiNktX4YLz6b3qPk4Z2XCjGvMksWT/OFVet1o+z0akmHW2eAsq
qIqKGJiMKal1rBFV+mVsuzeIA+ela5PoPztXRYOo2xpfiorO8hvKoBdrh3XUf35Dyhrq6zeUOXOq
5TdIVEMvcSHeoe9220Ck5jZT02kPOSDf6Bh7vCzNTqbFRo9U/cVs6r/2Tl5o/KOpprrYAxrlW9TO
4CSGkryq5KRv1FGV95Dh+4PQ0nqPbTI+okqcbRx8836MY3eDAm3+cetjnSnTZyMYJjAhTxCUc/Tk
BfK+pp5Zthgu9Ebx1uci2uGXlWN/l/XVicockVHzu381W0yeiRk2mzXrAHoL0Y+oI4iBDprcvs80
ww8GJT4BG7nrjLqrv2wXrg4XCKFzcTKs0i+bnsiIsOUIw4sJfvEG9+sE/cFwTFK1tDlez3HUk2nC
BZ1bIglh8ZRy/NrZyUjzpexwJJh3LF2WvV6nl0cABFz0EwAqnMC2mQyts0l982zPL0szynr7OBEu
ubSW7UsPLQc/AvRxcKYuEqTv87F9ScZRZOXbiNSb9WLAjtL1pcLo/ykOIUzWGjyLxQjdmeoX23PT
J+D06Gt7lTnrVtPrX7htoDbvPnAb5xkG/eUhrMxgH2IdtHOjrHhKe0CORlG7D6NX1xhAt28qrk0b
bBy1e6xTSUBrs3g7CKV+lar2Esq0x1KHoKyx8G5WQoZKojnpqa1ETwaIMeLaP4ZX1hiIsYvwAVl5
fzL0xn6w5hdTh7dolQ9jEtuzo1h7hoJ5RP8H11KaqTzoE9OK7/5tXcdbtWHJtmxbDusiWPhj3Oa7
pbnsUGP5iW29dffdzYFJ5dRlfkG8aT9kIqgvbqesvzvgLMPULBl/f5+mNhyxayZEfctBy462jYdN
mkUBkgtOtGzTmmIg7DrOD0uzKwN7W8QVbAiVbBwvtG4uS7pj70ECWJr1OEY+TjXqfmk6afnSAHdd
EVMFTyjUt3XTWrdqDBGweY/akJhnoAss+EP1DzQsdZfIiiXNsm15ieOiPqG5QrZMX3UqjW0wyerQ
dMVPuMBIz71A32iqmzz2Y2FdTf29pbaAcIa4igM2Zkhe552lLNNH1YzVjQo65C/bvnYE1U9j1LXj
0sJK0bp6xfvSfdkSW5p6YNL6z/MkWanCimgUXzpdh5C0qX+GaKi+zsHiArq2mH4ifnHX0gOZToD+
tXkAivF7ffpuBcFXaxmrBlwuvvd1/9X6+7hlkPu753IcmFP/pPdg1fMA+HfPr8+b982GO//H3nnt
uI6lWfpVCnk9rN4kN12jqy7kTUih8BHnhgh36O2mf/r5qMyqzKwuNAZzMVcDHAjyoSOR2/z/Wt/6
N6/zhgD1Y9Dvg35MTjgbk5OV+PdtNnY7cCzJ6ff7r9d+va8aaJj1KBt4+u935zUj/eJ6W03dZxog
zCef4eRnVnG6XrteqGqEqWKkLQFi/3jA10U0/OG2dKJdIYLsEPfkUP76Nr+/Q6e0ca3HM7tvfv/r
xfW9WBR0i1/+8h9//6/P4T+D7+JSpGNQ5H/BrXgp4Gmpv/1i67/8pfz17v3X335xUDd6tiddwxQC
E6ml2zz++X4f5QHP1v9XLprQj4fS+xSxYdk/Bn/ArzBvvbpVXTXiyULX/TRiQOP6dbNGXcwbbg07
wSmO9OLNn5fM4byMzuYFNTazR4/S3yG5rrVzo+uYYJDXXp9yvXCzyl3mNXrfaqFFvcdChZCAdBPE
iTzXk2X+epFN+lkytB7oDfNdQ0uSZ1T55VbTg3bx+/OuD9BzI0CziEAmlxFFUSvfVbnbn6w8G07X
a+Y/r83PgJySs4xDdxqyNTn5hr5vora4KyOktL4c/3DLy8XeCr1x8z9/85b3r9+8I03blq5nma5j
mK77528+skZ0fEHkfNXEuJ5sIyvOfSvSM+kW83Xc24r+xnxPtbZGksmQbQygQ+aL3+6Oaw9sYKX8
k0Zzc5VJYQG8GdSdFzk1CAXuG3zbQk4quhBX3z9ul239WaV1S/pM+Fwh17+N6IY/C+M5TZr2ycQ0
dZ+g5b7e67ZNfNJ9LIbXm6lOU2UwNeD582ssvAfrIFU15v3WekZrkS4nJ0+P10fzIvnD+w/lH95f
M8W+b2uMlr5O6qnvN8A6VHei+vw/f9Ge+d++aFsXHOeOdHUsX1L++Ytu3dxlwRrk31REengxfH/X
bzjIPL5UC5QFxj5oedfv+PeH+wIsqsrzw6/PC1WLUxiO6CGUU31DWQc/bMIBl9ljS2jmfGfnzvrh
61Xfl/NVx/jtWaVlf3cV664qKL09zCpz3bnN9N40i1FRD58IiNmIzGj3bSbdR8vXL9fHM3Y5VMyN
Eienb59r8MZL1bnTu6+Sx4Ea8yNjwL+8YYr84F54JkLD5ZDCLZ2s4dI5TnjT9uXpegtI4Hj57f7u
Qs4zBL6uzP1FZ0J+ROZirnz5+1N4aSPzX19qaLJeTaxPdkWMyiMEHQLCPhruhV89joOuE/DWUUty
m/n/EmivjrMeW0u8Cej/O8RC9q837TE653hYH0yXkKCosDICU3n1v3vX+eW1CQvhemj8x5+GP3Ud
Dj+LcqyjIGz+5ebfH4uMf/81v+afz/nzK/5+ij7rQiES+L971p/emj//28dbvTfvf7qxzpuoGe/a
73q8/1Zt2vxjHJ+f+X/64F++r+/yOJbff/vlHYAWdVbSWaPP5pffHprHfZM+v/WH02j+C789fH7P
eOXjd6Le1b95yfe7av72i+aZf6Vg6LrC1i3DlNjGfvlL/319SBf2X20TAbtwdQPxksHAlgNAC/mz
9l+ZbqTncj56utAtZhuFV4eHDOuvrmlZ0pUCl6LrCfuXf/z3f5vGfv3h/v20Rtf2zxObpcN2kYbr
OYbkA5nSmIffP0xsotHQvBaF2P9/6dv/c+nbAJzXxt6nLwmz6MDAHgpw9ocoBWhLlxLtnREES/Q1
xilD/3p0YiQg8y05VES0zdf02iZrVogTngOdKGgkhnkRedsiIbJqYUh1IyzQDUoz7dU4THN2safd
0kEILr45BRdac9sct/rNNJoxZELQT55VCao9JP26GRns15tt4eP6lItERN7GNFjZR1YkH51OGYfC
6SQapy48sSl4CYDh3QovKDekwXZLR3P92+tF7Y7abWkUD535kQE52fmT0+CVSG12nFhQKLcb21Jm
3Ef7aq35CBzjCM3A0sxKLHWJgnxqFWZABJUegu/B1e1weCO5Ioaxzx3npqbJH2pDebRICLnx+qIm
FMYvVxGu+ssAvvwcAT7LxhbzbhO27bIWxrBN+/zi2UJDxTy2D2qMEMUG5M+2jtU85LUl73QBp2kf
Sr1+ElrBhUAQP7GLmW8YVk1HsOguDvBAvY/tp478cBb20atInfRoim7Clani14lgWYJKLQKClPk6
oEN59M3mufOL7gMuFnphgiruOtvXD6RdDusQ3d5yaEV7HJFzkp6sfVe2hnZzKIly04kMQnmDSTwA
nZvTwDNs84zxoTnbokdgXhsPg1aMX26Vsa4vW6xjTFxoFMK3okfdmnrbOpEZ4pPBvg/7JP6h+7q2
6PXCfRgx364D4YQb1bNlIDB62qdxE+zIiQrvJh8Xf5S41g9Uw/uyS/yPzsBQoQ233tD0T8oppl0Y
DhpSY1O9Aj3CoWUbt9a8ahZ9bW4HDXmJN/bBc5K4clNmBVaJwQues8REomUFAvAKj3q9sdVx3y9j
UAW7pGzHF0fpL2OiFRclse4OzPR717cCdMOKTf+7ppf+PXJ0k7TL6kheo3dWOHYBzdreNh0ieI66
gV4aj+NjCGANzpdcpwo6QBXjmnX9WmFkMJ48QxLcngbvmRZVizqQ06XQxXgK0bQvjWwgLoOT7ViR
jXcYYHzN3s3hoQCc9ZAbxq61WOD1FPw2iBqHB1De07qJRn19fYajao9KuMJUTjG2c7LxLqmd4c6S
TX8it+zw+138lsTKiuhIjqhYqCEvX0RJ/PcEtHV9vTmOxrAoQ5wTGb21uu/SF0uHPQBh9c6a2uRp
LHBZJT3EVHeiuBnmj7B6zuymg9vrrSHoA2pkabBLOCeGcXAfGYFwh2VjcDNGiXjJBO5iGjesW/r2
UlvesyX0lSPs9B4EU3rXFDk0Smqrkk0ziIE0O0liFE5a0sGKaWGqB+yEFuVgRkffeJSG2R+KiKjR
AszNQzknSpBxUH2HHpqxmCJp5YB81UpvORGCfaK3Vt/y+0GM7LpwixMv3wmveA6kph60XM+OQJjE
ihASWtxlGe1K27wNRBd9ua5OxqPQPodNq9t75IXji0YC3qH1Utry881V0YVyVbeVsa+VdF5TjiqU
pskLqELv6Eyo/sYsc197VGFLweG1iHqsE44dFK/tmikfjDpaq2MagT/Ty+Znp3E+UdEkWS7rniE3
aXC7dCIkOt/aeB6CBojh/l2uWwX+BbOAR+w4K7er5IVwHPSE5Kyd2YsVi9bL8lXX1v7OlmH5jDQk
WmZOEx0HiCU+ru7bfsJnGAZOcOAjx0+OlZIZm46vBjmAGx0+zEMmivbOBQYKfiZ8qHrJWO3bJS2D
mc0Yg1EkweoCVk3jNI/blxrIdRwV+cGmW/o0KHYe0snVvqyiiJ0tWp9I8D+6PgpZmYQ5xPDZtA8C
gfjUpjR6sWxAkcHUHn+9b76Zd3GxLjPx7JdTc3Lni+u1nqL0ou8sAmowxFOGNrrj9Rree0h6U6mv
stBH4RYgPB9yhidRK0yQEU6byDBK8jkxZ2ReVtGO6ndQIn7qgmxvr6OXk0qzWEAjZxq000OU+8FG
dzOg83wJHD8u/IHMW3LgU6Go3kAkgOaOiANORbsneWgzQkXa4rJF4F+jLihx/egIhM7GoUzqCxKX
7E5jlF20QYIKyP7WJ1qOkklhmwna94mhKuhoJTzjSDz0fhQj5Paxx5qAfRyXTkeRlHvTrN7mpDw9
6Iw1Geb9zurrDwbhCXSp5t0Go8RwWLQvkB3jUyeBOlXeUrZlu3Qs5oc2mc3z40PUpWhPOgx8ZtPw
Z/FOOVI2B9P5RH7wOMUVIyryO429nKqHO93C76vq6qdPh6FtayyDtqAw3egXrZmp8gb10WHcQ5zF
Ne7o0abRrArvS1zt3NjBhCrV6+RlsChb3DAiBdqNsR80JiShMEQs6ZWfgYKGztn6rDXo8jlr2ORD
xAowQUbes1kZn3qmnRpHnDXhQ7aVb24ZbsmDuWsL0uKAUXw7LeI7pFxQOiP7KYCClDjWVtm+vcXb
KPivf6M6tRcWfem2GV4sv/zsChvb9hQcWWo4Zg+EboQ3DAazD8M7IrrbBaC3XnRrwHtA/kEz5l/E
eHAwN+3Sq0u1DVq/W4pa3zaG3Iz9iI07tRQWzODTSLBlicy6A6oAfeUziuvXSVqrKe0wlVMs6CPi
nvT0UPVAWiZLfyka8eA7yX3ReuhksVE74mfPfrcfn31YKqWRrMrA2vmGdoCpdutP2qGm08rRtJ5Y
/03dZVAu3Kls5GDV7jtTe096dScCooeSdhVr9o7E6F3CSDyTqR6pYgXLQkOHmFAAXYQtXDe8qkUw
YE5M73OnJ+t7ylaTq0MPQlDO2U91zbU/7R7GkmtwStbxvjIstTAByAw96QE2KcsVrsdAVk+Fg4jd
Y643D1FZ3VYBYv86VDesnxJ6m/COIIMO+nA28h4cp+zVqu5A71vGwmP3uw0951Z5cPlqc5k7Oc3u
imuz4yQSDDAZ8AziBc6p1705NDXhlHxSfSq3FPweBefjqqlBRUrH3GUEWPRlBUSg4kT08J6xEaOL
7Y0XfewFHx+PdYOZC0ZxBzuifRiT7JjBT13krqiXo1kCH6j1DYd6uGjRgq3IWH4WhXlOBFrFwcNG
jGT7barwISqKO43CiOhF8XryjIGFXPeMr+FNze9DP4fab3o2W78nhiiBMxl+V5JzxNRwQxP4vlCt
Invzycm8H46LjM/9Yga4+HXNRy1hGlRQApT7083GD2kbsHMxhIg8q8nWbC+JAkoypvYqItC8M93n
UZffnd1/jzBIZfmtlBTLrMhuZB7uLdByHLThZ2hFd00P/q0gf14v7OLGCUemLxzugrmoA1MMftGj
GwPJzBp2qDBOLJhfAbe/BK11r2z77JbeXWqMl6Kg/D5mw5tw2xNuQpI9tCNLIwOESvgV6iaWQQ7A
jJBE9Htq07UxqpzSvq0T+9hOI/CIhY2cH//qqnAV0gwCpfo65yCZsGXBZVj0Wj/L/S5kaP6wBG1n
5l9by8lgHqYCymB7Eyi5q2AVr1UULYm+juvs0nXkRreTs5wCoBO02G4DG7FPQzO+JvkQTwUGwx6F
mftDztkq1TR9ty5Q+pqkQ2WftSxek4rpI22JaIkj2t3BjLhVM3fY1ruLO0IQTusfaJj22DPjjeyg
hKdKbfIhgjvfDUQswNG1o2Cly0rsxsqi71y8F7nd7qUzQPUTmnVmv7+RQVmz3igMVktYw3SX78Cb
BhwB0ANGT4UXp/Yfo6L+mYzKBEoLmcNMNz7t28/gPn5wW/PBhoX/mBTmi+8ztQeq1Faa3x86S2Ub
Vllqb3kcUrnXDrvJyG8JYHnRQ4mWr4br50djskn6NW7kiq3cztP6k6pica+lj5HpTnQISkmUwWy1
727Z+Un8z4wmAflcQIQjMjBDb6PbwBqqjiRt6u1YYKQN3joq1pab3xK6FG86r1Ur4TvHhF8NKctG
V024x6iAyVGkt5rWG6vKcm97JKO7gAAAO/ZiFi3YhUvRTCssjgjqteGHXQO2Yp9IeZmW1OQSc1Bb
yVsUF8ahzjCwYcOA2wvEp0w1d9V7WOlLE+CpkWF+0pvqFd7wpqnd9Yjn7SHJiBGgSPhumPDrgoKx
74elGXLpUpHcNS77Zpsff1GZAgUqEsxw9DdsazEW1+69TWrsIqhNqsA202WdGsBpyLFo3Ftl5Xej
zwDvpAJpntat6W26R0879kyvbuY12EMlG3TYTJBIRtzG0GtqL3qFHY+52+pPfS5+EiOfMpVFOYR6
SJd6JdlYB0hUW2JEarsrD0QI4uf8/fb1TtOzgQAT0XO9v88ILLXV+N+fd304FtGB3Vi1vb60pgtT
UIje/8tbXh8UPitCOYib61te7+pnFl7lwCcmigeOZ5AfhTMie88KhmV0Zqa17+viHGP4QU/wHWYs
ZptRvFLwOEEi1AQqAhTCBfgVWM57CLNqETU4xlr7Ff3cR1JO3048flcwGxbt6K+Uh6Oh77+nxGck
gMLHJIaEGqTXjEOdk2UtA+LgJI1v2K7sKcNVXeonwqNwMX1NU+Fs0pRZoLP0m6q0VzLKc+T3JlAD
vNdL5dLIzIqmOSTzBVHwv10D6Aa0uq+cpdE67a7txer64PUibJpsA9T8qUoGKEtG9J6FqX0QQN67
XhJWVBKsMACXI8XCW8SFB+dKwn3Q80wdKqMdmK5dEouut0v2+Iey3SVNelfQaNwqAnPxahZwMTBS
jl4YHhI7zdemxepsMhBOyyncTA7BTdUE7zsP4x+Ti+G6MwPiWjqTHMb5wvjnNZv6H0upgJN4yJIj
2MpkD32O3Jj4Ic1ADCvzrDnWl2FjPxUPjQE1okfzk4DLRpbkWfVnqPwnJxp2YcQXPpwhUvXgfHpT
rA0tP0i9xck2nUy9L3B6GTcBZmRJ/8toxSoqoOIPRHi34IfZ9HBssElZenxYvwCSrkpjncnZ/BHd
daXZHeZOle2sG0+D3xkwMzj5ORq8r3J095HyF/MSAbIK+Q1A4Lz0rtWto5PXh6a6Ix/1VObVWYuC
jYeLXBfaj8bvV9heWeLTJ4JfVbXhD30SJ7MCnqkmgrlwz1FNqRuKDeLiEn2zCu9z2Gc7+iFnbzCw
88IOmdINKqJjtyHoHdqDVt6QabIFdwM/vNKZ941bMohvk2DARB8DP6zzfovODwxEBOQeDEoIUit9
LOhYz7IdYI0UwR5HmNQLafgv6Ka3ZM2wvwAlbdxKMisA5jQfvosFsY59ckJKzIHx3hTEVkiz/JmU
oJZT7UAAjCIboT1YNhUBl9DkbvCKc8nAv4DIt7TcYm/kIN/Tsiv3ysrWg1uuNfJzqswnARVsiJDJ
LR3VYlmUt6OEkF3LN3pODxoqkyVTExirC+qUnGUQ4v7QAoNFFRveZgNLYWJ9qeJNX2QvPkQCSH0o
PUnMWNYhfna5baFtLbqKXQALDg591S7K+mFiuU8mZGMAvKN/qeT4BHyVcQQBEPqht5Cygzuh+3QB
2tTqE5vVoZEJLnekxnGRuSs8y1Qmx35l9CeZpDRnwY2ZioMzByMn+3LX2LMBExnIovDDL3z27TmS
rB7hdg0J01jqei/Ybmtoeu1jHHVsZdqJGlH/WqXRMm7S7x4mhy7HLTbXz8arPKRnSbGxDIeRwe/3
2fSQGrWx8mYqlIQ1aAntyXWA0cuwOIRjC4K0tY4i2qZpdJ854jbQBvgU412HYGmvN69Sqp3WvLRO
dDBD8AhttRepvI/zsVgKRz/3ekv8RxURPNFZhEOZJ0331+Rx3BYVKonMP6W+IqDIHE1qKGeVdt/V
FL0F8cXUK0wWslzlZQaKLbfNTW8zomFH2ODFuvGAj761ZfGp28neVNrNAODED55dTkSzYxXimtWy
xBimewMkD5YiNsbZSokXacVHdHgPgYEbIe2Zo5MjmZpLVTsPWVzvZVO8JxUabRHB3ylMTy2apH0L
pRdugd98+DEBHY5L9hISgMcwTIi9LX+GDBTGVP0stWop/OYuFYw5jk7slu9QwvyYouHDZ1DQ9eyn
6+mnpi0Po+P8GOPyRzt57DHByUugsiV870WnF9mm1xlWkikhvmZhvNV4+XbeND0qV38gEED6cs3Z
9VSI/g7s4Y/Sn5uHEblFPSBaPuB0codh541PbYZ6LhiLA6RBDpYy/9kQlyHgOuAPM59qpgCyk26l
B+ZdtMVCH3MoX84G4TrhO7B7mPo2VNvuUn0g3+TTYArDgLrkCH4z9XPL6g3q07mY+n1D7mfcTfe2
ZFE2USnGE+haOFf75CKLnrBI8OhDkx2UhebaI41eBy8Umc5DFdsoi8a9ZfZwT8Bdy15/64V3HwJ7
J7AM7wFrQxEYhHhUZCw5Kf9dkqT4tpOYesjIChrWGtDh5VQMd/NX3Gblo5d65dJmREjQDhtN+Kmx
L1uNZcEyZ84Ne0N3T01Z5SR0Qt9XsfdkDPqpt7mR69O6nmpGz2yyyHLOLi5pssoaTzIKvQUSiVdM
9G8mXne2Vt7KnZLnOiDIvX8C3wHzhaSZ64nUpBz65U8WH09Z5BTrAIZTjGZ6XbmXyq7MRT96VNsh
4S4dobP/QDJM+PyLg00BgANrdg3kLBUppslkOhk6+yI7uaE9xnt1i9Sc/c49disDm8M2bMWHD0RF
T8ILFM6P1HEZ5L3qEujE+hmqX49FyVlp8AXiZFi783a7ADMiikC/scuZsJh4Z379fZfn0dINKIdo
gwC5Jikb4YDm97B2JNlkSxsmzcq3nqwKdYkFw8zRIdBQ4Oj6n6xxn9v0wYK2sYlGd+X3drHi2EoX
vokyEOLCzBh1tVU7hAHryPHg1ySLsOn7afW2AHngbpJhvA9K/n7adu2mbCUTqmF8ZK5dLVR/iEfL
P1lt+9TTCM+UqM5oGElAURHQM3E0gPAC52ej7fXwsEDKUnJlXaooPgl3BsorrI5LwjCKTQhJgPMU
um5k6G+T/o7a9BkVLEGL4JLA0jBCVuoNFsO7bRIh6eIHtbOOpAzSxuCOZgCOaz4eXCEEkAJ0qM/c
SpwGdXdDguuaQMk2yllWDux4R27sFpx9bRFD06WtTsQhqwk9dgkhaEL8g2FwcbQQw8uIY0gGuEOb
0N30+E/gCoRPNZptRqx6U+OynsSIj7/5bCtXLgY5jZxzwa2TenfKoEramA9NNbyUpjfrS/iwlfZK
xdYSMNuGsMh3mUaJEhA/8ywT2ow/j8IRtiQcGrZ5P6eZN1x37Fnp89HGRzDaOEwEgEnW1Ne9vR8B
0VQY3NGjgjdZ5iZpPnM1hWnjCx7eWmYOP1yYJOuphHCnO/cLWzXdJjSK51C266LhA3ShcBZdTVV5
8tq1nhXBjQZdtvU4xPWCMovRBdWqyswtmAZr0xCWwPLmKZjY5apJQzM6M1NTGGFh85nVctMQkQGF
IwK1r2PG8X2iN8zirDftM9ixgRSY2yFb8/MST0w9iXyhW60IzVULF5F9irdI6+TJmeaQ1BWLpVae
0RsPx04YVGmDgninDPFkDBfsGXsZSJY+8HA1EzLjqXc52RVhA+2BuI1TPoBXlS46XWhrlNfUhuF5
xLvPPp0e1MFVc3ry8CiS8uQEjHkeCbZaEhIl4JXv0qCdFAbwTgeKWN23WwpSO9g36bGx6PXsaegT
oATV7OoPY1D/JaF7YloXSGPHQn3nWmVtNGVuJHV+vXyGsgceNHIo5kXRR3kcVNYd3E6Qv7ANLRBg
WUL08+h+EyNB/Z++Xk65WtPmESCT0Ff6NR8N4XGV1Yuuy2x4TwQZlhgdc8N7sQe+8RrHT96OACqa
tafX4bIx21m2KtZKOXdsaB9Dv3+HQeVgggMSiIpn2wjzrSYQc+s3BNJ0Q/0DDCvdyaiNV+Egyblr
FZOTfmvRKLR8Aa/IZeQzNULCy2jTDXB5gQeuE7opa8NnSmfJXu6UA0mnrGHxRam7KyfFGt0aVlmn
KTBSX70U7GAcsdBbU62ARtqr2Nb1Vafir4qWGSim+NEh4mNhUAmA2UzWgU0RkL9s0BFYdbS5VoOm
flh+SIKZycJY+AbRDIRs6vX0HGjA3+BOiWXvki9k5+64asXwiTNQAOIwLm4LZ9EdDgGdlxWFMe4d
7pHlT2snDMGeFkfsWDt4ZNPCt13yLPV6NWZw90uUTaRTTPej8vzVqENFBNnXrA2XfBsyAWaeDotJ
68V3zDs5BNBlIqqE6KhWBPq8geZYeu1zG7cgLAoyFtPO149QnfTcqTbSaFnbPjolVBHI4+Mhm1Ic
+MYmoq1vn/2UM5nOk7mLHQ2UWUCKoG925qYdmGRKGxSgnujfEZu/ZTgw0XoWUdIFQzYctSzdJ+N4
E/aq32XplK5Tae97UlgZDes9a+m7oqXZE/fhSTPpNkTpsCd0gR5dKvZBqk87nH6fOHXk0jHgH3vK
x18MlRR84iZXLBFkPWzcDt6bipp6GdtsyCelvRa1cyBMO9mU5UpVxVEE5bAUAQUVs3Z1Utpi49DN
Ki8/mRiLCk9txmb8MNB9n1IUw3TP0pXI7qOAkOBKc05+mww0aTkxArEuiji5yf3owW97Fh4un4wY
xUUl54g8Ei8iEJsx3clFU7f3c14oxGEPLSid2i530kOXYyqKDkR1XaycxgJ2JjLo3fS+7wLvxW8O
1HCK0tK+qM7B27W3aUe628g0Iz11SwZut9LiLtry997DrmTU7NoZfk87XpbFxuzyDwH5rlAxSdGh
wxgLU4Z4Qb6uID7Djzkwhd6Xjr3vnDxbWQ1cwEEWYKrhYpLhJO0lr6LY5nyi/8FA02YJo3rsrsmy
ptujjHVBzDw9lvKANx3en/4BI00d25JMnKQGBe48uaOg5+6nya0WYxRINyX/pV1QBOGebclRk6mk
f0A5BGnEPqmMJZIjAuNFdhnb6cZ0MDLQ3FmIRl1ISqXVgYVcN5yO2YFsYadrAO6RwcEvTepHEqI/
y81lFeTtNo1Kcef6Aa1EzXyqvOK+CxtCXSuQul2H8NivNpPEKiJpOu47HbJp7fXriZr/RqisWfn5
dAF1IrUm33LcnQiWOiMqQPkx1GcDZMp+ZA+3xC80I5O0d1BhT+4rBf1jqj33yE7Ngu1eD51haXhM
PcQa9t3AoiB9TnIY1dSC6Dig62fzZcOEWiBvAOVSlMR880tO5sDK1c3stSSBc0E3+gUfHO23HCAi
XkfELdMOE9xdNwZkHwX41BJydxZmYeNzSN1z6ElMdILVnpGHp6xOnbOWOMcgtuB/mQmltfYtApwF
do9AXJH5FCow8YZvVAfZiTQkXRInmMDtW7CjyJcSMSGdD3lOgYL3cMGhhe9w0cOHp7msLbF1qVVj
UMlmuiXpDMVQqboPu5DawpJVvoL5wtiO4THXv3Sg8cvYgc+TmcJdZ157yrYuUVV9He58bc5/SVj/
Jm23xdVAJDTL2DZiS0VRvjJzY0XPMl+xp/OWXgKWWU8YsYmNY+FC4duyPeZn3x/PZp46zNnZcSj1
bpO0BE4jNdlJR/0M8Oszav2UUDlXJb+I29nm2q6iQ4skhnlg44TyY4z6W3KuDoYer/3R4VlR99QU
8QO5KCTJ9IBypv5p5H9jdM2PMXpvrAbWLzqUNYaeVUgGzkbmebouRhysZA/NP1N83xAtss3Q/+h6
e/E9D2qCS/iKmT0kcmgW5RSm266AXNgUyZcRzkQKu3j0odMim3hrab8vVMJA5FXqfSLBgpW0cCZn
lwYd/e6CmMvQeJ66DUM5f5+q7QJ317OjDyc1uv4GCkVISzsTy7zIlm2UvgPnMRg5jaNniC/fzlnR
svZnfes+dvY27Ex7U8T9ZRyrs+c19gIF0g5hTbuGKFESsGIo4kLVV6L3CZtPVsCpcKq7tpLHyLG8
ddaA33I0/5DqBsb5XUdXhUahiJm0/RcaU/WGYgW/DeBj4rDiVaLA12ZMnpKKxjIash+2C2qqmKcl
NyTbRHmHeIbWtykk16wjtIgZ0xrYT5Y2zr0iU9+04shWNhFeBTlNJOp0+eilh0A3DzaxEUVPs4uK
JhSljgOOt2ZkiJXc1kfbqah0SO9Bw7yC+EJ9Ie1iE5WSOQNnDI+8ac4UQDvkPIYDFLHY1PXnScB7
DgYJm6HY18JL7t0b91EnauuoyKjDIGBT7wwebPPbTmN1KeLpLmirZllE5A2Hw3mYFpwi7LhUUqO3
s5LFaE/jUlQnf8oAhzdoszECkzUBjGVREYi2JHTzxXKFeLWVdV+bAO6t5DXIdH8rQdBvGNU6596i
wLo1vSQ+Io0iuA2mILufBhtUxgCZSMJVTBo+wungLlnufihfEjUNe7+0i4Owqo9CddUhK81l67cQ
f4CToRwwsY1R8ClrDZ5lU66CwAJqCB1wVGWwriq5gGlz9kcABno3jre6E98QHAQYOKrF3iYDkMIB
1ex4IiV6FVcMxiJsq10jdSCdUS/WDRX6pUpwBwY9nkEubgr41V9hRottqMp1bHtbzfZTzIuqhOOj
rVtc+qRYRdvB8s+aBhKsRw3OyR2fx9F+0AvfvJdpsfd6EpyGQH+I6EXtBkHU5dj4h8KySZok6L2j
sX/QXfIBIdXgwtGfdCqEliRXOvGFtiQBRT9gBXiPS8qOYz3HJGUWzUMInYXesWtpprUuZ6pFVhLX
NlezPREBL1Xhynebd5VKbxsy0uQ2bsCxpkLmh802MQeAy6lEs5akHShUT+3RgQiGkh84gMtlBol0
Q++9BqRMG4hrI3OYIAc3S9h1k6fcpu+dVem3xI+v++zDJ6XhOfVJwErNDyu1101JFoKXdgVV6XUC
WKQN+/uUQwFXQlOvtOvuV1v5DuCqunnRqtZbR3a+8R3yJ1Oyu7YV87Io6y87yFiYeo5iHwi7qTGY
KbtDX5Sw9qtgzzjFborI0D7G/5iYSPsyz98O847zK/rfzJ3HcqzMuqaviB2YxE2L8kbeTwhZPGTi
4erPU7VO/9pn9e7oYfdEIZXKqQTJl6/12vJKJMmrpB19Q9jhIdFIKcmbbF9wUG8tT+x1lEk7SzFb
DxU11fXKtRifpmh+s9gMjy60q0yzlV7BYiTtS2jWFJxl7Wtj1mTdAOGRs9t+D7XMN3QNxYHfts3S
pwSS2xmQO1xBK9ddFxrH6zx0zdpGSJLruM8pl/MDfMWYXcoUGsI9SBYbtxIz6LD+rDPdLzFTPegY
qRbqDBOLKpHLrmofisRv1ySbTGBOtrUkCJ2YOxannlCjPU2ZeNeb+JGyStLXqcIKpEmAfz1r5VqP
WfnQkqhVZE3vdVv84OmXCKXcm6rWxcZB5b/O4R1wr8knrMFcL+fyqRv43ITVUdPmYirRFRivOdMS
IocHve/nrVoWRIHltOghQ2jo7ICi2sV+NPKHivjgF2PBWW4X+8t34CmINf/vt5ns3km3/eeO0/kZ
fp9GMgoFjopb0m/TUgWXO17ug+cfod3lZ3B8bwp+XzHMJL+6/JxMZEYHlwf827e/z//nN3iXG9Pb
/R/fxZ83+ecVud41pKFd3vafWyKyR5YuyUT5waktjo/zH3N59T9v5PJq5MhWxfb3hbEKM0Jc7qqI
M6j/fH5/nvxy6++zXL7T3bHmfOAg3fn9W+SIbk9kULXDxGTuWmOsWGYSub98F6J9+PPd723efC6t
+/05RWQFqvbPPS/fReeV+ve2JsyDMUwFVmNu//MMl9/+efDva/0+7q+nsbWzrIckw8BwwNFXpGQZ
zA3R9e8bUaYGA3F5rn/7FvdFra9+n60kDHdNZN1jVgxszftMn9ZeR9iwpsr95Us6zSX8A1/+uu33
x8t3Zese3az013/dfnn85bbLk/z+ODOFsvehm/by299f/L7Y722Xu+QAWSDw57f213NdbvvraS4/
+q0iQLixicbp4F7++TP+/LmXny9PVXaS3tq/nubPnf7T014ek83+3m86uXEqp91jYGqXZA737L74
0Q0TaLTzl79+1EkyyMlF+h+/pkgmnb116p8RF73+7wddHnn58tdtekWqvjUKm26Q//UKf73M72P/
eqn/dD/DD3lPv8+FvlDtyWK53Hx5gJADHOBfT/pvv//rRS4//v1rzS/kdkq71X/8CP7T+/qPT3O5
4+97vdzncluMggxHlfXdJZ0I0PkiIzSg0Bbl0EJ9GAX24hs6OzBHX5bTwXrSbArA5lNsysfLalAB
4e3jtKp2wspoJwSuzOjmNcmTBFJky+ZY2vkillGKQkkXroMN7G99mJAhHezzd6B1tWCL7chVb5DD
y998ZWZAZ7pXPJC/o2/9ON0QFvVAhRCQowak6ZYlNGKD+o8S2LUM++vGqE72zIUj7JiZST64mWT/
JcJwmcXoCay0Ze8BDwsGqM5y3YneDoUizdTDTWHomM3HB0P6dHYoRBHFSIhGW5NxZYTJysRISGva
qSBSeFEnFCGVs4yPDiqoU3TmYSoKg4epuCoMtACQ2PaSTmkEAYzCsOhyJbI2vJWq2406/UO01em3
wnPM7Tzwzhy2q6P7zGjC1qbNDCTsDDqm10TrpD1PYnDgBNFvOj7TJemuIDbptTAN+keNSVuFGu0O
ZzwGUwtC//mR4PFdKeUJla4MkoZc/kHtKXPI1wxQycrm2s6EcowjGKk0BnZjx14tm3I3xd0RVII9
BmH5C1rlm2WUGgvdggUIW0FHvOKzw+W8Db04fojgEGdpnlsRvWYp2Zg33nSd9eNP4/LBeL3/CqcO
Pdr7x2jKCPnLeZ4yJfZWynEDd3Y0eyq5iUVh31LHz9QYpCEDpK4zEYyzTa7rvHA1OhtaE/pbq71N
IuhTGgj/W8hmECtm4ydmyXHd4LIP8rb5cpMbfH3ZWRfIYx2g5I2lTdOdiSt+0RGfV8O6UfSavTW9
H6+g74ut1AAIZBfXBLIbw0bg9/XQaKyInWqDCF3jNvNux8Svt17Dmx7PJWwRVoC9XvKPphczdv0A
DtIiI8/ToQ04l1qTnX2s/ZDwOi/r8XQ+gszUaU95PH9DYTMmN9ADSry1FClcVWb3qQpKLExOvwAZ
IJWhE1I5olllIHTaM0LcNdAUA0mG/kKQQLrMkW9ZgtjWOdPRO7dU1wDIwuGY7TPGY8T8DmVxJcKr
id69yOO1HJRky7Kd+6Ab+2lfdzY6Oo0c2Sa8nYx2MSvvQ+alWER69D715wYIYiEGg7nMsE7gCfEh
Lkkx9+Mv7ax8JRsJXHucX3xF5Ygjtob27ZKTujATK9lZhl4Efqrfzm1IR++ELT/uHybDI5rdP3Ye
0zfRcvo66+sFWc+fmTK69awYjAEeJX0+T/F5grbTglA7ikKWoi/BQrTqOHNKBwOx8svEMKg+BJ0o
YF87/d1W1D/5k9uTTnPfZOoRMT319ueuLl++Gm1/BYdWBMT7EkDcP1V6aAWioa0bHzKNAxkFd7Mx
6gs/qihCwAtLrmi8JelbZ0427pxUPGkpoCiJ7XnOHqkplE5lvdxbnkHRo9FtDQvBZZ5Pz5Hfv4eR
Ihs2qb7S+WU2swGZWvypJzHcvfnoqfixx31wKBPyZAbqpde60/vv7dh5S+CqcUKMl2JfXDih+VPm
6Kl15zUdCO0f52f6nI/C5G6FMZwIBygWLUHRqx5JSyubY4g+BGiK+sQ4pmN+JmiQXuB+Q6fXQ0a6
p9GV8ELtdCNSDSs3cfkOSCImCdZuARGmsB0bZQfAWg/LiGMiqKsOdVz63vMhLWqJEAabxU6OWLCw
adE6zR4x1pnZXfw+TXWwyBoo7PAWNQq5b/TEBWcK2RmLpVV2LAQaiEOeU3bY0QnkE8jbnCtwm6Z4
lrZhBXY7LXPiGJdRNsxLp9YBZEYYMVT2q0bLn5zUvO3HMzj93DuwvirJaBFAEJGYX5WWYT81Pxtl
gXLUqNx1WoE7t8Ax0zGuFWEW0DdqQ7jBasVT9GKgUhgLdJ3DVN3rqbpSzRQU5XSUHUBnA2BlDrzh
2FzTtC0AcKkKHTVq12ZdklsM71o5Ymm5EfvWaNxVdH3xHykzR67RiwCPtk4UpMauhlWnVxrzEOEm
RQawZRG/qJz3JpGrahQ3sZcXS6Hn29ig/zIK23bZDSH6D2/YtzDrkVMKwkYHY3UuMkT515O1pcHd
IO6b0DeQjhha2qenIPjCftxYCZUj04BGyXU2sN4Pwpg3bluIDSEHG3seTllcPpajviYSHiF6jDxk
UvlrYnOYafQX6VW6J4A3JthFqjs0wA+FnRO3Q9KQqJuHuJ4/q9F5Nit0NUDDhaPWTjSeZm/pZgCu
RoOU1XCcE5mXpGCS8we45hIP1uyyEIUKbWVDouEuQan2Cmv/5kf5gyO74+jYi1QfELjm20bkr7RG
BXbaNmuzYzaw+mM8IyKiEXGl14BamTRvEq2m65jzkx4iO9+y60Z9SBfiOhkcJPbVRG+l/Ta141vU
wAm6OZJQrwImSGB8i+xzcJNHS1FnrebvFJK2jyzq1ZNdJyiiq1hHcr26kxQqdAntGX1GGR+fB8mN
CFKqOelXmWERdUDXg/Cj98ZrdlGHLQd0c1VS7bgYWve7Ec28bLnCLroWCUNJtwlXWs4lMSxUqZfL
8OwRastb2qrYJSGMWGGK2oyOv3slmPUMkJEoNULTY1KLAm0S1SJOuDZr5kHlHfvlEEG7cM3tWUet
ZFguaLAlKOtTLzAe6cNLx5va6fI5kZla6FP+5NfagZXvPqlDueg6l48+ujIkY4Jtbtp02I4VbZTb
Bgi54WNhkUAqkWC5WgzQhG/xBDHYufIq8c7qhbZZ6c1EVrB/zKrqPu9ogIcUwqTC2Tt44Xeej3tC
nGyiN+tnVCFH029vOsrj3G64lW30ZheICTofGCod8lfX99EfYPYMGpJ+FpYAG545NjKhOwsWsWdV
GwMTzbgiYOHIKbkR3TTvqB0Jq+IKbwBqG8xAeGY4XbpnpwWWm3NvJHqtus5JW1/g8uHTFOg5rSJ6
qJz8W56NK0WbD0ivu8cEIH5bx7AqCHpcXAt4DNCdl1F/QLpFLhn9m9hgliy55top1NolK8Kqfap4
iRVTlM5qeYLnC2rd0tAVdM1zkaFO9SJXI1ucEJ3e4kN2+Rhd8r5Z0Om/60w6pxo87OAsMKvFPXpq
yTGHmAkN9cImQfWOosk2dNoHLnBMkrf+F3VH3dGY2oBOOXvrhe2DJiZ2czTOo/ldTJOWYJft3urG
p9HCg9VIJn6LZC4HpKlhRfKqUktk85w8DGEKTaCKoM/g+hCkFtm2mHtv5835s8tQL7mCd71EB85s
PJGal1bkJdMDKvBj9dFwPfoph4tK7gyWn2XTca6FYQZNqI5RUv24TQI8bkCXZySbNN4VgpMPg9AL
vJ0NozcmoTDx1tC9py5SB4dhMQJk6/3oihFkkdKCZCbZE7P2k+dQAGRHBvpoc/wElYJs8frxyiMa
LaQdMvO690gmXM0dwkdS4HFHId0mb1cOAaGH+rXdF7BNTp4t6JZ1AycX6zRKfvq1L9qDXRmUI9oj
OUIj2WnVsMLjPzJY0XhF79gcON0NNlTIXi27scDG4Vw/gMTKDTTbtVIzLOYc9xt0uRYZwUvDKx9R
EH2wU1aBnSlkrwaMP1F8J+3HDM33pMp2oQM7mMTtQYqrQlIR6ceIifOCQXS2IwR3mRf4mHLS2T7V
nf9QaN031I7liyM5qCsk76RvI7DEarRq++gm7QUNwKV6HWuS+Mr5brYAZ3r5RpYYalUf0ZhexY9S
IBkdZfjoDQholR4xd9JHg1YWA7iHlkOnPQdxCvTKvO2daZGU9nvaUfdEzl4gIsdcC2t6MAl3Viln
YMwnnIkkOkvOvikf7Zd561LXuiLWHiXI+DaPe3ifx9zlLC2KQa0Kg89JDOIqGovThJX5vEkyGcea
U5PZzxodIAIbGXLV/sVsDpqxdvQRGsDW7kUl1r1gO8YiVWEM9PCBTk/EP87eEK5klrGwadbBiptX
2gY+TEeb1qHZk6QYrqaW2vcpyvMgqZkIbZ+jv9Imwh1rDA95nDFQWVwskPRVmfVDc1q5IJv8G1L7
sm4uEkW79GTqtwnq+kWs3GXmw91rPkeJa5vvtud9J/BLWAWrnWUO234yfZgH407ZPtIpw0dUbGGd
I338/IBVktjtEgHWdvQyiHGq3AxEka7Re8wBqQwMHwkP4o6X1FC7OmwPGgJFVSH6a3L5mObliR7c
fV+r5Uw8ObXFPhy8QbaRk58tf+lyUdEgCRTwIsXXhCRJFuSCQljhE2u6W7ccXt1m+EzIlZwhtR3T
eEPfaS8lCUBBOSvq7GpsffMAIcDBI8V9n7m3HWToYkqLU49jSYOjXFSp/5ra6E/QPz2E7V0ndIhQ
tu6LsibPWnfDJaTSKachhwwWTt3o3MIyYtTQ3WvJrqMnVGxJftuNL4ZHs9cedZ9s1iie7nC49Uui
DW6L0IcIT8MdW60Xj+ozsHZEJoVLsPDZsNCmDNgMmI6LL4mkzuU02HtkY4u+7jatG6MfwvWcPyoc
oHs9DbcckwHVXdZqTCmKRm7HXc2kXGmmA/K8p30MkXuDzy9K5pXf4T0t3dWg9Bctz/de3ZmbcJw2
VGmsq56ot4jkPSRV7WesmuVkWzvmCzzhDBgDdTVMley+hms92zFJ2zvtrDzpEx+FTO/wMlRW576G
78N/KZWFBs9LvyY3fqFhdDVNGJK1vqMxzzcRXU3PlUgo9DU3OTEki7IviwVJjysnhdoT3UtWwrCH
sJ3LkKpWordqtDD+gNvRwMLpbrlbehZfOdnjOHL1tisErXJg5OidNvC9Ri4gAUpEQv5eVF+SRrpF
FsurNorXVmYnmF7Hg8zMD4IgtmGcdmza0COr9pPYsscMFdtaqyiBVZzxK5+ux8DyOZWGobkqp7Wf
41adEvpcmlbBfEVQoVUY0Ym2EnkvFykmu2UegoUkyVcV5kfdRdPEFozC8tCWizmhA3ukOtFjzl7U
lfk1WJg68kcD7nqD8O3NRc3iziP4iV/sMkt+VXBAa7fKv9Icq+/QD2tFi+ocIVRVfAmaM3+vz9d1
7G/dm5GrKafiFU7l94RcdtPuf8xcXoU+Pq+ENcpw61XRu0++QSpTraHkUOziSbK+7muBrgz2z4W9
ynxzo52h8FhOx9zW21WelBSHImB0IJsXUg5PnKOoQQyJyGUQzqqmwoXHLYqZrr4sjXdGrj/iQdWW
CezfkzDRjgwqvG3jL398Vp71jH7mwS06pk0Kx2x0FkFDR9ICUQeKJLSULrsFBl7OTTS7FVG5tbO2
XnXHxP9hPY1Fp/GB1ncVHx6goHWr5dm0bIX10pP7YURDv5zRavGf8SPqrsQDvcZb46x7I3KwYRRe
MAE4HFn8O0w0Z4osQXA4XI+9eePH0a38ZuENI8R8yjqSln6bC3ZqTm2i2xkUEgL9Ja4bk26e6srO
ByLyz8RknNykbn+0fHRkHpysgIZdsgk8kny1HCfr3nhHSv3u4lxudA7MzH5yY+fedMol/vxT7M+b
rMWCkk/7puZsibBOe+O2sfSXrrU/NBdJCH/XDlPVGjcuYEzK9d+dE2uhm/1OdVeZck4NC4AvkiKo
W+M1PG9ePS06zjVaDaM6ZiYdOaThf0o1nrUCT3lHBQMIKbFidMnpuo1YJORoYYrpysrfzjpuKhsG
uQrbD8qLbmVMJK6X2uxpuns3J3+/cJoAkoKZCqk91TWAPSmdqaJIvxkADEgZqq5EWn3GRbxN7Wxf
4y0mUfsr9mpwqrqWS5Eb0XpMNuYkrzInG4nPy3eyH/GT6HKlKpsM4mZfmzCxvp2syICnhLS1PuKw
vK0Tm0gxFFHxtUsaQjMPx1Ij/YZgvZiS4utwsO7CVsOdEf7MpfZgnj1rOHYetOytR+NgzyZJb7pk
5jLRdhY0JrbGp9u1O9NP7knEiXZVmX211ILxQeVvk9E/ZyVWldLCadxU/M2UzUzZcKpovsBC8c4I
8U7waIxGpF/bcnrrJJWKns6FXCt8YijnSgSz6SJv7i5I5bgZWTKX1gQ0qyfmHtU6aEL85mMJOnOq
x4LEZVTQd4U3iIWra690NB515e9jvzyZLOGEomzaqkJiMFAZj2CR2rmXhMja4EfZ8tO28o9QypAB
vrotNDohXDqbzuWnFn2sa0cd5nJYhdheHRC9PDPkwcqLe8SQi5KeCKJZAWooIwKID5+JsATU60h+
mQf3kMxEn+kSMb1WRRtHlUOgB+08pgvXTbL1HLkHQtfeHaHekI5f90XoESbqnDhDnnE7uCuto7m6
opzFizZmnQbu0EUrVysDizZzLSz3Zd7PG2VbK7sj6YdLnray88AzObtQUfZbWq2QyqGnHj0sduc/
Slr+3egC3tBQyK6ciY6juDxZ+RMJMnSLVTd13L7EPdrX8yFIy6m5oLMMR4bDgQKWf4XdbwMi/hK6
7RXI7XXYUF4QhubA6mSs7FQeclHct7H5Woz0SFdtzFhLvZXnz6tYtFwYy+Qe9QLXYR1QBvBYbtmN
3bdT8SLb9JPd78Pgte3OxQ9ilXO4JEHghRRgatNeGQ+6XRwzooQA9UfNE6saHVWA2D4jisnc1poA
1ksni5FBRcdi0o6VK7Ur9prPYwG2O3fuupZEnaG0GNjTI8TBUAMyLvJsW9anknK5IOYJqG/UPtn3
LqaufxBJ6G1JQr2S7MoprMgAMb1o3ycDm0atXltTo9GojuheTvZmagpjr+VomdWsIpgIl42aF9OG
Hhob0qLVztY85PiT7wU4wIo7bWrQ1JDMsbn8+Oe2sNimnJfQN0s3TzK0wNLkWtXabOOLapPHBBeX
44snkhPET7d2XDxVyp92lVtkOA7cNwcc2cBAvXCtTiOnW1vPBoNqJ0KQPqMI2No8zXndbHom9Hrg
GtbXAJBJey/H6r2jFRi4h6vPrA07YfT+xg1/XHci7CWHGlLgxnOjaLjGsYn0NX+lbKXFwsRo7wzG
N25gThom7CIMP6xUEJvjAKGTqiR8LPKxjgSrdliWPLXHOXIGzzVEm97WDd3P2Dcxv9BZPrEIh11I
V1dy1AWIVeubz3521SFFwCN8UueXS84MjOUYCoHo2+B7T54gEcMrtwL/TdBP6XHWnbtCXsuUGAaU
NfdlhMMdI9OulgJI073Gw7ioXe+rHm3KlCOSvOz8Nj1TB75WABuO9UHo0YALwuKM8Am/7/R23/Xo
HlWkKC2fkKwhdOO0tnZlL7593Wb3Rn4KOnGVxSChDhnGhisbjizLXZgTxjsipK5rKnnHomEcGlNs
jVbxMyRzc2qzdhMBb+s2O2WKVbjA0r5Okz3ewFh/SSb35Ec/qKDSg16fvQhsOGXilSyP6X0xPIUW
tpTeY48WR8hjK6zfY1uhEq5QZvhExRLENyzIkNmkiW48Zz6rddbSz5oBsZAGZW+M5CA60BenF1fs
sR8cvXhuCi9faTUGg94ggiLSyArzTAqoUKekKDL5J1JF6epbAXIISIVOE9gT4++cw5VgaZaa2s+a
czXSG7pBGcSjzIMFF7bWPed9xpBYDECVYQ+50pOnHzTnjLd2ZA+nWSQslbkXZI5jrMK5fzDyikHV
UjiLSfpZWABWtvzKUnVT0/y1zaezuyjHM2KKXVu0HdIdiKlmBnxy3ey9A+TjalNpmE1BzPIq3kVp
fx6gzVfbwf8KWhltuHd9o1PXFAwm8rYz9RS+KRAWjEsas2tLNPmEaRBDZZRTJMswchsS80LIHGBn
p2v+pr/qtXMETdHJlV/aNTM/tIfTD96uUyB+ydwN8GUcML5FLXYd1zQzQFuONdHcqoAEauyGf81Q
HcDlT5FNrkIHbkMiJ/gQsCazlNylPRYadlObWAliB7pEP7XQ7jhKWcRc08Vjk1ArqF/7UlgboXdq
3U/VblYpBo2M0gOTcrc54uIQRaI5DODtmYelIc3GJ6fEB6q3j7Bm/P/LmbA5ENkwadJ9XgGrs2+l
aBZ9YW31a3J+62BQxJG3BMIuaMRMCBsYtUPNUUwGGD25LXJPNhAvvl+uSvs8f1atfZj7nZ2xkuZJ
9VQ6s7XFc5ayhNFsL5ozJ1Tr2qIzCnxbblYz19JqRCZkvxIxh4U2CPMA31gQHr5gm+XYT0WObcw1
yjDwRFCapETYA5niglO0kd75lLzOR14imziFrZy+OeoMLVR06oi/9rl1+GxDo3VI2aO7lZN9Whbj
U+3wFyublzQzDGZjRPlEAyXjeP2z7dsGUvDi6AFKHqLqVgdC4YiC6Oa/soqzhoJjIhFWIa9t0FRr
KZZQ4zxluXA95KCjBE+jfivYuC90rdBWZifKDWSxFdvl2keGGcc9r6fedUo77grqoahGfSaO4Sh7
tyc1Ia3QU2KtKCcoopkAgTGZuZP2IwqagumX+pCW0y1dr9tHcKgAh77p1wRYAJs78stsaVbDnXDT
n526Xug95XHvbfEp9atISSqm0aAuTaW2XXmoS45kO8Q1xYlEMos8ialluRnJ/HVNnJ2MFTbHnJDG
1xjZ77r5Q+HsV1eqW1+mK9tWN3Pj6PsmwVjehO9o93i0MB0M3Q8hyVLLUbJkUmZ05WhDfzXAMTv4
p9K4XzWx9urXwkOqUOsB6x2SAqG5q3z2PuNMwOlAewUoY5k1ZmaRiYmVfe3GrFgri3HKlly2d6kV
TnsHK84iYesjyo5hNqrGNaU8m1wm91TR6uvauzGFxmCoT0/9SEBVo4MKj/Vj28OIOAO+u6hsiAHy
idcZ85l3H53ipn3NHSgy68fskxuP3T6bYK6KfT8+C5PtQIdfbRGfY9fTbV3ZMY2NuBIqC9qAWWVo
0PNW/SvhEWi6KQztsp6uj6/BA9CXdGyxQmoPLaBAZeYU15mlA/hhPVJXBNqat8UKLci7xta9jqkd
HN2EBPM0vdUEXUWeTboNTYzVovLBr42ePR+pcYD/svzWreGj7XUmFmegKbSpNllZLYcq/8BRHvJY
zCWax87YdOs7/qKUowpfUS3tfBNbNFjPaplp6bbQyRaqQ+tGNX5KETXHtqXIR8ILOEn/wHFUBobC
axO3A7WUWLMEOdreSHRW3L1PU3XNFTZlCrYWmEoS6sBLdCByPaVVc8RZBurvp/JGn+VX2qAFaeP0
3tT9MIgV0Gtc0foeK4ATDHTddekESaF9grUPb1q0hX1Fxq6Jq76BZpvH8pOEc4NyMrZGdXOlzs6c
1NDnTUSq3fWl8NQGfSs0391fbsKn8tnbIA8yc/hrG++B4IJxWyAQX2RIIACIsrWn+SQL1rQOSMU6
HErjIaXKieNAf25kPCwN4m/pP916Dp4xMfvPURITKlODaVeUkBC4zUamGGZmoUU9Voryt+ahd+W8
MTEgrahMvBozEcEdw86RBaI2nDy4iD0sSq2H99eAiWOEY411UNmz86Jwxqqb7qqX3l1e8oGWM35V
adRXrd/KRZYQScnjEcBr9MYGakiv6e8E5AdmxFH4MXQGmaQutHzaGU+Wo1zUHW9SleEmHjFYV0SX
1e51ASO2xMKOnBjlfCi1dQ/FauRas6wILUsxbYVOjzW82md1N66LQhEeFl4RSnaKHPYqbMvQwUqq
0rUMPMZAD+1LyZAzfrPkEsbmejeGVd8qCizWiUMSxwT/KbguRTnFOhrezLC/SUNc44lt9cu2LKK1
lhP/pgzvx7V7vIft00ihEg4uxg13QmHbTKzP1vwlRm9bW6Szpj+uwwE6F+cCNpI0dLdl9qOrUNLV
fBgs+VhniClaDi6zeRiz5uDXKHzwaa7QmT8aGbkGri8+RV/jk7cMouV80wpC0z2akVzk8C+rPnJ2
PpKfvUzHR2PGwhdJDba94gNwxRe5AZsu1gKcIvl6DL10OaT5AwkR8KYuTn5k5Gjwpuvegj2wRfga
36BAYVUJwoHaH7Ndan19Ings3yDL2E19eC0bCGIXLCIzRqQ6Ls+JDeq5KO3veh5PgngDptRlHMYH
DMnlgqNTQxDUrDOBTys7T2fwKNdOGmPpzhoMm721VXa7M0hM6orxXptm49ShBTKlzWUg2ZJLYTO8
W99mZnWLkqwIjcZecK6MiwGfm6mCQiF6qr340MKlgbm9m6Jtj+g/We3paNfa1l82cxX4grqrIrnN
aYIKItb6qt40wtg5fc6lPNPNVW7It9xJsNaN2JVM7Tuyu3dacz/aOp45+s3NoPi/iGQI8EFla2du
iKsFhEzTYqVp6bkfCD+fWREJInCxgTDA2Np8zD2aZYRPrLD7tE0f+f/fuR81fsllBF4ATAvo3/g6
vkO2VXb0PTbjXWO63zJvn72puYeFIIU01SI+9BbeGXeZCtkOCOOs3oFH1fBcO4J4I/1cn9sVs2LL
r8M6u6F1kMr4MMKBmKUSndiZzSrbCOFL7hEWVspdPzqHvt5P1rRxOYNK1HsFC3foaC9Wl/zUJk5s
sqzHTUXh4BDinq+/S7d59qlFCNKyulZibYRcOVnTc/LrtoXoaYMtP/DODpAnRLEnSOp0QYEMgyrt
pfnKPttcWHy+XPMbQtNbUThzookH5ZIhPvMiusUsHO/JENqP9nwxlJ8kAWEM7sXRISgwK1WxaSeb
CvMCrKwF+OlKZ2MMY3RsWknbeqPu8IGtdLvi9M/EvmZTGrVKwyhP9EDhq5YVHiNZ+h2TuIZpod1Z
pcbfTZyicEBxGG/ZhDnRSpsGLBCxfwDZCMamPF8HKWykzewhlvWNRTPsSKgDbyNZDvholx5oeVCD
+TkE5i4UdHmQTGTouVZ2TB11G5F1uzBHCWM1QmKMRQpYlW9UqxFQIq/bWTdIbe7XuCaIV8sYymSz
rUqiPjow4aQkeacdaSuO51NCfnUQxqpc6bLdR166CyMdoTqKI4MAxhX5Nc8Jm8V8xO/SN4wAbUQO
HEM/ARBfEYSeSglW8KlKX2qT+e606lro7bbw82nVGsy7eYs7hLlaC8q8WhP5d9NG1ocUh8hi1RyT
wYUO+/HROFTCJrGy97/dqX0H/BLKe4JB2YxlBFeSHSw2pXHEGDFG5rWbjtfxgKR66FB7GDsZ5cXa
AB5wCudmNDHDAU/VG6n0PbkyRJvV5nMzknejAEztgpiVtqcZtnSuytm6D630TrCmrD2322T1vPGl
sQ+5kgsvDboKgswhMilNQSOxwKVYJEw1WktklPzkRQw7El1MQ56x3ha7pCKqujfWbtsylQA2+iUF
gVLLj2Ksv8K0/8oauIp0XhjqLlddx0kzYYWpXtDdfyWj/d311So0zKWl53KjayN82USQoWLX7sQf
QLIQ9hjIAM+0a6uaH2LbfUrdcaub1g5TplpqrXlMBu0cL4tGp+OCaDd4bY8/aKlX50Jrv27qoPfF
2lZcYfXhA8n6TZ59COsccED9apbfYgkz+f9Vz3PoL2uiD7A6GY9+VaNG8l+pjcO2kMRHjZiEBUK7
DuHseLQL7x6vFQB34T3qdX/swur6kuX//6b3YPNdnTsDmr/LEf4/rD1wXZ8ygn/6cf631oOgKsvv
zzb57P5HW8Kfh/1384Fr/OtcTwAXY1rUHNBx8E/zgWv9yzVtF/TT9YThUqzzT/OBMP+FetuwXKLI
TNdFQPNf7J3XcuRGm6avCBOwCWDPluUti67J1gmiLbz3uPp5kNVSsSmN/pg93ggpA2mAYhdQyMzv
e81fzgem+l+ug/XObH9ga1gWaP8b5wNndl545+hjmY5tGBAuddPRbEtVdZX+bzdHH7JmwhV52G0r
LKqChqweuI6jGdosqycISlbTvDXKz7gyHh21w3MU27lV1g4kySM24pmTsJhmYbzonOy1yM17tXGe
nc6J9+xovENX/hzaBKsT5HttYkIh60J0kNDqV4CMR527GFtMuV3IxfPmeID8ZbKphY6VCfzZs+kl
dHE6RYvgrAXKQ+EqsAEN+0s9xC+2q6MgZMwiPiheKdDW7Yu6sryeBH3BarkE04feOeqWKeJsPXIC
2pdIg0s65vFSHV7ItyKOGJoP7vhIKve5YieqTNlzNQU/g0qchRV9bXv3Hg7mqa+849Bk+xhPllgD
rVs0oMfaViC926F8GyCj7kEA98rPdVJtENtZ1biXIcZtfzKN4NLa8c8OZ0KipcUbi5qfud8YcF/5
mm2hP4jCOlSI8ukZ31Ps8zf7CGqbiEWTLTJS8tZevYr6jOU78XQNh3iLTY0bvSGxsPE10h5MXSrB
4u9GiX9BhTScytfm1QQ+jNmpbU7Ddq7HbjFlf5DEhFLHkx4DGBOCu2rGW8eEphmwQFdL/gbSuiTW
omSrmjMJukfXRTgIVjo7cxB/kBj45iHgchd2E+vbiHVrnx7CDFvGwEPEUMgnRUHYXUx/aCSHI5NM
Q4yk9F08+DtRinDRxebDZIP8Lgx9O184MiEFyLvtsSk2i1d/5HsoEiQFSvwto3a2KY4GQuJ58lD7
5d4q8blOAbGLfrqDrI2kUl8uZwY8iD5exXV/bkH+g+fCX6as6qUB82upTv5LXLsYbNlget08+1kb
yGUlUbbNQ/8c2jw6/L9pnNpiUqs1kqP2K+v97gAi9puXkNpuKvc5sivMVNjHoK5doxZkBwT4aiBt
CMZHE7QBcGKaPV6UTvumV9+0OFQe9dpbaolLrKIt1CVW36UrPEIre3NihVqRM9q6w753KmPGJMXL
3rJ3nWfvgi5byB8LPG70JYiLTKVGFk39WdgdFPPReEiJA6M/7T6Xg/8awmGOQ+4v6IFUtR66sNKJ
zfoPZZOF63j0AIrOSjNlxj+TdV5EgGf0imGnJ98GUDxFkaFNkemPsBmrO/9R7VuCLK591nPEHxx0
JtvE/YESSxCmj5ALVzOqOTHVn+hRD0SJ5h9eGe+SYPDvUlCrxGF+Dm5s3Ok63wqZ5FerR2AcWoMZ
80tQXzUoZDyjAzplCgnh6mj2PCJwhSGj4pJBcrUizNUDCs5rZ9nk6G2qxBsWzKpveE2A1cS3zZmV
j/iJKfzoSMWydEWB2uBxCI1n22UV2hXxFjzafoq/xiRtYofgBpLLd+TFfqqa/9OsNJC9a3MK0Rob
1uiNXGBVFKgr8aOpOhR+AgRq4jzdlSa4syDF7dSw41US0C+c6Kuh2TUBHxb1pPzfcIkecUCwd7Zp
P+sVSzIHaSJ6QLgh/A02aYiX+H40qNV4IXjeHipHnwDiqN9s0BuIYZUGYqDDJsA92+Htich5tOiL
S1bwBkprR1sTcEDvNU6/KrzIkOgrd2nBiyVDWnmRB2hy1daq8Emm6SrQGzUQ6yrRHluHzUfkl+0W
/Gqx0Is+uusrsj6uPv9msXSEfW+fWeGzKa+qL3ru/tSHJF4odbKsgxJgJVziPC480CvKwcFadsMy
8xIH076CcLQySv5BbvCpRlAX+RxEfsfeYIUExjZrIbGUNVtMtzHXVRRmTAYx6Uly8yxmYO+gD0ji
HkPwJwV78qFR0KQlNmJqcb5Uo/inkadEf5QMHeTAOvcKd7AzkSXPfGK2KIzZwMdZC+GfnSPtvSAf
Vp7UtAKR2kYI0qXo8bp2zust7UmVITCAqj7RV/g0C9IZMJ7gz3aExRe96RJ9mLFz90rKrSAfe9QL
7xuJ24WvaSRTi4idbfJk9Nyt2HqD/4AYExJ765zt4gZvv68FBsqIWVvPhNr0BXQNfnqJAyxc9xcG
IhHyXeLX+sNYxWzQ3eYRPsIT7LnvSKa+VAJhXTKlvCyEf7GB0M9P+eBuGzgEoC07ghKb3uyRdcSx
BVhxfg/NAzR9z+s2M1k5GsBq5YRlBdySSeEPzZWa+GQN0NJzCQxHVvgVt937gW2A3WY/AzPdRFP7
OS95DDQt+a4q/BZTo4GtrKeb1NStVdiZO69WO9JMiPUkanAoI7dE+MnbWAPkbd72SJfsFB8wq6eL
M7nyUw9Z14tU3sBkfhYlGsYt4AUWR8xTk/pDFc0nVu9g/5PxYTJIAEzgIsN2IvTkMxmBauBVPmjs
aucd5dRVFZNTclZql39XRjzLjtIvILBfqwI+ExnxcGCeZFdYqOoPy5w1kbwB/VPWyjHolIXwv5AJ
6BZdcbT6z0GDEg+bQPCtWjkRhmvQVxK8bNyYwM2sqMT2IltjWrj1U0wzq75eKInPS8rXmlVbcFt6
W3muu4lXhYOCp9fqDwjvkaQZBpKyvCAFm4k75P7IsrDRWCTdoRw84ExsTDwkkBcE3XgnBz3bXBMu
i3Y2bO5rojbkdzBnkNMhPx68bVlxJPPqKwqh3CnahgB1B4xDeZ7G5m1A4XE/sAlZgOS7I+P0oCog
szQ1WLstM2VgnKwmn9dvLBsUq3hSyNKgp3Qyas3j7Qaphex7hp/sys+VAGvc+GdIXtqua+XO1rXz
OKlv8slxjRn/gXqto4z7IFPEysZqh+xNgrx3JuJVPCFgVyn1PY7h7GvTLVAiGBRnl601D5IJkmKw
SaoG3kWf0CVvIpv7r3oEZYsAEbcRal/2w+k10scWvI1S9b5gl2qt4EWugpaYtH2Xl/YnfHPyVayw
zBIzFcojAjoLCBVdhKqb+chXnm11gVd3ow+/inLMm9klhlDCWGUsmVZi6Ny9oaEy0hTalhX456CE
yQjwcQkDRi6O+31VgekhSP6aqANksnq+2qMV2F9828LfpQDdiJD+pO39muJahxKeLLH+ELO+l7cP
8uQ+isxh2aIujCJTvZeix1L+GIFmIkTRTIVGdtOEQ2thfLTHZ7Ldy6os2rnDW49+DcfW/IqsJ1Rd
xa73oiS7K8iBILiiE9ZLnfvZimYd15B5Xadi4xxpYqEYRDD1yiHcNpNYID2C+htq86ylKAWqIVD+
AIXppWmWkbaI4tbdpHpG/K2BYJvNf0vG97gf0uTFqtxkjRAFHWU8k+xCCDFa6Tf7qdH8PeLFYUnw
NdJ8n1+SNyFZDMq+JbwQZMCGGnWV6T5K46PmH23RwO0J8KPCBIdFe+0fvSY5KrmubozAEHsnacXe
JXkXCHPYClIqVZY9edYPMWTeUz2RHK7d7luesw0ObLU7Tg9JIM5FCWLSSBxrz6eA8f6jcHwxY3/u
Qr9LdkkTJauy4oFxanUAfe0pgDnnw9jWWeKIBG9raugNxzMXgzDChDgPaZM9ELRhL4/QALIy2z/Y
wi4OUR6260G3P2fK1C5LHlYUM8SbrYp6netow6BciECMauCJcKvrxFlWIgu+p82o77GABfN9PTRj
c4EwEGtHj89RqkLfa4oHKyghypX2NdIuBjntEAOmTZ7qxzLvSMRGqGb5Fmmmuab3IdspF6oShlBd
scR7UjnIop67r9W++GTgnbsWeWOv2KiATE6b/kDKQFvpfTGjgkWHbUTH3tBmERBnYX8UXmBjk2KR
e6v8czqp1gFNE+tQppm4HnlmZS/NBuyvbJNDyInvs3raa9D3VrLFmE8SGQIedoWIWlurJ82wTl4f
dURWlUMxqNXnuPIytChVQZIQ7gba+t2hL3txwiv7GCFIYU9m/xQ2tXJuUuuQ9TqxV6NPDqXdas9K
jcWCngt/I6vWFJyNFJVhu2dtVvSq/pyEkXZElmaWLkpQmdHSYp24jo/yt9H/Qd5yYw92/BBbOsCW
ePicQmD7VLQkDxIwwIQ5LZbnIljgfYGshy2e38UXfhkXvvff1ebd+M1/15p36yZqoIYQPCyOaxBN
eL9bB2+sT6hJtdsmrbMNaeF5rxoirQiBz3luK1Y1BoSlkKQ/kW9mr/+Xzzc1sPLCUW1D/RAtcEdT
H0kgtWggDi/WVJ4rm8UkG0Eys+R+7/QaL41WBHsPStu/f/ZscPu3f7otNKGbGuRQ58NHs/hXTDiT
LZAP9onzhrGGYDEkI0Ra9JsmU92qQe0v5Kf+/9jXf7D81MAEvrs/f4t9/d/kSx1/ee/4eT3jV9hL
093/Qi3YwX2ep8QUs13x1fBTs/X/Mk1VU13d0sEcvIt6ESszTFB6pm06lmG99/u06LJUnKcNw7BN
wqrm/ybqZdi//47mv0fTNQviAo+yqfJ7+v135GARn6atav4AOvGzGjB4CyYrPHdtkizdSpu+hMzW
MSqE38uMJJIINOOhiupop9l2t8ELfTEE/fDgz352Lbkw1Lat/KkiZP/AzEuKKCmeZOEDXkZALEW2
CvOQJ78szFNrORfb1th4NZ2LeUasdvvrYMUZ94TDYMOB0UFKB8o1+Un/RJDFA7t0uhV20eUnh2Q4
jKdQcRc1xKDlrVseyTHyqOts5eixtJ0vIpsz3ftUgULHhkVBmyEotTeUgM/4B7U/yCYfRq1tP48V
AoEQesU5QbKZ2BeGe77VhE+m2k1w9PRuZU8ZCSo1r06AVMqT2XjF1su9l1uTbJfFra0EYVZDsNnL
diUU9bFvHxSEBeGPlsVwyOaixjzgIKs8acnWrdK/tTs6mwLEoBLUm+fRsrjW8yGmT14odPpdlfTt
1pbjretZWTbsMotEpV3B9Kjyun5Ak5xk4KjMy24zPUDgwMYpiLv0EI8+IMuPh16YpgeTTMPOXcyB
gGo2ERezdbg8giIZj6wq6gj4W8zcTkdTgjfLLATU1QiiYhVXbHImTwcO1/l7SKrOWxEv/BRqvOsR
hhrgLdsY2JyDYcZEjTaUeQ0SSlaB33Ki1vyk6Tmw4QIOGWD6LVkYfy2HzYKteW4aj3Yk+nenl35n
sgT0EZ+3iU4swYuHe8cpL9eqNEgXHjDplNz9RsA8JIvq3Auhe/xAio4nolSQSXCde1vL3XtrLlyh
HYJWMw+39jbIvL2tE3Sah8oCxoN7byZxtwzT/tc1EInCXwZa2brOov7YzkWnWize0g4c2sDz9aFD
Drm11SGRWNhjBEvtyD7UhhlsoDi/ylo7zSxLefixHigJXS3Mt0OSzJykFiz3bWRWpXqwtDp91uXi
urLAkXnlQUC56zBnfpQFphSbitX3Oc1aaFSFxrYiC2dIX/R91gMf1SD9YhQhqvCF678AHDYwAbGx
xyiCiT0hto1e1BcHO/QHXMNc/ALVQulfkBL1KhhDqXIOamIISjlqWyQiwsu1SDK0YRNt/65p7lSc
EkGdGOHoW0fI7vLyXR8G7F//ukAa1d4qyhKiRkT1SHuWzirSXOIUCf+yuTB17jOTuQmJ4c+20JuO
bqQYp7Qdmkck6dqj6ijXk7D283c2bLq7MdfNo9tO2TFON7ISRpCxr+3Xw2CszePoggfCRehXDzR0
8xjpSgAEarY7HImn3VW1GpwdzPJQIzRPEam6U5uUwbmZ26GX0u45gGOyMWa7L8e1uKNf+9Gf/W6A
1B47dO+UxlQfweWNjzYJO46vRa8XG78eEVIvY+3aNtm8HWOvOuZz0+CnGTDH+O12UhOAI/xwUfCY
8+jc77CC0wxuY5BdnKRZTTgjoK5I7doUowIX4XS8kNWEkMLFHXXMAP4ce2u3xqxGOw5ZZoPfNJLJ
qMBMZued+giaYjBY6TcnXypKMn1VG0AUSpvGJwcT0VNv/ZoV/vMAK1rmBRSfd+uBf1yrfpxkWaUZ
Ov5X/G+ZBvmv3yfZvBYacpIT2zPXZsXKN34cjIokh+V2Ym0nFt6FafOi6Jra3qVmEWMNO+XkkPkW
W2T8EYa37n2IiY9aZ+U7dUQFpZo7ZVtA3OXOHrJgDy3IAh8f7VKzip1dFkVf8VELFopKQnryv8Q6
T2gCJOKhQKpU1mTRd7tEtOnztVIAPg+m8NIEvfJsNRa7Hddt4QxxcpECC8+yqtrJqkrorBa5S8QJ
l68kmRm+E7o/RaJGr1OCMQIpgO+aGr7Fcau95CI01lkYY4ChOcc0AOFe9JF6CXHz3VSJEe69utNO
JiSFFSDF7IUcFf6lpLg2YxLibIjM0F6H1wLjsTMflZbCdggQ8NbyduMQzdUuYe/lH2VNDnPqpFwC
bgQcU9vm43XYDo+A+C7QjfSC8RzqlDMB0UXX/oVE5b1AZP2rh43nHU/XdJlA9R5Qy/eWDuJLX71z
b2toPKcI809JwfIHqMH53x8aXRqt35b5Jo8CXu+WjaS0xUbH1T48NHakDymSFP73HueKZdJV8SP6
/tMDmII40rt4UXbkA6amvAgHGYnRqwmfR0P6rBaIKdgZ/s69Hw0Ho0x4AiYTV0UF0gFrUffOw5cA
oY7Ow4btzw55JNvkOFn90HY790PHPw2+tbHC1PFrsHdJqGck8kzrVJgxLjeW423izuwucJGcRWAq
5ttot0+u0Zs/q96/K2rD/9YGqVZld75hHWW0wLJr4gaV6qCHMkcPApYIJDzn1uvhNabQWPVGD8Lj
dfg8ULa7ek8YOCQTS7Yk2pa6ipWtB1vCjYxkidu0++bkzf2IdukPNDI3WgfYPHVFCp+5V8+Jjng8
G/F6UXcpVXKfkL/mwyEp7yPSauD2GCebRk9gf5dGTHOxnTI1WF+HMnaPjcFvbcpTHAvzzljNoWCg
NRRAYVDxz1kVVGYeY7ajxA+OGaTQVOxyIdvkOFMplW3qgNmUVVmAk1X2bTS+3ZrMoUtP9oSqJ1/5
Uq+Ib/EpCFoVSBrEFRmlQYiDLEwD1WcvAWOazVP8rUMeybY6bKFV/FM3QSwdZadAAS/+5wXlUaP7
MCNEbXyZkr46ohT9w0wG7QxDC9JjQhjd8MNn1PX7p2DMV2lkKY8FfrnHAmrAQsOt46uwza3nO/qr
PUFVCzo/2fVkKZ6YXL7JAXqMJIZl1U8wAsudOaLZBIleea1aZ4PMnfbV9fxoYehufy9ip0CeKZuW
siPZ+Chw+ZOeonRiiEXuAcaMRwS8R6GTmrECfdfXOnoORotTstdcwNeop9IUAdK2ios+P/Es2SmL
TqkuY6WpJ1m7jUDnh9Pns/66hhyhE+K5XqOJfCxW9VRflV5JvN6JPWd/PYxyzdkrmDBmGMb9dThc
pn5UNnaL62VptconrwsmvA9Ma2sEjvJJNbDVNR1mA9krqmEJ7FF5CuJMeQTqtbHmUR0s+f8Qm9Dn
uMu7t5atMtFZiL44qqW5gn3t71MdDjUDMhNJ9iPW3e6S65Ci+8iryf5AlI8rgLmoHIRpRfzf745R
YyM11ebmvomUI7yGKV2ExqACZgOzJWc3J06MfY3o1j5Exd9dR00/4nKHcQ04t37172/deTf+4c83
DMs0gZVoDi/dj7GVEds7dxKD913po1MJIfHTAGq7TRzjDUvXdpf1Pv5ihmG+RSo71q4r2VCwYX4u
yYVOHvwqYlbhNsxxrZdVr82/J3AgLgZqZQ+25T9dzy4ym8x4EGzktZHMfyDMZ6L+mPV/hANOGn5a
1Ae1ggoLuonDa72xfx3FFkndNazS+tDkrYLkOYnqHJ+E7j5AVgSJTHEXtUB5PbPdxY6FjNlAKu8Q
IoF1LVCXIWMq633koMJQ6NpdlypIKcyzn+n5q7BpnDdTC2piuPkAareonvgNfZcDKn7dMwnVeZym
xN55eRWvawwjPieWszBDN/6C/gC+ogOvOGtq9JfJVVW0xIEpqp14XzVHxBYiQ3lKbdM/RVoYnOSR
LAJEVfGGc9r1h45w8tP9v99+AZro4+1nz2uozDxAjvA/+P3pRR5tVN0hEt+72gH3YoVAyzpRnYZU
vcdddnxEDIACiDOCD3pAhoWq7EiUZhUB8b8O8+se0V8f+yKBPRKWDjuUNhrdeYiU2HuI4eof1Db9
1OW4qJmYxT+MWoFTsg+hgmgrqW0VPjvUryjcyDPkQLyfX3m/Wgd5hmwXpI65qmzIfNORV5U1eYa8
KrqPqM3PnyvbghFr5cgqMbOYPxgeyb7067VhlNae9AkB9uvhXJdHsuidwNr3SFCT3JsP22haqiig
b9s4ztb/fhc0/e+3gcAXwU3SvrpjED77/TboYZbEuB/r35MCsCDuEfE9ngqPrhMmexAp8b0sulGL
76PQQAilALsh2+RYeVQ1trHqNbdbfOgYyr7ZdcH49qEd/bH4XPRPH5rj+dN1Pzo2+RgcbteXw6Af
AuVIDOX66bLtWpCGWNUtNOJ3bfNfXsMn2+pIjc7Qml//EHmU1Yh4+uxvbu23D1M0OMWZphxkp2wP
TbzeoM4ngJ7LjqV/QNHMXsbX+sdDOcATiNkBH2Hsu8N3pwVGjmfl3y42nwDIV1mKQnGXbTXYJ6Em
zkke2YBHzHY4WVH7FA7+k+FXDpkX8BNO3+KJGDQAdfU8cI6yRxCGPMrqSHxqjYBreRdH+H65StC/
1Lr2Orm1/0gEajjbuU2WW5nUzygLwa1A1uw4kfh/LhL9INvZTOMwCXZnmwah9lkXj6NOUlgQpdoV
WqUs5ah/uKqWldN/SAoQ+v/b+8MFBgF509KZQ3if/f7gojSrxX2np98JenCHhYfJQNvqzinuMRz2
SPbJWh7piBEGepqsiLg2C9n4rqePtoOXlCfZhE8uWXYTACRLULNf3gYPk+9ex9QAX44jZKUm8NqN
2vPe0uMWGdOhOSPThvwW2c17gTklelXug2zKmgy/bgvjCTNznAd9LopJVOs0QiNftslxceO0pHJm
7bJ5SI8GARCLYOdUGXklrbcO8uhWyDYMNrM1r2gfaj3jbL1E6+zDmFv1XbcV9+NWAT8/hZ758fr/
48fdLlXWTIlIvP3TUEBc9j7hOzpM6jCT5TMFsjRHYVh/6mILudLf22H4/BohxyJSQeqQFDtLE+LI
t/M/jOux9IZjDsfpQwcCZh7kwfmqtY/okcNfi3XXX43yioIQ2RbpmXPQWubBi3vzQIgqOkzuYfaq
qElW0y47HTQooYUZoXUddzuD6NuD56kjnoV/XuR2mrxmYG5C74nornp0+FtWqtL0nxrd+mzMoe94
EJjOZeYXQJEoPFhBufGIXF7wulpVwin/QJ0WqZsRMV27LW1ENW0wo6YnPrsEauS2XySIUSmBmjwN
eh9v7TJqtihILPuk9LDEnbaFYxeflLr274uk+Zx6efkp8uPi2JbdSMyVahsG9i6Nwexdx0JS2FTt
BJJq7u2rnWIf0zAvF0HW9hdjiKrdqIppg+pV+NTnM/fGTuzvKgpPDlYPiDaQklDC6dEpJ2fXRSDT
q9iYZ/R2eixMG25wVClb2WZF9XQZcX+XJ8gmgv3tOgvKFvuNaHqUHZ5vQO7Mg5Mc0Q05/0BCXCsf
qcOFcCOixKSDK7KtvADHwRo61MKJAo1ayVaeN6UsZO/tzXjriJlbLJ249K2plxe5vVBvn3Rrk6NR
jfh1eW+r7eS87U8T83jjAgaS8/q1Ps/oo2aR09C8063pNv1r/7AakONui4MPl7udy1eAapKsm1of
/IfFgqF9fOVa6KtZmmXYGnlY2LW/v3IVzVdQR7KNb76hYCyQo+NQhHG3BfJRwEWc624YBEifAuZF
jDffXhud0ilOw4TNRTPGOFYGYJMndRJLhAi1pTwFvWukImD1Ltg7RwTuUxQEWZEvDUVE97JNFiJx
xaYOYTXLDmvutSvd33TO5I39fwgnytT2b1ssLGYsMf+nOxaZxXkSegdUh/ZYV24U43xc+TtdhMUx
KTwsz8rox4CVnQqzoi6O10PczZpCsffMDeo3BHSfc+atT1qAQbc3WO6hBmJ5YklvLlPUqJZVXAYH
AAIAdGrRnabBcJ9FijNdoDpvmZZl285G6mmwA/etMdsvhVeLS5L7yYPv+p8J6z/8+1JwzoH+viC3
HA0tO9thOQh34GPkFPlHpJl0NfsmIniyVTSIRw8dKezHxEXWVBVFhozIxSJRxjJbpCJ/8DVurexN
e4hhiQ5WFTcrcx2XSOeBvfEOw1h6kP04Qi7uvlMnAlFzjYynANg6H8rCGuslrkDqvvctEH2k5fYl
/MIDghXqpsMb/j4IBxYZRCGenaCcpUEL866t8D8Jakfhc63QP/qCgkiqcpBHsm0ysexubUDrc+eH
YXIsBGgf+Pvcjbw41wrD7uyPYfnCshN2thNm6ykqlU+oyaiLxPTqvayahvaqKK51L2sYY5XD1Hxy
B9W4tOX0wAo02v77bdI+ppFt1ULiQ8xYCFbzuvYxWAlQSB2KylIQjbSKTZspfxhJlz3IAjRzQoIm
uvBnuoR1wlQ9hZjctaPIHkKMCR+q1k/vYzxaXKWEdwH3Qlyw/u3CLoR+2n6xesW7l9fS5qvO4GEE
qarz7TOskHvq8IaV15PtCoRUX8N9ONanB6SXWm6/5x5az9IOedRM68QT+mMSYbkcIqv2pW80LBNz
86cDAzVLhPNF75Ez9y3XfxqjCW9sWMcHNYbfC+LSWaI1g//Ln+kgcyr5Uw0tfp8iqsSj61rGUaaI
RjdrT4lW/uNJYdsAhAw5wZ5PkNdVnKE9zZ/SBImWLIoxfv8JllJeQqvvF0WZN4/widtTFVbnMFab
R9nEj2JclYERr2RV69wccbLEH/JlOdriaHrQIeMiv/RG6D4MhvPU86t6q0Q9rduB+R4XZ/FWBu2p
g1/xNKRBcl/1oDsxqBZvXTqEK3N0kPP3oJDB2gqXRO7ygwmtVTS9croV6GX8qlYNZJO4I8b+FOid
cSCO/avQPdM4JK0FSwF7KXOXWMlStskhI2SNQ1CDyYtVYgVVlLev+rfK7oxXtSnHE0LnJK7nqqIU
w7oyRrEWVWi8ViwJ7vou88+/zsn90nzU/ACftT4okUoqTYSaneRbLU6TWqh/hGl+1wulOyK9mD+J
kfCGGmV/lKOFq2yomHu7b0b8x7ttSs7lD4PsyworzXSXt2H4FgFDkOPBD9r8OguTJSWno2c3n/w5
M3iHEshtr+icb8P/8X/kl+vb/zc8lKarH2dCfnUQl+Y50HXgV33cfFh+X1QpyKevTs0ezigcgeYG
RTkFSEymarSWbX1bVCQTVfSjHOaJ27jAKfqDl3jHsjeag0PwB9bHoG38sXVfUcxdRSjbfImQ9Vz2
quMfzRwtCWPMdr6iV5fMEkxImdjZQVhfZFNjRsjBWDVU8L/aZIc1CX7ASXdCSqu6lBXKn1Waa2tL
1dkMpgawC9IF/UELHJPEMzgSWfX9IgKUX6EYfj2UrULUOijuefy71qIg5xNFAyxhOpq5uI6ez3ar
arqLvBj+sAn7ylS84skcgnCLai0rhzFTH/1K4JYx2ThOR/a4juo8OMrCY+BxLDBZIpGRYS9Fh2yT
R87c+z+2GXEfHzzxfBslh5IjG6FpdC4werhLedEih6aUGPaZCTpVLQr7O2vee3nz5k0Uzbr2NCAq
c9NoJzmY/GmGvTkPsqnusmRPYiLBb9uLLjrc52dE+XGrrMfPZZX4W9M3ynVbiPFzEAYHrM3LZ2xD
TdJ+RrmQw7gxFpS2ODz3GSZuaEM+ynbQMKg0jLaP4yZX09nTRVP62YqQus/bOzfK40Nk1fVdNwbB
czMXHYxj0D1P15YAgoifDMU+EJV1H2dpcQis5qAPWCKYc6GY3JskwOxx0gQ2CYGv7sHq4h069wYT
BNVCHYudwsJhOaKCfAamUu3rIck3TRa3j/qkunds0b2vPTp6YWN6P4QoX0lJV699DbNNnU8qgSwD
fBfRGug6EpR6FbM1lIc23kf7awHiFiPcuW6onrcpIhjsxLBLYwnM0yEL5W59SKvqpkAQ5c5R0q3M
7WQdGUcLnBOCmCR+1DTrdwBgMKOO/VcWEfhFTW5y8gJneiKEe87m0IXvZdYqbpQBYQwn2lvDZF/Q
kHOPmqXsZK0scvsijxwcRRC/F2cnCclKOMMap6dZLGZ+8Trh2G0bPfws37v43eKHJjtkPZ2G5TQW
iAf99ZKW7aFlPPbtYN2lYOmZo/C1wCu7f7DzKF/6lR6+JC6J3iZOg89mLr7bsVp8G5Bx6HAs8LGB
f1BiuDg4xCKRCXT4LAunFOkx8sRKtTsLatDcoSi4BcIKfwvReN5dO5TW1YEnI7ybuerRGycKJ9WO
suo0ydSCbaBe1aLeolh6uY6bm669ss7PQ72eIsfxiF3kpYY6uQ+rJF9qQQRZLFK7J1ngRe0C+3oU
ORkoLyqTZS9grcs+Pw/yU6F1L7LWeln3VFYRnn4BWlgGQc/CsZCWmAu3jOqlAwxldWtrBdraGEus
/bQWx1u7HdvzrrX7wScp97pasufkXZ5i/m7hszE3ysEqMPldFWVnOEPNDiBI8jYasF2slNwXQeVL
20ZfZXMUmvEmRvBrLasdD/pdxMvsXmSe8+w2ylK2N46d78mix0tsXJK3GHmPxRiH/drRQOhfBNqz
uVLAlUJz4JgNo3spshRImeZWXzBoK5BgRRIV7BOwBQMJvXFAitYcu3A54PJzkEWM+jA8jL/qAyRS
jCRLfwmUvDmkstuPivaA+0Jz0FBU2LUJRpJlpGQXG/G5RQ019HuDC87QDN/I8Q6oaYftfR7Vgsxq
yxwWJzbar8ODHBnq6qcIEbwXSxsRzcB5ce/CYfr9Wr5jxgTTiwtSjtqhTzCvwJCIQ3OIjfJOHmIj
vymK1t+p8IMPovvW2tyZ2hXdzvZF+VKmGiquSR9uUXSqXlQvnH1DYrFm2Vr9N2PnsSQ3zrTrK2IE
vdmW966rnTYMaSTRe8+rPw9RGtWMYr4/zgZBJEBWGxYJZL7mNRts/pA+RBEx6iQd733XkBdi1EJE
YFvhjQEzisnIHcs7XYE3J7o+xo2HpmWdIrop/zAL1+6bN2LopKet/8NxQGe5HWKCskuyBgX4L6GL
DUGAUvvLCBkFqq/i8t1os51k+94GY0q1QQwusk4wr/xl52TqHcMg+JpWPnytannfwML7EiEVR0XP
u5sopFxGbVjqlhxW8KKiT9eskqMqhf49k3GPMBp0D7NUT7eUYId9ZvCGGZKDaBTqfY8j0W0UC5bx
1DynANLvl4qRkvyqvQG9hHApA+/ci4bMd72HlkSpq7aRcK0TW1pLpd5sNBIGZ9FkThJs27T++gyJ
o1EqlZUeZMpGSjCSDnRt+JLgAQ0QJ7rXVlDsRdyb4qEsnaVoeOnbUtt3QHYwsokg0KEcdiKhnJ3E
kWyVGb7Lw69RPGayk4iJUScGCtNBbPnQKxhk6iAbJ83sqyMygc5cyqviG+xmvKfM5HPwmnJVqQlC
b3mhvuSa91UdWQEDF934Tl2esiEs8Y7mSCXft2CTbc7JlU3uNTZBMWKbIeU8zyh5HBN7DoiThwoa
kWYN6VoMiNjjCoYavFgs0da6Wh0cXmMgdIMz+Dpq1ogvP7pD5cGYm7ouqfqZKeWHruxxZh3LYV/n
XUFGyIouY952ZKBhiltsl6FF9s2lqi2cgxV02+DkaK+pbRTkJBMMI/7dlUoTwvlAWi/56toZN3GB
zrqsZsFnq+k9PjYgirG1Mld9Uet7SFdQcpohWMdoCF+Ba2jzsUAASQ/8bM03Nz4jHvGWBqm81aae
CAU4jJ5jqwnxOghLxHwphfNnYTjxo2JpK9MftiyOdm76NxysxnUNr2AFpLn59JMYOJnZ3JWgtQ65
DNtBTYr2s8aCZdY3QX8MVHN8qVX96CR286li44xIsQp4ZDod/A56QGl4LZBJEoV7EhT2ThTrRWP5
KfbJU+1eDGSiwv+co8fwi1KjWCpSo7+oerhqEeN6j/l+7hPgVlir+vV7qMFj7HzJfozyr0Raqegs
lp6MyqixpVpi3/W6cC9pAa4PScUjBlIhUKzMRRa8Co+ZSf166omQaNL0c+hN7Yz0pXsZJSffRrFz
QccsWBRqkm3doqre1ARKS52U1l50Y7X/WqNPfxK91FU3slyEN9GzpaVn9c2LnECUDHGOgGhuHqqh
Mw9Tja6dFdOh6Ism6CbeX1nFy+dEMfBHt4GlCjYMFZTf13te5I/Yf12zLqiBwt3GVR203blRvWCj
lUgmBSRWoC2zbp4HOnJIcvQ+mI35vW75WunaZAxRVGcseKXPyjHK+ahp3g3NTnPVdvKwH2LkClwM
j1bKIEcbtyfP3cNf28OzA8TDU+SLZ6Ao5kn5XcQDP/gVT5X4jBSMe1Pbr3US+JeiJ+2G+Vz5rTaK
EzIz3pvhVizWU/ZgOIkPbyX5BzEBAf7p6a/352CApmOODdrZgVd9S9Ht7sGmfUEtCbXg0Mbv1I+7
m9mHCFZM17bD8Dvk1fyl9yptqzcWNmHc458jHjZiglZK7ryvx5xipG6dcg1QdTqd2cX6xs+w8aa0
iZRcCBZcoMBFI/DfAioujp4Df8z7oysmF4GPG7nZe4vnpcTRH9d7fgYMxgJk3pgvAhO5ACMb+k1V
DPWnXa6ytsE/DzmRtR3zbwoVO/pCkmeOesBALlQbwXAUxVJMS7L64JBEubtmHOxSDSO1oB7Kfd9Z
5T6QkTd7dnFCKPeRLTUscKZD0X9M/H3KM5ZnPSxrSFqL/5rs12WwKQ3U2ZUsQ4FP4y5QHeXeVOFf
fm6kR33qlYNtzPEiGje15EL7DXhl+WhMoyEkEkr8eYyFYaIl+UxD2X2wLwLTfySZbIfMW1gF748M
0vOERx9hrn01TUZSUJ4sJ/yd1EL2jT046YE6/jqaYpIeFj91dJAAQTgHzbTYlkyN6D6bzAP4Xis/
npE/Zo16b8yx5+qAuTWzvMyqWzRtkQawRMD56mYnukot6Swu8f5x8Fu+m7j/gLuSPvFcsqGxjc4c
+RTlCBNaXmDXkH7GRbmDqWl+H3oLlT6ve4MDjztVieBumFjysUGXa4F2LaDIPJF2qpWA0HaxzUg1
U8Ibvf3V9Lo+aRaYydpUYu8iBmqpq88yotPTrAF1DgvxyLJbkbTbIfU4R5asnGnIV/1Q6l3uO/HP
NvB/BLJNdUvCXBR4+3j0KcbtyrETbi/5DWgiXEhe0N/iPmYGJ7FGutS5Y37IlT7JQBrDuTEBkmu9
vlSCcuW7TgXTdqy/Fe1KIJ6DAuHEPimCkzmh+hRoOQM6vFcsc7oZDpHqt3qUzn4dua+4i+hrQ9ZZ
v0ZK+arb7q1KzfxLbxmvo5xkNytq05uMQA8iklq8Fl0xIJXVJoGTcRIhyUqo3lMIrDXEGxtwDwoe
S1H1XqJ8/Yq8Wr3SHK/fyWOEyvu0fg8D1Cb1bG+PUfE9aQuK1I4SXWNXQqKhCKq1Q8H87tchFgXT
lGow10jv4+7S5ebCKyz3MDqqfYDdaC2adqw/cUPaiM8lIc6Nyhr1lhuluaxStzv15viryYB37ROv
hU7xd9yx+5BkUgjCv2DbhEj335Ofc4aOckGGt+qsiYxr4MrhOuwL/42lHhKPvY9SuejaSP3EPr+E
6I74bs9DNx53omtEqPG0lezsSab5b0YNvqFQovIoRoPa/SAhbZ14lAZvbINPeW81l8eFKLR7iRfd
xImKZs6Q8UmuzdDPH+/thBJWF6G9Il7aItZ0IVXT0jw+QyIOSG6yrmjx99uy4QthMpSNvwau+VWp
W+CjaBAWW0xH/wI4PG4auUrOWcEXpcg0iq+DMikMVs73YdIdwxOBtZtWnRoyyV+CFEKtPBbNzXWn
jSAufxBgu3TvkLxY50paX8mqy3MZwOkCjVp3YboDWJ4CrHXuGOFNNE4Tb2WQUKdHL6jI05rS1hzj
6DHBloxxrYVIa1s1DpANpghodh9F46LdO7kK0h+cj3YMV2PluW+Za/n7blLz0LF0fgvgaa7U1PJX
6tR1OiRRuL2crRgttfh7nur2SZxqxO2skUmXkfjIb1psPCYhD6oeci3C6GS6ROaZ8SbFB24p197S
1VmajLDRD1024JI55Fax7Hk6Yes76ZLYpD4PcpjBShNDmZNhOzvN18S/IBlyBQ/LRJ1XLITOCiTS
XaglV9HLDK8+/zsuqx3uJiKmxjHMa+Zqvlo9poFZ/cc1RFyE+mDoDqSqXjMZodxpM0QVS122DTV0
S02C936MH/FE7iFfwxzfOlP83/NFvC2z7F56bDlMzd03bQOKfDpSE+DlagxXR4pIlveDNG6yYuTB
9HvRaegUN8au2IuQjWDYRdyypburqfBti7yQSsor3fv/XN6JAbU2fuSV4rMu+td68rkUbKIONQjM
8WaV+UHSpPskA95uXCN0ltbU9YPuTH6UhVAcqkevotQj4lrkcGOXI+822UzvLev8kv2Gp2qvkp8E
kNx02CUJ5huRKn0p3da4YvUSnQIHjQkRN20WcmzNcxJaDmbJmCTtOnR6d9x6JLp/8zYqBaddLGvq
jTdRO1hvSBcX/yvRE9yPPJTL1dip/ULEEgvbrTFsqiWCfAh7luqlRIb/JYytfGE4JWq4sElfSJrL
+8KE6o+wqv4ipvw+oQfOyVY5BKLpyMm9V6vlqFrBVZ16UckzMUvCeyghj1FV1q41R9J2ad27J6TV
XWhGyaU31AxZDR9HjrjeI+c6Y/1QH4cJjicaddp4RYb14XZttRWhcNqg+VODZEk6B/GJDmmps58d
XZwVJG9wFmnWKIgRYM8puiJXiD3cMchNdSd65ajyQLXtAg4YzthN776IBkjnu9abBbQCx30ZUXlZ
sni3luXUbVxWLHoufdGj2irnHkK7rK6Gi5ibBY6DR10jPa6mIcyzGy2MASmzSi+a2qov4199J2ND
hfLnZCMctLu+7oyVUzrmVg/fUvA5P2UXropj1B8YynkLKzW/m0GlL9QwYXsdRDVFDN084fxSXUvE
aK6K3zxCaTppIkwz6r62TmJQTJtCtosGqz3kG/Z4QOigA9tIQ2QI5gdKgDKOnEEB97BDUCeghxh+
zCyUcVz0mlbN/3GmmGR43veoQ+m8J612KyvksnR9+Bhltvqkj9qV6MIX+BLz8LpUqOiLWUpNTs2u
gZ0HbBSnhjUNN+PYAhz+HUu91N9SIS2gMda6NJPjcdbKYHv7kGVpVwV7F+WXveiKBsuBlLIS+ldF
lrMUFkFUk31/JQ4jMDjmXByKM+sV9c18U1dmsUGnvbp5hQ//Vrfa70CjOFDbb3KMYinb5+qMNH63
8xReT25nAi1spS+UJtrvaqiyF1euKMrIu8RLGm/dtAYldAyyMF0o/SO5OhZUbTNetE7ulmqZaq8t
DIYEK6yLgeT/a08vmnpirINxI8bkaeY0lpdoZv2P88SYMmGgf5+nO1gZtX7kz6sIL1qtT6moTcJB
oMy7Na+B/CXTHJwhJziTiaAuYrozLLuXTRKgewIuCuuWRL1IY5ntu6jIlgp4mC8Fa7N81L5hq8q/
HCUNarlBhJUNukNiQNGwZlDYMZUdX5qy8jX0ZWpu0MLiVThdOw6xykRl9c1XSJuonZJtsNSUDoCY
0BLxdGMXFomxq+L21xGmShu07P0N6lQT8Gea8hwVR8/TfD2X4ZO54Ynl+qwvNPPDs9RhjRkibkhO
7H70+Lr4qZ585TVVL1UlidALKcc7f6aLyYNv5vmo9xbh2N7d0gecFjUyJm9Se5fwciBzjgqwGG3l
Cj4i6QgttdyapFeFzpAW3QzotXd48iSCZX1EvunvK1UWePVs6jJ/Bj2t3JduhA09pq+Y5aH1l4tu
ZfHPn5rWNrV6Jg4fE6cgyvBvCnfSWsSfDUrtV9B2UO3z8o3HfvWznHIOMBu+s+RtZ/jrxffctDwA
tE1+QEJW3usBonq51J+i0uqvrZUM1z4uWRIBFBAh0Rh9MVf9qjmLHhns/voYFSf4JSuEVq7nz2uU
Do/vuEDmZbqsaALdHvaOX76JXsKjBG/KDpDQRAUGoG7t24kuXE/Ns5tIKO7JdbDGKgVGsRgA149u
kz6xh0VfNFXkRmDIcROcLvDnVf/RDwPvVqi6DSHdSDYKGLqFgkL0G2KhuDDWCh4yXq28tQpWpY3T
G5gQKfF2mJLrngpSyU+DbBWnfvLqWxirIZujLHwTw70wLdStiX3bfOjk+LU1Iv+A7wc+tKLrw1JS
nexV9AoJ9K6DMM58dKICPRkNo6zp6NlIgU2JRPRDaln2Y2blNcU+rBHUCfJGWZpSc3cdAzEbrApe
sRPBy6y3sTGZuqFpxPtUTdFok5P+NfMHUEFIkz8mIydlH9oe1d/YNLrXLrCxl3XMv9Kpl5LuOIXh
8CbGcJDSzk6QX8RlIw9DApxg9mIs1gPjWljSSoxleW7dXA+lgekqTsobr05/iKFe96NXJOMqLwwG
hI826OjpdzEvHRr01siIis+2On1Bmd1e+E2FRkNjpq9uN2wjg1IlbIHsdfTJT2ZOdRJjdggMWA37
6CAG+Zonczxjw50YlawgW+isqDeiO1lTLtN+sv8O0Qkvc3ufunlwzP/dDMOilTvlIMJjU+ZkqFEu
fEwLFRKvSDgsGi9Qq4WYg94Ac8Z6HDexWl5/dcWJYlycHTahvHJ9HfOmHH2G3OzkHcsBck68soH0
GLF20Bq7R20Ml4fa1XDZFMGuKF1wp2KSHUx+6SPJxU5F8/p3M/aefFSxC9yB8ENGnp4YFPFoIP8N
Q9wp1zgh4KwwDacKhPXZcxL582BZlciqscj72eag2yj5Tl5sqPHheR4fRON7AMNRuJuwj6K1mzp5
DCVFesNYadLj+D1HHCIJnxws/tiZNfTnaPLAUgMv32G4XL0FBW/33jE88jF0S7W4jZEcXkRPb+LF
qLXDC6sXthrZIfJQR+zKAnVylQJ5MEra9MTSr34RDashSHA7dUIhSAdSS2uzDM197rl5YlFp92Tq
Zo++UjpnP7HHA6J7+lVcx855gafaBVMv/YrnXn0yBhfIOR8hQhCuxt0Q1T9F6BEfYzRLfESpxQ8h
Yq2dQettET/EUi5bKU6HDvW0i4pGrzp7I2xR3dVQqyirczk1Ii4hQeErsnYUU/WiQ0CRv9Qj9pwm
zvo9V8QTeygOisp93+TB8MVFA1NSMvmjD6x60zdOvQrh9om455q4xZZjvTHkolk5OvZgLFT8A2pk
3bwuCn3dJG17GzA9uvnKxrdr/SoirFDUDXlOZOpGx0XhMpVR6beNCiFCq73pgPguCvv/xyiAIMhH
ge/Mxcl+Ev1ogRIvzGaI3pq+2PZpol61Jo4gFuIWzCbtRUkC+9X/KoJVYDcvZYsv9XRC2pOuyJCY
E2Mm6/2zIw3vYswjXXtUEebHjC5Qb3ZrvHlj+V11s/YeFp75kpurSkJma87lXiXHlY76NGbGFUKm
UVZvxNTW1sY1YiUVDwtGE2TCD7+vow6VuE4YsV7tAqjDlaKetWlnVEy7pTzFgjPstKPoeXJNLqju
u6WUsVlyEAc7TfPFYDbNlyvjz/nkb7ulGHS1sTxhcHW2Eh/QUowQ32j39g4Z42iWd7l+4yWl35Ar
MLA0c7ItngzGLVVU7zzkwUYMimm+0uvYxZGOf55ldC8ZZLWrOEfNtWY9RoMxf57UK+XNdtXwKM5x
pcxGaI8P1qfP/OODRdcLw0NUBq+m2Srn0kAJWI589w25lJ9OqY0/fO2O8ximWDnMY8VWx8868PCy
GzXAR7xmVkVpjPsoc0msSWyCMhCS1wDZ/Hln2cabmycbjJOQf+jxhJ+a0kNm35FAyKQZTpKOzUJC
DYyD6IkZVoETruPoNdrunOC0SXgoB+cbUrEGwqMW7t6gkhuQWla3hQ2cz9TIj06t3avbxGrPICJ6
GXHHqQ1cxzsq8qeY8QhBvYxOol9QZbKrQt4rU0jEzZHNSRoi4CZnTXvOtIotSBwVn2OllYtCVrBg
rTT3vSvv+C3mn2Mnu5uurZulEUQFOcgYUgx60zxCJRk7wjy/ZVOjuzVOR6Ofb0VMUxQSvmyDGtu7
QcTLbi5JWNAduK6JMTErR+gBYkZxNLpWO2tTY6RGO8fbOFyJWKVE2hkxCe1s+XhKe4m6e4YKrdFP
gXJVK9YFM3F6DlScL3yCDnMEpeb7aEbGQTSS7ZDqEodZi/nPDJtZ3L7YHc2fk6q++TWdeq/BCvTv
ru81257K7FZ3w794bvzoEesh7zmOB8X1A77BWfsC4deinI9OZWpaa0XVpJ9G66ywWC2+DaapzZI6
MV4GP3KWo2SZh1CrlF2AntIEq/auSC7sQsMDp4XFbF9Zn36c2CslNPq1MnUlineoJBnvtoYsdIhB
3zKLKLJnWErM4tHVNkYsae+Ol75CMTQuap+Gd1yQViJcRX64l/y0x3eGWZ6Gz0DSJvr/eZKW4+9k
jCXoLZLTuYIfgm+oi7yuNb4Ng3f2Um9GB1lzWf7UEbu8tDhL3IrCPYhwqcBLGMqyQu81Lj7SCIno
vO9MCsx98EYl5nF2r6qkEa2kucR2suspxnySikHBA5zQKs4H71Mb/IvbgcmTeIxi9YQ8rYijdqNg
KKVOyU3P/yzGVReisu6nCpKRBu7pPo7fbF10ZQne8iC7JFBadozHVlEntWiq22VHCmhotRBXkzK6
83rZizI3Zr3tarRrYy2K4/Db5h1Vnrca1Pt+yEv8PqZquAb7Z5KlTc86Sh7XYTA+xGWLLEqWSCAB
ZZo+pVnajRCIR48KsctwKSrr7eh+UtnuyH1WFU9UPNzFRccckw8DdMC2Gr4ZrYwHmKINL2Hka5uc
2mS29lXb36Rwng6jQR0hampnLde+Dq2hbutT3UJh6MNuT3JVUbjzRCwLjrUXU1CjZ+hti1RxHmFu
PiAZmWfoaHWJcw+KQTobTnwQvUjTx/ukeTIN2W3X7DOEIae0BWwiKHqHrKROHzTwF11FlydXI/8j
sfGubw3pO9L1c4oVmMrg0buyu3L4C6Z1jBxFZ7yhHRNMACP0PuW+XXZBX76MUj8gpVUgOTF1W5jJ
F0f2F4Oi1KS3NdCaKYSFpa+57ilX7fbFA1rFg/wW9B2dLsGZTEPkQIyheNwffb2ApMmgX0XMiJTv
kTNEhwhKwYrPpagVaTVK/uwvxiLRz3mDV5wAgal98TOVhwT9AIpqFgvchYgrk3sym/53pazyjaYb
YN56zfwsM1KuVfWVb3GPMDh0ch6tP1XXH+DFIJyOlkOpLSpt4AkcBSyCemsnGugbADLFIRM5zAbT
2hVT8+f4P6Y+z9fqpv11vgiK0x/DJZZfXpGqV7shb9TnUfvVkoGFWHI2CRPYBdoSALV9HNAk/ysu
d+qsaHXnXhYwvkHCyGfS48ragTGLAltZ7aWwwllYNuNdmRjuFcmpdu07PivmvnavItY1qTTnXtZW
bSqTGI5b7sMY/R20y4t1A+T5YyjNrzYKSxf8oOyXNNHWPg8IdqvNiJ2BCRKZ5565bHqSRKAYmgPW
Ap19HHJgDA62agb2qiRpC/dWA5JA/VHNNuBupJvf8R3KWTe9ahFW1YpWJdTW3PJ9zPt+pppGdDSm
ruRIs8LOglckf4CYttZNhOu0d7ZRnvgLl7XCO+94F1C+htfydBIypT+h5TonMShCoovl3F6H8f/a
9924cbrIXupdo3ySETs2rWu8qKniHS2/uke9jWwxFgkTyIEPV5Vw1WS9s1SnLhi7coPMaQQZlS7E
BGknuVTCEbgKXrUg93DCIK8vGZ9p5r/LxmDcqyrFgMtJsmXFH+Cu4R+2M6zSR+VbMu42xYmTnoev
cYf4rlp3GB+W2qExrAbHbhCeKQI1AHzDaD9MIFHUpLztiCg76AFGxbywxl2ABeBV9LpBRQ8iAXJp
F84VkHC+A2dnXnygANy3Vf+X0hRsL9Lki4u31pK1Pcsb1ZZPTY5bsJiRoyonZeFfNVmrObay/skd
QXVYpaUuRgzivlaNNeskPCGL4OCWVfphhYoPWixCFFlzk49Ot9HCZ8fVoEp76nKfGgJ/iI82Ntwl
K1F1rZUDKqwe+RFEv7zZqABxyVCOjgtu80CF5mbpmnQKQXbu+pzXDN9/4656ijfTMMG86rGPv6Em
SUenU341clzcDDQ5ts94DfIy1vt6O6A3CwOh7z+lEVtDMM4/3SRalKYc/5UGZPTMErATrMto1Tbs
E+Ve7vbmyAfLamLe6hyDYhXhlm9Wrq5C1Rh+ap6Ln1Inf6nUrJzLg+ccDCPEWAw7vZkMvfot0NJw
hzTPMBfd0jcRhI8nh+xpVI1Q5MCnwFiBTyvfKNxmC0vBgBnH9vLNVEkYmXpBcmcaZTEEb7nmP4FR
e/k2gnlFAz66iivlDRyErOruwHSG+4DphThH1dR04+aZeUbm/CuAruana291ua5+UAzGcCpS8lcT
Os2yGnRMDhWS+4afpOuBPO9VBi45H3wj+xrZ5QaOXv0zKYxtR6LlS+h75TwNyvEaqQGkbimpd2nu
D0fM3DIEPhr1VZtKtTZk1R9mM2f9V//kEfA9MSP5rY5jCzCBk3HHwYmPId+ue5QbLoYDAlgNrZVR
8XcExt/upPQOaFQJtoVVl3vUaipyWoMVUiLRo3IvGjH07JpqAKjKRrfsH+ekMawKpXCkDa+P7FRO
TQXmZKGUXbtAqTI7kV8CwiaGlcqO/jESsKdjxc4cMQqr5dVhY1D328zmXfxojAzTKBsj5aKLwatO
A9hJAMxIK/UTwSx38hqmW4ahjQohgNVpimzgnkDusaX4guEzFXHMNMTh4CnT4ZhW68xtT48R9LqD
fYuTjb8Sh/+Y79vngQTL1dGrVUB25H2UtfRITRFI2dQNaq/aaBoPB8VtvXe5UbUFSZNxI0Z5Uxez
MWu6oxilqI5ylyS/GENRvEyX7GtFehOXRPa/nomuuGRH9Wshuh7Lm8clRRd1iLWhF9aG76C8q2qy
VR50LETK5GD2jImjznLHndGVffIYEcE/5vxXjAXLpnLqIxUeHTGB1zpPIIRrrX1pPOwpbbhcsZmN
h2dc73t1luAKshEz2N/al3hCJdZkYqlQ/X2qWvKnUfGInol5/U7XKMryfI7Wnd/Yx3I6Uuzw15GI
sVX6NfrHvP8aBZRgP66X4VWLyeMiwrtiV/fwCVEigiFrO3ggTB6z1k7XR1Yd4vAxQcylmKfOfLut
HqeKWCnOF4f/OIlyibXLFaNeDL6VQBSQyk3QAtTFodm7jInnwdlQWFaWwHSK1KH4+HtgiCzvBH1+
LqY9406ExizPC+D2pKrtmRiudfUIqrjbP+dJoRrsqmD46A38VmrXkVfWpNmuRvjptIaeIpU29Uc7
HnaBnLn68jmu5ynjYqoIPuY/+qruqeACAYGi+jQL5XNqp+NXLzPLpRyn9c4Pgu5FVeoPEXfLHDuB
oa9UqPks82LV865JpUiX1EZBjZu9XpSVKbHs8LVqQ+lRRq2uR3R2LGpzD8ryMVucwuLSOUf5XXSo
/XFWZ0grhxLXUcREo8Vgi4Hw8lSRfXfW2tWUPJ1YsrOuSnWSPJHDNyuVdm0XQU31hlf85+trLqvF
Nc6jNz3Phw80E1AnXBV+Lr/Wr6VrtXhMtxrHatS2rwLr/OvY1BCeTLzxDE3bnodmpq46LVfZXyEU
BWTpR6k11kEN4v4elCA0fZndUxC6/Z2lrrdpWIEvxKhUZfGxGp1vYjAuNIUl0h5cQtzMg7FcKZp3
1oYWRKNeOEfRJA1F7pnhDvW6lXDBe/Sf4+LIKpoNxiDqrmkiuVnXUuAu8pTsqhPm7d5oyVXMXFdq
9qJvTUFx9EfMjlWo9GQmWYhpSIioOngfWwsOdWt558bufjWGhVxwH47F6o8BCAPoXBU2xrG/zyC/
550TPQ2P3C/zP+Limq6fvQxodWxFrzfV7lC6JJInbpBg+4xKl20NPYOr9TftR8QNNmlQ0Z5EIuZs
NeY9Q48jG/bQ83IiJq75e64I/XF11ff2uLRWG70fIwk2M2IdhttsnCgJc5gIzUCZrsuyLc5v0yF9
cZSilIr3QnBQ/ZynDwanJyS89JOujnikICqgtFJ+MgcXIWIlSJVFKIUYQIlRnfVD1zoz/GDjI1hl
frtyCN4Hldso1dvJgphu6hrZAvGWYgtuOHzXlPAHLmr2SQxGxo1vifXKHPdCgfFSKFLwDpbR2Zkt
coZiktcXJY+rQgXdwAX5Wsdz8JDVXkzGnORYUo6+2qZJPY17QoSrxCiRpTUxKppOUnX2ctKXB/Qh
Tz9xIo0uAtLAGqW6EoHBE1+eSAcw6H9EMuUzjNroAli4euAl/vd1Hp9TGR/Pa3Q9ZDHoyrsmHcAU
kGj296XsDuYcAD3QsKmB2VgvsILmOZHmDXRFqQkPCYTVgziqRXAcTTbnau2zc5smifGgUutf8x+z
xAlRQkUdqTOguX9cRAw/TgotPzo0u4wd0T5ymmrdottPglfa+3pvlEdxGHSpB8OK4MAXkocGpAbQ
flYLxg6iI/dB4JINCV1pH5AdmWXpqXe+19iSL6Y0Yj4TRUdRifzvoqQYAhBQ7MVMSfNXdVemOx1D
tbiAoFqoE5q0ZH/+kGF79H8PV3Indaff3T5ApxpbE0TbFPSPqkUc9fOuMKJ9r4S1t34qudXa8PiA
0KDKcvrdfVwBBaMeuZykg9Q5dlfl0zQM7Sqa0lSbI85swO19nl6tj5F9YOFy2KaNdk2rWL/iYgZj
RHLl+TPm8AxeVJFF4XW6lBjIrNKdDSoVxmdMls0PJxrrvbiSiPNcXVTgx6ERcaamZOFFssrH54lQ
aesp5dnmJs4JLQi3ba1uA/ZYkPfzHnAfz6vWdTBQ7opwliLYgQ282oW0cmlQ7JomDK63kPDB3nnT
ibmYJA5dj8KjEtrV8rkQK6eV3bP7/7Fg+7+nVFFVzwB04dDSsvEZwTd4jVeeXeDMqA1PjdldvMHo
dw2veQNgGrEis97IwOpb0bOisjynmlKcLaf43hsFqOrfITFjUHHEaVD03QwGUsRRm0tHVFaDmeu3
w3s8QqfsG7e+9V1iLuNcco9O3SobXaninYqA86HCC2uNXXV5kXSjW4RJkLyOIwaxemvYb3HTt3up
kcFHUSCxgWnSYAebHPJir6SBc1Bdj0Gkgn8NihmqOoQHHdt6mY2xHBvhJZsKi2EQWifbbJeiJxqJ
p8Au1urv7eBFk/dV0K1zp6hgLLjmojJjfVd5kM1xspfW+jDa91Yq2bSm6r42wBRS0r44wckyjAj5
R5qIt/G1Rro3sa36LHqPuOfs2AtKBwoQ48S1q764ZmDsxAw5juOrjfjyjNK1sdEtT/bmEDSAJFSl
v35eXU4QAu1SCufPWFbF0nLU4mQhLiMu2BTNsKaszm80/VDG1PRpVG9z389mjx/BkTXWBqZy16tx
wCYMZYqjX7fr58/cmFp6yUif/vu36/oBAZkE0Pz0Y4vp6LA/frtn6Pdv+PwJQt2mJBJ65ubxkSnb
DYAqLB+enxlaFgo86f9j7byWJUWyNvtEmKHFbWh5Io7OkzdYSrQWDjz9LDyyKnJyurr7n5kbDBc4
hADc9/4EGbj7WftI8ddQ4X59Qjkghlm/PuHt24pCF6nf+dPdxtatgPkOn072luPLT9ggnHa/SDF/
wqy9/X63r0Vgf4jlza9PJ49WHeugBC6oqPmLkEcXWf451mvrcB/eIe24GGolXgHDq57BHc18V7U8
l3bnPpEqe250x/uAfIPGXu4DsNT86r3Q8mVpK9lDoXvm2sM3y2lxt+PBZD3nOhG5cPJ5ykQJWc/U
1E+KZnyRjXJTAcYwLG+89a97SPMtAdCNzIeKOOxObpl8v/f3NOKHvPOZcLoqxlwKc71qlmnPhmHV
xK72FAaF/oSG1skdWuUcz6WxcsQhjPlqZaPsZvtI1jPbDtHBpAse8shRuEgez2PIjd6WwzrrnfK3
Oh8rbM92msvtLGPcEPP39YU8jTyqxc2HzFWZHWRx0MbmAXDzrSSPGlrkjCq7Qo707+sNMW6NJs29
yqoYwYcdYhIFtt5cm6xDM/xnoabNUZawwgrPjt7c2mQV2u7EQYckJNv310HGRxL03e0rAeyPZXac
AeM3Pg/e2fDz/KFRNAisYxBd5J6VZlCnRF3uZNGxUpTcKx0EQmS28eqP3l6iDvsatuN9ANlDbjiD
n4+/znCvtpMyhoz/1xnuDdh9/zpLAQkF/XjmQ2qPRrIaZmugzIS2mXRsdEsxoNQHyZ7pPGLWkzcc
yTq7pNvr6sHzsEoY1LB9NEAXrMjn2C9K6AbL3siHT1YjwoU2GOPXuGjPtdv7P72JXE0eDswJe7LK
TM2CRerqIKfU8Jtjaj9aJ1A+hRlGoYbR5a86vJ5Vhr7qI9QllqaGoWKZmGlbO+ydo6P07t7L3Xo/
KPxzjcKRNizMvDT/GzfXeAKqVXaLRm41pvyt0Wd72TIY3sw4ysklL/Q+G0+3WsfwFgMvAjyF4fHE
q5ZfOV9GTUu8X9HSTacxPVlW+ZzO1h7zpDGfKvSHtlFT7qNai4iZesFF9cCDgC9WEKDs02WiZ+15
amz1KVabV1nvBomxiqe6PfB01+BUGqu8dJQP8KzaxtN9m0Qyhw/iXOgdorvCDPfcGtpaVrNCPIpq
UF/iR7y6XGhgdtoi/urBs9wwTSQIScY3PYrBTI9NU7ZwlOfdSUe1wrW0g9ACTLzCcBW5fbmexjx7
9WzSZ92AOYLr2OlrqWCrYBfgO2Sx76BcxYX6U5YmpXVRSPfO8kg0X6wnVNKXaCPzLp43br4DWdJi
u0hBJOUW5fb2UR6LB/CrGUTqgyzxSVAi9sP4JLumAhBgR6h+T/hAeclYf+65FUp1YZZNRKyeDVaX
0VJ1cmM9RdGvuimDz4XCdQNQ2CLOJzvGg/5X89zR7qby4I8FeOO/60trDjT0asKDdHpLcFsBVl2l
770y6sj/8+aXRaMk5mnEZnAIAGm9Mwd4U60qvkJXn946ayU7abmXXoyy53/MCK4ew2eyNWYC8yGY
7JHOV3xQAnPrqPFwFM6Eq+vcOpH/BocUvI6gqx4to32o2zR7NzU3Ok44BxKO56Cinwos6IQ9+xKn
71apKqB8IxYPOKwcUe/3N0ECDVNuYunL40X48KSzZY+sNMASEh1FCmYK6vo5Jqw1JthxdolRo7Yc
JeuCb3gjG8Xo+hfyjLeSrKo7ESzzdOQWmg/3SGkftdYi4zWUJCARQn1VuiBmmcBIBIK9fQy5AATz
T81qvqLsAOwnmmniplNeE7OytrY/zZy5AV1ChVe219nNzKz2Fkh7l18aB/qUNqfRtQ6zKKBL32y/
KhdJVqivZWiTajF1nUC26e0EClF7T5lmPEkZrdGSLV6blKUZf0rxjfja6jZSlSf7UvTml8SEqWBD
DH/uWqJebRplZ0MtyNzhxL2LVMe/hI5RrFwtyd4jW/meOY71Ix0eb+NgevWoYLXy0VmiBXzVK7il
u2LlTxMuTUP6OmFrhVtyWr70DU5QiZM/yaq4MacFrA2Q1XNj1WXVpiCcvpatPBuTU29iOyxbS/SU
X9rjfSzycXNUK2lPst3xsmzdOfzJlI/c6/qXsc9WFQLO73hpacAvIrwF56JRWs7GDrsK6e62eWcl
hpVTMkCfkK0Zppko1T5rflY/Qa26VQ92Fh7zYkZHz73SgnsO+siAi3tnHYXSpgvTUsR51qdYqU0o
lqY9DWdZJzdAEYZzOm+muLVXWDrRZT5CIN07gl2lRZZ1FYnWe7Osk63IwYGewjBRbdJ4iUur/9DY
gXNuC2dYjsbkfiEEdwgGf3orJwwcCr+ptnAyo0+BOeEtkbpfFAjNqxx7wFPUa/E1J30DrVd3vuTx
+K5hPhGQ2ViEfi7ANYroet84rX9umOgcITNW7iJxvWQ/KXjVyi5p5PzqHESoLptqfk5sqE0Lm1Dd
orLahvtfllldbKqMryey8vHaIGh2mARQHskO6Mf0Wz2hrCTZAS0lID0hak6wCkYv+qbaXfQg2QFz
Wzv3/L84To5iWsPe1erook5QBZSGRLxvJd5TaAnvyW2Aj7j2o6wZVYI+yOS0K9km62y33QxeO11k
KbWSZNcIlMtCTODype03V2R6h3M8D1b4uruZwHxHumU/hXisIKGZsTAxWvtJLyb3MXWAudAmaxrb
UtY+fPZVWmC/DMA4XhsQQM4aqGy3ruNlHCf1m1bkv/ZkHTSr7nkcyiUYiuizJ34adlF/cko73zsQ
3Nay2g+io+d0JslenlZYxyBlkInoczyp36Ds949h0hUPozE6OAwzTJMbSEUUjnjwDDV79HXzh6y3
vNJnHlDZyNZwn3ludZL1PFtbtDOzbh9bWfApNknOz+MoQkm3KRJsW1nk6qy/r04Id1hjGB99RmHm
WHXOr6vrmUothe5vGqRU4koUPypHuxCRLT5NcWGt7GRQz37rVceqQOxRiCh5nXogCsRpih+wwZdJ
O5iXztCzVWcaPlKXASYg8959k3UKjst9cvLs7vd62ddUzbfAdMPXvjePWmrrn/yhQocsT8JzpXXQ
41W/WOv4yL8PenrxI1f7HhvFE6i47N0I+FiiLpRjbEzijDoFzFEzbD7Ayu8D5t7fNb/8jDWX+arW
So4pMMF3I2rVBxFM0Sya6X9OlGAtu6J8hKOTVzYvBezvTW92wUGFyn5BPWpY6trITTyaPeLjow+q
bTKdvRF7OxYYiRQLep/yul2IaUw/W2X0tcwa/yuRhIcCgY4flT6tVR77WK33Z0RPitmbE/kbGCML
qB8bs8jqH16oXjFT674affRjwlF9p9ie2Kg4jzxj3NsV5TNyEcVzX1csQEdf28i6fjLrC8SxXV6I
4tYDucJg6aUmYQwc5sYiegrz2LuUkQWKed6Did+surSI1q2LnMg6RGGMX8A71jpJaV6vrButKnm6
tbY+vKTYbSMM5BEvIt3dMc5fh9zq+FZvh8jxQ63Q1vEQtZvU7ZVFrKTKxXeFfsQkFPugoKi/9PEb
+GPna1p3/hKxce3MD2afTYSWl/Xc0I3fMnjIX2JbxOugZh1gj0BUSlUgr5bEztfJLGFkdOGnUiT9
JnJjda+UlvrkxiGWUXOPobdfDDiYr1FuBjv0QV3Ae3b92mXas+yAJFG2QNQPyFnT1FtdiXS+AvJF
QDGB1zWfHDDZOyXFfLbGCMbpkvANxX99n5qeWLuDan22x24VOfn47teDuXN1fENkfa1+bYco/eiw
c9t2wI+2mhfZn9Mssz4bLhGFIVWdbdWJ9GNMv8q2BI7zhmW1scOyZXofjWYl6zWLhWrcZDoxryF8
I6C8k6cgvuOsIiXaGnaqLGsrxOqMtcRR7pVz8V4nG8yw/j+6CNMz4VN05uqPYweQ9gd07HG0ROJP
buoYnHIVlcZvdXkmsLpXonhLHgEvor87p3MD/gQuOtvW9z/q9RbKbRi05z/q/aDIzx2I/z6xx2UD
a3kphHjPraZ+rGbmoouGz/HvKljvzSPmNLcqsmw1QSRYsQrL2tActVWJo95jUFjGujUHBE96z9uU
hlmePVZ6O1ixw1Ft+T1Ji/v7wPbKY1aE/a5B5fNs+SjqtElJBkPBxQ+rYfcaxg2aAH4dPGdaj0Js
zGQ01tUHYADFpbYNdWNruGznueWzsL59F+q4QyOBlalt5xdZJ/f81LMOMIMeZMnw4gApoyyszg0J
qSgV+eVWF9cZFoKZmq7CcVSfIYMHh3aqAbD65lix1guXAKDFo2y10rZaORH2oLJoJK44lWPxtagz
9bkx6+4BscVTGvio9upxREbXSnayaJqaWORl7N9aIzFtTXzCn8ieBi+t3q1kL3di/lKbzONV2IoA
v9CaGa2JPKHw41NYm+1bZNbLZDSQY3aIFE5m361lsWuT73Djx6ub9cljztrTalNAorONeIlfOrqX
HJThVlWQMdmpBf6ujm01T7VLFNhMo3M3q90mrRWde17+sk1uAtHW604P67Vta1MKELq7mpatbgMQ
JPs88rOL3GhmlazUysbQzijyW13UThlspSDEBdQGzjh3lnVyDwZnvVM7Epz3Ol8J/RVqL9oC5GE5
rft0IDcya/BkXpcdYkhN25TyleOQs+u7jgeU9+rphv8zSg+8MNwfceX/1LtBfctqZQKW1ISXtmjc
HYrwEVqLtvkgNPi7pVFWb1qM/XcMgfoHWF7LMLyfRh2/xC95rZq8oUb7tmkzB4W6PnuskgJL0/+9
vp8b/6gjtoHjSrdIrfBnZQWN/uCBZ4aSoU5rE2DBuZgMDWxk/AOB8xFVl3E8yr37xrG0bKslHSxq
XNy8eRMyD4H1OO/GRv3S62SI70Zvsl5X4OnLulvnv/vJ1nvnodaqdaqa/k6BjbbFbHUEbWST4tMU
Be1A1drHTRC9h0n2JbK95sKLO3o35yx42rwFvjMQGs6e5SFT1egHUoZiKTulrGBBfsH2IArLO2Xk
tTEJmEXW4BivdmxqqywZm0uq6elOU6sM/IJhn6o4TTdhPWhPDiSxpYBO8iEm54kg+wzkZ/pF0mrh
w2SPfKYhoWnUS+iO7ZPZ8AbJKk09aWjVHnJXCXZTpU6XMszH1YiR6ZsQrJLLTzxzspNplaQA4kYs
CHCpyQp4a3oKZpqU10GFXMiy3ADJi0E4dBMejclfLXIM2V32uR0jy7qCYqvoP8bGzB7DWfpaG0Rx
GvLqIqviuQoEgnWORbuVVXIjTL27ECtYyGPu9XJPnzWxb3X0uHX9e3ykwba3AdWMOF2WNBc3zIuT
7K9OkbLxrakBiGV4W4vA1nGq4urQFsIjBN+FZ7cxjA2YuOSKLr67YuEyPhej1ZIwNqr5nVtizmQE
K7eDd2YmpnZEsQURg2xWC9HqNtnIyljL3eq26wYoNPtE08ajOupA0DTW00XQNc+9SEGCmz7B6kzN
tmonEEYcSnM/ZnW1z+fIZIwi42by6vRaKjKUrQcvplpkS1ttqk/4CIfohBJa7BEmhc2ZM1Uet/68
iFoALFz3okJqzC+creOOC2sGfPSVEh1YgOP3NhedsPMX8CWUU5xm/dvf3ToHdKE7wJgpQuNXN7+x
fUzL6OYxmqyXo9lzN3Atv3djFmKDE5jSU9K29VZJXZL7yag/R7ZdP4Y8we02tKqlr0MK6FEkONRe
qj87dq7visCCyT93djG3ec6h9sxdzTIrlhpYt53sqqlteugU4NqyaDothpdepe+EQ0oI2SD1OQtR
1rQ8K3krA1Y93aTbn9qYyTA/v/YlmZCSCFvtu5L3zLlShLaJVSxcwlzxIqi3LDMwXQVPs26SrHpU
lMZcNh1U8zru0WjqMkKHJAG+QCI/F2FH3CJ2d0FduD/Jz736Q1x9lJlVLh2lMp8MUHKbFh3Vsx0n
xr4bM2OHBUP/IEdE6idHlMtHNbsfwi91weyUd9ccO76NWGWgd+YRzd4rl+MsUmgCi9rLNc6/WgX9
UUdGrDqEGaHtydqFkBTjwhxyHHbGbJ2hP4RKt2KU2WPUlsVr1VWvhTD0h9Hv81eusgDcaBGRmRsn
pUDqzjXqg2x1uiZGv9Pqd7KVrEeFupNv48/JsYRhrU1DrHtougcwNBX4dyP9cCP1ZM2uK7bD8iTw
vU+5ac9yo1H34MUNwMxe81metxDCkqpfNIbT/pg2fqCUP+o0HRamgSSWWooPqB3eyVfqX5u2a8Z1
WqTG4o+GP4p23bDaghwp66eoQDvEw0Iwm0zvFLaEoRFfZ9EaW6zwq2j4zowMQeZB/ET58A1D8fCT
l6ETDK9IXOJ0sHYNvBy4Lm55yUgIr5DZtre2OXpLXm987fOmg2BwtDUXHbnBwF5cVha4omIsPSZk
pi2f99cULSIzME+iafwXPxDzjaK3GDNSzHqvXtedheXF3BmXAHs7GSZyG3Mx7Dx0nDFDvg3llF73
ECrdqzx0YlX8hODR0pm72m0nlkx9ok3KegJeZDAlqzJl4VkYymC8dxmPn2bFumEIF0CSB5wfIkQH
rFWZjOKHWmrPOVnGL35vNwvdsb03HMzGJZ672bPaqdEa4emjlznoBIYjmq3xVOwHkDgon2hKsWzr
/sBUwwXPTqvmmOlWsdx0VSR+/pzNm5HMApmGR1mj+sHJc6a9StM5DG3vrGuFNeHbDX1atf1sBURI
qCvZXo9EhIseveKm888xcfllZQ7uIg/Vl8SBfWUjybAdST9tbD+vl1JZSAoHxTMBti3K2ToeWKs6
NfirpPqbY/Lx3ES/yJJKCB3k9Queqs1VQ3P4UBd5vQpyx/oY++K7k1nZY+k1ygPy0CS9LcF9hM/D
HI18JJvcfM3C7rvFd/bBy6XD+xJYQGx00RLF5itu8+KhgMS0jlwXJLHnYJmpiWZfB9CtffQmR9yC
MBhSpxN3y2dt4gGJDwiOd20fbGwPhCV6b9F3jx/GqBVtl2ixsiMA+HWsETbPTATIK/TQf3FZUIjM
9dJ5N0fT32J1km/tquweQ7s8p/6oY0NmsPSvs29qi7ILQefw6sTVo1DCeD8MkX1ExBtFyHljpZeg
/FJUYRssAgFftIj6n0LfqIa6HaLK+xQWvli3hlofXRYQl4BLXMYdkywDBYcNrtvmpZ66YCmIRcIW
qmKUor0wWbRd4kD7VC+G1k1ftNliFfGUfOE7Zck/atwUqvseorX71XUjlFUEhDNeKPHWrlFG8VVL
vHs2cK3aDPtvgTVu66AicdcZL31uerD0lMfAznetidjC6CA6Mib6sm0xmRZZ6G4TNMmPxdAMO9tV
Dv5U5Gtt9I5T2vQLlaAHgZhu2PSRYW8Kv/sUOnmLw7sbLZp8jL6iy3R1rcr5UXLzIOWMBywy6BtP
adsD0q8HD37zAx1mM3MYCg/5CC49AQYyBGH8KDcIlGlHJUGVfq5KFAVZscy11uR2tLNwRu2sivLT
4JbXys6Jxhf1C/Tx9IKws/paKBoCXprzoMdlcx6t+ipioDxlFsfHyPsRq11+UhGd8OJh3AcOCijA
+wvzpDz4HUzF0M4+BKiMLdh0pJnmojLalzmy9WTrvXjo7BbiugKozVTiaFWrXXjUve6stZ2LZv2M
OJyBiaHHHlOE70kZgpEakS+Q9XIDGQs8vewiy17YfGbSn6OiPb4OuCldqjR+bbWieSDQyp00CTJ8
ounfVDePF5Assm0d9d9dMiGP2AQb52FwoDaaYbRktlGc2HuUjYjGi8d+cIArT8lXwvr0EJo17r0o
KRe3cqQ7w2Js9BRQXd6vy8Gt3ioj7tbYYJZbWbQNm9ePp6EvG0zw37xyXIoWGihRNiM/3nYdVq1H
34Tpt5xBFcckMJ9IBSvLUGC7GHqHvBmv1RhbFzcD1SratekZ31nXVQs1br8K0+qvU5uRdiqQ+ayj
j6nmPowVfTl2cfNTmM/CdVD5SULvVJFmWqBC1a+GBPJMF2NFHimdv8Maj4ATt/M1Q8nzms97pKGv
mZ5WkDipko19AVFKCJ6VsqjqZvagaPXXBFRPgdPZS52oPe8gZKFk0YmC6Ty6BMt4z72A+RRPWVcs
oUHYL2WhZosImACJ8+F3N7lpLqaJwVs3tL/8KzM52UM2eLwe9sbI2f/2rHNQyh6j9Gfll+5hqNB+
dDv8bWDdZLvIhGEFPxNmco02GUvucWOURnWZ3NqBbKl2xHCCq9dWxa5gqn7MXfJyIbf/jncIybkC
KQUED6cLoszF2o8i9ambEgeXIaG+lOljXTMBne16H/s+jne9iSN8HHjtZYzm5IuX1h+6n5/Vijs9
SQfc1oEzEeUylraD5brRWeau8yd1B1YaJ/NCT9ea5VR7zWY0wN3zK0NUZKaZl8JaXutqbf9wy+xZ
G7EJagpVxbZGWQsrLn+yynsIeRZ+BD1XKMKkQKIp6nb12D643ErbRHfFdrDc8ao6brBCA1p/V0lQ
6nYW/8ztM5ksoOPczFd7aJ0PJ0TntOq15okEU7ep0rYA61KDjSaMxZyruRaN2S3zxkm+VsWwDIs6
/aGGNSYIeZS+2kADNz3SJ8dpMlBpscDyhp7QyOmPZ7013RfX8zQe2RuiXNWXKLSgd7pqdfBN4YAn
FD+0IOFB6TpA8a3GBgjfxUekiOM1kZvxIfPsctFb1tdYK4MXqIjjTkM4dYvoqffKGh2pyDz4howF
AMI8G5/GzBTQfmp1U+d9944u6kH2iOx2grVGfE4XTbHthmanOkG6RxPC3mvkH078lgmpv9a+ID3h
rSKE/NfdQNB91KPxlBP2XQyR579Ypkk4qB4OM/ZEGCgEVwNowaFNzxFAPRg1dbuuLWyqA77LlY3j
556Xi/LWxVO4cHuX9Pfc2nQujjOW+aKqsxapXzApanmR1kAqDLMX+64jej25Wv7hpc4PAdL0Wnmx
eS2M8Dtm7fkHya1FCY56CY8PhQVPtfeYSI3boU/yp0CfI9dF13yzEc/Kok77wSrnR6VGzmuF9NNa
05IPd6zLFXlP75rNGzDLKKmSO9r5tqIr6Hs02mqqwSyFfu1dZUfPs4HmxySx73WlMthEf3mwzKPI
bilxpat7G/s2WGpjrtNdhl4QbFaCcO0WZX5WggYDgilF+Kk30hOoi88OgMlzZFjrImyekaCOlvqk
n6bGO5oZcVzHc7Vzian7chpDbWW17bDz0kbf40MyXsp5E+3ykZALKINoVwZetDLtTn+3R/T062H4
CRluCgUrdmStXmvi7Yum9Yq1QCCJx2UaTAcyCMvQVCyMokpjp46A2NLK1ojVBM7OT5R8yV+e+1VL
P4WejgyMiwmMoZbjaYKsuswM0tGxbQwrYSVE6NXRgVLXdf0iabtnxIKynay7b2CF/dWlcXWxFo4w
FsxGziapgne3EYRhHDN6m9UoV31mGdfEC71NCDnbz6wtGanpBMEo3wUWjjdCr1D8idqzqI3sGUUF
5tW47IG9Moe9rNMyoC+oywIHVdwrSwHnh6YThppmOzL3KTCYJeM28UVVlPEQmsV0AI/Nt+OTwYgg
9Z86sEdMBJNPSkPaQUDCXfcIMO+yanAfVQxNVUfvWfTgNA/vlVhpxBonjLplGmTRCcxwvo8mAhYu
MI9V5Uz6ygg9H3EX8RQQDfcsmxT+FCv2uQWh6MNXe1SKoHhkLj2znbGNmGxmTQHo3VcbIwDMDUMm
eQhxveLyRRA9MV/4/9hgdJYovOdXt5sNiLtXBzLylchndttU5KVXFQph63HuJRviqvEf2vKbLGDt
qq5JmCYrx6mnKwpT3sLQ2oEsizFdb3WqZW/11DXBv9JFNrBaMC8WEMm5phRxslQtDNxbpatPg+dU
p65Lf+2lSC2g0I0MI6LXgJRln9suTyL+V6nab1LehOfaws9YUa1ym2meD6uSDX8Db9+1DvH7fDpb
tc0LIIsf20pJuP15LDKDdfDARaEbYxMoJLXlPMq61i0INDbIlsauzjKp8UnSEdUF9bed1DxfFdX4
0CEHdFVRNlgafhg8hlz1ltBcSrZQoJofTFcXMNGJm64R2gpdQZPXtG8evVLPtm1sfvRhn5zD/jtB
8Poh7cZy47k+ajERDkSNj+im3ENTGZkcuXvftM7DUA0joVPsRwZbtTGacNCrVtIPH1WUzxb2FgvL
VNo3nvfaso394Llya5za4tq/2Cp/iihBtCdKjnaHG7HeWbxa5qLcCEQ9YEF6xVAsZJM+ELfOxUoR
qX41mqdIijOpdoo9D1/wTbtJJRy3hxVG+mKCVMKqV59DfRi4SYElualCjWlBaHcbLVCNm4BT3XbY
rw46+kKzhJPsJ/C1Qi/aPiUFOgJlHKSrztHMQxvB1/cAc71ood08sZxeqENWvKD8uAYmqTzOE3W/
a7R3I/WqU51F/q1olVm2jEcRbxBwwWMl7wdljV2rsk2B6T41ZvEN6gQYsVyIA/datBBkqh6tIgEv
56XT1vJ8AFe18hbibfUkxmxpdnXzEoxj/VJk7rVETPihDJT6xTOEtezHseMJS9F1NX9LiiJe+a3/
YBWlOPfl6D/k2Mujzxm/B1lc7yM1LCFuBMm7nRCbJA4Z7WRrAo8ajDypMtnqKxhX5YnyrLqm+sT7
YyerB6fPT2lYgGxioQlAcgoRbyCDaRlNuoIPYb9aaYKAt452OIwq+zVriH0DNFNX7ly0RlXblgWv
dyVxrNcMlhKQUC1dy2N1rw+2KHx369uxHchh3vYGCr90ZobXbIrJD9BJY6ikHyJE2+F/yaKOSeUa
ZX51IzvnAky6iezorVUNkpzQTVhub8cOg79C8Efdys4GZIpVHbr+rTW1m27lQLPfyc5qJAA99XMa
Vp53CpWl2bbJFtzoznK8/tIHo7PJoqk8ucmxIEL3gttXr6niZWbSvGT18EZ+zjsXKAvsUHhAXd8Y
xKVr0z2Udu/oGApqLLKu1b5UE8ysW1VviOTBBKngq6UeIV2am0eyIwdXuOIi++d1lK5YP0cYtuNu
4uSCKV5EnliNUwzqyF1k2vAtL63+S1mGOsbohnWBlx7vInSjWtJh185KXjsVqzDby/UDMfV+GXtD
8F4TOt4Y6BxsZKvWYPvRVinuInNrYQLpa4r+GkSu8dZ9aaos2OlhgWi5IGwXZ3a9apSq3oJm5r3l
BtN48LCpsNax5fy1m867ppZV+vK3Dr/tmplWbpKZ7RVYT5jbBm82Hw/S8rhSkAF6M/i3PfopRkRz
SbGEeYmD8UmW4ikvHirQebIExso6GTj0LKJZT32qEXlyhwG983lUDDqNzayutYptxbiMvvprYyp7
R4FyeK9mwl8eUh8w5dzpXp+aaC6GY2Qv/2goglhdVH42bu+dZRfiEax1bLTm/z6d37NgtGpNe8WY
YAO/e/xwJ9tfTa0nTqOWq2dVJ9zV6QAHY9bI4YjYRDQ7CslNNdsKyb3UsGYdDIxhJwdHIVmn/b2X
FnOSucee9o8G2Vm2otqL6cc8sjwMz98AHQWELNYTIOrbqA2xZWBPJKW6BUjmVTJO+aFool8buIH5
gch3fpB794Z7v3vDH/3+iy734YGbIXgvx78fJ4v3Pvcz/Rdd/hjqfuw/XuU/nu1+BfcufwzfBMpf
l/+PZ7oPc+/yxzD3Lv+z7+Mfh/n3Z5KHye9D60f8HcPoSVbdL+Ne/MdT/GOXe8MfX/n/fKj7x/hj
qH91pX90+Vdn+6Pu/+OV/uNQ//5K3SCsmR0aBaa9I1O7aL4N5ebflH9rSpqQo3JyhLejbuXOTIrf
y7cDfjvsX55BVsqhbqP8p/73s96vWhW40KzvLb+P9J/G+0/nZzHD0luYMbPz+xlvo/75Pfxe+/96
3tsZf/8k8uztOF2tSvSb+6e9X9Ufdffinxf6j4fIht8u/T6EbEnnn/yPOtnwX9T9F13+50O5Xo10
bm18GRUrOnZKPyskAjY7pn9vZEsyjtVBN66yWtbIvUYecO9r+3V8lM01CaS9l2LLZojgqTA6cxk0
Ftyq1lIeiyhFQK0dXlgFI2Q7l9ISJmEPvmVul8dMkWkfyL7/lO2y3kcnajPVKGLJOrlpBtQybBMQ
WIvY/gm56AuiHumlcpV0L1wPw2cBz9e1k9sGhcr0XOYokM69jCTBSU62Ro4CnC1QT7c62awn5o8e
ABWRsw5pGTlUGQ7wnEtdXd86+qhKrhorctFJtuCXFBMWO6zswWFiproJE7xcXfRuLPjzorqYBA3I
28ewe+biGDnVpdLS6qJpnbENzAroujy6N5px51cgG3472hk8gMl594G4ICPKAxu7xJbIah/vY8mh
Q2E0BDWD4228KKu6U5ynyPL+dUrZLR/EcNaZWNy6mRNLNEffeWo9QGLGLyiYHepvZvXII0NR/824
/n+RdmZNUsPKtv5FjvA8vNY89kA3NPDiADZ4nmf/+vNJ1bQbLvueuHF5UEiZKVVRXWVbqZVrdSr1
V/M07C3+bmdAucElbISWvRS8l0Y5fXFX4EQ8xTNP2dCBqnDLiqLTHKaPwjmWlRPeBp4WeaBhhL0E
jgvBFcmr2wxpXKYpzpysOfRot+/m3CKbqd4OaZaf/544a1N47GLl8a+15NAq7CuZbuuoNRZa9SlC
a7M6BHdRlwV3sgfYK0C3tQ72PpBZzrXxLg4ZN3hzcp2pLBWhy8zbQkb/wXWTlLxpZJ5kM5M6O6GM
bJ5kD8G06Zgp2Uo6s7cwOfRNM8gpOGFGQXE0YrPKqvdU4GWojYUQj3WVftcrinYnrT1iclswtcZa
Om5eES57w6yS8taDi4xdIjhxsndKCaUHeI3X2MWbaOETIkM6Cds/nMZcmAdTd78tdhs8oQ6fVl5w
yuOre+lZXsxDwxBU3QCFiXjXb+/rNswp1aPU0N3KN2E5gc4nUmcwbLn+STZWUaBYf2sX65DYWAtq
QsgWitgMZAvC1xPKd3M6KO8WMKuShEE6pMptwdukdwvWI1yvCgwNGx1m9LMpmjguu7Mcyt7S/GWj
Tg/aWDZi68Xx/7TAMu32Gvro7Qqo7XI2PvV4ydgiooCsZw+hGuYPsZWzu4oRlJAO8m0JGtSI1Apx
Snhp3ROlAHO+kmOwp69GxwqfEVpQd9IOesw7LTOW2FoKW8pl5Nwl5q9hGYxUY3jtcVaTL0qXc5JR
WjC5mXHyFAFQO7oOSQOVb9hL1RsHGUEBl8ee2wsfHAFjzwuq60o7rYFUOVD4CzhJL+Ak3QSop5xL
m6NH0ZXGVnhkb4mRU5px54zINy2h0vyvYSQhKstKqTrf+X07Pc6e9WC22fBcseE+laZeb6c6zb8F
psWREgArUmcTJG/iCEpN/M+VBXA1qaBfi9vWXyntdJRgY4lClk3buP7asrxsu9gkbDmnqm6bgd9a
S8cNnux7frw3XL7670DPQdsnR5gXv98CO6q4mwjGXASu/JNXed6JnauZr2RXNnCxW0AIGjTtb9aa
Mu2x0q2dsURCduojwyliODdCJlY0crpbtREAS9ICpd2MMIbmEKqrc9AimxM1d3UJ77PsyaacMqpt
cxNUh9+8OpK3XhoAcoDJ2dzLYNUwkINOQjhRW6e5H/P0U+x7DuTDKZBTJZ3QDfltiznKupeOUPT+
mz0b80/p2xpJ/0zasry0Xplc4f5Prl3tbBqP1CekXq8m6ZyrYQZP0mjlERLaizq707CSMc0Agppz
T5Thcy+hPlCslfVtE+1lN+2sn26kF/t3NvlS8a8SXvCL7CukTMfRyCC6M71TJprR1mCkXMayh04w
uiR2c/jbrvTe6V+20Qr9k4LoE5ruIua2qrTKsZwjm36i9GQtPVU1qQdOlXvL1h5MMyw/teSbQxUg
u52G5keyHq3dlZ+CIFdRUB/A9avFJw0J+XtrsJ/kjLh002td8tBYmmRr7Y4LjUnJ9TnMQ/8se9lQ
fp0C197J0TBV/jlogCRzc/8dEr/1FtsAzBSBER/1CeFdHLfJch254l8v11Kts8nbTHDi/zFvCX6d
G6moUDjRTg2jYl/NZvCoqDUs9JWXfiZ798UaTe0X4tqeZXL06wbxU+ok7RevTzjSifvwQxi7XDOt
WDnbrZ2e/1qng/TrHA41fDd8iS+a2jjHQSnJP0E7sGoRz7lEyEtM1w5WwF0fA70Ei2DXL3GieNsU
tq6VQ6KcA9Ms2Q5G2V060XBY975ZbDJEU7VtUrvKcbHLCctQhklbXhr2YU48tNr+WNIq5/evsMw3
Yo4j2ix78C2LQqgUcQcHVvK9HKZqmd15WXoHwDYp112OmkUQorYVGi08XyMKXJoRjStItQYOzv9o
CvR60Xu14PZeSVc8aPBYy24ZZKjAVqTV3hn9qrC3xhCDcvOabhdpiSZKDsIn2XQmBBJo3T/KUVBB
gLNEDCJsICJy5t8RPDWBf9SQ99aqvNlw7Bhca0mSVLUpj+1+MW6lEerM8DpJQqRUBEnjf49Z5iwx
jaBdko44NoKDClYPBqHS+AhXSOJr5ce+QYnu9+C3p1IqZZdTHUUxjLjuGUGxjaFyWMvL4HJVLCaY
cUPhWGy366hwmJNPIl1cVmWzLLU4lmnLUktwgWAT+dos57rezk/U+o8rlxP305ygF6NnTsBZKyVF
qeN31bqBqyTs9A+jcEKM4a47DWS2jB0V2zpHjdC7LYy+4lglOru1Ht1Lb1TyF8kzaMzl0OFk/s4M
RiEkpD7V07anPqYBSQdkQcidu4Wx8Ts7POYIXVwyBxYu9kRlspFdiMWnZuUWIDspQ6137ZSPzaoy
1NfQm3+ZKntDJDgYJvYqckiWnWqmERBeohQfXKqN7/zW0J4nDj3XRuKYR1BT2nNYOy5s94GP4nQJ
VZhqDmtbnL5aSL4eLaP6Uc2qy3ZV2MA0BoDAuvo4i3NY2ZiBZh6jtv0hR504s5WxEaU7/4wVay7T
ZU+uqxVKfYSlKz2PyVBRv87zlMbncG/WAGakrdeo1mw939vPVaHcldTpbqe2R21uDMr12GTaaZZN
2gBwKoSc4Eoa3rmEv4Dr4xRk/WtPhryLNpLoc16o9QH0Tn3SVYgl39QGpeSgHBZRceZYJDxLUytV
CZuMozNbzQUF/299Qhlc21TOKaMO9BjJwnczRq08W7YTnG8LSM+yypxDd715extT33BQPgfp2orK
nxyllk+cQFVPipJ+5ay/v5hipKnWeAAyiZSViCgrvXoqom4D9fn8IOO1akaIeKRESjoVy24e9ZbU
vZguJ/l+qgE4Quv79gJuml2z3KK23yjL9UCqZGUnXnGWwaAI5qM+USkkXx+FCPU4uRxLQlzt9MZL
19TG1VGAx8qhE0CqPLdU5chh5TnNSjUT55oHivryOqfvNeOqZPCM+5VnvCxzeIiNH3Qdtb8QTsvI
Sb9nYHDuC9FwhKndh3pmbUehXrrYpCMzC3QSElR+5FA2MiQ0o6cRdOJpMckeNaOjTXJmWYezQ/fk
51D+vr3cLVKn1twfPbCu4i3IZnRMGNTzcD/4Snu22HuWsA3o7Vkf64M9BNPB1doWelpMqW4bVK3I
sexK622OnG43HCICxa2abTiDf+7a4h8TCpWazyRSDlrHFkI2aR/4oK7EuFEV/Wak3OXVvQT+ZZvF
jM7uvNfJ0m0aqb7XwOX/vbSVem6Gtucfy5aUvhyMCf5GeEHSTYLizGet8wbutCYinXZQfNbcj5Ai
O58gOquvTYxkoDOm+efcn8qtG1BezhYboudaXTmFqm08gcxHCjo/WwK5KXvSNgNEB1YsPLIp3npy
CE0abs9KoeUZxI23GI4qz8wXeKm7By3M+gdds/zNMKB4s9hstQquTenvpWmg6BKWWUHpakzueJRG
2cQQQ+xtAB2C57p7WBr7KW794gF0psNW0aKIs2hqD8A9L1jFtnrNLNBslJhuYug1DyWn1Z+6hk+o
iS0kh4USM/W/VFf7XXs2xXBoQbBSIexfpNd2w2/D5E13cioI2Pus1qsH6XPNct+ZdvpB+iKlXYHA
SZ81T/M+DsgPw/Di2cpzBFPeA4DN5lz4IFLFKIPa4NbrvBQRAq1vjtIxWkH94NVud4BJi+cREbw4
ulA5qprZIXhBmIwFxxbsugBgyhIrV0dErkrC8Db75gtr4BiKoW2VIPB33hDCQ5AGxb1sVAtpqLlF
QFcOETR+dTRlAzWNqga7JTgXXiQnhk2YlFDPva2SjFpxH4S6tx26EoGgN4ecYQ1k7WLFgYzJVHY2
TNtHXsc+5hqqMYKcUhUCe8hyoRUsaS2X8eJGuBDCSzme2rY6NCbFy2Ey7wvO/2F5CvoH39D5vome
kVxjNADvOVN+tcR+MYisD38gGSAcfdnWVDAAJiVbvPWVlDr92IMnEALa4+C1zsMkGqpyUQGuyY6l
WuQ8hJnlPFia7+zbMXFWi83UFO1ChdNZmuRUGQuNzarN9RCMIqtJpxYE0e1lFtvyMl5PxXEPN83Z
C53+SGE2xelpOb/YPHJvMrMjHymGLmxUlO2bj2OvNE+J6ewDVZ/BmvTBOQVhuo7k0HSSbdoFzUF6
o2r8FvviqB50zseKb6+MglsF4ns2hIhWsHTVaPkOWo5oL4dzXIGi1ELvKodaDeJTyV9yI+zuuFOl
t0nos8A8DFPDVkaVhqWs6ho8vxzmDoSdOoLbZsXX1i4LlBagAzo2pZPvuegaTxw2cCWHSOA/kQ39
NoT43+EIHNcOUt/3f8Wa8ASgxUJsnqLyzuPjhuJdb9Oqs3HuRSN7somQojo7VehXcKDjUYBbrXoj
aSHcZJjUzQfDa+OXIWm9+LnMu/alVLufWhftXKeqHstB1Z8pSwceWTc8KUah8TyC9tgE1uDvpTcy
2e+jWmIAwCB4Qvn7nPjApBIRXJNDfKAE/CSdcn5c/UhddkPSEpbxl6BWYLgW0UoJsf8MsbxqWeom
5af2QTYUX6lW+GGw+vIDxZwzuSQVssvZT9K1m7JdzU0TYtS3+LYv9kZoWXe6o//0MwTJxkFL74eC
KyWPk7Djg0a870QjHWOe28dgzD62dvXbJCbkuVteazte3+I7OzjF4XztJEWpIJ+XvaVp/2GbMut/
i1umxTHf/0Jpx42ZBglYaR/GncmkYljUnOpNqMMYRCN7fck5yUqO/3KDBY0OYeRfpP22gpzyV9xi
exdTwtWx4/fwU1MrnYcMXvjdKy1TZO/vd5Ob5IZGHutW/zVQrrisLeOMULG2FVcVmLrRCFgPLqzS
fGuTcmcJbmk5htokAjwMoHGxDaOBhtG7sZjYSaOcszS168SnshyUR4CD1lPf5D+UwhouckTKVd+x
N7M2Pd+bJ4RDDlFSjJe8czVUcqjUmOxYR9801++lTTZ9bkFy6erFVg5LZQa7W/XzkZwt3/+uDj+B
ho6oUNM6tAKLfGd6U3dNksajTiUKTopgfmVREtcAhMK5DsCgB+G97Fk6d5tC62BH/tOByhjZY996
kXZ7zmJoKESIlv5qBg6S5BpZ4YaQQ4w6lznFRkGW2tDbwjK2njgw8H+kCJOcszYtzs4YP0amle3j
N5O0V3Ydlqu/uyMV7Vj5oG+zpf9d0Ntq0vbflyx97/fqbRnsATm5W23w8muTRj1EC1QalNSYrCK7
D3/mwDwpIvrFX+azATfWy6wV7cbX3PS+KGAShNxPP0x2pd3bPKNt7L4r15Tuexw+tPMlNIFn7+qQ
UiKnccbNO6PsysYIAKj3reED1wKzDbZbny+Le4Livlt1Ph8TusnfFkcEPSwaa2heqlnxgbstl2Po
SOWISgnz3BTzFzmSzVCa4ksz1Fu9mYoP0qZGEMHUs8uPG5OPaDZHtdFW+kxhgv5E38+K0a0XW5a1
7mrqAasvC43Jd19Du/y2KuVgJ8rk4pVcQ9pyD25ZPx3jnbTxcBStKz1qD/CM3BflhMQHMksfes8e
r/BmXmMxoky++jDBwr+DNG3eyKFsyOH/BCgfk50kLG0s797nxFtOkqaWaus9zAb9uoYYmjrhcQJJ
5iPNOJb6fQo63izn6K4VI2nXQ9s88+xwkiNXnU1QivpU7R0kt1bSeGsaVb/3daTCjA6mOWkLB9W4
M6d41WR1vLU9pbqLSovTWah5D6mjGXf8v10Az472sbc5QFF7M/zPVGrrDDIUirl785SbUfEtrChc
dWGlguxIUbbJXDkXE4aSk9eo5t4hKfLQUw+5gYJFfbGK6DsnXPUvJ96jqBHsuM7Ue4fquYfO0+11
UQXY7K7zVgXP5peu9U7SaysJjPfpxFccrVH7oIKFPKZI3GwMvbYvlM3/hFIhpIBCQ9JbmJZmsdlw
tB8KtaPenAhpV8ap7OGy/j2N2s3/n+X+9arSJt4h+y59G4CUr8XxZSuaTpy8yoZio00M4PeymGRE
oE/artNV/qAiVtrkfDmkEPQDeHfrKEfLulTJ5HCB7AvKpU4dsHIhs5w9V31KsajzFSp7777hhG1q
8upQ6Gp0lw8t1b+WYT+SDUJ5yvMhV0KHdIUshvV1tLqnIeEbrIzN2ho442SXf77xq76jWpXdycv0
bV2ZlMoIZlXdsGhkTzQyZBbsrJ3IWkdz9mvWy+meKxo012PYf6dY5VRRVvkSQG60p768P1SRHyNj
o363+I4dcteBfqdwik8jBUh7z52nrRw2Y9tvEWrK93Loz0O8US0jPsqhpwvyK4QuzhOXyk8BTFaU
G0G9VamqckX/GVxzDv1apbr6x1HLX4e1yLfKoZd4PlRk/atXDrOH0txOgfqzn2cP5ldbRXUoNcH6
tnkCOnpgB2NrKJbwn9lkSq9e5Ug2WZgJIgv9ZzwYebYdnaNuk+gnbWBQDqMat554WKcwpho4BKLQ
TDpMpBxuXn5qJiVKIjqtLX1b6gPcs29ur7KMciNXvC1LZe1qyn1l2yIVs+7TvjhZSYZOIHKxmxn8
+XfVgoRB974q82BtZy2MTl3t5k9GYnxHxDPbl0EATqcLiqtsXH9sL4N7LwdTU1XdZnEaSqCtrRqJ
pbGrhgOEhp/8vKKY0Kv1lac7yl0rBEM4DQju8xS2JUsz3tnLKg/M1eBCPhm1HXkDwuQsGGj749yj
dMnxRfyl0+GotC33WzsE3OiSEp74nrqMbmh7OCMK7xs0Qd+0sq+fTGNKTjwqaVsonodvCY/HqeF9
M8nUcVJbqmBhde2DObs/5Tz2Ady+KTt5HKl45DyiM7nvRtaNkkwdn0zN1r5SUYp2JxCRo9w6yiZj
KxQ6JbcpsZuUTVRR9qm2FQLhuePCNFzOzrX07I3chLqxkGvLg7Xmt+p9k8TqfdH4X+oo0I5yJBvp
jBN/NVAbd13shq6bl6405gqpSrXxPtmzMV9tP5pWvYqo4AzJ3NbTR3cvh5lifUTVeY0aK5oYgrbG
1OKQT00PL7KXzGHWrGQ3CNykWS0u1W3ZtNQayHCmvAt87SL7tzJb24PNcR4vsWgCsjD5pjaGz05h
d3vpQH3LR/okKl5sM6fisKzDhr/1AHpIdkNBuxMLUQtxw7ncGsHkcxvfgjqO3DS0viDEEphpiYpu
4HPT2H6GDhqj8FIrpIrRc531Qyu0exrg8tzVY+PQZrr+Ue39Vy/Ud/FpGlCG4znBXVFLF3yfnWRf
x6b5C4b9YxN3JPkgaWD76B/txikeZCI/1at5pQZ5eJbDQAvDbaVCTeYmzsdmnNFHSuavtu+Wu7Qd
ST56Tv1Z2ItKn75SMgstK19hjnfWFQipU6GO0WfTTSAz9prnboIFMov6n9LsZkO4L41xZWUHmz3a
CeZumJpFz/xzOCnjIOQLcd+6t/AQuBXS4ZDnvs35a51btIa8QL5a1gw859GhDmJf585wUYJiQPAe
KStr0O47tMxNxHyxSW+ijsNFNkWdPytj4OyTJrb9q7RBDQKGRi/rlZwByCQiPS1WrfI5OWic/5SI
v6L1TU1SmQ675K2Yiz+gM6+k14riL0Wjdoe51XSqGsSMKGw5CSrtiCq9t0BZBQalj32x2m9sY5ME
asueB5qSh5C65RBjr9SJvSvhM4PtWtfUTRC0v8qSVL6SVugEUvdCZcVvsXf+r8i+d8OrQwrA32yC
IeMvh5s7FL8uy8hoqRJ/E47/c/1/LbPYbvLxbzNyC2YVfru8m0i8m0jIQ8vo5b1aof4hMHNjpSlN
tSHHUDygMJY/OKIHvoACJvteWmQzh6jI1YPtvAv10nZiP3S4TXlbYaymjMuY323lTLm06ar93UQu
S5rMrA9RvLBM0shRGO/m2Aq8lcZ99Vq6w1aTQzkvK9OC40zV3KkBZeOU+fXdJQIRurwz+erU+6Lh
5879fnF4bdefG5KOt7dhqkIETNkg5Ow8ZqSdOo9EqW5V7mPaeOYV3MtJ+lRhKgYHog5j4ulIDKWj
LbthW2uet9FjnsPX7OD8VYNfqEE7txj+qPc25D0XuQpXhe4RNZvFD/avPcLqcnXc5OBGnXXXWkXK
/TXjCFRrVCA6MBvcxbNp3cmeG9TGMWjbp1ucnBIM6X9yP58PGf8MEt/McPhJHNrGiFa2WFXGLUsJ
XOjklMXp9pIaXBkRVVmbQZw2Dn0XUIJXlgc5ROscIWCLUiQ5dDOoPuruCcEA94y+hHNr/hpKh7T1
XhztyimMYR4E+2fEQ7pC36Z+RGOufoxizrzMUqfia5hqPmYa6kze22Qwd8F2kw6wdcihjJNz25hn
D5ME823uX+s1Tdjuy4ZabA3V87NZ9K+N1znngYcGSuBhWqKY6rdDSJZXCCFAx2nFTVHv4C6HcwKa
wUqrgo1c4V1XLiujpceHQYQfGtJIs4p4FOKbSGKWGZrwbexdKJkmyTZYqKWXQ6ZubmOqUN3LLWry
Ahgs7PD7O48lJxViPqznbL+pE+QxPOV5xax95TxTVcjzFY2VlAoyzJz6Qeija6dkLKNLRJ0r7PPG
Kc7SXUCO8xA7lFXNZWWdOLO1D4E5fFCMgSprWJFXxty3OzZQ09eELAL1p9NnPYATgW9Iu6vT/mbP
7Xq+2YdMf2eX8TNwklu8mXbKFVVFKFlG6JOGqrqrhbpumrA9bsspOs1Ce3dwkBbQENDbNUJs12Dj
cuAXFW6kN4Ca9eLbCTcoMbfKJ/tBVaJDJ2KRPnBPbuB/gsJ0fmzs3lg1Naw9cMGtYOw2vhlahzxG
0EfQmZuUuOqNvkpjL7nrozJ9QnHpvoJN/Aswq3xnB40CwZpXfvGoZCZ/VFLsh0Y7B/6oJmZXSjTr
K9TVCAhViAANbn0zBXYIQREn+fVVqxVyaRnwbBksY6RDDmVTOtSx+wGKPEEoOF+WQNlTBKVzMfxY
lpdmuchiG8Loa+d8Scdi3tVGE2i7arYpWlTYrm0QIq3WXEcbHqOEy4qT6jJ2BlfxzIvTHQmkbPV/
zAJLFZ8Mz9jcFpHr3YLMpH/RFKM+xEYc3S2NXYCiHqb1YoEeKbqDxxKthDmynklJBkdpW0Jkrynd
ee1rmrJZHNrkMo2sabC3+oy6Q/FiN6PsFjXIDtibNkZqvn8XhkMqriu7b26dDKfAn/qTpzqvjbTJ
oXQsw3chcaWkq3fjt2WU2TfXPrJaa+ldJv/XtRzxwkpbhgc0m49Qe8z7aHTCVS0otFqY/aECcMtN
qXjGOQ89qLck1VYCadQ14XxnPVkRyV6/nlRULpmjFvxRplk/yxDoByKYlRBgCoLSOoyp4/D0WCtf
hkE7UjkHG7cajhx+Ce5yYa/m6qeRwNQRxaF+V7bmqQm73aD0p7ixiu9h5jbcJQ3lYxSb1WZslOHB
Vq1o78CtcXaRnlh36VQibadDft+237LGiT8apeI8FBQS59C9ffQ5j3kugpN0yQbqByDNaoNuINE8
Vzw2jblCc/dHhVbwc2Lo3D8NZS1HFmJGz87Ij8xNus3Es/bGMVa2EiVPQdj1T8mYxRs389t9mtn9
k1oU8ZUr4CfplM0Y+F9dnhYvcgQdh7NvTGo3Y5W00JrFXLGY54Svi81N2u1JBF+nruXAby54hhEk
Pj0M2WBOxBDmk63T6vsqhQ0oipSBm/BvJR4pjKOlDcTOFvjSxVE15TdkXhwolskCKFnIKdOYPEik
FSjD+6rNkgcJwhK+RoykL4jj+0ZN1dXU8tThWG3JcWGirsDqlx+cwiw+8CxNsUQ+53s5lA6joE44
jp07aWqsvr7orfN8ixeTAkXIpQZsetKpj9P1YLbfYy/ozjKEkwz3vp3t9TJBU9u1ykXy0mjmKnF4
CE7KqLegCk79o5cp93EdKGyWAH7eIVnW32VDw/m/mlK04kPluTccahbQKKr3vq8ZfIh+s66skCMy
cTNN9QRu4xjZHzGSjXQWImIJ+7/bph4VvrGhuDdRtoXtwk7IntqFbmQ7xZl7HsewukejpFqj0pr9
+N8jMtYY/1yj0yo0SYwiOFRJ2j41k/LZ5z1eCjGq8y48zMOorRXFbJ6MYmyfkvSzbqbJB2mx0BhB
ydAadtIXTZ5zZ47wJAVN+5jGOrDmyrxjb4oyd9b33wdu2aGlxJ9bxzN2jWdExyJR7buOi4E9uP65
5jZXU65Ld5w9ZeuWACBRfXehw5wRW5pb/eME9dJtqPe2/rHrfefdcPHK4H/Nzcn9HeC8zWa9vcjG
U2E+4KZbQOX42yZ7agfjBalgn1OQXAA8pwxZXRVmyc3N2Ak0adw5h8w25tNcwo4tSdk7FJC4JznP
vTYrh6nvgOrnevRFrYw1pJ/hd4CTwMEi96PuxEgklmBwkh5iVyO6swZFv0tgkKG4iZ/JJQvK7c1p
x61ztAP1JaSkgaMe/1PRcInw7Lnb9wjYbApvNp6r0GzOHH/0KznUIQd/iJoEkZ5a6daG8aLpZfck
fTUEC4lShXdypJVTuXbv5ohL+QMcOO55SpRkDQAAeZHJnq59NRtr5JbC747h7HhSsl76toRVRIch
y56U8FMpBMFEgJyZCGGSeoTRSc7k0Tr6PlfWLp8c62UYhnLfJ9swgPp7BjFc/yeq0DmcWk35ZPfD
99qqk3s5UvVPTdeqH4HUdY8crl3TtED5u/M5ydTTYC2Hej5ke6DA9hac3ueM+vhjVdv5DMpemQ8l
qGs9JTWkisYKRzin3npjBlMGm4FhJx2y0crUvsU5EH6cIQ1bL/PThkMU5I+6BgYIP9w5OSpao9ux
M66n5M7rVJ0rZqp9gKl5WCdl4/Khz8GqcWoTOi5jXJduUJztrqrcWzfzy+KsuRYpaKeEkVH50Rmw
c5NwK5AaGoGBT9ylCmNAFqdrhyfdF5rhmRn/SH1/Teqx+5XF/YMJGdWXeeIHYxpV+dB6SXnoB5sc
oZbpd0ZcqZtQ48Aezu5vctLkHktYiH461pCtQjWvP+Y9Quu14/erOkABnPPBHkZRfnPNZNaHNrG7
Z3ISQmsMbLv01kUYcMhj/pBOpwi8Jz4Y6ZINcuef0O/2rnJk2I27NtwBxJlYGurif64lnZUyu3+u
FSF4YhqadzXFZLlWrD8HaWZuZNqtt7oUdaOofc3XvRv3o+Kusw7GoUY8W7c63B8zfDAHuCKs51SL
nV3V58m2Fc/afVxDfatwBe7FUB2N+Y6sNee+jBSt1J/G5FFOlIs5VnlEwWPgnocfgaCKaq3MO8u1
VGP89ysFH8sg4tZjBP6tCfTWAjoaJtGu65tuJT1eX7265fAWo2aNdgTncVwmxyU7iwD+oJU2GVxG
azBuZ91G2wwYK2eBKddXYfIF7bkaalOELBPdW3QWAa5VtPg0Q5GnutoXSw2BGbedvxuCYvpqzHBP
/TZ3FUy70qw6/zT/ES0XyUVO749oaQ7j+D9eAbfxqLr9gZ2TtU9go382p+BHb9fTD0hCPigQEH0y
9diiuMpSqdys2f5087ySEdAs7obeo5rTD0sA7d2LEWvj2uAE/srTJMyrqtIWVznuwI0PghfKG37w
aI1sV2H+yoPyDl0Z98ug16gdVWS1HfKp+xqenZPTdMql7z19OxdD8wyx+QCvXDP+KGpDXHjMXySG
9rAOr7rcm597gC3wk6hgvMSnZtXAPf5hR0Pt2pql+hy4cMEOlvUaHyEUtcQvdhHfi3jfIV6uLz/Q
P+OX1w1Y5694+X7+jP/H+vL91+L9O1OxHTlAeTY862dodMOPDhboOUnRh3FXVNJFEP5b+YGUgf4D
/fT/jLHpnCC57XngtKwD7EHxznf96St8bVCx1cqLo8N5XAk74sXTVxh51uabPafQ7mYX8bNr9gey
J+0qQ3Dl3JhJXa/STLHP1WA4CHj0+kZ6ZCMdy1D26sZgyl/uIu5OXTiOh8U+aYNFpixUn5B1hpcp
S/QvZd98dDlV/QXfbqY48I1183AY0ahZj9Cw7NLSq6H2o0FPq77IoezJRhk4Lg/MtoEJhVuSQolW
ObdX2SSl114j0cihb43WGoqXdrPYarMjjy3HgTLHO8MM5pWcJ6dIx1TCKktNZw29v6N+6WcDqbc6
+Fi4VnTpB0e72acYipMxtZHTVFEkYW9g3vUD9C9Jmp0qp0NFPQXNtfdyhLvhblcuJHqpm3MoRZ4N
wX+Xz09jxPbGK9huOdMT6iDzk4t2ASWlPeKLwkbZzYSwKw8ckU2Zn60/UNw2PbWjBwUusAyYj726
WgejS0VBqt9Jrx2JOitQYlvNCOenDiIusRvmYbJdG6rhfY7D6UWDl/BXmjw4MBkGK9sGHzGLOkFo
9bddynOLXgA76NXuq06F27BHeS68gwJKbDGNASlfmLjGg+qEIAM0iN3UqjzJ0Uhq5F72qvumr8Zb
X+Eeu7H0lM9sBAhEDT9VQ1lA6XlFZeK1zsux2Nf9xCMzhHprDifHq0XZVg4XFEw/Rv/db4r1WE4m
fLelsg3ULDol2jB/aKwYylmI5Q6janlbtw2bnTuiGKspwfipTQThY5uHRz3uxk+TG2srNoA5Ogx4
5yrhjoIAnplFIyolFXeMtwYRyNch+6P4pHgVfPRwAd1RBtV/bJxuzbMIpyaxxmUjCdDEEUPq7CG9
6/NNPBr8lwxHsGsWYIlJwW/tstE/l4rQEG8S754Dt/psgi5BG0rpqZcMwx2Lt6uqpToid139UTY8
3N8bqgaVYQB32c0O7YCplA8NyO3HIqUwJdJnaLd/TzGjaiBvGH5eTDMknQfVIKG9LMM5KcI23Blv
UxuIKdfp3OUbzUcIuQaMc01m3XiBir8K1PalsPTgzoXMcyXNaqKjoGHanzVYLTnvd/+HsPNqjhvJ
2vRf+WKuF7FAwm/s7EX5KhbL0InkDUJqseG9x6/fB1k9oqSZ6LmBkCczUWIZIPOc12ywYAc3FZNQ
XClihiur2b6KK1dZtVHFHinPjM3UaenZif3sdkixOsEYGglsCyjKKQdZuVV1fNjMuh3Pqd9ZsG80
+x2J5k1h+PlH3jeveaUNL4at9mtFRPURh7f+mDd5uepF2zx1ZeqtKJGHu1oLpxfyC8Bo/AryRa+N
L4HTvitgTaAJ0lJ9k/VN2j8aWWM8qWCn+HinlwxnnkswuQ9yUDl/ZeA8aAs7RGlZZO1WUYd4Uxro
98F9GZ71zj0qPHe/Wg46mPoAOCcMcZ2Ekoku3dA3X8sRCl1uJ851QFnsrtfAAYwgtb+WJN901y6+
oLyf7HzbD7d1YzZvc8lIDsClFw3cMesOVSfEowjLl5a869YnF7CrZuHXxtW0pxlxtIkrOzxg+gsJ
EjGrJWZf4tug/FkKZfwOoJS7H3zxh8C1w51ehPrOqT312vhoeyM8Nn0HP4SAlvJH5TsJuJtaXHwb
2+q6s7GcBeqQ5XV0584K0vLgjZN6BPuTbsYZWvEZu505iEw7DV+oW485Dww03mJbNwjaP67De2Nh
hIq9Wllkw8GfbFKLv5/KtjwIwxgOKjSSfx+kNopK2dnvh4MZlVwFAGMARgipBBWQmR5q3cmvQvNa
VEN3idyvkaFjq56kQXb0R+9B9tluY16DolN3VQYmtYdSEC1jMzDWXW5p1LDmto/K7JJbc47sG8Nd
A43HwtmmJSp/YyG03VRRkobMbrMO1qj41BP4bwwsu/ZS1yGwf7U/yRaCt+2lsBwyzFks1jImD7Oe
Al4F2gkjEy4lY40nXlNNaQ63EearSP0DGYoJLdEO7lYO1gLvmBn/WAr7SvU+Oieqi8lM4FxTvbSv
WWo2Bzy1w4Vs+vYgzrgpksLrnOlrrfWHQYB0Udx42jWKYWxYdKhvABCRP1X29aBcyTx118Eu44Nj
Cnfhe/6fRhHPS77Zw9p8tErWJg11s8WAgvKziKNkVXtlzesnGAGAEry3axYstg1lXU0r564N1JqK
bd6dvdmuAInY8bFtQQmOhpK++j62zbaNUJ1loS4Az/taeHX8DRc/f9GlBsYePZJqsVMLzCAioBl2
lz4hF4sXVhvZ15bE33ocgB9CG9c2TVnDxgB4sLMyod91LHr3fsfb6KjzPUK1mp0x9fE99G9uRdYQ
n7Fa5LHILuA6zmYmpV9Mj9ibqaRHMGQbbMdEe2XQXvFPiGEc8qO2EbJtArv8bqjjvshmEX7PhDHc
TlgcpMG4sDrNfp4s7HHDtmJT7VcwpEW8cmu/egWBhDOEniM+rNvVa5Es2Av5r6Nq5UekRJKlHJXY
cL71xMF2ZJ6E5MvKSTJkUUXdnczaq/hNWxVWqKXy4gQupEiX7EQuukfTV5bqeAzMU5cUIZ41Q3YQ
WCj9oRfZd1M1ozdVA74YRg6+sppF3TVJJoCyFlIXqV+dpF2PQLTftpyy0BdqX3dnZ6aRSSatZNyC
xeyQw+8enJmOK0N97KPOknTi4DpJ8TjBXTxgMt0tyirudgOYuA32SOo5bsIQ/QrtJFsgZQGmzAeU
C5ttjD4xT0jfiNal3ouFUqTWA3IsYjEOlvfeteUZFwjHX/CotWZBW171PsximCNlFm4yPedJ2eux
AjgqwdNVRDbEjMa+J02lTysfwhXrxPZ4a5adJzaNiSCTQ1majyGKNk6sqepBjWt8tpAZXSTCK+/l
IZ2LNxXv/HALxtkO9RrjKDvV1EB9hBzZujQx80gcUCGN4UenRE83loL0/QgOjJ9xblyiztUvQd6V
JwiGqLr+K1TPZw0Kk94w2nef8SFWjKVVd8VGC2MfnWgMO3e3y3FHBLszmrdLyQtjOdoe66r/U6sn
tPWHIP9IT3XvNB9KbLYLwynHR6eaXP5Soz+ws3VXfZN/YwVg4aJBCblTs4BKGBQ72fzsuDUpXsVu
nd3/Fh+MVl1F6Gqv5LDPQ56TwjCyi4wYTlo4q2HU2qUw3Gw9eAdV+N2DPAQOb60nOnUvmyiVayj+
osQz1N2DwrfwAZnLbOs7Du7y8ywZQ00T9roWuQc5rm8gvsSTt7lNmIflIsg29eSNKzmrr4zuoarU
FyxJ86MMDQ5es10dneQksHs5biPBrqBCcdJ6EnGjhnOlXvUkY5Hl5+4p3hQ/9TeGpfsH0sragzYh
7ypHDHb9jeyW+lirTrWvzLrfeA1ewWoe7eu8MHVMXoR3Khv4/q1rHlElQcIVL4GVacwiVVgTrpCB
rfbkLZ1Xi4dLWNjGSxBq0bEHg7YsPMt51YOaW6FaReyyc/PF9LA/SZ1g2eQg5jXNifd1qmtH8Gnh
Noqi/pw3TbFGbVR9IFtvLY26jl7KMtTQl0nRpbfGdwVDiD/qLtoXsa7zbHPGbehNHrwSDm3AzdnN
RsHuhmy85SGsn4xvnpk4y2Zyp7sy7uznMLHWQTERR39lq03oppqZPrxlgqx0h6yrRyYCF3KdEsg8
fcyBhQXFUJzbYqquXtB/ldMLR1ir1ESWXVC9jsP0nmSzvnddoOZtMXQn3bazdYDb7pNZaiYU1iz8
Wlu4R8stT9Xvw663/kTk4Nm04vwtzPNyqdaaeMiG0d/IK/ZsPW5XtNFtPSlpj/nUYOVP5TCYQPu1
8KsZdPciFmyiuGIGquK7RsVr/GP2ntFF4LxZoc7n0Vv6UU8D4zHogWH0if3W60BZFNQH9gYq0o+q
n7CLRKBgKtQMQ6/shqLzM6O9487RLiWKDlRruxyzb55ThhhQec6y0iqx812afZcgltT3uCaTrwFD
3RjbUMEiXPYOMTu0AEj2UvbqJaR2G2oh3n7mneIKZ4Vmsf8tCdY8/LVvZas1mHal6tEM6+Q8KkY2
U9WGpxlhVuRiX9XW+Mxevzj4IgrWElj2azyc4xKI9mu8YL3wn+JyvDIUFRXJ1NypSeRvUlcLsKDX
o+eg05VtG6N/YHtR/NwLpThYAvNL2ZtricK+Y+SJNPe6rsBNfUjuJ20u4jT1Nwn3MJQuOfQ9MgWf
6A8Zo95JOf4H+kMZjOQgYxIgIjtqk7pADTjU1hE6dnFou3cmnTKyEom30uHOXgsLy5PircHx+qWa
BfRJAqJwNg9NPsx40+agGmWmwBhb4yTPxHyGoP95UKbkIEOf8Tyzmm3/Y5bsoCD+11SvMX+aJYLp
ezXVxk5oWnRu09he5dB9VmaByrqMyYMPtWEnChdXK0g857rqWha4cP/geRnLboo7/sIfU3AH27pl
69zdxslreR6kyWYmrvwUVFTPWtkTeIfWrENl1Rl5tasQul0kbh1guDm/QswryGvL69xmz69gFJ29
Sj2NvJPeuldr0mDaaUP13dU/ijwavplFpi95G9IzpWXzEGAQthHY7Z4DLTbxSKvttZK67Cy1Lnux
1A52Tina3TA3M7NCejl2qoPsRcyhA8oU9MdRDbMXs03f3ai3TnC6sxcjYivPr+rQBHxt1IRXrSe1
eAPDh7xRYESnSHHTR5hDZxk3nTwHoQFpeMJR6c3ui9XoWtkLtu/GXdGHf033UiTGQlTUT7qV/Mfp
PqCWN2vKb9MRYTfufNsVSzvVQWPoobeMXbI9sT6yF3Da6EvdvrqIGj03Va1c/IRCeupEX1o9cA6k
eBo8bYr4y8CudaPaNWgpPpOFq1j1VoweDnN6FZyGBnf2AX3oXT1ikaT4Y7dqgsJ8mULrzyLBnaJM
rlCTWWLPJAz4GovIyk+ObgxH6bQr/XjnEN937DjMf1n0/ghVJZ6FfRp5QFirdl8l5UOEOrW6hRPQ
/NTEO6bdYxX1ULZqfgriCoah56Yr3TBQQJwPadq+J8il7MeuxDhwbKL0rKE4voxsu93Iphynzh3p
KCgiVnp2u0A1VCtXT0Dhdfr4NHhkESK9fsWBsKRCPpor0EhzQgHBbTS5k/uBh9qL2SSL2IybV0O3
1IM3OMpSzvJ90S5TE5to2au+jsj7vZJoCY9pgpMaHO+G1XuUrsbaKw51qFor0prBpkt4gqMx0Fnw
GNmB2cbtNEeouwaQewQ/RJako/ofB3W612eZnBVrb2fR9BXPdzTKlmQfo2eniUFm4ZX6kdYg9Tzr
ewQMgbSxPT3qGTa0w2D4d4YJnw2piHCt2HDuzSrHr2gi3Uw1HX1E81vPXZjSoI+0JbYJ28Er7D3c
betUh265csdEvFbCPMsXMsJgF8OFxBqOB2mhTkANci86yzOrLr8rSmBTCPwlXlaNi4E97uIpqc/d
oLDh7FSzO3ZW3R/lWZtFf53ZvancqSFQcQZ8hn8bijt6f+ttu1lXxSpITMaUzeI2SHcuVla3slnP
B3RfiuhVdhYzXCQPF2PiJE+y+GUrxleWStm97MI/IFsJ/C22spMlSHK7Vhm6yiEdKCcHsfAvmNiZ
K4yagDaFsNllzJvPyLuvFVVQLsal8BYvPVHvOqq3Cznic0ISIi3l2kMJSvNfFwlT/itOiMjP/DIy
LmfFnWOs3Bg7ctnx09V5QeMcRmpxZSvRPteZcx+OHUiQueVo6bOihu5Jtuw6/+6lsybHmHbPNo7u
eE0W09GcmwV45kVpOD3QCWaqiNYshe92h7aeuue4C8Zlik/eXs4l4421ZGRMOzl3ULlhj31gbG//
Bw2FEa/DNUHOdShybVpdTTayt489E+jj7K9XYsFZpRYWil1fvHhWtJtUYb9bhmKtEsAPkIeC4gn+
4OUWR5VjFbOfP6pD1jw4hvgq4/I64Vijzuk208XK4F53zeS8D62hcbdtqnMQxu7JEqZFGkJDQ7BJ
h1U9YCtZOkF/gYXZX5SZnl/xmJxUF8jZj7gpzGBF4dJkhcYI2eGbGmYVGQosc8gvVMVF2HU8Z5iV
3MlYasTRgjumuSr3TQT4W2MVvy5dMe5jCptPfT5dm6rHJ6ghFzjadfdk2ZARcQg49nPrFgpQM6nQ
nJWtCL4aXuZJfyeboxdlaz8Jxo0Xg0F02tbaZJK5owZeuyjmU8zjN0bVBfMShlg7s3s0cL3FqokC
QDgzDleb4m3qToessJW3hluqmbIiZ2u9Q2SUbxeIyLcmdXeYqOXPPCTqOxRiZ4dd4mgE/THieqNq
j2af5cFqvARlqd2FLLPvdHgyTkuGXHDTXpj9UD1kSubugjEatkOUjE+pGP4g9W/9EVncR9BL+JIX
RrJxQF4cSKaHFyRwkZOxYusPJ3uw1KH91ggsfm3PSk6uBiigrkG9KnZq3KGNUC881j3c5mjKgxf3
xt2cmAHuPwd/OnVlVG/LdEN9GM3Hub8xtXjpzltNlvdLDAm8I/lrw1n1thquQkWxV23a2CccvFv2
PBG/lqAod52u2+Br6PDNGsBoZw6QFLlZ72SQipZz6zaDALKJa3WLAaWuVauhd6Lq1vSAd665nY2l
sPAam5S78fCBuUuFTUM0PfguG05EVk6yJSdQPVRXw7xVVZWiTVnYtssyqauLHOLxDNtPuWYtdNSA
H8z54AvEN/wsdveyqXd+cgrUHYznC5R70vrVi4n6gr+AOP+g8l9+C/w4xi4pzB9VuCtrNcVioECV
ZW97U7Bnt+SfEjfED4ncy2Pgl8qCH37z3pXJX1cU1ED+dcUa3aytO2XqGqtQsTO0GE2LqvJeEWL+
qCy9ugQwCbB7dF9keNRV0ivp5G6deVRh61tThNoTu+0J03dh8lkT79DHXQ1guQ84U9WvWbqS/4bJ
sR8snS0vdDo7L+BiJ8PPTdwtlQVFKGuZjhNGS71RHSMFwulmnE+72QpIHmqttPEOYUyBAEqzkMHP
MTrKvVuzSNVlmJF2lM7Amhh3WUOhKuI3uTDBaD6PdiKoA03wgP3cX/dV47w01vwNyr9gLOae/D78
89YCtLmrWe2tAqPNv4xl2nBr9bK97ynhyvG8bqOU4K6Fi1NX2vGk8vpuy1c2f80QPWnnxK0BBWYV
FzH2nwjRXk3fjhdYm01fW5CkPMHS5CriOKF86sNW/CHVKM+k4OJNlfHWw0abVa63+RzXRX26DK1U
X2Z48/Vt1l/G+ZCUDnl0v/hoUzRAZEvGdT+ERVqOrEXRX74Nc5OqPBfmqxz1GW5GFjimyNPdZ0dZ
kMCKbACM8mry9Wq108C76ln8tej9tcGt4ZTUAz5X7Rg+ZGB5lsIChTpWABj6IC/fNa15wfQy/Mh0
qqGi5a7ratus1Qq2gIZ/EE6NqZRifuhjoL+65RiQwUmHJ9HHwyorSuPSIQGzEXVU37cCRonojZnQ
2XerT7x8Fwzt0ilcKHoUzKiw9EF9L7tr+KA4w/QfNRvEbUk6GCmePMYmLr9OrYWPjgaMK1MKcu+x
wPwNo0k+7bA5tODxXmHmyeEReZZ93NXBsqr7fMddCtnFOjJWwXzDlYemiYrg1o7NKqsWeg2T/B//
87//3//9Y/g//kd+IZXi59n/ZG16ycOsqf/5D8v5x/8Ut/D++z//Ydgaq03qw66uusI2NUOl/4+v
DyGgw3/+Q/tfDivj3sPR9luisboZMu5P8mA6SCsKpd77eTXcK6Zu9Cst14Z7LY9OtZs1+8+xMq4W
4pkvKrl7x+NzMUsV4tlgP+GJkuwoICcr2Ww1U9xVmO/wltMLMsE76150lK2+9uwnaO/gjW69OitL
JC/PsiMXA9SqMkfXzEGoy+iSddvoxavvhM7emZJmJZtoDWbLykmj42AUxWu7AlGdvsY6xaBk0pKl
HKTGXbdySYXujSx8zpzsNDVDddEMr9i5ft4tND2HPi6DWelAVwu8o2yRUq0ulaaM66x245VTptUl
t7uvf/+5yPf998/FQebTcQxNOLYtfv1cxgI1FFKzzbcG5Rwwdfm1GKvu2iv5szSF1zMwRdlkWhtp
MR916oscxW4iYTPNjsDXso9i5szIg9lpLZ4+8QfQvOrKR048itvDj1HmnCn5EVJ9y0CVV22XhR8N
Lwm6FZNHuUC2wAZDRglfgiZpH7LJgczLGF/x6lNkGmRFLn//Zlj2v31Jbc0RwtUdTWiOrs5f4p++
pALQ49SxVfw2VXWz0Yw23RisDfekMZPnqM/PjhGpXzMnpcDSmiH57CA6B26iLGRH4RjPaOt6j9CN
o0OXuuM6Hkps9qrmEfNRLCunJHjomijZ35rBXDqQ9QOVhOy2VSKMZ4KkhYP5o0fWGEb03OMeq7LP
ioM8E4pu33/OlbM+L/rTYObL15UjPuPeAJwV6UC+70A57ops9O9smOb5rR3o2Fjybm1lrzUP+RyH
QF5wm+HKGZ/dSZRm1hLTef+/3EWEmG8Tv35dXd3WdFPY8+bZ0a1fP6Fa1Wr0zCF3d0pYbvpUdXEP
Qv/HcSFUkmZgX4o12inyqu5YNC4k/S5vXu1ahHd60mXX0Iyyq5bg/pn0rrGXsduhg/nhBwWGpPM4
GUPcNiV30bVb2WxHK7v2hXBIoibNZpQv7nkFRd287NZQQjxkMKApx4aeNYuhUtBl1mNOSxD1pEid
ehnbWnF0kwIezE+nDYLDu2jyLp5ag3aPMt7xPjF3/Dat4zSU8Xbo9fCcR4lYAxvtrxG/iBVGjPGT
35GiYpfuvShFD8VsmJS3JAi+KSrgc0U4R/Smpye4WA+VoTW7CWAUac42vghynRd5BlfmOxdAmfFH
KG8QOYya9MVwp8G5TShKH2ZmCi70c37TQSv0SMOFCr/GfBZ8m6y8jL+SVoGYbCOy5KulvTTMHp9f
YUL7nc9ie0KqXZ7WU+jegrIJ0Nw4NH+aMbVffwlWO57TgcnabQIgzPLgxzvDGZU9xc0YBWul1pea
E2ABAIn+iAS+d0yUprsj3wwBnpaMW37FGvqnU0DNa9TYp8PnmNxl0baSbUtY3yLDr7de3uxDtQie
A7UtVia592M+Gc7JpT681Odkd5vOhpKJ+cojJt9QPTT2GHJTH/Va6pWVNd5g+hKZP3g+Fn0OVM4Z
yD92LnnWGriR7AR8G537Cr6/6U3F0qjScTGqEfZX82C9cSmzZuE7GO/mOLm9egIt+dchyzCgYa9r
b9mnTmJRd6l6ijRgeci2b+Q4S/tQxyY4203s3I8Z1uyDZwXvbg/rIx5NthtdbV7sAR03N9fD96rL
IR55TgI+xlAeKTOdjM7znsnJdAs3OlAjGk+KV6n+usM7krImMDK3LM66Am8ASVqss9OpvJOxDCwn
WpdacSZT8dwXaEdU7ED9NVs8EjtgO3cjIsX+ujBZtCkZuAg5T06RZ24QQaRJ+Gs+rzU5CMIn/FjW
SZDwxkZgy9bG5AUrm+XyWmsET25U40+wHPI706usc20L6zxGoOn+/slh6L/fl3RdqJrhaqpuaDC4
jV/vS0PlpY3f2+bXwfPW+uyjoM0HMm8t237OTMTtPLBp/wqWzhCsKsrjP8Xk6BZ02F2cKwZqI/Ns
2ZZnwYCsvDqlFJ8mHWnBpt2Q/U7YQlrxqQq47clDN2QRfhnyHFkFVUWIh1Gy7VcurCK/u5NzZPw2
BAjRM3pWPoo6taYucjODz6ZjdP3375NcTvxy/9YtW3cd03JcTRiOXCb+9IQ1ywh3Y8UqvipGlC1t
skLbvCzwFgXI9NaZKNiha/eSO057Rz4Z/YI57kQoJaqFOZ2TSfEuvml87wtrxKeW/QvLifpgikH9
EpXFQsYDTw93ZEOLjWxqGRahIDieyNrpRyMYqttlS61gQd6o6Wkyg3STCK3HeCEJN8LxHe69sf2l
R94onkGxv8VTf2kUbf7uj7Gz7jEG2ifoLn4J1fwGMI7QKr3FcTNvvyTkkyXQ97fxGXEJGHZDJULH
4S6snPxxrkuuiiw0NrKpjE1+hpW6i8l3FQgvCxjeQZfvozYvHjHIpsLS1B/jqGjrv/+0nH9bD/Gs
tSmEmXxepqCM8eu3uipr3aGKGXztghYnaC3/Mlm1d43S0j71edUvGrPt34Y2AD/guxZsZUd7RiNn
gyV2/2Z2Q7J1WhFuTSNt1nUA0kUHX3KnzQeHytqdbMozGQtMQa3Gtg+RiLML6x0kXVR+NiVeyBfE
ArGLHbi59KVaHD1t7I8FZhnPzWiegyqazogS5c+uMD+odzT3shXMScqmCOo72UzbsF9Wrt3vq3lm
6bNV8yfd3sreENz4Wk+reuO7Ij0EM+QMDGR77GY+kTVrx7fLpu7rI6g9oJYyIvs+R5W9QEbcYbeQ
1ShNtVH/nZu+Ndf3UmFRHyO3+cBzrNjFUU0yJVFJYcQqQ/W4m4fWjb+zPciZtTva9zZSbtPCNHL7
Pq+MU5Wb476cO2SvjGuNZf+XD15+sD//TAU5SlNTbV012Kxpvy+Ee6Sou9719fdR+NUqtwoQtabS
3w4xX3jUSNyXvIqsDVuK6N4qHeuaTgjv2ggsyhZ18ORsdgZwULbAs6lUt849I1xkNbiasUfKTB7Q
ispOjs29328MhcUonuMOqlOkWoZTx5J4//df6n+7VQtTV/k66ypMWF3Xtd+WkLFhlo6uRdq7rXlf
akjN9w13mZ8OQ486H3xHjYXcZC9SxKXvQY30KyPz3EuZinwTs73HSAkNUjPLvUPphNZBBUKz65Jp
uve6odoUWDNfoJ/1i14fm7si1MjFG0W9A3QNSiiZ1o6XensD/N5BnhVq1N3Osh9n/6n3M/Y5jsJa
/F8eaf/24xemawlHMxzddOfN+2+PNBZwE3v2sXqP0vQjy86k5737IYqsUzhjeSQ+xxRpvELxyFx9
xuRZ3DriqGGwdZtQolGzkKfRNIOI9XLcyAvIwbIDJZs5++HdjRStx7+g3h0KA2UwBmitOP39Df4t
T9WhnqWaxmTdkwMFdwBhVADogRsm6rMtdUzmmB222v1tCKivW1Ofh/horizQmh2Rga2zS1WnT8Ix
jYM0G8KJOLv4qtnsTER0IWDRlAc5Nk/j29gUvL+zMMug3fnKsOkjUUP3dVpt0Q7lPUh55z1QE+zp
HcB4ZEhsNrHmq9H47rvV280S5gLqIlrvXKoEMVYxdyA2RDo4D7IzyBr/XEweoptzRzayxmu8ETNw
M8jv20Gd00N0RFPxxQAQ+fc/E1v+Dn65B1isaVyArbbtAELUf88MIFmZaGjZvlsDyPGyDkl+4S6w
jpTefikNr1+ZdW3tgrmp9GC4Vb3J7mUvj27ce8kKj4VpPmUsMWV4tMBO8XD7hhqo/dJq4D+c3FCX
stMV2LB4/FQ4zL1Ofg36/gl3ovJklqZ9b/qhWLYoK38D5g6jSh9fp7oA9Ydryj4L/eKpUqovckCn
ZPXCasfmitxjfBf4U7JOvEH52oQLOSAXmbsq3GC884rMxSfe49E/Xxo/vSf2AdYTqxh9N+gKbmSS
eOmkFmk/v+fzReZoq2pRfR3nA/Sfv2JVZlRXeUAq5eeYHPw5V4m6+jbuMyYilJJYU/xyrd+vX9qg
gthOCqrnj7atngI4IW+Jjr1QXA7ZPq8V+7WP0I2v7beugUOXdGqFWpNnvdklduBQFlnAd+BKMBhB
5Iw49EqoCXVmXbpsQPM6gRrquuW+Kyj8IRSS8DPRfeyioftH0Oeqsb9j4dEHL27ePDoC7IvI6xcX
gsD9ZDTOI3A2fd27iLuFuBE/jn7VYXOH71GEdMWShQsI86E9y7HDhINXUikerFXG+hrFsCqfkoXs
vR3yZmm40XRN2DgezUHTt+KHUIrUO/lN/uRTZAUj7WmLFfPlMyQn/Db/t+Zvl2th9K1KU1gLOVfK
rHxeL8Vy7KAWWBrldrPu+ly/mIXWUODgZfX5bJhjslctXHE7+/txOZrhG1elxubNGHdLwt3lqZ97
z3prGbcOctPa0ZUIednrzKPlWTH4gFMYF1MjmnRIEBNrMVDUanSVh9xrEDPwwnQ5o2luscY0pr2d
zXDheVw7H9Smhd8Si/Pn1MhulZOY2mUfjWKNutGz4bjj1Vaneqn1Xb2VTXkYMq1d9J2T7rummK4y
pqXAgxVIT7Il48Xo7nOnGO8/Q60ZoZ/fRpdMN5uLmX14GqXiOsHRiFTr+Iqt1wf1Rv/iKprxMGjB
qRnt4dUsLR00DepNOKT8PKqPudNArTyNaQEuH8bgMhr1tFwm/slD2uzBVZXhsfYjsg2UDLd+Nw2P
ohz148w/dNwuK8lP4gEFzgWkIGO7XHEgo/Bw0uJHwTMCXf7xyna5eFSHtF1bWi/Wsjm6cXjNxnIp
W7cRY6ktDV8oWxjLpBh9cgkIe9nVRvcM/S4UHau/PtthE2nvTMPq673skIekB/a5cU191rLqq4Uc
LXsaW70PkqJ80FzEs8vG7O9j29FOXgsgCRBp+S1BgCxF1vFLnqbZNkNPcWeqefGM9ddVDngPhW8f
ArtWQtTo4HW4jXE/OM5A7mkczlBg0xNkgMVthMZK5k6JjePnCDnMLzJc1KwGZLKhOiyWK4csQoA1
+WAO83uWVHeaj4h8kNJMrMbbZ1mvr1FrKFHWJKFjD176TUdAp4yt4TtGRQCLsdR86CYfeZy0sXZe
pI7cex37NiThN+da9h8WRWXJrrhkWTrueR6nKFZ8aWF6YdI3IABY538d3Ln5GStSg49xJlpuQLi5
i4Ba7itWfUupHJBWNrp7KkDMqMztc6DyWJaKAdOYPNhpKY5Fz7s8FT2Kz6g2vk/OTFnSlOGUqqT0
DMxEhMEmFeT3smi08h3eEOijwM3h0rTtG9RcK8nK9wmQ/9arp2Irm4k4FIMHPGwYy900GvVGTkYS
cpnDc/vSKwryTl48rmU8qMNdE2nmczGp3SHpDXMlL6NV9klNSBd6WY90QIvuZGJaBmxBb3gzsDFe
lLY0KJrGK0bu7zKu+WC3wXdLY4PhNR7ugnm4aBR152LYt5ajCtU8G7VFyRcE9L1uFQqKnf3wNpoN
EgDlIsZvbdnHjvlsqa29GJp6em38OsbtKRy/mpEPb70S3/Uo21Em8QFhKn/mcCMjEjrnkh17sKDM
venztPqI/fSqDJ1+nfwwgzFtDpcM2PwSwoS3iWMxa/sqrbcbRZOz1huCeu1FyaJCP/HsmkrmLXQN
hmDFW7qJMx+V/OhNBKrLDquslHuv15T7wUYHLBblnQx9xuWZ2ns9fxQLzt86jEBX1hMvtq0GC4eu
KT47SYhsj6F4z2OmJyCaXeXi5oV/ZYfjLHQoHFRiiVl+n51MEVwpUR4jVe/v9EEzzmrjm2f8QuJZ
lm0tQ/KQArTBpmVoD5QiyWC3LBlcVQue+xjALdCX+P9zdl69cWvptv0rB/3OvkyLATjnPLByVpbl
F8KSJeac+evvIOVu2XLDvrgbGwWmqpKrWORa3zfnmKhImuAeUod5idqC6xU7DTfqbz3tNSuC4D6X
1XJpDQmZR3Zfn/rpIVdD8A5puZXdtD7JlsnDtDTvnA8rdC1fCEx8q3nbp+OKuCf20rjDtKMcS1Ue
D52dFAToVOHd2NMG9xBfvAbkZtS6+9oKP3Bc0FP0W71x5aEYe38SBr5iHcaKI5BKH0wVcKyCI60F
WKm1W0mvr95Xocrrx6GCDuOYKx2/3X2dEmBQ5vxMQpGU9wVGwRXBYP7G8oziPtXAWXJVN0mLYVUt
dIJErQzo5bQamKa59WFJL+ZVq2mLPQPM8H0VoqJ9wJeI/mg6OBkN+aTm3vdYvXOjUf6GFPwlRKL5
1FeF63ilMO/iUq2WmWX417j/snXY9fKpl4qeIv8g7+OBLyk2chAr5PksDFltrnDYRluZ/3aGMtRn
THli6ZWDwiS7/a4ofvfGT0Mq4/gtZGTnREQjPBTB4K/KHInwm5WqyTIyYn4BcmjYx65Qt8Qs8gPI
deMhLVJtn7vDcDWtFXXOJ+X56T0q4NiRFG0EYion96anI4n2pHI/77WVFOYiXHsk8exV276DcmeP
63mVrnG46SjorcYhTe7hUelO0kjR0c4q/6KqyhsXw/Yx8JNsm+OzWRmAKR+9zFYo++UyVBb22q1/
VP06u6lTriDCA2wzbTYLvTzgZp4vqO1jDe92lfeVvJn3crJAuY/LGH0WL9l1yxKZ0oMORu9idvpP
74spMFnNz9Gafq0Sz2jIbXVD4liGNLkgsisygrMHanFplUn1CC79EWcS52fYLeh428/W6CLUmp4k
8J5sel8QFT49ybdQamnEGj+Ofvz+JMPqFlaZW89elwCoMMPqxpveKVH9n98JEVz1mJbeoyF50mtS
tD+9E67e7SgZDtdSgUp0asbPLfr5oUzq9V8meVOtI5ub9e9dedpoqi4bFM4QIP1e52lSN/clGT+F
Gfoa4M8mOqhlqj4kavg0emF1AfynPvhahIK1Ku/6gqFPN7jL+SC82MQaI7V+f4pfD/tQR1U0r06C
yQ0UOo0vjpeweqlbwibRtvMrgohEZZFHNOmmvUMQXiIiaK4UZuV7qj/BOcvcdOvH5CwwWgP8Icbg
6Nlx5vghU8os6HGXJj3JWLFxNx/h9Y8w39rbeb9P7AjvXZ/ntUDhVpQMcrwfbP/BqmwDYIrGbFw2
Nm6pSZOQ0DriLcUeNK1WUhpuoygM0RuxasdFD17TNrfzql4bOEPzWj341nDLhfhBtYz0xoza9CZi
yoESk05Gm/NbWHghP94gTQ7zXhQjzenP36Cife48TJ1Q25YFtRoDl5D4VM4KTa4mRWV1zPD6YUOB
cNTo3o5cGN0EOFZNmHZ4aoSsH4wy5aTi34rRzqXRbAziyk2fVdkKb/Iyi24KQqx3ViRq2oghxnIb
lqgMmHhTyYG0GrK8/SK33JibRKsvXmVBW8nHXSyp7Zex7cbtKJBx+sDhvhQa5I2REtjZ0EnIQR/+
/nTsIfXOqvjpdNOr5Q0OWdsyilNHPMnDgDx7fnqVj9k+p4tOABeHFZOcItWT8pigPn20frynbVfR
wbJTfTEf5QmAfgpXx8P8GjCRaGoOS8kK+0VPJfBKhTB3lRO+4HF5O39ssgWaGK0H2jZvmx9conjW
OnTd96eCc1aOemE8yoToHj3yFbeZlsB7m5Y+tv2npT8fZ4b2j9ez/7306VWiwBYbpNP0WuXrqpXc
TegHwYIJ2jjN0sZrJfHjtWjabPmxzVOacdk2iraanzbvaHW1WOiJ2W4+tpnCApg2qMVadON3dODg
MStF8Mvz5J3QKGONooNUXQXWDfz3bGGkfvOktuIO/ZiPCEdasQEDk2wVZ61oq69/Pr9/a/hrGnME
2moGLnTKtvP+nxpGqcEkJ1Br/wlQTRDtDXNbaekdBq/61bCajRgq5avsWWLhq6Z2KWDq70p/NDaY
/bNjBv3eyRAOOiisOMmnBwms/9KIUILOq2pVn//8J2ufuyaaaQtTo7hpaJZu6eJT4cxQZC/w6Up9
HYd+GdpjhUSEBz3OyXw2zXrLNDlyOtn9sU3uTSK+ybNz1ERvn8y0OmDtQ26uYLGijYB5Kkm6Jw+9
vpOIRD51MMNupSG5GIncPeUlX5BKpMw28ZfYpnMvVU9DXVLa7HXytbOYm7xhWwqxieyZl+aH+UCU
Ch25VUH2F6mGZn26MPEPt0wDiLJh6nRF6TP+2jzCRY8SI53iBwwumCIusiP9GW8K8mbRnB4S1cuO
bo7nnAL27tP2eXU+4uPYeVssMlitsU7W3/Qin477WP14bmZj3MHVFMKE1bsbDbj5wRf2E8YBaiCV
PhDQYHpibekVe6dDcIIuepzzV/Mm1Fr9jivpCJuWnfOLdDIxTpUV6FtwdP2NnBcdMI0rEWa8pNRy
bnplA7VlesL8IpJb+A7yCe8wvwgOs+EcER037xRVE63cvNPnRskhpkbIkBMZQzQ9zEt1pWcOmOVm
9WlHmsBqd+YDDX4qC1UBJFs2uQlOLxoXvha0d2ZsDGc+kJsmaaF7TQ9F/4RjKrp9329QGmWQXB3n
fYhY1DStj1lM5o1R1LBcPV8hs0GTj7FS/Fiat80P0bT308HztnlvVevmTnjQabrRyw+y3VB8GOJr
oeQ5dfF/Pcw7Rwvg/TrTh/wwr3/slkOQxjQNepq0Nnm70iittenOq0wPMvqVUGmSszXdh5HRRKex
Ti/d+20YkfyasNYGncK0d0rzAcGZ0klEVTG/SFsk8rVo1vO++aggGcsd1NWBgcp0L/9P76q0wy5w
9R/vGia9vLB6gWQjGUcIugQ0xiD3nioUP7jScvuCcdO6zKudOkhPakcVXwPAcGx7Nb0kaf2NfGHt
DFVeP89LhqszAyQlwyhynWniiAhn3hEyzydGoipW8+rHw/yMEq7rxyaZ5oPTKBGYlLqTTgiBgLGp
qbX2ZUM6zds+HnzD8xdeHsR7qsfRAYYXCYDT0vxQSe6QOfMiXat4DRv1EjZ+fAy9FAKWlacri69h
WYZ5uUrAbECVgAdNkavH+Na8eUUGP6Nr09uqpm7dDaq8el+tmubaJjZI1XQ3W4i0pPRS5C15dBzs
211zTsPxSPEnPnn08MCeCstxa1177HvVWDWiGjfzakY4oKOPQ3Qp/Mp7KBmxKHasP8bj0GJY/uVZ
RnuVYJJhuFmH1AXU6plf835A3PfoGlm5yTqmP1nm5xAtg5v5AEhvg2P6rnHVB3Z7EHkGQri382fU
oNMLWLlkLVOEUwfAQupVM+ijM+9AKnZNpaS+b10vhy4DUDZKUa8HlrqfDxAFTGqJoktrkaeaL6LE
1du7zmbS6sJoY+ZcricTzrd+CTgRkVWEgY0hs7Z1A1V/0CukWdPu0IpQcxvMV5KuNFaWL/r9JC7G
9wV6TvKlQzET53p5mZrAs2ZjhpdHO7/KE3y5dn3oM++HYUPt2+/0E/JrMtCGc1kUtKeQYD5V+rhS
glq6wFsYbgabulKOhnQbpWp/o0JZvG7047xv3lIqZo46yTcW8yq1i2td1409mYr+rgo0bR3JSvZl
SKv1/FkYfdMu/Hqszklc0MIbhHj/eAExL9M0S58UjR81qTzyrvf74lYQ+DQ/M1UiEGi5wJNQIVSS
dM9e2f3gf8Wr8f5FqC6Qvc6C0amR1XGR4yJdGCVgBKkFeZnqsE2rAp8c5tbCfl8Y5gWShN4X/r1r
kP9/jvn9LXidtGrKaVjw8RaSp4q/3JbV3+/KJFNpMiJX3dQM+/NdWQivthOj6e91fbQuUdxciO8o
npSGfMwWRstmXk3BdhilSsGspDO46BpKkEO3dDNPaiM+HjNfpADxMAlKIZL4fy1JumkzyhjCzbz0
vrcw/tKaBFPy67R1GlnRljRMAnKREGmf5zzMHaoiR0N9p5cd4E2ou3KpKVtTB8Y5L31ss//Dtvk4
O7uQGuoMUkJXCmZMvAsoTu/bsaDyGNvuvlXz3ZCOobZRetdcDw13nvd10mnW8IxhovTxU9vU8VKr
SnNf2ABFRXUbmlLMqMxId4EfJFyeWQ2H9jvpi8oVViYN01/wfT6KCkCy0iySzObV0r0zkbQ85sgq
121llcY57tMC1lyQP6oN44/Kr8l/nFaDPFt6mlveecmoX/P7Y8w3CXQGk+SlzCZx02emZ0VuvPEh
OV06urxH0+3X89oQNfZlXiobS4YyRp5eZIKfduaNkpE8QdBydx8Hz8+nSrWWp6e+Hzs/N264G88b
257U8cDTcMlqirvxArlgrNLlj5SATZQAebyf/yWhbd/QudQp3gbtfVunVHj5FxnkFSzwlPcQt1JT
POVJ8M0Px+QlGMMnvcx0hv29ywlqoQAlHPJuOiDgPnEfiIJLXWcjmZuGS++L8xhKHSK+WWVoqoWu
8Ud8DKxKpcndxcdQCkIpmQu44zZjoydrKxiLHeNx64428bWmBdq3XLgRxERPO2uan5+9ouImNO1o
/PGc88O6t+XU25lB2a6LjgtOFb7M+2k9+6sxJpJer+Upm8HtVhrD/3McM67oFDv/ptrhIy6vFqyf
KvY0cqXlvJ1PfRESD/xlYqluusasNmZuS1984DXzATH5USu108o9fPXwLg0o0EwvKHt6ubCG0Trh
HtYuVd7Skpl2NC4NX0hW0rXqVu5hTJJiaSTCvgo7HC5wSR+qMqvAl+XevWBukHvK8NiaZn4cSh1+
0pAOj9g8gnUdaCmKfPYGOWBViein87y3xPNk6ukjlKX+XBKbwJSEo6JgHDeDJwFDaoLxsQ6baCET
f3OYn2Ta3qoB3XYnVZ10ZaYkyc5vjO9lZ9p+u5yfROhivKxdy9iBNKtOZQibZRxGhB3VNGsKQu3+
Y5WcqB+rRe6WB0pLP6/Oe4OSksP83HpKVwoKj5JuQu/R1mn8C9/dB14rfixy62unfOrC3SvYuKXV
b/vmZ0iuWGmRIaMJ2UWp64ovRV+VIDsAziFUpWQf0aBpVWMXZxOazs1lcqXM8JAPrriNRuvmfXts
G1TdUBJbde9eM5p+nbdXDEkWSQUQANNSfJXUee34k9REGohrSXxLvxhj0Z3RyZIHEYLVbRuENcB5
V2Zam/v3RfJqzP287tKM2RC7CSOHmywwHP2UDmAsq4KonvdtRWGcAnmU9j+Ja6ZtnnI9IGl3uVgw
fEXl1obBc9l5N2boBq9tV2xIKs58J0+eEwLCQydvLsyMhe9kUQjRwhtfq8G9GKXVPZO+830sM+VJ
HfUeKhiAu56ytwMlHsyua5ogBWNmEBjYbO5DsgtPs7Uock2L80HzUqXVZEVZVrKYt0kllhlH8nmN
ZH4NOgjBBn7n27z743lWR/SY74/ZqnWT3rHBnOM1jbyVZBT6mTmujJtVUXapHTYndFtg4oRf3Uo+
Y2VrLNuvkOIuroda0ZGWXtq27+6mYDI1zc6m2cXkeYly8EeUP5P/qR6IpjC0JHPasjcRoPFAsQ+b
SE5mne2FDEQws6q8/BUEtXbv+dUXZcpnmx/syUnceMmJgHjpMG+aDzV8oJAunNPlx7GmT/KgIvxt
HJZiqaqDd1GTeiS9yhhIpov1Ux3K7Uq1s/SOXCwV763mPWs9EpiKMbTTRvkyAuvzkvXRROBT9Hs7
AH44v1LpKT9eKZsCWjVDUjeGVIoTpa1MBP7JmlZihqGnpBtjwG5dEawrU5pyEdhjxnqID5F8zgVK
SKomYb1lITn201KoFMnRy8t6m5FA+L7k/3vbp72ZV3UrGSs/6gB5b1MbxX0zLfqGLO8lwcO8Oj8I
zUqN1ftBkA2FStAGh1qRoSwyJQ+uWtCbsaXFj0h+1L2lN9VSNbA6w8uADOZTHcCullxZsUYO67QD
Hlq+7OzG2heebz+UcbOIDb0nIwWLRNq1w3peRfe1I0lO3JHtE9IuxgAWQ99uyHPlo2b0nQWV+5XQ
9mCRZBOgTNLKdRoH6REsL1pmsLubYvTaa8Ueh4Xv416XY5oP2lRh8qZaU90F+s5Ky8ePTfOSVXT6
MpjSDGUCf5QosY4kkltM+vHNQZoTC3VanbfND2POyMXBc0hEpAWcD2LQdUkBbKHQDwOkm4NSmNfH
ab2vPFRM8zp38X+te0n5qMspzK9U/iKjH05KOX1jggi0MxXMlxAa+JFu3KAVNta+lQcHw0y8U2NN
DSepLu+bLIV+Adn3tXmO4yh7S1U0pGWpWvcSlz2EA3F98rpS3WdmEm3ioilumHWC+EiK+LklcHN+
ltLmF2/gaoVwz11wad38ufKnil/tSXQJddtUZcrCthCazOn0a82LGqXfWnLuvohswh+MmndIqPXh
gXlTK696TqJx9UU0YK5DAtYXUXAaVKLxlApbsSSU4NKo/Y4kJCL/CldjRJadg7Csdo291Mw82CR5
5t/46U0c1ZdM8/S9LAltT7WAQJcsjxdB26CA0TFlMGvSl5k8QP3qY5lLBy+HgxbG57p5VHRJX9YD
/DbqdvUG+wnlZK3EUlP7xFooe2MS35gy7imA0l9UBbhWqn0JX1HOaldjdk8YnY3SB4KxSn+T5Cgr
PcqKq2ySsrmX7JGgIo8GJl57saWbmiwwVkoHM7yl6AHVW+2qixhI4nJb7EgBFOmDJJu03CGkOik5
resEZeqyc8mnsvx44QolW2N1k9edG2vrUbw0upruWkotK5P6+EIAMl1TAe8XZpkz9hbNzh2DeIsX
F63MiG4oEpkDohdDJxlqUsCfXGX0eCIBwzkpnF4OxtsOaHQokd44+NzzsffCFFEjc4WOSVohvMvX
g2apTuR3tO6juljKANlIfoAlI3XqtygD2dcaabFKPTd1JKlIlomn5jchakAkBeoJiLV6qvGCRUrQ
kMjgLyDc9HsEx/aBBEPA5xVGMnqG/m2EaXIR9yolR3LdECEW5Q4O3xIeJs38sN6NcOyBNeSO0VMx
CMfmJZEL7Yh85tnztY3pM2YyiixMHbcdij3VcK/2kmOi6Q99aGh7r5bNZSTA9zJq8RahYtdkRxoV
PZY7ZnXJETN/ciy4SA8+0NcGR0YZuvmtr+d3QtTJXgS0ql39QPn6AhbL+MK1d+dbhLuTO2756SnT
jPCxlOKNYnYdoVZBtchoR17riOnaUndi30T9kPsEwJGgh1M2dNq2rU+NsR+RQawmmueaUN9TE1vj
yc8QqEgmXXEsbMfcJWVWxrm2Nntd7PMifMgStzu5A0XZCGaGpZTuthnUa4v5qMMl2dqBLQUKrfa3
Slg25/lBNSEn9kVKBJ9fIroqZO2gDRVSOc085nRjLx1KlOVg+OD7TWJoEdsuOnd0avnkFZZ4wKbp
WL5/KKhi76VE6neD3T4l+MdPutqjjdb4GjUErgtVI1iYGT3iRvSTy7YEkOCOlrrpGckuE9VcBJL2
InfFSg1Ubi9D35/kNLmq8S6STo++FpM8eIxBq5dR2hCEnvgrChb2JvbMbAlEeWn03jdD1dq/XNaU
X2sGXNWwAmhCEYjBsSj8ZrqksmZnEX607wl4rT0EQOOAfmRJqnlIRFAMnYnoENdJcak6FA9dcrhj
ArZVC7+gsBZ/vsjayi+T//mvISUcYKttK7Q+PzvJeyTnasvp/d1mTAyFoymJk85eW8ufLDRDvRx1
O3KMEG6I1VtvmhS9NHXdH5vOHneZbm0K2WQETRFry0il37uSj/ypDsy14hdQzkfYhk3rf0GRJJ+r
0T9HlakgNWiDU9Ko8aYhF0Ks5sk4wYmPUha4jpqHd0FT3HJNtVde3iXka8ViU8raYxATOxjqMMR0
I4JhNpW7w8Zu+LhA4jSFIa8Ur90lSaUufCG3i8FTSpKjTEwt02ppGPGq6syDhxGJFILESXqyCcFG
vtl14G9EUD+p6QjoL89uMku396qn7LtAuoVUFT5EnEOOYtnPSQa6Thsa+YBKRN+mHpezTIrDjXDV
8hB6q3JS2TbNmxj0C2cnnqwyXg0dNNPSjZqjKtc1Ck+bCAE5P9RFU5/ihHBgw8uaBfTcyIlkK6Bq
oVyB8pfoJgTkZlbD+Pbn71/57R7LmTidj6jTddU0rU/32Axup1kIL/2emnJ/1ZZ2TtiTq3cLugy3
la8ySM+p8arT2ZkXmX8trPAv/hjl1wLUfA4KU2AUp45GKNJnbTxsvtS0Szv9jhBPfcwGFIakKZmt
hEWtNiXKENj4oaqtcpdPVm9F/kaSjLnxGeORHBQdFTmK9hG6kyZoB3z03O3+/DGpv/1MpmYpog5+
Kxo9yM+NU0Uyqx6f7PhdyeIXYtDqI3KHGBxb4iHrBK0yd3PVqDyhjNgwZfF2/qD0K2rA6IW7zFoH
Qn2G5N+cetJlYakM0iHGhB8OqbzsulY9jh05mn/+s5VPtT0+WlDdMk5KS1XsqXn4Sc+gRMy/EAKZ
34OS34cciW9206lLkvqgarhesUtNA03JWD8If0W1ewdtXPuaWf2Oex0uWIL7uGvn3Vlqc4dypb2v
zCF2QguYP/T/hcJpxdjRUu6CQpFXg59tASrJy7ryDooFrMEl88+okiWBI8au98ZqSanR2nQWxbGu
jgGTJARskmY0cbHjR1fq07XZgS/2ae4eCvSWq8J1QZd4QXs0jYEGCH1XPL5keDZZWDlFODynOs1A
HwvhIpKGZjV4vbnOhOUzccvaZRW2BfbBwV57jbb2M1Fea12dYMqPzVVP0NXa1fWQW7jN8E54HeWw
scYgphXLUvfqhZsz0rPDbzjp/Kp4lnRdnIqYAZkkkXerWCRtFvjfHTMMBopH7h3eMnvX6cFbw0AJ
m8882OyHHczafJtXNfJbyhQbbrHKHuhsAGX3RdbIwYWooZUtQVRZ7e+MqTmlMz8lLjIgktHXd1Xn
9asO5tfCNkR6a4Mx39pt8ypgDyaMAlRlq+Agu8orhnYXFDtMiGSEpnt3ONpqHm39olOcodWDkfJC
uhBFvBjICr/STIkc1gL4YyfbfupQ6peug/RLqtPxJ7pBSQ4EVDKYSpWl171B505uq0w3tnpbjYua
mq0slCuI8FMuEPa7bKyrv9ypPjlo3k9lHZ6ESb3ahlP3yUHVyK7N79J0vxtl4DP8aFMnMiV7HSHZ
WSty0NClbduzYYj2rHsKgZihd8hiPPNcW9a93t62U0IfVr+7hC/lz7809Vft1/zXUUDH4aOoNO9N
/ZO5U5HVuEyKPHztCVMkBYOY3k7OrjlPMmLeh26rmgSP5bROFjnl1nWsVI7WIU6eyfv5CMgqHMjh
0OK1phjVGo0Clb6gTq4zObVX8uir63GanqRRF/D1x9pKTwSxeZn/WHPJ+cs/57frnUlzQdgIDhRD
NX8DzGhqN45R30WvXdBckA0rt4qN3L1EYbxwuVMuh6aMr2poaOgk2oWiDjjSFEtZ1IILtqSR6l1V
Sva1txoUtJGpIYIM21uzu7Mz63nwhvzOo+f/N7GI/Xk0wwevqXRiNM2ydS4kv84YDSWokorIglfJ
A3wzglTsMvO+jkOGCuBL10av9o4vudkOzw7tIWSxt9CGr8zY3qeKIXbzZKqVtZNU9ej10p3akZaV
Ncx3FPIpHA91pVl31UlT8l1I4XCjWN4ELMFYAzHN3pfdKDuaW22IBnoZUIo9aZGFcKUuT2Hilhtq
w9Fd0paUzbiY1k3/+Odv7pOCbT4RLZ3JmyULFa2r/UkvMyYN5IQ+Cl+tRK1WdmR43MFdbN+Vda0F
eXQwesVY4ZV6HSSCopp+Lw2VOCR9ucK9BIC4809aL5dHkfg5fGvli0lw/ZVmSTsSC1up1h8w+5IG
iVljiXoxcIoqbhcUVWCfhF5xHlP3ayM3XKNdJlX4XO9dfD2HsoFF/ud/K+fPb983+h8GLarFSWoo
xqdrQtklorK8NH2NhZCXKGm7M25gm6Dt1jN3AcPMSxJES3Qy6ckevVu99t/cYlQXkayKdazb3ml+
yGxKu5B7gD0IlJXYrcKmia658rq73KqeiGDujxLlXqtOVoFUnglU7gFVUB7F3XjW+duudIBDAefW
1tY9Mu1jSb/qafedo/QpMHfcp2PSLMlxgGqQ2pojcgu7q6zdF0azcunRa5GuHAglR8tftzKkXVLC
GnQzKfb43OTWSN1r63qhv2gIDXEqL52aH0yxxhuRpM6gGxKhJgmoFAw6F7AP6bGeqEdeYhdE2AME
R0vDHyYa6UEa4mJJi+KCfjE7q/1dXY/BlimnR53ewNSdpDkpw228QAiuLkbtniEhEs+qe22M5mAX
JVk+3HyAgTs0FaNLzDDaGRG0rkIST5xk4vAboiSquEjPjNntg2VkwYEmVubUkS62iu/2+8Ea3vqg
Uek6pMrenRJdXTV99ZsC1AV1TIfQgP6Yk9LhFuRS1rD9eq7sa8GoC4scBQ8ZuM9UCtXFVIFrW9Mh
eubQtyVQsTB+MPSSTMspgVe1qLmhGcIboxwqf6hOevtGg76+xAyGHDAiO1hv3UZ3y+gBof/eLakR
Z8OzFUvekSt4se49qN4l0jonHGBHUBuXD2J6wCHtkNCaHz03f4ZR9FriA98qmTgDdtZv9KbptyY0
1Q4u7UUNkFT2InlJm/KkG1Dpa8u76sjZugKWuqiU5IbkiOzN9Li1G2dq++ZjqoyGM9B6OKSyeu6F
ot4Oir8ZrDy66phjwjwb6i2XJerbnd8RIeTjpEWvtzUCSv/gSRlb5Im9ChmZHFC8DyevoVQ1WnZ1
5ZF/9pcRvfnbrMI0FKEJboamraA3/HQdbkmm5KzTm1eD+JhF5A+M4hJ8WZbdcA1lBHSxrIITslqr
ZLnnTugBPDEUb+kTzLgxgvEl6QOxiSOA86EAPP6VqofpgMmyd1E4VaiYOXE7P5IQiRkEFB6XOO+E
N8OJjLQj/cU1HFXDJu11g7VUvAF8f9INR7n6GsXpVkP0eQMiICNAMG1OMEjEOsyUt5mag2tkQ3aJ
thM9PSDwZdFTUrXxEusYd5HGZxrCe3VJINZ4YtQN5gG8oV6QHTqgWtGU95lWZXPbhKqyGNu7hM4X
3LU+XMkpCCV/TF97C6WR0bf1xnNpKEXTKeyWwbkN2+EUGOKqHvPyfQ7zf36hxlUzRe4lAyuGGKz+
tPq/d1nC//89Peffx/z6jP89BS90JLO3+o9HPQZRkL9+D759PuqXl+btf/x5y2/1t19WVmkd1MN1
81oON69VE9f/wt9NR/6/7vyv1/lV7ob89X/+8e17EqTLoKrL4KX+x49dkzBfUNv46cYyvcGPvedv
CU88fIuDt6xMMUj9/rTXb1X9P/+gGaX/UwFkZmLj1zUhdOawwALnXar+T53qNFNXg/kh6v9//Fea
lbUPqE/9pwwCjdIK3FwGJjK1oIroUnZp6j+Zc1s6Ny+ilHEMKP/41yfwAwD4/t39ZyCg+uvAhxwY
3luFKwAPRtYo+4lfBz74crO84Dpzxvlnr5RMXueTp6eV837j5X57n+lYmhs9sJZFILhrETzrKHWQ
ExrR3LYu500ixy9ekqGds31c4+k5MPxl4QMAnLR0MgBmVx++EmPAqKCM211v61scgffdZGhMQwyN
dm0Z65++iR//0J9Jh2K6g394KuZ/GIplKhOmLjP6N6YRwE+KZT0d8sj2G6KiVC3ZdHa4UGv9ZSSo
YevXXnpklugvMf8hnMH5vKCyZx3LrlfIhtNfa/ruB7tvLzNzQ1WmXz4MzrWltsappNUvd2VzZQZ4
6mwdx5DSUwctSc85ken4vWWkvQV1fJOZjXJnJlnJOLcCmxrmiEittN4YdF7qzO8OJeUD7sD1SkqL
jgSjFDxxg3c8qgnR7c3K3AwD7U+GXu5BA3bsSqjaqqmF3vTY12xT9w+44FKJwRrt4ltaENo2JQ6X
1Nsy+Mtn+gnM9/6ZUgrApYK0Wv5NBa4Hpm8ZxC6fvZGpU9v4wdpu9Wbl1aZ3hy5+IQgF2c/6Ni2Q
gk2ah1/rrPtuTQwvmOQqiBzq0m4kX1paJNs6q5tVaqAOL0Ice6W4DQ3isxWvdPigVTIgkMWXtO69
uEYTFBud0+ZtevB6eeXpDA4xJ45UuOTuLsrIUENqc9vHPj6COCKCDQg1aW9qkpG7zV2vgD215EdH
FkpmxYA03KXcgONbFgrK+UHtlDvN5LO0xyvLN5KHgc5qaybdsha5f4qU7DK0zZ7+T7QIhrHe+qq4
iQJr3IY+iDa1BtbdFEdNi2+DxOj2Hw+tHTBkGcLgbzPb33+8NKJlk7Pc4DdMxeTXc9wcmK1IeVyd
6d9F3ki9HxElH10okSnXuE7oAtxrdWGceqbum6j0V4bLHVX1qRyWISAzcW5qXT4GdboiZW1j10sM
WfLDn3+Lv05xhQy9yFQsU8PcJE8PUxnvp5+ikCFm5Qw7zzKE0X0YiRPCNrESfhf8X8LOa7l1JNu2
X5QR8OaVIGhAkfJm6wWhbQreJ+zX3wGozq3ujhOnXxASDUiCRCJzrTnH3Pcz0sv/++X+A5vz/Xqu
wpKe1pfq4q3+99er+f0vTRtXtz1igfheEIMgYZlQdTF9tVWNG8a/0k/0xX1uOKF2ClMdy4V56SoY
JHtDebKf9NmN3qSuFGdl1BnO7J9p0+9ymYg30JAIHtqwPlahQpjMygGqlgLWjGYjDSNG47/UCLax
6l/HMo4eRURTQxtlWevV5N8/kG3reFhRaRGyrH/acAUvRJiVKxKdHC8Azl5kZYpPA2FAZlKLO52R
6NIuLKVSq3lKcJPv4Yj7UuVJ+sxoCLDjYdtkhvtHRY9y1hNOwRmkOIWcJSJgvpRQItqD1reM7Cqf
zi6X8TASNZKGzQhrp4UlXAxqsAhdDZSkMQ6o7/IbhRaI+RSY3l1sn7TFgxnLKX2e3ma2nDv9vpBU
VuiODwPlJqr0yIfNDOjsmHuqdBX6fLQD0KnqnkCpLNfUUtEqlNNUbS3UJgQSOqG6q2fC7SIr7y5h
VY672pDlf6kKmOts8z+OO/NRTaUuoBlrV/nfj7tiUSc2CWq6zqQfrZniqjDHR8dsP0aEJpd4SDVv
RDaz1+L5N+i99I9eqHjUqvGryYiZbWmn35Poq5yzUeD30ezwKZ0FfOH1seTDQTaZf7NgvBlryLNm
pVi+HVg4zky6FVEWD8QfZqy8ckai0jK+DDW0d279xJKR0Iu2c/15WGxPa+aHtC7GuyVbKEUaZPxF
pfo8aplxwFRknKhsD97SKOUJ8UVzKI3JOCWoLoQgO2SiqwmJuVwRdmjGwvbHkBHVlOs1aeL2Ix7a
6d3pTJzI/41sRpV+/en+2yHWDeoutuWubaTVsPPvhxjRUaK0sdSvsghJ+FRz9eKC7rko3aQ0OwDU
x3yxnNN2x7aZQGkLT6yPaVEdNId/nqOG4lfN/PdfbvqXh5g2KhVsbjzxn70NXUGSKxU2MJ7rfre7
8an/z5/fj1wsITwaKQaqGlbg241ibIuz0JDe//PE7Y7vl9zeYExJ8+Aaxtv3bfr2Dv55cZgUfBmh
3StnBKVY5P6Xz/TPo//er/q7iJw5+H4P///D/MfH+n5P22O+X7Svi/tU3avoOo/b0rNaj/T2gNAg
puT7yG/3bJt5O/zbnwanbNbcYq7xR3VQFz/sojuhh5dE1dwTyCnYmVds9ASOu5MOl6gOD3LoQZMw
j33DMfoXrOaMhJfXWYx/DZWhnvsMgIOx/KVM0trDl3+RWfyVT3IhJWP6Wa+ohrQfUm/Ec0+m9KV3
lfo17O1b2mlYtjsrOi5t+a4lTFdxWl7LXvGTVo2O9OVwqyPE6cHHHtJS+LoW6rs4rKwdcRLlLmqY
JsCxv2naWGHAfBxJZPIiyt1JDgkDqityB2x9iwwFVWJjFznkGmhhi5lTQdNZMoz2A/tIHLvylPQP
s7PFa8QCNiMJaEd53ahZ75gyb1byu0mH24Df6Zro4szXJg+Z1SIb0+77aKUSpyxNFVlCE7TkvAfp
ciw4Dfal6yRHTa+eCBbngmQNB07fTyP/dArKJ+YMhjEZHM9EgXRsjLj2UgNO/JpQnDh1ys4crxbE
e2dZfVdljeV3SUyqm6F+LHBpQdwFGbkHUdTFFwF3cYe7yEdbRZXWav2ubLU7LBANN2cfWajs4m7I
PDWffqdm/awZbQ+JTntKo/bqNtSxFrd4WiKDA9zVR8TX8TEHLlSGL6Fbh3v8Jl6F5LLsh1+YH/Yt
NYqjVAGFTMjUiAb6zGTthVWtH+XaF4pJ93a61puEVa7MAPVS4SzQ1D2DSgIu8CQa2t6xZQVcsS9Z
L9o9thcECk67NzOV42Dz7aXTr6TJnwq7FFfNYZSsDP1U29MhUoVynu2m2wOwSL3SIdM+lHdFX9EJ
Hkw8DETbGouXtJE8kR3C5T1u7hpzPlrzEJ77JsWfkpUcabnMqz9X22kdQrelT5ndFAzFmf2qNhik
Fy0qd7i5ihzQpdC63reXCpWCrkyoqwlfs4W2K0Yxe4s2/WWPWZBPb4aZ/raq/oBGffBNI4WIX7V3
jmkHlZLBGhkb59CMvZ9qw0/djkHsmrknkifJdR51oHpXNtnzoOxAdVK9MWjEqVh7dhTbQ6FeALgg
Oomb+7E2vDruiUbohoe2sVpSo4bXRalwodXQvSrLwp1b34Sp9QTRYmJOOnW82pF7GBqY+26o+uSa
v+hDfaTbHO27qoayqxjVXibot+epxChLmq6XLvnvBe0/rXk5+pP0lho5U42unFn3cCNmIwMpo+Dg
RW65ilSU2cJeBS7LImgXoDAaucyJglGdD2Vqw5uO7hmw8oBO99uMH4yVHbDoUtODGS2yD7g2QOxj
eoYNizaxokcDWAqnVurH4VdhCdJWmWwciFs/sFqXgTLXBweg0G14sVOiqmCKKAyIkBHL0FsQIWAu
7EffnNJb3xmaV/RUBlOze2moaB/URaW6W427aa0yTWV9WphfYvMEh6kuhzR1X0crSlENVvSayYSS
WvOD31BD6rvjnPQMzZNZEAvWjAsln8b8IRyOH93TzK/rTDsYq6yh6EG3EXFOJbT1qYupZNAaaLhc
/FVWidiJ1HJPEw0GKNf5M3b4g3mHJfBE+8Jy6KdJKa1aj3RiWotvOJRxE53Rz4pQlBtHlmKTVy9E
PRnAyZL0OjWoGKmDKwyQcPwrpCTKPBsXzGCEwbEqWlIjfcyxcA/a3D10SrqnPnju0YHzBejt0bLq
bF+Dt8YY5roAmvC5ybTyepl9QuIHF615nWVlXi7f4y47I1J0dq29OrSmjKivXt4wxVeN0M5TSKpx
WludPy6Tuo+tR7lojq/PLBqBX17auSaa2rUJXs1x2uaU4EC97uymEZfhHm2ydilAFrvSfE6U/Bgx
Hnpxm0GECYtlp9GOLMN8M7CRw0KccJiHJRLdz94d7rQefz6Jsi8mAG875BteaK86Qwx6PCQMoEOs
pjV2xYebGg/v73QY9C9OsOGYg34hBAwZSUvEDxybY8ysmkDK0sNdqu6nLDoWSLEnvAr7ue1BUab8
29r1W5MpT7sa3m4JjBDJJxIOF4+h0K2PtpkIIJN+XSzHPtT6A36AQ1OBCwH2DLcxzrPDCBd0ZySC
oJ4O1a2YZsIinNInTeqM/JwZtK4/qwKDRULazK7GiIa9X770QhfMbMhbpt5qH1zpItWnlUBh4sFO
p+d0WFYH3lUZwj99mf1R+y6mWzKdzGUpPGQBH0qpljs1RnudGPCXsCOYu3TqrwT9tnu4Udhme3q+
ZvlutTWDND9yQE/I49rVUGM2Z3TFndviUQySWjd+jYl7oo+ifmimGHxXMcbLELniVkIL9bZHbJvt
32xZHWRWPF1Cc6HdvD5tfT4eSPOXE/Haw7KIJzlRUQfDbB+jLEIrJJW/tn10hL+KaujfG66nBwO4
b4DfT5CZmZfesu6jdB6HIpc/rTSDhUFlmfC9qrvLez3c624rfgxF62/7sheI4eSiO4+amCp6X3lx
RKtQXVJQjDt6jF+2qKF1oEG3KEp+CEPFrKmRH0XZZbwKJZ72tEyLT0GNf3sohz7f9VlEeSQeZlZv
Ix7BhXyX1uCn+7234ZrOXf5Ls9G45fBr7ikZS2hrYjiolFpew9r9MNfXxVhJDI8df6BB6lAxRDFx
s9K8RhmXjNpwYWZF4DyJ5vs92Q3x9X1DRXpoLxOrZn8OB/c0DKr6qPThmjrJwxTjXTdq4+fcCcXT
cQLdo6NQA7OTRAMobfJma87b9kgTO21axNp7HzmTn6AZvBSii26r2tUo96o7iM+yQEXXmO1vJ0rI
97H09NltW3HUZkJhbWmJRzA0gInWz2Kg6ULE3P2cKtcgodCJ73u7cgNrDrMDzEXJCt552Q6QmjcP
XK6a99zsdJ/zgLy0rGlvpg2CsVK09qtaZavrXmuLJrRRVeZTjW2LoCXaIWWfNE+5vlpO14e4zHZp
lYRfwkT26qjCuLm6lV1I6xN+A2f0LXTj5+2h5J4/jelaNiDTyG9rs7oU/O5urV4Ipmq98SVz9+8D
6dDpLJdyeFLDpTs55CCc1FGSMVMNAJbWFx4R8YLrcEkEYx9mV1hbGNVdp+CPkDMigVgpql+j8U4W
qfY1EFC8b4ZWWV3hEmAgi+rtAaW44LnJf6aJJDFFtPg4CAC8zbxHL5z18pdbsb4c1Z/wNuu9YYzV
dTZG/TpUKhk160sU3jTwg1MsNSUHW4LbtezuOvZYFlHW2D+dcff9Vtqe6qrEkehQgL+qNQrJAp3Q
3u70/C4cTtujmPKZnuS1btUkdMSvPEBxU+drFk/b+yHdXiG2KFFuWW7IO7cz9T1Sg+6LdJ/vFyri
ZfCqyg1vc02GstLY7r6UpvNp82VtL0IdAjOWUzT3DJ6k7hDA4Utiuz5p2X9/atMlIYlFp3qfs5y+
SHjsfsyI9wN80vfH7lrMwRyg+AHaRXEp1qFpXdyTEVzxUA7MIvl6NDfsHrJId4IlVzR/NvL4B0rD
w/ZZQqyGO62yTkkqEtYGzRIMCVoNfkzzRzoZx20/EiU6PDgrezTnFhAW19yDZYn0Y4hKfFd8R+j7
ECWk7fTYaYKAameBH5JyejE9QLnDI7IIzVDCKfG44FvHSKdMtKssr4cA84aEzzOnZfpKnMzdm8qc
XBqz0p7I8vk1imz64uRRqAdY4b0TM9tXYkoa9voENCt31CXN11zTwxO8EGixsTZ+qt1le6JmppMv
qWsEXM9zX1fi7mA55et2Z01qHwVUsFuj6cjbVJvF917TbHkaR6V/QWpvnZEYGRDg6L3QPdMYC79I
7CkOvRKjwcgV4GEU+La3r1j44yhr6Xhew+lezRNzt73NYZhwG9vZc9/pepBUCAG328u4ZhEpYXbM
FbOTEnsLSETtbbGN0/YWK32OIMXP6l2Kve4BHZz83qOVOQlzvdx5TFJLuwwzY/W2SxByKyo7/nAm
CaBXtMtRca3sQ0mM/bbLYYpnsCCJisS+DR/lvOZYWSzSBCCkB0iNxJN0jYoCK9FJHhpx3a+ffarj
M2We5a0qTdZnKvo0TO7Lj1phat/PywNtjn5nGWHmk7qs4T40iufeET++3xUsZdIrq/FeIXIYAxB9
ge2ODqtkFtnl67BY9Vm6GWvcqc++JD7q9Zvvl9H0GwBB5zivMLBpITVirXr6Pjpdj8c+qon/wc11
w4AVf++1VftXoOThs62OeTDp+fj9BebiAqpm+HSipj/oeslPZqqsV6dNWJ7yIQUwOW/7ifUR8rPt
ZzeDIvnU0qOixb+mgUt3pGZT4Bpa6+tc2zEf2jusFsQY93l9RjH/KVREcoVuNleIOExNShTY1kps
rzMLpog9L4yEA1fVHs6oCbff1iVSKxarqqEe0RQhR3TRTTDzc+5TuTyt8JZr5UJgIhkM6DJO+Hb5
aUGSgGGE7V4fLdMbOqw87mTNe9ovn7ZD7n2nErdeYGx/rRz3nECd2yEg0INpcE5tyRowsSUWM51V
dWTAJgFz6auLNjyL3PikjIE7zDHfemKQPE0bhlNvSe0Q25yjnVmjDB3aPiByvbmEjV1/byJIYTub
etL6pZWB7SR2xu+JPyfTLIJ+IIRraoDwJWER/HP7fz5ue/C20dXi7+dOvRGjSyX5fd3dtoPtEcsA
i5OVCrv/50aGcZfkANPY9UYKKBuLVBVkJBbujNr2BtFRLnC6+cq+Km+yRO4PGfnONoqNJGEFFAu5
HCtHviXxR0GHiwlxke9ba6iDrjfqoFk3Wa8w1yVwmgCgbAzUsBuDUSYcXAUDgbMQe8IhwuP1ZUtl
PgtXlUHV5pCwkFr4Q48djM5jipnm3jZ66/sBw5zJIKukxLXNZvsruygUp076pD1n+eiZePACqfyp
hOADxTi/g20zuw3iFxcRfDRqB3eUftwXs580w0fSRdXFTlgAhAB9bVxxIDPuC1u/s6O2O26Hh7Os
87UMd0mVteHOEiwY0mYAV8mHozpaBxAiC6Vm5CB8NJDGz0yyV8FK5VDaySt2KvbdyRcljSevy3gC
CZYcK1VRFlzL6l2iVuKw3bbdW3ZM0S293sf9nO3LiSK93TYg/+09E4WolmRer99brKfuvqpZxVV5
wSdeUkFcjXVkOvbSZdysE1wdFyGBAhrKyTTZF6tCCKG2r5ZFFzhO3wX1rHdBFXHhrUpk9KHVh0GY
xdme6pX5/fv43rvZyirYXrdIVNdLJ2CzsSHPapieOlqGp0XtiU1lqKLFouQslvsewRUlhzQh+ctc
bOHhfCUoXLaPvVH2RyWmkZr2+XTUOvvOEnNboAjHIUEXmoYI/u3D0o5viZEc7KpxTlXk4tkn8kea
SRAraRsgXQTCOEwUIYfE8kxnQsKz9vbqumL8TbXZV2PdCsQU/hq7DphASAQo/AjaazpBPWUNCc4i
LqWJ9to0vg3rKaSsp0wnmr//aumcUeIXY3lAFTn45B0vp7LVyfB2rWuY38HXsh9E1cSXRcuZH6a1
c+7ZyZWko8HLoSYe2kawTk9Nw0/tJN0n2JqOod2e8LMhzAqBW2pDNh9NdXB9nWQ4cuuX9Bwtw5s0
++UiU8CoZWfUT8vcZPtkjqyriVTvkOoCnW+PH5EmpH0Iq1APVpoZadpy584Tc4spZGnMpcFzZ4Hn
Ta/Ke6c3D2VDgRh2CSaFJtkp80sEgO4hQy7n63le+aaSL094vECZV3odtD012yxOk0Cd6XCkZgM3
Z1TVU12A3o0NF6pCbR+sJWQ4sU1CuPumyo+dnl1SlsjBtikm/cHtFJXlrHbnrANYnDLc/bPBUld6
Y+W2fBzxK8qSV8V1pMcEDNNQ1b9ZZDJjlqfZQEHEVpoOXx+nvD18mk5GwCiww1jXmsDuTJbgTnqK
CSBR/YaZP+f1gHA3zjhAmtoeRx2slpy14J9NZaERWFp0pKKofoZx4e7Kai692HK+3//YcQZMQ67v
evyc+zpJ+2DbUHLqg8R+c6thOnecoBB+0vukzFEiojIKtptwVP391+Cm6DBsUuAFJ2A+TejuI5XT
MFk3CG6Fr4DpJqYhPlKteSjUROFMjOp93ocp5eAuzjHfr79zmyxNRkPhzkNgCt2TWKvPI8TJiwl2
L0srd0cODpMjm8tok7v992b7V0HDkqNQ4B6F8rlVjRXadj7Jtil0Ye7DslyLXfj7N8t+HZEUVWCq
QjJLkli5VLdqUF7cloEwDnkL28ZR7L//gsbz91/sTMexSC8/I743kDDbgu0vYwr/9d/tDqW290Vq
1aeosapg2+huwnWlgZ9qEBEaQ+4Otk3RMI6FzNi+/91uczJBZz3GJiiarg1CfeBigKJ3Fzs2eCnd
eu0ja6EFqs8Yq3lqpjGUENAOTaloJg8my4TZm5Xk6kHCfQGUaiqiYk/XjdKow9iuKSNlaFqgSLfH
6s0YFgo1hvIYylJnLlEjGFPzeCdnxoto7cEKiZ8+b9dGKcdq21jM1iEPJPBo10PSFxlu4Rz957T+
KrZPkrWcQyHLdUWcgI5hFE6yLwXq+8Ucon0zq+OpX8epbdjqOTv3FTVDGiHhA+W1HpCRnvtRPE6B
aRiwjYoqpBswlqj4XSVI0yI6Z13nsURi0C5sTjWsx8Dut//dPoUv0OcIpdNyr1BV8wzkeEXj1kHf
ln6uh1yLY40fe6/pORitqDyQ5vaSR1oVzOu5sg0H21//cVtk8UN0ZUPHld9FLyvXB3cwXqGYpMAf
2thbTaJ39AqJnladCjSB4+ygBkxHu1Ak3V0WYxqkk6zMmoMypc49NvBDzzL3ix4MflLXMClMwwgo
wnA8j424a+hJI4pOiN6Dpbwr9Ohk2Ut2p6PiCcKmOyRT3Hy6hXZNaLGi7WunizNg1Af9ZroTEtnF
vZVoDCpdEPpHksNeJzGDq5GrYOdTu+OcRPP92NSzZ0lR7sFvaBQIXavxOw1eEaqEmFqsZt6pJsip
zIofsAIU+F5gDOxj7E5+na7LFdu8oXgZH2HMK/7kNMp+yMfx0TZNllGqEp5iC0r6IsqHoi2pElv6
Q+jAZtJcWjdYKHY2xZcP1TXkriBga5emk+aZ2YCdCp3YTsU4e7C0PLuz6wigQOxo+6GI3Jd8SH+3
Slhft/+oxTMFrBhUcnJKvc41jfdphYgKW/3sSZL3iXhDfaEVyftkNP52u10PdBG0WAXYkLVvbQEa
rErNJ3esfrRzpO3dTKem1ECm12YEMNpivtSK2b4b9PnPdaLm+x6U43ulLuZ+iuDgbvc6meI1Zo4P
u3bLQ1dEQJRzNRZnpeLabA9z+25bYcB03v3ZgFlk9rT4GVa+o6LImFLOISnG6UneMivt7reNjm0Z
8cTkntMmQylRV+qXFC3igcJ8ifqwZ2HAxKMz8/mhp93O2uOtkcJ5w/eanMDDX2mk9L6oYu0hWv+a
CfTy42SqTq1RcuqYMgu6zJgfY5I7PM0k4XBe5mqP9ktyqIHiTHk674ZUQeZGfk1A2GPl5f3cnhUC
vk5dmf/BJq7s+rKu39who7eRdBTbjEXsNR3RGVm1w4F5g4T6nSU/h+jZzYZTVOvK2+QkQTetzn5s
1y+2NuXnEu20h4KLejJ+zU6YvAmby4hqTWjkugXZ3yQJRsgn38rycJenGZdCV5LB0hT9ZVKr8I+e
oZLvOqREPl7880iwwVtLgwMEbX5vLCmir0m/WW75RGdKe0liXb5YCUMD9uqErMtzO/XdfcmnsOy5
OEmScHBic6YTa0KgAwaxmVbXzHP41rjUlSim8/6qa+11+0+1Ee0JpaFzY4PS0aGK6ESm35/EBLgO
NOixXari57iaccIhjW5DPv1opnq+oy1K7RuE1pkMH5K7180yLHdmSh39m7/Hqs/T4LMT25jLB7RP
Xo+0Yqe27bhPQmt+1M2lPg+4pXahDnmgQixSzjS0tZC5Z7g6/zWKlbsYuqFdq/FPp2MqEbY7+toE
F8Ab209dZwYhgcYvoIEeTALAPqO1lECpsr6jQdR7duFahzozFVof8/zLyeHSLfHywyVcw8cjW+wj
R+/3cO2IwzRm+SwLSHN9syS/yKTcO7Vt/RFpM2UHMYzRkemZE1Q1mSs6BS4EkNEBKEcRjL3iPvYz
OnxzeldJMHttTCWhgciFQIsV7dUMm7//3e6lw0mT1GSqWKHYf7YmBudpNj4MHZogabJIVtZ/m3b6
GFowJ7ht/upMZbkNwG+jwc3vZ8QAFwekFcMGFWDTKrJ7qpaFZ7URvdJkpm5CeVexfrkF7XskHvGL
EdIIoEsynyLFsZ8WFSpUm1bNztCX8aU84ukz/lLk8LOimfxelvOwR7xT3OcRs6TELcWuQEx9LOYs
pdnQHtAmpq9GMv3AEZ/uOD+cLw3zTONozZ/RqmjNhIR2LNWJ4g/2ly4j2YOoTR/BDCVSMwuJAI26
YLYt64XY8chPmREchb1o+8gmVlCfhvE+ydUfeRItZ2Pp5JVktL1KHuFbzchepMbrYFnjc8E5X+qG
vE9EVHpidlRCZRODb8Op/FbJin3f9TLA+WFe6kE+V03+oja69FN9+czJCAEJo7Gu6WTy1AmSdzDI
iVO01MM7z/nIWthAsuHEaGkVe429hASnUN+aXbiTkWE470s1OTsDKlGnWx86Hf6iPE+Not7rTYdT
PlYORFf1FExj6KhRDegYAKJpjTiiB3ytXF8rX8jM9GONuoxOyPc9XWEWjIM2eUYWSr8qNfu5nWFh
dVVpBYQR09MzKzsgRiM6Uz1ajnpuXtNMiX/ERMoQ+ix+xioBYUM6sXaNZrGfGZF/ddNvYxrpwY56
fQUlX3llO6i3Lu3fJkHIo1MV5l3ad58t1JXnPKrrIFzrm5bTml/Oj4ksiWMH1PBlVLEUuLJQyRcj
sIrRNGfmW0K7WuyvlHxiEVekFVqWRkSFFp1VzSq9LoXf3y0U5pyqkecBGs4uxQN+jqSTH2mLcBFT
IvwHk6SukGBe3rLyjH5NyzDENUWk7dMvrmGHg6fBXqt5f3+DUoMCFGkYK7tp77hZ9wWZ64AaWRzN
Mc7PkBc5Kor+3GSJflayvL4A6DLOqtrt9cGcnuJlEjdVDsftP9MaQhqsaXftSokEBIvNjubWHlqI
/jtbqt+tqRqHgm/fj7pkYhlhf41IYpddxlTMs8u4uUlJI6NpltduQnihgu394Q6vZQxeyxqdGUFl
J666YhSXeV4jzmrl0hXL/2za6miLHv6WfBjTEGGh0JlaJMt0EdV8l8dq+pqI2b4I5HPfAL2Nr8dZ
OSP+Vqtuh2brz2TmZJ3FxnKiTZU+58W5bTsnaGfLDiJFPHcAXU5l11EhtbTlVpXZtTRZinXQorwl
lPEBd9Vy0OJG222L6a7o5SXMtfM4du5zrpInNCTJQ18ge5gst7sxRNmVcyMxu9jV6ydE/ySuTcgE
qxn9dHwtAMRcKV44t07aYIubwXxr4/hYEIW8m0IcgzSN6/3SdJWflDxXmo0bsLvXTBnfExZVb9qE
6TccS5+YmvrH2nn8SuKm3BvpaPlzNzNDK2gg8GnyqwHLdYdvyw3EOMujWZe/qPDeyzzRHscscg4Y
D9N93aXKsXdMfOrQN3bS6gLs0t2bpVBLj4rYI5hMvQ1dWe20pJkeiS/+qdSFtS7hx0ck9sXFYGrv
hbGa7KOqA3ferp88fI0AmnPRzuNf4TqjFNMJpL7mV4nhVXgN9cbetSBIQBJJHwJr7FMvypEHqcnD
Mqz9+1DsFW3pX0WY+kVXJVzqQipKSxVB8bVG2IpZemd2+rNh02WxEngAmkhI0UCEfYpcYmdyeh+0
8LuvYqQJ1LfFX9Ro6KqpdnE3kjYRaFby1MBA2uMmq06mM4xeqTNgL5aZX4yimncAKOyzIFjw1DkY
wUKogIywYlzIgsJwZ8TGvrar/B2vHiUW6vWlhKhIMdf9qXCxAI9VPNd2et/anbI34KndJ5oujzVm
tstcJSCL1Mg6qhX9VK2nl2UBNKmaiOZtkV8mWyWbWXINS6IPM7JH3nCI6lvsQWZ1V5B7/ndQ65bZ
qqUmianAIQ8h/Lmaj70ZCCO5SPQN0WOdZqrPW899CljqU9GkyhMncDvtMkln1ABhNBvt3SYVL8q4
9UVCIri1DCrjShwe41oZjlw/kEX1UCz0RrYkbXKVr9r5HCHAPzLjCHeqq+VYmfLWAwPUXlpnai+s
lW/CQpMVyvF1avNrk/X6mbkJkbyGRpmPRIwL0yyubt2PWDbpw9SbzUUhbSWPtQzOdC65whnEkidc
lbNcIVcqz49GQa6tmoRnVSnEA0g4dTcNnMo51bD3NqNHWfZvMjokeVLcJHSxmyDf4Eyo48N2U5Gp
yGkLzdNqAOG1RsR7otgvgyJV5KXu+5C01mPSvA/TcaJ08pQmEPag1GnHYarWuJfMdwjQvNjqScYV
JwwZyYPelth3meoU5lGjXfEJpG3cpZX5aVqwstJ6ZZkXhfVTaVRPr6LoOZtxURLzUACz/0z7wT00
plWeZCSnd4kuKS0n1yvIzDpv4eWZyQ+W9seJmOsOb6EJwU4rdPIGwvKZo0FRCv/RBSXMLpp/yn5d
7uqfWCMjlBpheBqJGAqSJLubB+Y5VevYIEWr9ksiK4Y9XSKxs7ULYJEF4wdHIp3xIWM8wUyJnoIG
kz29M2dBSBm2T72h77U12I41BMHLJaHXVmW1J5MCxlo7iK7bJpmIXzZLFeYDzITWkPbLtsko7c5a
uxuTNWAL2syhSaP0mOhgsSMLZ/sowMjFfX7tQi7HRokCRsVzdwJvrARZCK0Cmkv9SaXqQerhhzDF
ibX4wNSKoSDtWb46vZPfyk9tZrhLezLXDcupDh3tHAQpuUC2NeRHDImEltH2eZFQZTaE9dCIHVcp
Mt1q8AmWMFirJ8WLcLPqolCtTSOk25IFjQtWIkj6jkSauq0vmshYqEQKGvLR0M8S0V4pVfU6dywz
q9xumJtA8kVka/KbZN02jfkjCYLymg7uXWRNMUvKCpEZ4XE/BKIWG7rIu6ybIlAofLsdJ1o26IGR
JcyuHXpUFDHdJ6eTnptHn51uu2891GDi2msVjWgVvi3Auw5vLPJJOh3y8h6BiT/Y2ngXH1Wliu6j
uMlezTjZD6oyXhtt7QaSxXjfRoZ9bpzyQ21j9R4dywXHXXPWe6t8tfHkllOT/j/2zmu5cSXtsk+E
HnhzC4CeMpREmbpBqIzgTcIlgKefBfZp81d3nBNzNTERc8MoK1EkiMzc395rM5AR8SadpwaxAibl
NB97yopcPXoBzCpf9CXnGJL/ZI7V3ylW3F04AQPijbwonCIFeaGsa8I+mQC9zuBV7aSBN2tgBKH2
DpQuJ93n9dz63DyKfd97LRsMHuwOxg6Q2hPJoPJs5W22Zw+kkaKekM9qi/GwVK2XpKc+pTLLTw9E
EuYvDClt/NwYSxGMQ15/VE3MAMexfhmM2e3Ka9iIWuziLW8nKjc7llat3SFTqXclo5Y77Hj9UbbK
uV/RY8hSH86IsVb0SXqq4+itRxPeM8FD7uP4jub8mLbEmIRRvkS9PlwMhehtWTGlZx9aqq36OVCa
4hcKM+NBUzG3MTU90PaAZCRK41V1ob+ms4L8n1v6q25jF5hmp3iWpYZU73Y/06W4Og02nXElvTpT
RxM70sYWXa/V9OjcaaP7XDrNHX2CG0Qr6zjViGRzO+9Tizudj+jB7o3Or62OqvMwjWrMmaB7s0F4
PNz+KEk6d1PVY7MHwI5myKpZpGq0YVnNg34lMI3YLM/g9X6YSFpBPShvpVjAPQ1CPqbg6B81yi+3
HhFAJjcDJiKmyRkMrF1BccUrJ757okoAVdIh3zOPIaeN8XLP9N1A+Yjtc6aLBwcLRO/qZGuJaz31
6BkkGpWrM/TbpbPMLdG0bGtArruzh/SEwbl5si0+TJVSh7piglv0CoYiM+JkhahKnVHi7cg26qFS
1Fd9KfjwLeWjIJmyMU2Pe6yrXe00Ffs4hs4mtRovwwxMPh8wI7YpTRpr0vdfmIAUksgxr6D8cp9q
PstSsU+3BwX8fpCSC0Ry8YoQOzYyQi2eMftrF2eoqbVJi8Jv4oLyjpZzKAaIlF375JqXOWN20PaX
bH0QpS8UEweSI+ywZ6oaajBOpZp/aJU5BPOsjRt7Xrlh7FaQusG3M8/L8NxA6TdKav+YRWubwhUA
3qdGf4DJWwSk/fr9qCAbzlKRu26mua1FSSXAU7nHSibuVkvF82A77glJ2z15cZLBzVkExNaaYru8
q8+pUi3P9M+Z63031lJ3N5ayfcEawkG+6/VA6TuYZthMzDlZwkZOzdEqMGvYblfCFkiOXrO6YKrP
LoJHOY83M+g8PMiUD2akXg3g33dRjvUqF7pyULT4aV4U536qB/tl7vm8pwTF/n6uHpN5CZhIo1Hj
gevbb3SSLB+TzRnUovF4e/stBpGzXS94xJEIfLWukqM+aeZDY8wCe+kCIdBq3o2uNx6l/CmlNjwu
XUyUocYNNCDB3nGW3OaaUxOngtd6LDwRurhLoONHb5lJqVEu6ZjT0+GRDxqTfF0dw2jAL2q3kbOD
NOpA2mvWDPlylKOAJDuuA2xKLk7T7QGkczUIKHBxQhkXdp49ftujnevqfSnTPmxl9VrqEjR25Rof
tlj25WLYF3rwXExShxoq4E8zjvEVD9n0JB1xZnfg7WWqYreFHXBlHOjdp6ud3DXao9Wyt3ZNz3yi
fB2nNppebiTHEjmqzSLfiTK8kEYz7Kp5Ysavg+QSMUeeFLp2JmmXipPxoCGoHB26JQxT957wTWfw
SxNzf/stZq8xdIjmPkLhOk9NhWdtbIFvunxWDEW9w81cb1BK7WCcC/WOkjH1rpA6d/SMJVEz4u55
Gj5KRU+fdKfrnmu2yID+PipbVa+pzUsRK9Ufv7r9mTK6rb+UQBp7Bfskoatno/DukFHGDzqD8m0z
jxibwMBVU+vZflxzy9DwIBFGHRghxjOVR/kzMJ7pORWdREbPCQDYGJYHWbYPFshAGNY0YC3daF1N
F7PmXNv9Oz8Sg7E0qz+H3r22cXxJ+aiDTFnQF9X+cViInzBm4djeR/YCtGByv68pWT1zcGgncXEo
VDxPaoV5BzUOAH+Hd1pP7KOTFNO9oRI2S9JuTQ7UxYGQLcV3cEGP+bYwTHnOirEK3X6IPnsrwxvf
2O9jZkG+6u2f0kH51QZQxLWOAUsUqvKEhNwE6lLlHxgX32KGk6dq4UtITuMHu8eeUHtKfOH+id0+
J8ZXYDdCo2RUUIgpeb49AIglfrN4zlGXsM4Xx1tC2Tjp+fZAP3y3E4nxeVNw6bAjahfHYTMMv3Ru
kQcRPwL10/a5Mg37DP2VefrobiKbMbOhKDQXKSr2akhiTioy3OxaucOJJXwRlQx1x35knpUrHPBM
hO3e6XdqpqA/mYq1s5l90TCviiCnfdAXiccRiMnk3v1OBs279AhcQVe45Y5xQLfhlmYEQMKMk2ac
rFUeFiao5luG9f8Oc2H3q16BBd3/A8gF0B864KH/9Q+kwX8wF15/tWVd/Q9Mwx//5w/ggqP9jUoN
w6NdAwGNAmYSh38AFxzjbyRoHdWx4eqommXznf4BXLAALvDHrmk5qqHpYBC6v/MWQDHA52IMa0KC
0VQLgMM/ntzj34OMf8Zb+C0KTW7e0kgj8ARBLZmm+lti28WLvWBEtPacYH5g7PCN9LJoOMQAIBl/
QTkyfkMgrOlnZmQ2ED/Dwyj9O0wlGkZBiiymiLfV8q0O19l3xskIkHrTjViCVv3ZdSppvI1Q5ztW
9Hc4PIcCngP5svJb6ZRHbMOW3+I4D2VPmc2EL9KkoNV3q/SauupLU7B7YkJ4SgtAfI0uZDi0Hae4
3CW456BlWpj8YncvmUxulBFK9Ki0j/92BfzxIv8768FZA+T/FiK9/aCWDbkKhzxZ899pTonNVAla
FnEBpLupdyGkZW5OVtjq1jBXrhVFYKX6D1MtvoD67JupfVTTqiTUWzW49vttHJWrEfmrNMtzUYwy
XBs7WIytDT05JUNQIrJ6zfCi7qTfltpbPnCq11fQEht21ziMNmo3MThkLMKsDDruOGMZvsoka6iN
o6Kr9dZzstfUNodjsSQupoGqpNchMdQAdzBua20Bo+rxTE2edj+69HQ5qsqYGTHZifv3WdiYDGKx
T9h9AiVR/ZjGXdA42T5zocPDNrP4L+mXlpGIauTjyLaM9B7DJJLL8/JL4IFnN//FLqFja5Y+NwP3
UTmNZFdw5s1m/lELDniRN36OwlqThIUM/+K9+i1TfXuvHNZ3zcJlySf0N8KP2pqNAfPe2ycJBx6N
xSsz8m8eTdFjNVG/Q1eDz9ZmwBuZkXoWqo8AIUN0N9D/ZG2iod9hfgBNb7iBkycUyUOi5LSvh3qK
Mwv6A63Q7vvU2UWgQ9L1MfHh18hKzGfxrmXvAmML5cedL9rbqBKt1uP0y8o8GsE5kGC5pus6w/7v
E/HatJJaP1C23ylPmY5GK97hS5xJB7i+krJ6umQFEis/lTqHDomiW3PhOQwY8nnEeJd/66zqMerm
bkufyCgPM2M6eCL3JIyhjPdnizKUqTwaKnu/fuSIyT+gWo130ayYdySud1E1pvvRDPcvySjQ9kiK
msXL1OVfbpsfeaOeSo8r5i/ep//ykXKJZWsuY17H/p1b2pnGMMyO9Pap0dDsq5JAcWNr3mq03/X6
c2/m73/+DX+DuVq3C8N1IcqaLuNRz/3twrBGraOWj+9I38GpsW32gVT4meuHwa6Gtyat7oEIJ+zl
h3cqbzs/rXmHnVrPN0PlHpjEfXUa5+l4Pw4ff/7c/ts1y9HS5WoxucX8zpnVtY4ae6Xw9o5O8oAy
a3jVZcBK1tEE6VgBU7ARu1L5F+/Bf/m2K4OVjiUXoLnxO2LZa3XdLaTi7kur+Jos90VtuB8wtvnq
xBBt4inf5Z378uc/K9LEf771ls4f0+zEMvUfaxRILXJIfHD3aJ0jRUIPsZwoQJakNdB52ddp2HnH
vA/Ma9Q5L3lmFr6YdMIXjvqlacy7R5IYHssSH7vyzs7qk6DHNYiIsO5SvkyhebvZg7kC/IfjleoU
QVPYecgZ99HsSF8T9aWaWblUNJNVIy/17MSoHna9EXzfTTElEF5Me5s1kpOO+mgbtQwdG2ROzjiH
tqoOgQXkGanv+ls8A/t2qrgMDArKAoaVvqgxFDG/+9Gr17yhpS0a5IMH69+36JICR+d865m05xbP
TOZOjuDSZdwWsVDRNPqFAn3SIj3HedqPQVNOG1TowSd1bqegfdcbTzEtZzNmMVDNMZhm3rZGbBXb
JRs34Ro3ivnFGOvroK3/lqUVN+UMH5I1Ryjkd4fUe0FV5ol5vLiWMN45u/u5WFeH2WGOJRjt6N5W
dZN835YFgVCcHAjRdALC5fiLK0I3f6M0mHwuVU3jQoRGBarB+o3gEmFfpl2pnRie6CODUqL14wPx
g2WnRF2N8nghHU9zi8YE1YhKGHvO3SLJmhd0q8yTSZfepuAgSQ6HLu3IVfeaK8GplNmwLTMWIvYq
gSVlIPGp+Yo6xOda165D1mno14x8iu3ADT3sB7xiuGSxTooBXKj1I3WoJ5/LJZg7xHrLlXFITE/1
MaFvIo04PiBxVpA42Sbl/NUzKXZ0MMOm5X0nWN4m8skjVb1NR63Be9DvQGa00FzMn7nSWUEUzS9T
AwqAe9am5nJi7JE2yzOJlnNhVU8uCijkf6A7GIItv9H0dyIEcqubzhYtz/Fp5crB1d986eSJB7ZY
cAgpMdWY+JNpVogVbJNRebNty5/aZN65pXHtlvojgh0atJ311s4dEeAifc4yhfNMTNsk868scs5u
kTeB3Sn3YhkOE/yMcOydC9+XNJPj7WOQ7D2nWk408tkgHAE7HVZlmdK7K+/aORtCuGWBU/BSma+9
LOCRiPGpEtbXLFIsZG2zrZp28GnMzELb4XlHWXJJ2FgHjtUTc8YUm3tZExSLzv9N5mCKdFanZQp5
rcJirqmWQnYnjrqAqjS8gxKz+aLhcJpKrmT+L8fl+ZOtGe470q5ZP8OAEYa2BXQC1jnDMKslbugm
4sigaHzoVlfVuJCizbOWGY5RHyYH530luCTwWHHgbHFVweBjC2jg5aY+HPx0TvyhstQD0aN8Vep9
t0j6jWs2BA+18n3GDpMRj3gl+fiM9/iEIHfI7EQPBIYMP0uTfTmIfSEMzuNoqI61S0wuhrkyQ9WB
HJBZU85ltxcqkezIhcROOPvixTa+B2V8jjvhBY3W0umYEHnVUC45OkN1zk9apy+f1Src8GVYSuwd
eu2rJax7WxX5psOExm2I1hqV1UVMgrugHuurtT1wrTm06vRa5dMp04DJyFo1mCI014lQMkbMAorr
VKOPDBRSlnq7N3PWUrReWo0Y1GwTSWKBkkYXsZqigyQJYMk81GlzWhJjZV1tGkX5LOvpwqbVZ7Uh
uWLg2WonUutaNH6MevWEssoP2aoQLdsJxjei1sgO1WK3UltNua0G5RmqLT14FbdYM672wCiw/KWX
zIXT1bkShwlyyjAoiW8q0MxbcsU2cc2g17L9TF1ZgEf4w+BjQwZ+HaADNFBkdkcxPLfocicE3j+D
4X6XEoKxyxmaKTUQWBWMT69fJ0Q/BXebQyv5HHsTqQsrui+EeK5c63DZSi+5I6Sg49Wt7tQJ8EDW
M7hNXvNy/CUcLEnjaonUmvsOEIktPnoxvHid/i03kVGXo8B5hBmozjbM6hiTt1UWLI4kZ2qFQx+x
6WbCDj9lQcrjRXCgB4xkv2amN01SXgHiOb5eeJ+5K5i059NzAW8Wt6wR0Ell+w7RT1zeHlq1qz/Q
BbCE85jomziPAJlMSFy6mW9VuwudojiPYDekQs/LVOON6mLQ+zqthxWvTmK+NqqkeaRNmb7ZjRqw
tX0DLdb5AIryS6N41d6pOxA5mriYsa1sKR2m5yTB/dbjGMLyxrnRz5zZRnC0idCZPV9flVdXInl5
xvgkwDVkJh/mptY9X5j91fGqi9I3K1KcvlAUvoySlRWauhEdY8luca4O55vDUpWm3yBtwlzoGgY/
Ub7r3OHg9knBzI0aOC/JPqP0hTBcH0iSlEliXKpYVTl0EYCDHjKRU9Lo3qOVwJ+y1obr39vcFKJ+
39TQVnoQWf0oAKiAsCYGZBhsJdvCl/LaeFSudTqxNm8ZjoN2SEnasINXdunEe5V783eF8as1ocNm
5IXhRr4OnXeZNNZqIinXrml3MOZ4+1WyNRe1xfpsd+UuF6mzMRJsmUkj2qAZaTYu1bMKUjRgH+kr
5tARXTHeG8/8cE1fbwDtujXrZjoOJya9x8aIf6wulyL+UZqwUUqiHoRjxmvflGnQFw1GDYvpf9S9
qYr3IyrTvd1IjhGR8kqSROIyr0PO+pDsgTvvYXS8j+38UnJ78efCfciwPPq9U8CM9cJccozMi+Pg
OV9Zpqu+5WLT6cb6TXrQAfDQbmSV3NdG8h7F751+KiqSkSqTWjDz3k5raLftE31/+78Sv3KYsrxh
bN4AkrB8w2NrIDWLkLJFfifHkBfLt8RGPWvXURfDT6QDxyTJNSxXZShothqTfeUVBXimzKc5wSeE
/mWNmD6dIpd7bdbe6gX+ilCtjY41F3hHd1y4x6FFqHQaue4J7fZrWr/Z4pK90+PiNQEF5AscX7OI
r4nOcc1Aic7kR69AFoicd6o7rHfMulmqPtGVht8BidjXlcULJOhnv2rL8iOvlZ3GmitnHFzI6tOG
2R6TYk/7lWTY/of5s+ptBgQKGisqwkFppncgSueevMNYjVsMhAlConJlOGMeJrWn5qMZ/bVZZaOZ
ixmyDOBXdszHnNFxXx3MVhFHhZNrZ24j21J3t3gKB8B2PQUi0i9WT3C9HMPeti5sV5dtbRgT7aOA
/4cFr4pPTzSJDU8c+HEHGo8S0o/rr/71EK8CRUnt0QpHXMEmEelkN97NVeHubMttjkZBxMwW7L97
EhoI5cuRxpblmJVpxpyZGN/tq7ngznZr+oqWkL3peqfYxYxeFP3938MHonpt3TLdVmvCJGUCQhKA
xp3EocUyz7TdYOh3jaXSvmOEldSJVvT6XUYqkpv+lUucZRdqmt/HdkIant2INZKhVcocb1B/gpi0
FR08oFjJfw1t+ihR+kE+V78srbhzkkuTcvZY5vgxiugALKE8e07yKOvuWnX5aok7AQX61crplIKd
w5/06Q72N3NNtb0D8e79oax/6UX8qPcqeE9y4xBFya1peFhdEAuDzbo+XKeh+MUe6jSKdZtiQkVV
F5Y+xDB3dZvOZKGVmTK/oue7LClYxMYrv3Hum4+WOsxHaZB6G52Or2prKO0WlVi9zpR4VAjWNA29
RUt1HNaYhq1P0cYa6ld7jSb2Y0xWijc676xTXPIRVdI6DbvZjY63hwqqNNy+/J59d7S9hVyWgdtY
IWnMMRtxbNXcg4RUwmcH2/2S5f2Prmevcnt3b7+6XSvpYmlkxihRwlQ5JLvon8mr269cc6B/SNiY
1xMvIB/6YuutG1rlQqtJqQXkFA4Mwj/iDPVHjtUrBNVdtQoaapZ/ZWP0woFpb1KWE3iVddb7+OoZ
Q7qDG3lcyMHtscR33Brgl2tDfHRn9J24lxxcGSevHq9DVrKJw57TB4KtW2AaGIbUCv6kvvw0Z3m4
aZh9RgJkJMYWd/ilazz+DZjmpR3eObWxPVIVdWMvd3ZUsx+0tgb3zY20OZ5EvDxtn32NJoKcZSm/
4EqRW235AXqdXGJDZpDhMZsbtphHPORkWhkqTuAsNsL+ytdlfZX+bofECHxXY2OPwb60d0Gl+bcj
9zLytbXUhgw49odGL91wWr9dGhlXTZs38MJW57Qb3mQupfRehFp8EwuNAll+qyXMfnRR/mVOy8bp
iwM4Wf6mvU9U4hcyxpOuq4DNmO48ZTpxmIiClYMzU8QN6NqrWV3thOjcwP1wQ6pCIUgRNHSybMkO
MLXXllCzvSS09ceoH1OWZ7ZwWdp8un30bLXVPptNhz7CfO8UAxAmfOEpBKwCifyspzBUCjcsI90f
3YryJVuXewc9tf/E2AuunitmokQ5FKuOaS/6pky24OZiXvWy2VjWFJotPSdYuC1kBORoN+LdpzWq
OEwWn/FhlRVlnXj8WNgEnPZnRDrFr+R8arSY/fqIUEFu4y0CUOzMKByWWr9qw0JXsYjQMHIwvaYe
hUXPqi1bqAQGmyY09yosW+xZucKTspX+cRoPdbd6NfTN7e1JuNPQPd0HNMV963kjNuNSveoqS1mG
Miit+iHziC7k6iJDJZJPC0ZkgmNkyMEo3SuGe1Epww5oyOH7ee4TVpAEZBCqRM+r4hDb9As7/UiH
9KJEaL23qy6n5RhDCikC/Bq+JC3A774WyOhmAkVkFULylosHAxaldCiOzB9ID0XuC20XDH/Xv+PU
JrigDsQYbm+AkaxH6lWJcUrr0rbmj6JBG6I0l6ie+itV1PvKfE5GbO9z4oHX5yVNM8ytBr1uCJUz
/k/fqsjFr29nnX/e+lYh9SRnp1x1XAUrkN3BouMC38g+fy6n6T6rUefHmrNcmZoufLFCDwtmoz79
rXcFrTQVYoNvsVBsFi54f8LxzKEUVa5CjEPZlgcaOHGwofBQpV1BIxh05uAl+wWZbZggzjAEzHSv
9ZgIizlHNiqtw9BLivrm7FtsosJoyoo/JaGb1UfKn5+IQuVb5HuW44SeIaklG2wkVIWN7tbD8x12
ZtXvveg56Sj5SKKFDy34cY5f1VCXocVwfVvQ1sCBdzpo6XxoFfjGjB44FTQbUUXHPs6/yzgfDzm4
OZpPl69SvUKL9nxrRZzgMvuW0koEGJnjccU3ydHNtFa9MEndlQbqnApGGb5SSqScOpX1wkO/sIIq
xwLFZUL79hfyCm+zdF/gHt4Xi3XpIi5bNlBdUfYbB6iErhDxvl1j1GzJcMqMrRaJmY9uq2/UQVy6
DuhfUudf6sKdllICg1ulT+KQmqjZWhmM+knXTSVEsFdLsdN1WDnkW8NS7dDVlOYwExrz1YS3zqu7
H9SH3a0qbpSfezE/JWP8ptJ2SuRcV8LCawJv7FYdjV1wPLoHO7IgV/F55ifsfokmb4M5TU6W1lSc
Suihz0wEUi+Te4V7CiBa7J0k9NlCx/DI6CuLNjJ9yu3psxXApZ0uBFN+4MB/Jk1W+XSIl75KhI3L
ijCHOUc7vVfodd2XdXqoBeY2XYRTvc1NCSm9IdwqPbzY/QWbGiW5C5sCemQRsfFRcezYadjc6URa
5+XBgPMilPZHqwEjiIv5ai/OXiudz9FVfhCET4NWU0xggstWGAdbY1uYZilSlGUELeebRs/emiJZ
QdTTN8eSCsGI/EAI55yXGuca3JS+Rx7QxytzT/3R3ur1F0GaDwLJvSqKe2NOLwPp0E1RpufFy2wS
Me3ea9X4JGr7OwaA91tNZeoWG29Usw2egUPuACuL1GVkLbLeYRTFW9mJe8UzxQ7JNjuVC8QARWWt
63F53OyQhI/Ho91fUhM90ycdOYPH2hDL/BUtuqCxnlaVDTpzQugJusHtIVbFALrsn79vPWRNURNs
7Wr31Ary1YYSP7U8g6NWFnPgmNxDxkmZTx30B+4lIiTIiCC6qOqRNMtc+rPdqsfb7zEsP9A+VvtA
56i9KI3qHDGQXSSQNG1wNipiAXQHPd5UUt3Zkjw2QQOMU3lucEWsv6RlXicbzq9uD3mOnyNl7d4U
a+T79kCyNeGMi9+zX0Ph//qLJUnPaP7TJs7QCVsK3rLYeI4HIz03YSwkRi5soqQ4TGSRfRUxn0Qy
5WjcQZ/kiZ5Uj29Us2r7UZXhgP3ng+U1KdaaAURILaqTYrbHmxD8/00Jf9EDYVjGOlL+E1MCONC0
Sj//vQXij//0D1eC9TedNJVh64y3XFpzsR784Upwjb/ZDpIDncU4DCzPYAz0hyvB8P6G64BAqaqS
W+CODID6D1uCYVMDYQNgYkrj6rpu2/8ntgRmWP8xbOL7GxgTbIOnoRLO/58gZne067qeY+zqi7gw
FyQFl1cAk85Wn7KVjUlyeEO1cwSf9cU5YT/KzVHb2aXFhKJcw9rzepAE1GkcdIfgfhxqMC+oRoBF
Ujdtvh9zHYofkf2yUa5dm8KuVq5QPVqW8CH0OB/RLD8FgzozCcIOp01PDlpVvPZ4q90zfQCwY0a/
o9cIWeyu0Og/cpL7nL1N+9ZE03vkNOrW8FgASfZ8k91j+so2XMO/cFrSEf1Cb75lXfydkLYgWu4F
cWM/pTp1xFSOha5t4E04zF8Yp0JGotE27kjL4LEe5z09HEGa685RqnEdxHrFvrGyH9ig6kfMsMbe
daAkWxHVjiZYLp+GscNisj7alET4mP/nkCxPiNz/heXeIg5nPwhwQ6BCNUknmvjMJkKxY549tepr
4f2kd/XFSLGlpd510gyPZiT4DqCP+yNv31Maje02NoBRIMnyw9CcpGTYDawJJy9A0U09IIuZBIqD
OmEOo6vVrLKeJCnTlcgMJyB5JgUYbVuZ75ki4+2Spbt+iUzasHn+umHYm5bL/hol4r1GyjSL6sTo
6YvtZ3NuUvtEs7WBLj4oRx2ZidKg9FEfIPdaUVWfRgs+gMYSvq28eA9OKyXC0P9s5Djskome+SSN
vNfZnLVXbF2HZgabLlg4OEdr+1mS68kXkAhmbmt7N7uQvAGW68mtcBNqUec2Orgp8wqjxeKbe4/z
KmQMCjtFSgnJ3VTXZuaV8mLAbhxdeCpmfBpTOMKB8DBwTCQi20nh/2Hwr73QTKhX5+L/RjCb488K
UaAI9tVKq2SLUtYdU1SkwwSxzeHtdwuVKdOqiWTFL0t6LzIBIBXXPxeXiCGMki3uZ7lRo5ktOUyW
guN410ArWoV8KrpbTWLI06p6mybu0UVnS7EphyU/FiaI/KlmFLfN49GGFEL9BMaeQJUmo445OZG9
7ChspOeytskPLVm3rbX5+zTphEF0QBPeMJIUGPMdPiigHZNJq5Oe9b5RuBXSDQ9tOQ3hAnfM16uq
QVCayZcKDQOGBgOpXx9MhmulzKy9tx7mp+Ijbb0PEzN91DLOIefD+fRH7rq7GA4VRwYCgZ3pgtVo
JzbfuAVY4Ysv9CC8LuslCwfpzO0l5YWufxZO+dauZPQIesSAt3XCa4LjgtmBjCziFAATbg+RUhzS
eZE7q6M6u0sccWQ4uBAAYdhVh47CJDVLFCYkqG97D6yHsb4wSilwc7ZXuBf7rJ0KDgAQlrLRZntx
WyzLuEbHRPolZdWdarW7tIOd75bMvqdLHVkrh5AgLGVnr5bsJnt0RAvLCtBZAGeKe2EMcIqR81E3
2UD1xXKAMLHtY7U/zPbwkGT0pjVYT/yxmVBiZaluCtlu2k6p90C+W2Z2pghGYntHTg3Gth3VB8GJ
ZOUVQ9gboNDenmcKsxa8xnas4aZW0JV9ox53kZiUTSKTTzfpEFf5R5oDH6st8xn7rgiWn+g201Ff
H4CQ+K58yiWlwXJgPKT1QSWW7kix0H1DbGyHxgwMIysPjEuCbnLmvbZeI0IBlVDiW/GHoTl6so13
DrxqR6k+ZWmA4Zu1x1imbPK5FQQtCE6CSum2qZ057Abd4loSF4te8lBxeJcE3KWjY+Q1RLNsfipc
SruGJUEFUpZdf6hju31kbmDcM55EInSWk4b9m4t3S0bMOS5N/NImU7UrQOBwjJcOdwTUDjlrR2Ga
qBMgwHQr/6nPpKZtOyZQJOf61HdFSiZB3SZzfrgtRFNr3jEWacI5ruR5mvLnilD2LuryCzaj9h5h
pH5qPW8Xk8t/nXHcP5Si+7j9Lk66bEsVxxIa/ZusdO1O1zrznnNWGwjK3na1lmv7gb19QEMur3pE
D1LsASXTc808a0L/1Y94ptu6veTuWVL/FYwrUmQlGcIkXsceBn4v2XIUEZ6B5cUmojT3p5k2pnNF
b8ak5xSzJ6mxrRadSj6vaZAODdK2dqTFgL5lhs3Z80J31pudm40mEPieq26KYvJ0ityqBUWDHZOl
YKkJvHLhd1ugSZxwSE8+xsl3M1qsUy2g3s9to22SaXhs4WBzyxcpl908+wz6irt6ir/TquwGHLLk
nu6Lg7WGr3VPsY82W9wW+8fOaWUNYCx/63pKZqyotvBAVMa57pnsIrDkIeajNFRqxdyAM2McGPew
0OjLtmfw3Uxxp1Ba+NpZ0+ESJ8AGPJG82Yy4zzF9TGh0JMHzRtr7aXZ13PA9kVvE2Wdmo1j3uwf8
fQ+Jh+F9cFR7R5pxpFQOhTrSAP6Uxc/KYBXpPd5TkbsnmZrDQUM+S6Wm7iU7Mu4TQ42YrFn7gpZ3
qIJxcafytciz8Re8hNV6WAZ8xScSutgjB4fHbBnG58qo7F3dxU+DAiApZbS9giuqu6bld6maPRWD
mm4j1XuJY4P0nvEa9XmEXUyXSJd5c9dqwThm+O8NTjmOOR7diRSeNkGzc520/2znXUEGjtbqjswU
iLQd9eYkTMtiQBQW0VZts1M/mnSAj42Nx9/oDo6jPGYQsC6mxIzBNKw9dSfPiLNgYFqI2G90e5QP
F6dCyzZOIxDg9i+1O5QbSvPwC8zFpzJ4T5z0SzgnbTBYozjHrjOfq+Y8eOvZkyLz4+BMd04/2mHS
gierY/NhAX63TfOHYTJI55sjRecj/2ix2Zc1kfwYFsoMtb7aVbrwNhRPBMSvaJoeDUz560jHPrM7
7Z+UuVm2tqa8I0aVEIOr8lrGJmbLbBfjCThHEioJq9ByUttnLCs0CuiyuDdXEO5carCVOvPZUsEY
IWz/b8LOZDlSZO2273LHFzOcxoHBnUQQvUIhhVJKpSaYlA19jwPO099F1uTYOb/9Z5JWVVmpjAZw
9/3tvbZxS0ydXA0wkRv/Q1dx/MQmwsQ1EM3HlXvIiFlvmhxbTUPD/evooICpVQkSfapelZ+7PDMn
ei4XgGUOd5smxf9aUrSgRHeMmf2ca2dTJp13pdWRo6mv+Tosz5nDws7kMXOXl2FttCEaTC2CWVvf
U+sAgUMCEliqLUAS96EZ0osRWCy+aigfsgzUbjUa56a3EF+TABV2yVn3idVvbCNpDiha9gODM/cY
zQHgAJPaEncAwcH1tcXco3cJNNWOw8gNOGW1C7rGPWYxbILenqrDVKc12mzpP89jdwsy/TwuQfeN
HuF5hzdSXSlPjs/JPuuM4kL3cLa3msx77Wzrg0ffxqZ7+DWdhz2EBeS8hCuOXVi5W2Zgb2WSFg9e
W/7MstrY2kaD7yNT7nu+d/P4w8pxFSVsEQmsm2u+nFylYIW8aWXfAx24Ox74Hkycfh16JnLvYt09
sG/uDkYPsEXjvz3Hs4u+7wzdEXE3D5fcJsPba/GC0jeEedVHz3M9fB96cjNm7DWvpkUavRyd5BcU
BW69hkjG4slNmW+N2eteq4wECHIkT/V2aX7QOlltKtIJsH8La0sNOnLXWH95xOHPsbZHSGcVALy+
xZlB7BNQSzYRBkH7S2k5f3RqHKCRbooQSh9JEV96rB4NA4CBg04m1VtS5uaJHj3QCoTqjvmCCsHT
jsdUZxF36pdrqn73THC3eqKHvAVRZw85G+KRNNz6uUJyxi9QskmOuu+Q0DusaDFHOQUMfDSkfXJL
Qm4GlSNWltCmEdD6FJdVwQHP898hOuLmZoCoNbBp2+9A6PTI4EEJj8KDQA/E75OfEl2qlqYRz6vd
zzGIrZudjP0uDcDCcO4DcTGL92G1Bi7xPV7pBERGKoSxpOdNmD2YCT73LHZ2zeDpp6Kiw8mo+pgR
PBQas7GxPYAwO7jF8Ge26+Qlz2dna+OsAM8xhSVowpMZ2aHD7X9aFvtKaG/Yl5gO2KkFm2VKo6ex
iJ6hF7rcOcafqrGzkzROCqkuzlSwq8ocROJQL3suNFT2wQCBFE/E/4jy/eU0WIaGAExqk4f9zctQ
u+mM1WFVc+XjAG1DrCv71JTGld3XLc6JjZEUdzad359YJBjWKrRCKqS+Evod9n0m6XsJGmYSMc1+
6Yg4bTBGvM4FWXI1fKPLIj+y/fV3M3hKTsEUyLZMAwbLqvnJC7cE+mO/8JO91v7jRp46tMy5QwwS
GTbNif1GI/p7lwGUwtAzbstsWDPL1bAZoiw6V7bXhF5coiKzwwhlFD/Opa8eox9IEBNGh74DoSsR
/Um+bPBkEFLW3nPaE7mcZ6YxMaBqfAAUteAALR6s4rq4WGRYmaxdr+rkFCXeu7ZBV9AF9lpF5s0A
IlWVoP2TBfpv2eYHQE6bJOBby5qM98aEI6wnMrMAcBCckVXPVQvfNB651SeWfLLfD8FC0aHKFz5k
iGMG4+lnw+PCzATyGMK13Qy/F+W0l9HKefWV/OxIZjKtH9vQqwaTUkKQlZM/BSdB70ucRdWm66V6
JlD2QySW3hYNKJ8YYZD8pVMcjCyediNWm2OJcyHLM/uoI5jjfrNWHlB6sml1+ZQmhJCaurb2QvrD
uVn8n4MO6ourDRTxyqKNYDWFtPm09kfcmAzsJm/BGlZkCpZ6/s0o766tkhecoekV/8KTacTLuRnr
u9EBV/wnxt8ZznUuxweckvC+He+hTqBFJC50/tVGULZMQwfHIfv5y6wHfbHAfqPct3yXRXum1WVS
vQ2Gl9+CO7NTsohP2JnTk29RXdZa8aWPDbnXvU2SzMfP7gX1bl6aj6HsuYLEU9V5CW4vcn/g8ObE
euzHaOZz6qpHqzazrY3hZR+4VHf464rrRULyxCznIwXzMMdi9Uzwnqt3ysxj7Kdwb2XPoA8QAqNx
j7E4KG2ov5eMwmVRCzaIfv9NA52kWRLYoiyCPjRX15NluumuYqCxH+zi2FMRkw1uBi6O3ytFpc9S
TSFkDXVKegciatmdhCNf4wQcbK7x1UirKnEMG9ZZvhYGERXAMVVb0OIV2CjCvYc3Lk/eZFewrSm4
nyw+b5pnqJv7Ao0yP88LuPJlHH+JefyW1Mo50Gd4tKfWhdDm/MYB+BuQnHUoRfnTlXlHUcOwR7GV
MDlUtWnpa2GaLq032znhgwheoep9UtnhH5eACfosCEP7CklFtldojx0n7b5ipkhn99ir5jMR/Quf
xLvTl9OJYmy2gslzRTVHz/KDlFC8JxRRWpX+DvPCPXHPrY3rTnlnzHYK6lifDC97GEf1JtA+8JkE
LAdJTVjRGKgvWK04HX0UQOz95xpLXh9Yp5gqh5/8Ei5Nvs3bxntJMhu/2bg3poT9r9dxxY8T3h0r
CWe2S7c07a3QGXW6j5GdQBofcodPVON0JoXR/ZAeVoYkJ4uX2FgLvWy5V0b6wuicahXqWA/qXffZ
yPFd7adONCH/LdshtPVbg4Jx04DunE77GI4Iw/6Gp9uQLjtk82NijcO2RFwJ6XfRmPInP+Rroq1A
IviN4rNdynr3ZAGqGCcgvt5csxQqxnNqMRnFTPpRTb7zxKPffSpKyawD7T6UqnnG6exfpOnh7jR8
dmRMntuuSX9YRFs5UBUf+Ax2DqAu7Nttci0DO2Wn3sM2nHHtLqQb+WxRYvoVUidM9BeftxXKJPoF
w5aBXSfJO3QaJdUos9OYDc+Vv9hPvWGDJ/CNMpxtZA8z6GFMZrxpydw1ZMbds60RCZn+8mdLpQu9
mFi0m99lzKlfxG0onJ74IwLrEwXz02EquoHV355Yi1L3GjBe2nmayQcR+s9iwbwAZQYw3nzQLOjK
5ansQxyENknjex49pIVJmYlfHXpbld8Y4nL/y3Sv6CRKoZ5v2gG7bap2Y+B+q9slCsvzSlCWbXIf
118SWX1AfChxKnOBcuojfM1IdB62PiS3jYIuERihB3EpyzHPt4w6Y0Zdo46v1mqF1vkEjYjxJUFM
6GY5N6kMym3XNd62NrjC6ib9Ak+3dYP2O0jKxxYr1pxaH12sDrTJUkbUVbcOZ00IlMVfKD2FnWm/
8imDMJwUpLHmxxw5RxrZD8zHnhfWQfY5OAHJUl9dJrpIGV8uKNWSvaIbPDV+gqtlsjdkBFCfY9n/
cVI8avTlYPNh7lWw49lU2loxotvccg9qUhdk6w7OmjfjXhlC7uPXeNLXqmhfk8KJwzo1XgGQBGw7
VYJ028ybJUm45YD9aRuAtQvyhk1TnU4gEG0Y9/TMQmTPyu+4pXxE5/q7izZCQSwEJ3yyBJJURb+7
mNe6TAqGrPQpSdgpNMU71+QHtTcz+qMd7xvZ/wBGTQmdiN6CKPuZz7kDjMy8NFpNR9b47cQCQI5g
Y/Q5m2wLYKaViburEU7RKDZSzsQFC5rX14vXSZBXjLsn2oaXYnsgGIq3WEvGeknVoBA4KuxK6+Do
JqBxD4ge3gOrKPAAubSnqdpYQocPMhTGvFOws7c1mmXd8fWZVfZDoQ9uqNqM2GLCKJ54s0O5/CkM
/4F2PpLCrJOCkAahfn8nYORsaqdRR68vgCfm7Zfy5y/PaJCNkQ/yhket1sTKSoOYBwNxQbLfG/pg
26Imd3P7W6bRxyL7JQRhwPdUPKrM94jjOBf2DBbsYC9oj8JxL5ZDBZoDBFbF9Ba6ulq9GN4T8Xrk
v85h3jBMR39ijr3U/UeU+8+eyMeNuXB6F0F/0YxDhJcfneDcTlSC1cgsHKbTbZAxIOzTS9c0P+OV
DbWk6Z4xdnUV3iWYli+zKI0QNYWISIaRdEq/YmfqTznFXuh3T5mpxUm0dCi08MIdxTPKB0ov+S1b
ijiMEjLOedP/jlp3ui3UfgGj+jlZzvjOTgULoVdd3dQ7TNH05rHnZlgZU5xG7Sv4Wj7arpndzdSo
9oMCwWWjDC+/DVQ64M9b/L3Pe4P8CSbIRfEmCcSVPdogMJruNC+1tXEzp91MMVQW07EeYxI4DxXz
DsNWb34rznI8eUyIP0wba2Vp/DEyC9fuwhVHDDQ+uTh7MV2moTmUmgcVuK+lAs+pPabi7qhek2DG
ldj0TwR1EW0oMxmAr5ytYhwxubAzKwYuBMYb7TeXLe0sDFaOitNszZ9xxhrTWo9lPcVHegCJ9p0j
WfcDoDTn1hlOIg1UdugakI9hsfHJIXlt2DWqo5EvkBDK4erb7kNQNSQEMJCpJ2NZ20OMqT0IDxUG
G0yyaQOCGzJpaQbl4Am66rFq9F3OA5MBi8QLZ88QZPuznEBZUMJuLtDtS4xgrGEOXsnJN3YWHQG7
tjae7PpR9Dx4LZxlStW3ZSruizk0sOfyfJs9gjSmh44EGv1qfnLps+RGjk6e+nH5wJj5paxm4srn
kMQ55ovHjRii+oCfdKID4CueRLEfE7jGTO2TfNR7L3brbd9Pza7oIQC1EWTCACA1lu5pmxVx8YA7
q6KxPGWv0wd7Bxcw0Liw6GOM2aDpbczD26HquNyrEUZQ9CdKlz86d5xn12ScE2Tw5hQnyTRnUVhV
K0dqcEgpzwBABVhnOwMj+MeMmXLrLvF74sao7oC2AdUJ7a/IZOsTNKhLGZPxVOX9aZjr7FyYYggd
wJ44XezHwGq+uCJK3Fdj1DRXxyCE4ZsCIGDAjoLBElbgZXidxjX2pZbhwaaLZBoCwtJUqqKYLlQd
dW9ZMNwltoqt3zKUo+JzwyRopesUn1VBohFl/g0wBBLA0gpSy9raj+AI4ScP4TJ4r31rCkpLa2h4
cFmPXWpdbDM7sNZVGCGCr6Aup/fC/KgTsgI2esBRt/iuW22I44LHikdTHx3bk5J0gzW4DnLvu92W
3zw0510UgJCapmw7424GS3oAevYx1RFmuiV5FWOLlU8YpMxgTe3XKukP0fk7OZflzSvjI2PJDV8E
6eEOp3b6PrKtvOJqg+OMBrvI4oIGT/QWGWEpSeAIdnhBgycqstWutZkSTj44dWHdYXXknA/FtyyK
WI+a6hxH8qyTVjDTJZfRYJ1sHf4mUssS+2H9u3IdqjJhVjR4HMsGc22dQ/QRM1v/tryplk8MkgQM
TOZ3mm0hs6Sjqq219giAx7isxSyNwfRG3QfL/NC8OLxrUOsdb/pF81V3NkAzPktSVWPPc4sAzt7p
sDa5cs3SG1P3WJCg8vXFTCz1rC0q4hVIeJye+y4/SUavR4dsKpL6EsrJOsTM3jBclvrkAmNqsrE8
i0l9D7oMWqr11vc40obZ+zYuYIcG9SIzj3h6T9hZHuNyKk8xFLanZjTyp4xtIRbh4AUeh3nBZXvN
Ezk+ujxWYbsYt5WR1FzBvVHfTcUsQaX05CUkyDRE1Qt+hOq9IljeCB7epEifCPU8sdVuwymxT74R
i0cjN/ND2rBWlekbISSLmtQA/E9kPnEPswFuWbdYaGgLofhVk463JfCXwdWY8rqBx3lJm66JVu42
jz7xn2nh1M3Cqpv5JIv2ebRN9oVO+65+pqVJydoiP9zATUk7lXprquIFbhSfW2riRZgb8AGjHypk
SJ8C2g3ggxA/az7hFWh1wOlnKaGuZjj4XW09d4JS2IoIAmhrphTlePANvp7+SFXTt9yZ1RUkGgBf
Ze6nCIJNVzRnP4eyq4h/p/DXCTMx9s/asGgYj7SJ8xoHeFsbwp9lbl8yj62XqR+WNeDWZvgb2cmF
DCEhVQoedYm7HjqCvLvqfclj/XkY1md7mtAMNbfXJbC6UKxYzoUpAOMD9vBcmMnwBZpNAMKpKIHF
l7kIntC16KfHKfgam5hB5qK/yZoLJbanCbRXxYdj/S4029h8YTyZGPLNzf6ozP5NdOGhAZewmwu8
hX5cxbwZRD0/JSRKSe4G+6L37MGx1NiJygWFNmjf0NfK82APb14jxvPsureUUymzltK+BeXaexT9
yj2LqEHlGqfW8OxwnvJPkpvkc927EDxH+yl69Rf/PkedZrBuWg+NP58sAL+cjLEAio6iNJVxdFhy
AtueL7aVBfySaOkUsd3tg9WPrObPUchQjA15Du9z9ohE9sVnIPRx9lta8xKqJ73anEPiPO0Wylmz
8ZSwt7adumFtZI8jnNLA6hemDTd6C575BPcyip7chEpOssTHUUVhN+EpjWIczly/xJD18IRRkMmV
62s21c2WEKfFOGw6icV+1Lr2Dp6vfhv5d0IkKMB+s++k/bjkc7pTS01UEjv2aD+j/b4LQk6Rx+GS
1kF/To0wKCR/q/tEPWPyPi/dtJMjbsuh6BhUc6o/+BUNuaU774e0eczm5ZdR4xE29fSLN+RClFDG
IenutVndqXVb4umVgdfelX5zlYP76DJC1LkLT9jhQOtG0T2negGxs96toz0YAjA6rLw9cPlcZdtB
IXDbEKztXaTx1W8NkOT23GwJA5+HBCdMmWGVTYPipNLVI+3vmHNMh5Qitt3CnoRJa3CAXEDHXsV8
nl5K4nfLoZQeQkaBDZHsNgf/WdIowtO1JpUoZOvvVvNo5mEYHdoOiybYVBzx7W2sk3dGfnKXph91
HhjYbLxbEbnPrbAeDNO+qzZnk+kUVzfGxiAstCBVxt+C+WdZUs3XaAtfBjlqCsCnrTRH0IyBrMJG
cL9VLEcULqvBbt7zRLuX1dvE3pW6ZtVP9BiNEQEe3e0VV8ShM00V2q2iKMmbxGH2IXDJREah5638
3ATPJI7nPaKJH3Layx+iRL/3/nCtiVZcgNqf53jAoT3IM5WCx0xw7HLmGQtKUV+EHPq9SrtpI4RD
D3LA3ID503bOgnqbVP2HSjg8JQHUt4LhSiRPNOF2YU7hfedDmZtmqlea6nP93XSar07n3VojuHDw
2iHtUfjylvHKJWbZRqJITHLvOJhzkul5Hvo3k9Hmkhjf6mGcHorG+mYCrytZybursBlV9HlQnYhf
b7Ne3gMInN8i8GoiybMQ81O2b9tkT55n3MRx3YYUt6AP0Bi8MQZhhFXGC/R0c10Ug4B1C2x5f2d5
FIgQu7mNMmEoFn+2HK4p7lPkPUHqKdffD/P4Mgs2SXHgmDtwLQRNTVkcit7tYIVlwGsdLE19HgN9
LPv1azOdnQAEt0NUWWhcVKAiEUUjfPehZb242D52aOJtWEfVNaKqjnmRRcCPbVcpqKXGqlGNGKSm
vL6Za8fazPEec+XyYEXzJec7WUPle7o4ywe7mj4nzdjZdRBjen+uT6Nfn9C+Q2AkO6BEzd4xWoCt
gpgr+bTV9W34uRemwdLs4h9RPn9XUZHv7Mwx2BNRuSy7c5EoySp3iSv/muhg5nQFU3e9a2mxBgQ2
zma1yzIAzZX7afZ8DW5qbJb10KBbxOzO3dcjfAKiC/LU7fK8U49SPCSdWZ5IOH7OIicHANhglzt5
dwEnflP01ZCTKH47esn2jjn/SvCIjxzV7GwMDnQ84yQlrfgsjWODSepYWzraZaI4ZgxhxroDJ1xX
W8L3EfEHe9p5kuYwKiiYTHp303EPKTsuCsZIhI01dEPTF2vj73DDzJiuMHo2374Oh+5W2ehi3Pkv
wI+RbpLqaA/DRdn+oS8YKowz3ZGcP0AQVwU25JpX5mGQPSPvvWRR3x5k+6qWSoemhg1JABSht7+a
vX4NSvc1s5ALdTYcMBSEo4doVIy63YAmD2ransevQct3ur6pK3aw70ypuAMlgCADtBREm/xK/IJ0
U9rWO1W3fzATzcY6vK1mOyxo0960nEa8ugRoziKbXammbn3BrC7uzSOM9lORyl3FeJmdVrW4n3k2
653BInHOmHjtElKryF/VFaoyx0vup8guqvecXH9TZb8qmsK6KfYuNv2CVcAmcGa56tFBd5yJCZuM
+k23177T44ebUN9i5iY2yxN7sYB/Hpft7NbX1swfHDR5FOaXKqifbWX15KjqM9ElptZUYpN6sjl8
Eo7mkOzRhKa4nNh2dRtbN/VnZ6SkQXD9uzy9TkYakM37k/mZczF/VpxPQ1MZ7sltMG7K0oJniQWB
hwBertxa9nHidg9JC7RSiD/pTGKSwec3emaQD6T3rhx1SEspnoShxBPqnNiMMcKwzViY0d6yjRjJ
HdDXux00XCwwo/tupoT7GN+aMUfupFrbpd0f1FhNt8J6noPHdKis76wTvO9MzqTWiXq6i0JT8UlO
e7ip8rSmi28AQ27qQ17zvTbUOoW0jnBaCniQ4Tujgiyz34bxI2JkeFnMDhbwrJ65isrDOKSh10cP
hdGxOSWulA0MmvrmKaVRc+d3A5h7znebvEu/e81WGANRb5DKAzrxviJvV7HM7BLGedtYDjBysytf
QfuCM+qJIvuWHCVBx7K4a+lfx7b6MXjwoCTVZbBecazkc7WTLVtiSzKO0jhiBzjVDPDtMGowXFHM
CYaIcoOsYDqtt2zDz27vghUQxPyhYz7TascWsgkYdic5OQZ77675JkcWdMnX68nA6YtDBfKEy3ve
UcvhsaaGRcuUh60QQINouQI0FUcTfBV3XsuFbfLc0+5Re+VyKpOIzarlIi4rnqkjhsPt4NVfIwv+
eSFtVxhBulEZ8q5jVd/hbZHcDKIbbpSavF2iaYbY9115LODYH/+pfpPoGTLAMl9lJ1HjfQmGm9lz
T9hLpYjzuozWonKP8+qrTMb2kFs2LPly5LnMx213yE30ApHD9wzKrhOZYCDOvEfos3t/Ifqe46cK
td8gsCTcgjpwrvTtnWovcMN4lDwJXOPat+XvKMvGPSfp2fzRJQvTOZgXXXd3lR4vndcNJ6MQx64e
2d+XCwxuujVSu1jwZvnOscAYA0htzEaqruEeQb8moC0z9zEZRkyM6GgsqRzgKmx5XHabYuayLAfa
MnvFaWxg57IwNwNbfW8q6C92H71a/adY88F//cBFoRtoob1HRz0T0MRhs6IbN9o0Xot3YvX8VWl6
Sp1C7cxM/F40mePYXq3Ka2WeRqdqtZxORjO4p5JeMfxtki4gKyO+aHbfisAq9oUhLBhyXC9/B2oU
123jOcrPZjuH+Ri1rCBDui+KNjm5hPZbp2lJbJKxNFrEuTl5c9IXT4iFiXx0t1XR7v9aPKsWoEjU
k1nxwfXMjoUmv5otWQnoAMJCFvj5WdrWeEDvns/cYVekZ8SVofnWr6HXUQ8CmFuPfWK6kVnvD1GE
AL7ph8k8d65GRo/i09+XE4FA4miHOS7PXqaOXDMzHCcsPUqP/nF/L6t9nSjpHbEbgk9DY5xhdQ1Q
sYjerBHIzdZG08OMsFBBYLjqWUUNVYtsAnSGs4My8K0ZrLdmybcqdZJupQiQxNfGubiyaKY12puD
IWBPHOdn49fHaeLmkJRBb4uE8FCg+3YXBL/Gfmz3UDmAY8gjjeIIkz2oiZwLsS/Lu2IdLjbDaiqt
V9+t4VWftVlau8hP3GIzwuAhE02FUqR/rE4MxjTet8VUPq5D3JxbAdH74Ln1USVQivvF+BAoEIxX
qudBRG44qcrbcdte8aFnjEWtj2pteWNexC8t3X4pfRhNUvehE7OHCayF8KpDEgdUZiite242/i4j
kwLAmrP6+kubJ2duuPmwrHHnKU/fZYXlVZiPcsgvk0bXVvF8zlKxh1LOrG7tlOQ/kSqcb52fvNKr
YvvxiKsDy3AROAfbJcnUOO4pF9af2BgDllmqVfIgEkD2Mr5m38/QwNqVbOqUK7thpYfDlMI+SOrW
xbY9iOnNtoR9aHnIBd5YnTJ0d0pLI/9MiCO0Ks8g/SnEFk1q9dImWn4VBN2wMFaUU2guCULp89Ya
mk+OuN/9WcwgiiAiCcLhjqk0WEWm/H6dOft2aO9Yp6ddWnr3gOOAy4mknIZDGfvRtqhQNbUuLijP
dHsjM2K62oqXfq7fFhg0MF+Md9nTv6ZI0G/G4vOvc9hj9/GP11kjoh6cLKCdo2XzBGsnX8MBw5If
akfdjCCIz4sJpSV+xK1dYcqkqiVjLxzHS4oxr6JRtpycc0WPB4GyM7bTvelyJyiWaMZblNoESJmN
63Z7gNEvf+8qEaGGkOWnBsFMyCFFTzY/m34PLsu/rue/vyxrKWQR3eKZGMRgPINaYSqwvvK6aUtw
lfoNUNi4Z9PxffIA87H0xHu9tkXSzUftrzIPU1+Ks4rw3Wnzgcc2xuT11XY17pV2vVLMyMwujo6T
0MzQxmc5rauD/pGsVZhGG/MjXCIvDWmCDWSw+jxF7c1dOK60dfS+Vq1EMkuPNs8kOZb3gnzCXsRL
zzM5MXh/Y/w7qCbWuY6sn8bgjGu03AOD3DqZZRyHdr26M0gxa2mhudrtB5ojjxacI1My/JmcAsEs
jg7t4uC8tKGXsZ9CmJtJxlGdE0RDCINv7Tjt1PwLgZx1HwRADNSYL4N7L7Z5JBjWxCTTQKxO6aWM
x/UhZ+UvSqgd3I6izx8V3Pwt/G6MYWl8H2lUIU5JDa7V7ukQwHXc9NxuTo33ygMr818RYv/GlAtM
GyIu/k9UOUHuZU0f/fy8p1Xc/7//I/5vHEyKg/nc4VDPfi+uE4Uw3qlEkQyTdEJfNEF/+Ma+6xDS
aywkFKZmWn4GyHiHf4lm/Q+0UP7Qf7wYxxa+a5Ev5yhiuWSx/vXFFMmooWf09dE0sU97rtPtC11i
OcrNq9W0L5xIwiTqwHHivkIKSjoGHpRU9MJf8C3X8Vtd08xBuZyXUi63OqGRmu9NkuePEqWsGvsw
g2WO+gSRAUh6FXpWYtwctpOZlyOLp6l9HgjahgQL+ofI8TBRDkw6RTp028HP9NmHML6bwBulwsnv
w2CBP1gemyhK/zC5/zJH0z8Ki+6nscRqxJKjuOGZx5plFW0HQzmv2t0TCYDanafmM5F9nu7T6J6K
nKmBW7O3d1z2P3HBshk7nb+ZMrHncjR+1Hh47fZUryoKzZaP1sywsEzmtf7NTL+DcKb7pah2WEdI
qCTxKZP+eFLOcIrMRt6ctHm3OkhDcWLUF+o6CF9G1d1oOv+MDEGsoKM3qKLvPWy6lMfkitWhJYAV
c/Htm7nOF6s5eggyI35DRCliZuacuu2972aPk+ehwvRMJbDc2oeiiDC01Zl/otJ9YapdBAeLR+kO
4YfYMbGWfW2Y74W7lHQG+nenLZZrjRgdDg2s1pYa8SeeS/0Be9aqRXdfeVTFlxm3LxmJqtzQ6WU8
oBz+YqmAm695mSDFCL6K0r84kX1IvWl+8CoegrUe5itOQWNbOu7NnNr6a05y+lKfWSWqT4wGKQlu
Cs+Q8SBTkZTwreYtjeb8wWBKiavN4bon/Uw3FQs90mJdWtY3CygOW8fsB7GTo9cU/g5X24BD0Fm+
lwHJ87Qp/tiNBRWs5GIij6LxT9OOGXjDhyjEhPaJFAaH3rw6sitPTlQ+qfXfMjlOiB3rP9LNbdKD
OBR7v6mhjfqwYrlevAVFkGm/OSsCebFnzXCg+N///pm0YpKldJX88z/SqexRUqT1MaLKaov9LD87
A5FURZZtLT5mS+qmiqmOa5+StfKUEjCgZAKb29wj+fhvToZ/oGIQTZUuXVCxt+CZLV5qXbfXOpBm
aOaZyV2Jlrqwk8IFQr6We7J66acL3qHyySy9+NhIG1aFrx+CYAo2BWwsMxkkMeq221tG97s1QLsF
Xs8KUKNikPaqAPt2zp39Jq7q6Fa0XPpKRfh+6Z/bx3VEHIoP9kavDVn1KfevFLvBxx0cj/DitNzx
n9ebEhTvKaLrcqMiUnsjNAvRZMCv3D9tPMLJwknjiiGmZBqVDmemC2nO3BcRwZfcHwTLIQ5fT2Zo
gdr7ogm4O/rW6DxEsXrpjbi5zqNkjinmfdrY035oOmKLakHKo99+LRjo9pGzMMpFyAEthYcmWXbR
LMmCsy9OKvsxk+Z0tut6VwCcu2R291djGjgjQj6P68TZDvM0XTyKz0OG090ew2h68OTyhcRLh7uZ
FQdT10dY9mnoxsgy//vD+T8osARAXUlHnM+j3iQW+28LRb4Wk8jerI84CugUJ0/oiCo7m1ZJo9dE
HR9Vfr87rmMSMwWWAT+t8b+D3wtcM32wRuMmWg5KFSWgb8xa/qAm/peXaK1J2H+lTf99iYF0SPE6
vv0fBGO/k4h8eKCOAL/sXR93Yjv5DPDwelkXswDVo8oy+x3xKHfyEo5dYbE7dW3jacymUJjPRYX0
niAfAtzzh8PYzd5VYlZbweBQ2WyB0M28Cs2w2fRs6JE6a+u/rIKC6PC/vQtYuxTWSt8xAztwV1L5
v6zIjYGV3tRrnayo2qsTu08E8DaSw0foCre69uW5qccHatyAkcl2JaE5TDQx5PH0mfC3N69Ol6Zh
MH8yTsI1V7cGft2STNj/fkk49v/wSh2oKIElPDv4j8+bGKJB83yHEx4m49ZqY8KGjUnDrz+FNMiT
kOkn2km753bwu/dB/gSJNDx4su8OA+V0vh+VF2lXFZ1Co3Goy+B71XqXkqaKBx8T967LWerdrg3Y
YFsWfXvgdWTVuOxVyZC5DEA3DTy+wzh1/5+6M1mOVEm39bvcOdvA6Qd3cIPoQ72UqWaCZSp3Ak4P
Tvv05wPtKmXlqSq7NTp2JhjRESFF4Lj//1rfImA4zw+CNcVz6Ix/9vMt4ZrjfVWRHUVE7DFKfAe3
LFJ/XVHeSV2EEVT2E6pJ8CLo5K3/mv8ZQ/5zkibVnz+Sb/8LYgIM3wZR+68N+f+vSb8V7bf2V0P+
x2v+8uN7/h+OZVsuaH+IzobnMkf8y4/vW3+wgvYdR1g44T3b5/z/mx/f+QNpN2c9K3QuWjjlP/34
JgECTCp9j7uBVwvvP/LjG+I35K5hcDjd1G0qICAAGBP/8fysWU5bleisE1E4XmDmrDyjvMV2YH/N
LHr5nUgiCFTWuzkzgw8cZt4n6oOv7lgDaeoJkaYe/+g5+WtLLRGFGGEnZVljAdUgaBnmNaKR5GTS
otkJM3HOOHO2XnSN+55Lk4AhJ2EP0152n6NJjgdfk6RlUDSLUg9CDSV7m8nBNvbkuNdyjWqewYRT
EBy9g0pFNdX47o1BKPX2Si8ShEOLuFC5NDBzA49MXbo/0950HtuEqQnoM9EhOsrs8Ji1KtwWXUb5
zUdVCBXMPjAN2vC1jPTzHB2tKkLWAl1ypnPu5m+npoq/VNXsXLyangLBUuh1Zusm98r5TibS2KZY
JrbtfewM6grQ4EyHhYppSX/xWGbnKUnlKSkl6ZK2FiSYMIJSyBHLzi149HKvZCcBF8AqA/GwWJ/D
MYhgwxW2+2fomtkBOtqLPxHGng9FcRnmC7VjO4hL5H56RmjqjcEIdSq7c+WH4hI3JKj2NXpaSfSM
nL4OuXhEJAblLo+f/bmWu1Gl1n7KNRrSpmr28/AzzMZb1YR3pGaHWwr6+sHqYw0WD3E4TZ4f0y6x
Lg5NVBsF+q3rL2EEyJ0GOieUfoznsEyTnSr0JqCOsQ8j1IKOU+9Du0dyo5V7C8jLoRzsa9tYdC7R
QfreGfRSva9iUktpbYQbsyGN2Eg9ICg4f/ACAvyNwBRUdgErv2ka4N7lFuitPM5D8Vbq6QOq9BNV
8TdalhgmclYwoebC9FL6DKC2SU4T8agiqs++TC1yJOJsO+uog7WjT2v9SysPboGAMyreZa2CLiZj
XSHCJcWzw72zcHffYg9mY+ZwDc4Jn89143Yg/3dyKpb1jveiN3a3zxrEk8o3fmh18sUH4ulXT03m
lWc3y/m7DPebNcpXy0N05nR8u7VdfnN7YI7RQJBW6OFBSDTNPeaRuCb6Mw2oRocXXW7TKkx3gtlc
4CpoSWNtvepV8ucsGvBTJUneZmXtB62iLocvM6u2cqYzICeCtwYaoL2IKFWFd5hNxp2fTy/SFEeR
O4dJqC0tD2a4beQ/uHnPouFPe4515sz2O3Iz1LhFRIG4/RHG8aK0ndDi+OK+HbxH1rfm7itrIvDN
fOrFYhZv0OoFY+fcNSnEtzIwWlLMyAorQBzLCw19FZhkHiD8fE9pgmyYoTF+VFRthflGEIPc9eHA
lJz0cIN5IDLVcosSiC9VUawvHkpn6A/O3DuHvku+xh2wV8eSm5ETOhbZ10q3Xsk3DOJGXaKEqIpK
IWnYDSXzIP2hHNJrYsEeJGecwhrOZfgmbFy5EXZfBIVP1WzsacVjoj+I1NxqHvDkzL23NH9nRUMw
1Z08oiPqNiPdIzE3iGD0/F30A8WFPL9DbO7tpix5irS4p389XEcIaDc5cW7bvKZYafRpFwzF8FMz
0YRpWf1qI28ImFibWiPPnma9tVkc31hNcwpfa7TNYNhIW7JkRzgnUCOanSk1Avtn2KU0lbORQuWD
V7FYSMNae7QE1HH3R1agL0NOYVHsyzh1FMzIyEI3yyQm8PX+lIfZWcDD3I1+9JJ6ZgFhoOJnznQZ
YWpjB8nsvg7F9ECQIXQjkrVOFRA3OYTmtYRfzF+Dd9zkB2r243UklB2gqKafM5fh0Y1LA40PKnan
NwBvWwnytwROyqTReLFpM2judyu5buzmR2oPURCl9OzcqtiWMMH2TSwM5lPg5+Zsn3fy1kxrPOIp
RUMnQpmQh1I7eix3jVb3T7JozjGnCn11pkagNpIrxQyXmN7wmGZ1scl+lKObBshsNsTD3IkEMfic
6foWqY2HQsIFrN/1pMj53qUbogf6lQiaU/x2MhSBTjJIpV1POkwVM0myIBkRvlYGdPccY8Tk0Loa
6YdO5XgFxYDJNiz+mRirrZc1yR7eq3ZQ07SQhYlDrGItMGKgWxh+or2q868h+bhczMZAxW1CIOVg
0nd0qHbMEt05RfmJ1cde5EKju56J41iUXGIJqNn5qrjt8ZQliesBElM3Y13Wu7EdX+DZ6qcRnqSC
z555Or2fAneyTu+nimMvsI0UXHFKsmZkXRgMGJTh2wWJANIQNk3QOox4Pn1YqGZkNPo71g0KG7H9
1aMiVVMDJx2BAGBpw7djBg/tNCyrfTJ5zibtbjISE7F+IFgfHHBVIkq/VcnwRZbN/HX2ji1+/S0Q
qginAdWY4VjgkWSKzf9HFWRAOz22yG5EwFLfIpjIdrZP6bGtUcuyeMF0GnVOcmYle2wwSRzTKqHU
N9DmMfyv6D2+JHTtIht7uOMfdAuFNka6q0aiz4PayTc74+QRpk3OBMOuSxf80NOucnqBDhV3xm6o
v9YelxfUeyG2DZ5YEfEX9PDONhjOi3R6REB36yg+I/UVvFxeoh2T3tr2mmoQOqlNRuH3fsqdt6gm
1rIZh9OckFZhR8DtSh/Cn45+oeFELvUMlnEXX4fSuUqmXF216KlwZx+rYgH+JvW3Kd/mUlyK0EUD
XFk/fZO6Hzz/Mo7bLzENzgrPuJ4RhTsOfomm19e3EM5vxdxn18alLSJOPns0r5H+HemHOyePWZMH
fnubdP5Rn8mOVc+5tC3kHSXpa0N6jJUZoOLIQboOIUji6c4mg4EfXmrUb44OiAWOz8EYNPwpDGZb
iT9io3JCnLsUKwc/OKR1dNF963uz5GVnevfSY6YOpqw6OF3mbOcXV1dvU0kIkh56dyWzt0uWk10z
EC1xsVP/zZB1ta9ROnLmpk9SQxnvLlftLgrrk6frNFz4B7qh1e9oQtCXzduXGUs9wPzq2jXI2e2i
pzrt472e/ylqiItysg/IV07hkH1juVyytuNKWqQRhZ7FctMmrTy6+gw0wL8Xwh8DO2MmmFjT85SY
S9NdYaCZa6iHdathpRlHJjoYQiIlTnjU+Xl0hC2EMco+gWI78OvxNA/4CKWKUd2WoITcOQlKwOMB
BXX/xCywg0V6Gk2+dSDg/ERND5RebqIlTbqrqp0TivYGRsI4BZ0T+ig9fGKYUcxsDDP+hqYbOlZJ
VXn2brgujTu3NKdt5KL8QyQ/brIifBYIP+buqQdXEYTtQJahuwtpRu/7Qpb00MSL7dLgL8iF8LwW
UdAy50q1hCROj3+1JJJrhOSrwTJB1W/YWXfMPeeqMl15GhwugdMSIg0be9w1MaGihrXkFJi4IrrU
QiSw08L41h96ItPVxEeq9Yc5q44qbB7gi6B6mpFHSUwuNV9C06oTusrntlPTieDqig483gLddJhK
DO5W60kcGDq/J3zZPqDhpYLPl4kJlKBmzEogZ9FzpfNLxtzl0EsQ+2Js+mt3dt+MHAdOiE2tKaLv
S1CE6EM0iIvBbEzpU8psvEwdQomJJQfWvv6n0SLQiIq23IEzo7E9EABl1fEybbOYbjLVDK3xtS8H
82b4iRPu2wQrgMyX61wQZJ8QLbqJO/OF7I5jlypra0msu0RVMrh5e6aI8MZKP1AL+lRWe2wM7kmA
bGIx1EFtjOcHXPBogPKGUFm3RFcxPqV91W3HCpWLraxiB2DKZNVB7EOj9zBJ3fShLRnebU0+zm5v
b6VCmA6fvt7nQn5LdP22YLKyXA1xu6DDz3zcZU6tB8XJ/eG50c7WO4QxkPLDARWgN+goqPtLmf+Y
Y0SSkAvcjQPsnJWr/gTTGDICcbFFs08AazJXemOmV6CZZdFjdTuKQhBmdXfXTF27Q3RHgzYyNijj
Q2qqJU1MzXY2wql3vYPCkZ91iIZiQ0YV51syXWHqPEmjc667EFcD+Oj32RnK/cQ1p6MUviskfJm2
JSjT07ZGiLwS10rcuzh/TMJ8YtALlFNvLVw+2Ac9hjh0y/DULykn4AmSxG3cwSuNpHr2YvoHaS/f
coLXXKkRMDOHDRh8nJmwsHtoQ8NFcmG879DQAD7oTqOr+Hl4w6veYbA3G0ovlfkTttxjXzOUOsa1
F2MtozDjBLL0KYXqt7Tf9cRVBytsr0jVZBnToOgjBenUT0BFyJGnOZQcvNr8CjOi2tTdUB6InQPd
NXyZWYXB+Lw44ran6QGKWJzNYnSCqIGwOal5G9nau1kedMVUtmh7iwowUFZk3dHeChEgLwbZRAMU
gVucWgBwuZIrnG0yJ2GxgybdxfmHcO9s7RSLeTXFZw8i9qatazibMT8xYcQG4XDUS1OoFx4alU1d
pCarVRreXE5/ep57E7fuXi7ZxiVuwkXe8ppY4hkplnr0Xe1BJ8h5S04MucVWIKMvbsE3lyYhRluW
7NgXj6J+sCpW8/6MtgxEngNvYNoIvfpmpAi/EMH6e6dlliXnghZYZwUZJnea6Fc+EcjoyqwnzY+p
pzXTfgIT2ulPUpo4YgkhqLum3MdGTIJ6kiJKmLvA9+qv04SsYZowK0WJ/Z1Qni8V2pttS9KOnctt
LBuue0yjTGQ0QKp3WFlQmFXltK9TEnkJ301Ri267diJ9iCxoMzUGNImvqtXCoEz0fi+GtyGJgfkw
FCSF5x1kLB69cSTG1KqeLMReukh2CSmHTBHudJxy235WXPOQTdFo2dGzhuMv34sofpbkJ19Rh72e
KQxuuF6Oxk9fa96iLjx7St9bzVwfSH8AAtPiFcyBk4RGd0V5dgo0HKVOPFhcQ1IUu4KwqDniiuJx
iYpaTEpvA/k4V2KAJTcP8sbVhx9d8VMM8J7KAQafTmpeaOOZtYfB3o3YJEfHKrYzPOzFR7Qv4H7v
8oj2QlveuM4Q3ocaqFN3bM4IpYhEMIhU6uhtJOOO1Zu2I0yXM9TzHkCshMeuBS6kWFV6NX5VMjiG
44RytczUlbJs9N8dNaoW44Lr6U9iqN2TZ9KiIldWAzyTSwaXMjSu01yJo2LG40hDbnviSrYNWgeg
GdVNuMxLopB1EzLIa8PWrIPyJoPxVP9a9WjVTM40R31FQD7vTUe8D6DDNg7Q9MmqrwaPmUNHXCwx
36QxkAeeV/lTrzNEJQip9Z7WXJTLxzGuhw05FhCsMbI8ZgD0WYtN16qmNKTQu/Jz0sVDMScvqdDb
BwNFzEYi/p1tFAfowVzTfEFZHVwrUFPJHD/NJt5G0TKAJVZFjh/dlrbju/7YXW/L/EfaoRbWEiWP
2CB3gKC47CwbwyFZgXPusN7KFqlAbRTq4KGcELpatCMAYeLCx6I4a3uED7d9gliZZJ9Tm1vGaQXt
25NHVs66CzXjAO+DWZeRMJKl3XFdTHpAufZZNJqwF9qeECLMQPXwszDbFBaB0+wiEd+1rvgKxpHm
rNejxWV5Z/SLK4kR+X3Q7hx8Ld8HbG515jsgCewCg5fv4NaBBpXj4ibRFGh63o0MTDRboeU1746L
4UebKVjYHSOaYSMKn6Ht5kgADJHeLqcrSJAUBeEj4mcLZedwZ4butTYgt2c9222TqDrpqqMIZCQs
6fSj2arpIdRK8ohoH+sZaCi7fmcoQhxhOteWl5/TIXujoXFTRtqwpQ1Mpy+6Ee6lSawvg+lB/MPF
sCljPOUVP+3KI6MA3VKg62+JwdCed73OLwSjPuqghwzx6Fa51SuXh4uhq3MtJWRySQiatyBmqoIZ
nYZPGmyaDx3Bu0mV8+pXgnCX/KGuKiKpqv69G328rTTGy5zgT8foDrKOkIf1meBHz7AyV6SkMNXj
R6vfdT6C/KlfgKcuvT5OIVEYOLbr9saddPNoZ8XjjCJcVve9rSHqUQSVKLd/yaEkopeKNkOep+dh
6FAiI1GpoQ0WcZC6dkygI+b8Q5QtVHDzxsLfNU0aKqPeqs7kvSiiwWNSQBa4oPj7hj5KdTaXp6z3
ocYByWCOC1l6Uc+AKdkJGNZVnoHYmKPblp/SYb0V1qikc+97gsM2qNsMnESGaHM9OdbECkv3BIMM
wvSscxCxgU1WZxKZqnMBs1PL6EyZY/2yxo8MxIVx0Vse7DPgqq3lMFItH0sbAUYmM2u/2TUQ5y33
KRLD0fegxDgkkXmI+vSttOb7RjLl92wP49eyyeF88U/5+22DLwqSenxaP+K6mYqR/9vH+SyOFuX0
U8nKSJnS39fRtsFqfpZ+ikqyHx1334TNddQKSYrGUsxhtVmflPe8nowmwFhEjDTA/57WAbDqb0df
3ttMkWhOuCy6S82bZFpB62n5i223K5YRErnieruI/WbvimlByXz3e3HBO9IHQ8u3a5PoAcE1ybnW
jgPaGovpFOsxDAF8IhZjoCwtfxG+p+qglT0fcvmk6yiy3iwbcw68Zd3ULKPa+tEbM3upuVpxiena
sy9A3Ti9daTfogBWlzvPXRjUHSaZEFekakML/Z7UqI9i0VmiLxhwUZ4V+7rwH+hUFEg2rWNMuxE1
hWJMyH2/OsZQYnUbBfyUj9rBpJ0HGE/qFz0JrYvR4BpBETpALwPWqkdIEVTjOlugH3TZSWQtz+v7
zFHDWmYJpekWsCkahfZsk3pRaihMHc2CokVxcaqOywxjHX/TWECOLdobrAHLVwiSwKp9ZqMpKXQE
4NXndW/drL84PdF+zjrgXaQQ/MwEHj0SDrPjx6myni/LRjgTA2blukQVIr7vVs2ZXAZ7nxdvPJBQ
22qRyJWJGQYFDKONxIt49pKdlZanasJuOVY2WI9OgC60bzwqBXt96vrzujHBsCD84JR3F3GlWdUe
v3lzdAPpN9SNwjai3s1oQ1RP0jJVZ3FVBh3cwHSUyQUxabU1EBphxoFXu26q5fe87sWJ1hwVnVet
WZjI9qperRHDRstmXn4a753TcZVd446jajTPnfMFOoMCW8v3LRaq6Mc3QjXHE9q71tssBZ3kOzrL
6Yql3nzVWoqYiEg2h0ifibGz3a2d5LeTBnZDXzZ1Eu87TUz7to2/ovgxr0dv+usx1M8H5J/eCaSL
fZWFgnQEQlu8igVTTkUC+AOVLnrZh/UJxTC2F+EootZ4zMiHq9YJfw4WKW1mrR2sZpgOWCjURgwR
YL8I1dLB5ETbNEiub3rLPPZgiYBxZXujb0oGqNCOr2ubGoQ94pMdSA27GkvMY1n/SG2BCm7DJEks
H1pv6HFVGuSUnInGdTyyLNWW0FTNmr/7E8ZoaXZXyrUufVsAgMuvOx91PEM/HqbpZ9kZ8ZUjWmpI
FNyQM0M3TRp59FAF7qVi9TwMoJU3/MSNa4ZMcd2DWUIrQUPBgtoVk1t37GotDUSf7RVLrI3raa91
hFy8Q0CrlfnFCwtQLl0T4u4a7XugMxJwSP5WTVR7bDBDXT0PJF7xYzAG7x1D6R3+T6oObS8PXc0c
W79KvGrexQ68e1tUl84nKwwREI5eo5UsT+KIvubUENAhzPzyuXFH4WxMbzbAP6LocB3iNvx7Crc6
iOKpzi65MQUgcRVzkKhH+cqlzlPkuk1CnL0WttO6hwBzh0LdOep4lC9oy7KPjetR5PRtJmed++c4
uck2tnO4dWhWIUyKs4F4kPgP9upls+59PhC3lTiPIdIeWNoZHBKeoscWs7+Ktv/n89ajrE+2jORr
S319X+uwUXtLOGdRyragL8eu7xraccK6nmnEuDV6sN77uYGg6n68qGgcSpM2WEKjN5mije65UMSy
ePNyJaFOjrJK986jjo0e5PCxCeGoMyOcWn6cQ61Hm75R3ymuWBzASBEZH/whjEG6cMb4lbnjUsD3
wvAYmQRDceE8VYyqw8SwmWsWybTZQPBnRByOMWGRl8O4bXMmk0Y4nCzBuKYAMGFE7fyNaRvvdqxz
erfPiSIBC5NA6agXEx4QSEG178r2KUlZ45La/jyki9TZhFrBWUW5tbspwvhHVlmEOLpZHJhDReut
2Yk2h7tKDfNsptmbMVwjF6OOQSWtd4iU0kT2Drau3pn8y7Kmffddet6eIgXTfJL+i4VNBgOHJQNl
TV+4ZKO18hXawoFKV9k8uh6NLwDQVE4U6+zcxZFlHeo4eSKhZA4oZtjg+mDzlflzBgo4XMIwC7Pj
ImueI/xXm7YFQaRsym2FvPPa+BzCt6HDFj/1+VuS9/Cy9Vtz0kCI6/ltKcA3VXn4JVTLyV7uMNLs
GAerk1GMVIdqJgtzTJgaQILGLfDQU9Y2GgxNYYiCXmTqspRll1m/aVY/IdjQ/HKPTi3vzMki1tzl
Ujpn6jtXBhyM4jbTxjN9/LuxHA+DjF/qJbDSz54UjVN+WLSziLIaiicCqojjAK0BI5hfACPlwfdR
kbF0qAMzlLczB+upLhYj0JFSAXSrSirG2ICand5aF5dBMbI3SG+LzVxNN3kqaOw/tSpptr0p7vBS
Kc7gcNewwEXRg0tWn/XrOgxfFX46mRBWWON98Ub+P8m3xbjikvpUFvVNVtLN0e40UZ1D+iQQuu/r
cKu6zIBwWGBv8gkncU/xiGHCLW7qUNJS6JNvCDewiO66yiSOJLnHxwzKDB2hX+LwrAwTnEFDEhue
qxhVfbelGrHtvP5gUPIrJRG2PllTlriiEFiyVEUCGfZQnJh+mvqOLsQV5XNLjDfZT030xwRDTmg3
72OFgBKQZzrA2BPR18YxHg3nKnTtHw2avxwTG/W/x3GguEYD+VSPvrxMmjNubQcwGlQc48LZblzW
vXXTgbO4EBvHhSuWb9VsLGAbpmypNcd7RAjPAs7yRi4C3dGPYzrr8Qan7AAUMao5x1HNe628J8/W
95i9jRO8Ir3gtHcaf1gmZ9xu20V5WTLrHgSw93TsxkBSYewGq16YtcwXo9R8jZl7YG8m8oTl3NZc
1pnUKvgysVA052bZiHigLFVNkrOzbXZJ5N50QHtWk1IXlc3ZQE1MU6jwKCgwTVg3ruvet/mMvUJR
Ot6s6nfgQdUctON3ZwY4mOGXXJK8Mfv01dEL3ekQV+EiJwApZYXMv9cHx1vZ5tmZimsFQpnNuM7Q
csTBMC0oMOU1mltBnLCUixodDuSmtsjYcgvO4dQg0VZzdL54GnTEV9lQgCDAMATDA8JuiYgUJTdW
bPy5WBiHc7RscpY8Z/3NXObbatYevYK/pNCWS976pCanYRBjwYqF5F+9UO1ZrOEoWHdHWYWnsdkZ
aRbuWi96FoPiz8mTBoeCvfzF48fskWaQhXmOdZFrdpcxYrInupxS/DJDNdup5qpRsp75vF0Y9kkf
InXw1UC39/Pt19wAGnt0uhlbdH4AeWp5gVPDZvM1oizX+9a9dYP94qrk1Gd+BGOeqYp7HN0Y+8v8
alqtYuVafMXWlly4FhiU4CgyrUEZRUlcF6GIL3qbUBIGfX9smP46nd6dKQUiDXZNMACJTRPIMbga
LZto5oSNtPGwuh3WjR27Oy/U5FGtfyHk8mKbMeWhEiAF3hsSATRDJntEsl8yjWERay7BaoZbNtuq
0Rmnux6R9jLXZqrLcgPu/q5tGVHZ5c5siSwA4/P4P6jWO/xZ3nzL/2z/V4j1LHRy/06sl/AN/UN4
Dn13XvKXVs/Q/T90SzcsGwUz00ALKdxfWj26Vn8g/HIWmZzwfN3ByvE3rZ77h07D3fGIsnENx/XJ
rG/LTsX/9/+Yxh+m8DydwBtqTWi4/hOpnuGYfLRfpbS679muiXfYE2j2LMv8TUqb10jJx9QZrjwT
P2WyLrCWzbhEoxqJmMF5IvYFaE7lfD2faoaI9aQK171lk8zZM3mxOAtU6lPxXhJNQhCo53XPXgbx
PD6rJeizW0bKdW/drGPmep+bD/Sx1zu1Ou0OvohP+iglCvYJWGkfzcEa6KEXRtS86ALIQazCvVyW
/J8bo21Zq6+389lnt7fyZ0vMLug91uqYTItzvK7TOS8ZNu0awFlkaBA/l2XhuuGaPmKzXaoV1ueu
yPz3JBXt7hdv5YeHcn2mRJPLPCuV01b2XbMo5OiArf8xwPP1ceGFSs+h27He9/HwUOe005n2Mull
lQ18iOxTkCpgg/92M8uWdTlpu/JMxnZKjQzrVGrDeV92o2HmxF931w0BvoqBsLYACRUd+dJlT3l/
+cs/N9A7+MMjdKUpMdF8G/YMZdHIiSDpDNbM8eITdXtZsf5s0aewqHVgQqx3r0/4fBai4q/2YGpo
+Mmymer6YVouweZySV73jL/vJZ3JAuG3hynWh+iUTJnvtdF4CpeLeqoq/knrE9fbol/+kb889Hn0
X45ZmMu/dlI1rnhQ+dvf3r36eHj5cOtHWo/x8U7r7ufnXF+YA6KfCI9JtVRQo/Mwzyx7kNlpjtlZ
brLYZXe9c93Uc/aGVj3cfd617uXLy9Y9u9amY7EkrS93fd7/+QLoATn2wUOuGVwoi8XVhz6f7cf+
evfnxl1+Kx+Pr3f+09u/HGrdTQhq2UPDevp8ybr3cZzfD/HL+/63XUnKU45x9vd3+OVI2VIzMnrh
Br+8+pfH/82H/+UFv+x+fuhfXvpPH1+f+ftH+/2ZiYOOzsrMvUvBLcCMUZ0/f97r3r+87+O8+P3h
JDMLVEf/cByt5GRaT52J/FiW7csZ9rmp2rLRd9o88zVbzegcBEPa52s+n/jbYdcHnPk+Tir7tFav
187LumcsBbvPm7/dV64zzJVI8N9216euD61762Y90HrIz5u2Bj+dtTu/wHw93Lprr5O9f//u6xPX
zfo2thU/ad2AcWs5FmAnp39Zd3sZ9/oOBYdx0Af3sJaLnaW4Pa21c4nh/rzeuW68TMDa+HhofdZ6
r0oGm0bvXLe0mjGvWEqT/WV9iGm4Mz+uu7od5eXtL4cRDuqdsTLS7UdN/eNYGisaeWmaJNyD37C3
U2Zc0xvFZuyM35PGeiX5llWN0TARz0UwNt33NGO13igkPX32YxrApyKwoi3ZoiKoqMEMXnKpshLO
5LjoGiXOG2x7EZp4SIgFlyD0hwb0wabGEfj5KT/+jMlC1TMlTbxb47OhYlCIXsb59ea/vA/87D88
5aN+zWs/XvFPbvptTE36t0P/fxzG9OzusChx1yP768V2/ZQfu+u962FoKHPd/6uS/i8+Sa4n51hO
5eHXT4OPfF/ROKjWK9labfcBt5/XPbX8KZ/3/f6cz4c/n/N5X1U7lKs+b/+zw9L94Pq5vvrzEP/Z
26yH/XyXz8Os96Eqf81TCs8TfraPpS78978Wvet9602u4HcGSNz9uvhd7+9JlOJauLzsY3d9SK7X
1fU1vx1xvUlywqLEWN7h45nri+blirnufTz+efvjmDEJucAyafwZCulcqd1QLYU8rL/Fo5ZfQNxd
lYOODgA0BS05ijGtDmraZEa6R6u9JW1ep8dvdkFmORWBaNX3lKwz9Pkof7k+Qw2N3XETId87YBW4
an2/PPbKOPgVWddp6r2ZFpKRKjmn7ZujecgLq/yEyEwEZYiow3IfEPagp9PBwWtt/S7nRVXJDAOk
CYFp0XyHoJIS0OgB46AOkyX1k+7SugcG8ZIl2jtFRRIKDIri5WzfRAN5dpI2a2Q/t37hH5CGkPgz
uIGdxgerW3oSZFH0GeRXR007vL7vwE8BBRPzZIKpB2o34EUBFlotzuExw43mWscqre9CLfmZgtch
UA8Xq3ScK5YI1LIGetWAqr9NGRIojOfFJWFGTuQjhUKhP+dmOsI/qK70qQVTUKstrZ/Hfijlya73
ftzAXy+JJcp9+NOWQl/dEx3sGLO2deifbr71Bcy0mPwLvknd2FtYiq+SYX4ps+Sbq2YTRNmr3j52
UXVXk1Ae1eSg6Pmucpdxzo4Pc2N2m2oiDRmzdrq1sazhIcUs485YC+4tJzvWDnVPIRps0gt6CynB
WzmwqvVY7zIshjhyYvNemD9AhpvnHDTdlwyrhQfn7iFXzlWRoGq3Qwy8aC266T7Ko7OkLC+r8WdF
dgI0BOg4dlV3fBeV2hv07YAcTDMEvjghBoRH06m5LibayYpBtdbNYm/RroUK2u68nDagW/vv0iiJ
cWyFdwXNYOs7tEVtnxSU2BWvfXyPkjmHjJvQAsZ0vq1AKBshbpaIdqIZULVi7o94DTQef5YzD6dx
8F4pzMjbvqvm++7Fe1zMyAdkaLAyWu1PjbS8GshXFutfS38uIbw3VCqpu7azeUdHPSgLipFUryhy
o+qzAZgZ0Jv7KgZ+BRc6UB5CiMIy93GRtadaUsYkbDne1l7jbuO632qIubdhiN3Kzuuj6avXKO1+
VhgIwQMqiL7pba8r+n9Ta9/axoUKYg9y5KYyFZ6kKAwmn/r3WP3QnCjcDz7onHzRkJU6GLXOOPtt
9bOorTu7C419VfFzWMhQ7c6ak+rgp3e17NH0NAIAVIvUjdY9uTw5ATF5iAGzLblEg1ONNpaDGBoe
CifPbDxUMz4oy3A4TphQVB1e1TzeOwqdR5sA6u6AZq+vmKhubQnCui5KVEZhVL16dnZMjPmiXBd9
ov6MWq0hHZsMREnlkNn+pmozshAMrCehhz5P7/I7X1joJifjImDVAa1nsWZFxvuIs2CHdyQL7Giq
7sbCOUGhmI5NhiS68hDWj1l3X3FW0ckhmAZgbYwWPsnvpoRvwjLRouWT92UeyIPRG9iYVRcqcvgi
41Db1pPoxvqqluqxMWNCNOZzPicSIEhTTYFR0kGEFryBHNJe0xzJ49g+jGZ2Nw4s//rUmoCY2F9i
rSv2zTwdezCAp9GakXpC5ka6AuKDbsUs+29WQ4NoHAh+pSw10z9GrWaCNlSi2WFQPXTwKCErI1jl
h/qFxjjOcGXi3V4Qff70ZjIZccy2YDytskDzCDJ0Gg5AnLq9i9B5tVa9N7wL2s76RHdqQ7TadrIZ
EmxCJoK4y57BzdIL6Qgj45NtKbVd0zpFdNLDMdNjGjwzDcKNbowvSkF5teUAvK/ibOzjP+c+/BOT
ApDu+ejI8TEs6rs2rOyDp3ykBbW7rwyt3ioNXgj5WE80J/hRhEuchJbFB2Waj9ShLdAV/qlI/ou9
81iWHFm266/QOAcNWgw4SZ1HqzolJrCS0Frj67nCs29n3WJfGt/8TWCBAFJCRbhvXxurbG6Fy9NE
fBXBjwZKlZtuHOfZoS8cHw6DjRrQw6YFBcABM3RkJv2+wTwqtNxPRZCC41HZwoKEcYUTwW4pzZfG
q9+5+qgaagdK1wLMxnPW+iA8VJPNfDQjUBut0W0Ku3VuOxMoaolBRBF9SLhMgdJ9NSpq46eeNIXR
eMTpk/V1DgNIaCMFFksfK06bRwWkizGA8WYMDMv6YLzTnS9BHpbHGiRg0NvEhcMcn4S2eLXADG5Q
UEX4jmToYqkMcIPeeaU8ERgxSotHt2k0jAOxmHU7mEFpsuDaA/hpAeraFcGtuWCc43hwUyMXJ7UZ
hljNNTmFHU6pjWaeZ+fJH/BsmQGrNR7n3oRODPpUds76j1TpEU4FwBByu+t7JQFMqy2+HIiHg+BQ
UW+0cdw6wynXotyZgoo9I+lzS23aYC7dE1UQ+yW10+cscijVAOS/LouN+CgOd1x4CEA8fTtRWbG1
kxRp7bFagVIOiNTJjtoYgITvK2T1rT0H74uJrys2LtkmH/Jtv4RfW1jIIyayO0AlxLcy92fR5lh3
zBTScaWUp5CZAJA587WcE4UwT9p97pF1j4HmNWGw6efAOPTAAWFLJug4XfNz4w/GNmiVx7NPV1sD
OlnIbTGFrz4TUSvO68iIiGqTAyJlKAvLwTWKD+UKSbFH0Z1HHGGsHRA2Butd49sYBDvdW4kcDxLF
SszeiqEtgP8bFydD85iE284vMaLDOtTCRqt90XsSOWSUD1469zcV14aXIYLlRtLv+vErFW5QtKBA
Qpt/sjwo0kzwHE5oHaJVj/ib4AQwq+WUDHZ27NLkPSxSshCp9uAN9jd7nJG5rtGN7sfqzEBegoXX
YV3ch6rV8qOdQNB1l7tQ/dO1MT4QO2eyVHPno0rPqPtpX/rwWiw/+VEbADYXm4FCl8BK7XWbsryq
JuupBRrZ/fo4pOWbT4Bo4H5MHD04xB2J0zKlNjF0zGFvT+XDEOtAUkGIbLFreu0YOTSN2+76vn8K
rKbF9Msi+2nWj45rvputfluFx9mFgO5alIh5ad3t0NFh7fU6ZMYdO3HYrOfZMfC0KaK7xBy/1RMf
BYLpUOrZsvUc76aFEHdnmPGLPSMIAdF5ICX5I5vf3Sm7Wcz5V04hy7ZRrrNlZJw7spBby848quGK
YV8gB9rOv6xF6Trh6SpPxQ9+AKrE0uOHcAS/H/vUfjQe2sWyTIPNgMEQFt5leG4YQusthmo1GkRX
t7G8HLe5h9wBs5LzEOfDZsjuPD5xiw1mukULCNSssfRz482HVbl9c4/bF0YQ3rtl+uLbqPq8hBPA
IJXl88fFOezxQWsZ+aDdil33Jmzc26Y+lfmSnANLh61xpsbOuO2DFR8dvdnmKaBeM9O2QVVbR6YP
FOiB4W+sxw4DImhlZXZ0qTpAk/i91CduJhgkNhQDr5H/xoytZlp3rLr6CL+OkggUhzPkeQzHa8CS
+os5wWK39PLVGYYfUTdmW73WoQHGn/I0qAGwxOadZjd7PTGHUwzvcW3QJFVxihzbcx4ywtDzCvbM
Nj61SRxQn9O4+zSr73gOMtzCBzD2a1xEqyCApMp5a8NPtK2O/DlFEIZDLXIHJG4X6V/GfvmiUXcc
WUOP1Ll6Ua4Vx7wvKPt2otOg5Hw6iD3ueSspxyRdgfmYj6nbPuURD+PYwsMv89J78PkPTvKj9c2H
FqX+R6v0tnlyg67GIo1OrHtNfy6rVSHCbRkcBQ5mPPhtDhk+rpqHwa2f2xuGaMB//TCmXtsg7Uu6
ssK5Z9QScEB4RZgUy1Jx+AC+iIrxHhuRiJqHTUq99mZMQ2hx2GBRu4ETsp7dJv0Q4Xq77qdouQ/b
GLJalH+MhzU6lu2KOJn5j0m84kNf3dqmTZ1mwwkWGINDAotwx0ytQJfFX4clecNo3kUBM/0ye+PO
C0YMW5bxlxt9IByPwqNbfk2oL96duBlg8NZqYDlbe4DuK17a3XDv7lLDDE6RHd5q2G/X/bjug0GP
jr6GN9WEzqjL7okcHaA92TfGTFV6hn00KflzRFT4RIz+q1NRSDX1YMNHCk5iuN5eMPysfbDfpCdj
gIX47SEct12CNkGCuwlC0zjvf6gk54EqmVt/cTagDJDkuzwUai/47iL4rlKYZW1w73gdSitcjgPY
2l0YPftt9l4hFkCS8cHuxgCN34KcxFveUCJxVIcPRgSIyggpR/H07GGEL8BdOtlSh3zjt+k+N6v3
yja/xtV0p1UwMqsx3y4+ONMsWR8wbuw2GZTg02ja5rENOGSa8dz2mfakp074VFNI9tSEt5QWQ/mT
rmke8YrPM+w/VJ/h4ee0VngxXF8VmWGsvM9jMta8k2wYV+trv2IJ0PTjzorX16557XJ7epqM6dh7
rYn+jjLiac3GzeSmKV8k+qABlAN5zig2bTDkGkdq22byqDZXFSGCh9GYo+deLRasLRFE+nDdb71o
cp5kQThy3abLyki08v7qK92lOa4DwDf9775hpQaKCmDziK/YBuxM+FioxcDJCCL0iYvC5JYPe2Au
TPQaakFollT74oGWU6vI7PERar2Eevvu0nXt71z7Y8Lw90a6IFyaT3k944YyUbQlfbKwzNA8dxHl
pbLLbxuoD7UYvlx7HLMif75U5Vk+WDaE8bRhNGZRD9PWO+mSjUmml+Sel1fpchB3P2B8vJuiOH0m
VliBYHvqYTE+T838a06a8DzBw9CXNMcR3LGfZOFjnbetemy1rn1wX0q8wq18m+kaopCasMudpQ03
mZM5T+gUnMtrB6DPlFxnwIn7blvCOuOgwjHbrE7tHy/rbbWCcq9yG9Kz2h7XjsnIaMbYw3+EjbDu
x5UyhaQZ7KcgyLRHJ7mN1IrF9OayYGr1GWzGerNA4AXzB5dwN8MW2l/3m7MxOOUrOER5I0+v3Nuo
SJ4ojBgeUN3vLmfUivnldkZTEuRF91gx+qK43o+ezbR6rcNovpXdZIGRDS60flmfZFX2Nfyy3znN
BLJdvUr6zMXMcfbO7vOBUppAjwI8Xq3gCd3semNZw5cobIMn6TcBHDy61L/hJ67zO9Ru4bCca6h5
97IHs8AnPUGlg6h7QaaXYGAXBe5TU1feU13Gzd6IfSQo8+rB62OD0afdWa8Bn8qqbIgyHS+4HAlT
mimVfBD3kFOV61uyMHIbnbvrvnHTeJsAP8hjbjbpgSKsaLdSMflcYwqxm+0FhrsHKQ7uA15dVkD0
jVqsBFkNC1Ss/ZmYUrmJZ9CK/60iKPukX96W+uf//p9ffxRJuUu6vk2+97/je0zKeUj8/2cZwe2w
/lz+x+4rSdp/0xL89cK/xAQBCB8X3JVnosAErOPCxfqXmEC30Rm4yAhMlAZKTfC3mMBGgYBRTcBm
3dQd3QNL9peYwHb+V2BB6gGJZkIDo87sv6Qm8Cx0Cb+pCWwmh3ApXcvkGzqMp6w/6JTU4dedO3vm
HZpSkfirRd4n6PB7JmgU/phHUyXaBUZ8YTJf16Wz16NCFYu6OwEiL60FZMAhlK2KhSrJ6edtCLp/
oijOoTJg3edVTkbbM8jYtlkyH2Z4lZLulwVUML04JdYYnBm+W0rLTWwELLdos2TdMcNbtMbxcSCy
eG7QjjGNfilBnFCEXLznlf8lXqwXPcr1Uzk+kB1abwgB7N0FWVI4PmYwT4HGr6T9m/pDF61vhT4N
d5j5nXEl3QcERjfuklF5HPsGHsY+sQDbf4YnCoYxBsLPSA9+d3XbBAs8O47eXnk4cp8vdtHSVMAU
mfPgUUIhJlkH0+XGQSyi8SnNbXie6v3H3KGK2XRgvVpYDYz+yuWN+deR+B9zHSe8a6Cebfsk+IVA
r2gpQKGsgeFl4hubsu7vA7AnpGLu7d4BhbY6H5tieXQAKBtW8sWpQV/mU/FcIhIozTA/rfqLq8Pe
8YcvWGXinG5jxztH06aY0/Wo3hD6xEfCwzc2BZEL2rWNU4DpyybUoXBh8BVK6uDoOUSWmgqN+gSH
RcOdLqzIoQ1UkqaQFPvySx3xr87YPm8zgLvwblYwUu3n2vffQM2/gkVErOp9CGLjneLGhjLk9BQU
7n1ghPzvKTLZ5hluIsF/9Lr2iKyjvp2mluLLqPnR9Na8wYjzh28TOGJ8nK/hPnfLMz6M36ep++5b
lPMVaBui7BiDAV67/CbsnJsBCNGs1QcLBcMuwIIp87Cv0O150+EzghGlE+4ru/ll4u5JMTtlVvFA
zWj0HHhIWXsDn12OVl6/FSOpmr5cEBrGzi8qTIh8ubdpHzVUIzOAcvEH26z8aLgQ2O8wSVs8pvBu
G39JpgZYgkexaGsCGCVklIAe2U54LfHsyHctzu1l+WnSrQJmTQKglfOBp3j1anzMTP4q5DSMUW33
AA/8zoKuq86nGlJEpfvPkbF0GAxQHWquOeOnczlpj3gA7sbCvdE899EcF9ieqzNubGJoE8RVshTL
j9VAR8pzFoRB+jj4un7sMzTug8MrjeK5nZdhAwPqvTVCJj3BA8WU2hZwFxWyGraL1N7ByDR/2L3+
xNjE6zE2ajJilrWfnrDxyrYkPitOCAPYZ/3BmdwfyLGpKi9MqhBCAidt/urrQEgdwFjBOj9aPkHe
itnoDlTYjQZNlAABc7POfio9XNGbPHxwEOgUUfaxgYe8HfCLY/K31RfraJgwZfz+bcogrOZBsbdL
zmTX7Ffwv6CB+sjfkERwmS7nVTpte/hR7es0+hxkEhh2BCdoAUy1NtQrZWq25jAGnq1bcDG38UCx
q/aol6YO6BbYVV4vv/iAz0ViP2kx1A/48N/sYj7rY7EPu/YVnvM32oAlSCf5ACxwTOX7nilrzg6I
m++SJnohOjYOx2kEKVup39M5EQcK4CAXaQay1gbr6OAGXmATwDg+ZZLuQxZqfqW9doqChzJo3/pW
fwkiHJN7g2t6TK2nIb7PsUWHQNA9u1byDsf1oHWEwUginCdqHTd6NT2Z8H284ZjzlOD0Sr+MFmP1
onN/dT75wbXP6g1yyFs311+Jo3InA9a78/rpp+48IBg7IQV9xHPvZ0jtMdau00tvtTFfsn8zKrJM
9mICy1zLeB93OFWsPFLiIcRTevzeMRnX6xHXRL4kjgoPNsFLVP0gdUEtIs57inEFmtIJz+eh+KrN
7QdjsnZMpT5UiAk6e/W3UEioXaVQI9dfQh4CxF9+GWb5NuFuSYjx1xyVt+m8HhBw9/sh4mnS97ZL
QTbmjapqUmICqM9AX5jVAzAGOARgOLqh/KDz9qbvpUC9MdnNLP2EP/O+DQfg2VvmlSn3iiF+Sn3n
+7rY+LEQktibSXIfgJffOyX3v3Ul0NfDhgMMcxvl1Nak9scw0X96MGRAI2j7eIWPENveXWhirT6D
Ql2gh4zF+pSEwy1uDHvbBt6GrcVWx8tvNPOv8XTAieRFD7Oc+ug7yzoTpXwCE0eC0UP7OtTOvh2C
m6SyYcIbMIvL53zMf0apdY+NLNaYIwxNa9Z3IEGflK4+UVfXzPzA0sgQGDHhe4f5wATWO+zR5lPQ
hVw631naFzJCeNZ2wakhs9lHVHpnWYm5oeVhuRd+R7BMIszADrgE4YoCfZ6Tl8infmZMqZgbGuuU
gDHYdJ7+qQx7/+BYzAI0fznPDZETzxvPZtPezRgOAtHYYeu2dTxu8iVmKbE7HXVnfTHwD9iQozpV
IeEDl7gR+Lp7HdwEmIuMSgP3VE/GoXG8j/PcgungbMda0zh2MG92Ubocotn8HE1MQaLO+lZY7fOI
q2mUpMeg+FTG+slb5p/B3O81IPr5ZH2oDYeIMuQdbx4+p17Y4yCAXHgF+zugRaS274WaWtJIE+aO
wcno/JhgDs43lfmCTP7WD/qYfPrGMpvsELRMF7AY3ZLrnv3yLQAE2tXZV3syQVsl6Xu9ciLqYApq
F6mhhimYh6EhLu8OlVJec6xKpSFeyVlDBLwLR6ANbYhX6rCu8cbPm0+YT5Cgceivdc7cMlww0U5Q
r1Q6TzfOEMum4q3MT25t3xCQvBlxYSVJun4I5uK2nfBzTUE1GGNyTlf3R5yZR9dr8l06ad8C2/O3
NWnHNA7OU2bdw4cg193kX3pSXMeqTpH7wy7NJp+65gyVZNQQYw5K8zZxzN0wYHtQJ+WbW3OJu0Xz
1bLTt3LhltO2zU/m4NnBbz5YmR7s05p4RZnnhJIYD4XgOmbd+lCNFvWWtf/uUYFV+x8SaE9b5kYf
swy8uBO3n00/f1xcKuGiKn1xC/JQpRJsBQyfMH7ftctH1JQ3YWKH20TH9lWb+o1VzN+smkSZGenk
Ub+tsMvsKX8zKFTaeJ+lAI+xgDGO+KNxRyzs7g1WlaoM0D9qONMiL+dMCPXoMHa8RK/8j3NN4M4y
vA3yf6JHPZWv9txvBlWoWmG9Xljjq+HX353gyQr0L5Pj/+iAOAIyme5wyDQ3gZ3eLwDyzar6EAax
Mj7VnzqPQGpKbM+34MSbvQuHYbJ3WjaDkvWjR1JKg415nk50jKjk59zKvqUN5mfZ+hBb6Utvpg9k
wO+9xcXqu9BvLRh2fQcUYa04EU2IIG48vy9lgDZqbV5X3/pSau5t5TiUuuT5K+Cmu8rgN3ZzWG0T
DcIcQaYq+uhUeE2VWXzrNBb3XSr5uf0REYbBYZKA0fCFbIO025XJ/MlJVxANff0UMrDmp1Bdu7h4
eE4pD6E4eqwcc6J8F0UxJefZj9IwMEhZKXjweGj5y/eUegY9IjxGoRKBVVQD5MJvGZFrAEio4KgO
6jpvpvAt6TyM3nu9xj0vudcDzN7W2MFffXyuLMwL0o4bHEWG1PbDw8Almg/AHwcGTPgVWN6b668M
U0poWfhp8zjrqo+ZUeHq2OBFZb+kxJo2CH6/zv70yYvHH8vQ/zRXd8dI+1sSkL6tdf6rOExfBs2O
SWVhsRWMx9EGy4CnxIthFsfFme6MNgTo4pC8j9ov2LMAyKeGL6lwi9rW5MFPaeJ9MtPiNmyaX3HP
I3Yx8i+TqfDJ/qmfGdBjwfBsDIgOSNd8j3stAeI03Rt6Bld0JEkVu9/63EVl7A37FSteswI4N/2s
BgQy0dTibuwWZ59Q3BGWE4//4dWu/G9WSrCRctojN1x8hyC/UMVFaIPxv0o6wyP+zg3nxaIeLQif
J7I6GYzEsk/3YRXjIZ6k5EOz5nlKy2BrAZA/xVQDOukHEgZvSxTx+N+GhZNv8fpELT0FBmlPjfMF
vy8GBAeSfuA+nRlvuRUi5GA+rrH3OIX6ownjAEs6vJQbDAn7zqXsHTMMc7hrqukVT4B4q40YzKzm
DnH+dztaXoilOad2aJ4ownvXa/9zWKfQ8LF3DXUuMB/DV7cE3dYRO1unYjuRMB0Trqk+c38snYGt
vH9s54HxwJrcxSqi2gTv2NZHh6rzU5xidCCsnv3YWkoMZbxnFKq4vnNswhGz+6k4pV5xO4dv6WQ7
8NfVqBZQFgFZHoAJChMtuYeGER8SC8tgq5pP1sI9CsMofxN+DicDLhapSgO9yR4dpo5FVOnBKO0W
P7xxsQycCg94kvfBsuN3Pxy31eQ91PyvUa0s9PKfg6kfjWa8w7DMNsefSYzTwDp9Cjzn2xC775HN
eJvSTubfT3bt/WqyWtWuzWCY6uNMzRMu8C6ZzsohyfIdt7uzYcx3bfKI50xPlrI6+lVAkVZ4NKzh
1JgMFuYix+dlWqo9ZVcwp6r6rWtgJKTYhmXKTSrQm3a7evnXomESuaJCY8YXf47bRzvrEC/VPOYD
Lb7rk+zFXK1uHyzxz9S3D6DdHJ57prv/PkwIsWc78QAC2HiOYioli0zCDNKkUBmsoGske1ktioYa
Ls71eS2W4lTiOI5VEXXKSm4p0sYgeoxRX5/7csQQqa5/yOtg7OE71CIzopaTEIZ0VurjyzBI9w4m
37/1zbUJcEObQdci07h8J18FPcbRIN04L/m8J/n0VQAIf7NUhhZoE0RTBQ1tKIIlNuyRVYj9bq8l
/DSMgQkpoMD4Mk5I/i8KSwg6xaHPuleRbLqZT6Cc1C9SLxWMAbhwdibkB6p0Pld+Uz1mTzuRc8qv
LdXvcpwOdz0FQbhqHP8USGJlG54sTtpA4RsCcgUZ4xLVVItKi0qwcUfYPoic8in7CxGTd9Sa7+UX
XpqytycMGUFAXJoruVm3dJOTfImZOhdgdWpY93GdKbZW/9zlX0rI0FdOjuejOtbyr2Q9z/yuN4i6
qD45JvIKaUnf5XSQdVlYeZAz1o9PDSihfhpe5K+4QCHkr7meDbKlVZWTTZCvcNn/JVu9qEr7qDIZ
bRPuWJzmW49Q0Afhevl/7dIjF6ah+CqC0OGsIwRS9ufIig/lWq27HkWs8ApsFegqUtc7rhFGhsgc
kasyBzoRaR+guWVl9X99sPxRvylbPRTtQG5ihY5XeVpR2iZgPzclpbA7QSIIrmJoteqEhmQ3v+R5
llz+3Fk4P79dNb7phctW/rw//0Gc3x8qGGXa2h2suDRWimXiL9pQ6PvrP8wlckNhcMkzjrNKvlKl
j09FO43IX5UCGgOknCLLQ607QL4oOrrrJ1M7XHZV15W8Ut7xP/YFaPU2MY8btHMc+jHNiSWgGpCv
bIJGOdnY/VxPH7WDq2g0sc2wuI6Wk5zB8+DAmKLuch2afekRlgp9daX9x891qxxQEgimoMTzUT5b
PlK+7Zre+wzdGBpWbnu+nEn/SfNdefZe3ZEck7Kn0GumQ+zl5NhUvZOcebK4Xq2/naKXpmxfCYOe
AhUHUX/25SU9CjTtve/Kw+Wolk3UHc2oPV+vcPl516teViN1Fuqo2qmv5G/ykoPsb4uEWva4vv7P
U1DW5ahJ6/IaWb80/9guq3/0XU7bi6hbNlUFoyhInOeopmoeBK6BhcZWV5Bc+Z1m4GDpYuKKvpiH
FOdz3+mYDakbxuSa3t71Hsu1f/bSjHClf2ciuljhO/RT9qz4sVM73ApchVjjc1ncVt2MwioAiw1Q
Tm9Pliqdb7ThpC1IdGRRBVVP0XEL0UXWITBR14VsZsIgCNOg1QwN8qUUc2VuwxbZ/5+bpR/Wh8k3
X7O8xsLVfUNiE99OahEmE08BWUfcBP1QmoOJk03S4iZmzVN0AOcW3cqGKOJB4frDwS24Qxfq8pFF
oC6L6+q1b7ZmdPOy+dKUTb6c9tf9/x/br++czB42Ki0o+ztnbtfD9eW/vd2l6amv81vv5aN/67h+
weu7/FPf9dNl6+w6X8qw9aOj1Tn7PzZeX3/5OFOdHH+8/QoU9FAn/YfL213/nD/2++2rXt+mJwRG
BTtzqetHUdZ4MnL9M1pfkLGZKoL5rTknQ3NjFgtEV9xr9b/TL8ZMIaMspE9akpyRVYo/D0Ooa0fI
hRQhBar4r1HoHFks0km9PCHHOYr2BM15jMR/11z+tg4U0t0SqGIQKvf9UoYxaoFEhvuemHMGbd0e
Kst4lsyMcy351HnA7Z2OSY2UaI4rMlzSHDA5VSEHstL0Zr7kdBp5CPXZGJ3szN8zX6bKEyffWN9L
QodaAdzqBpQBSemepJT+UlUvNnayLl52skp5w5eC3MFeKuxNxduSFlyKI7DUlkglxPdEXxPKUAdm
5m2pUwiE0mFXKvtEH27vjRgpSuuPvrbVIcumyr4TC+AbIQvIYlL0gEtfqs9HJUDUVySAijqA2SXV
Bw1jSXU8BTYgLTFIvfYlk8k5gNaYUskUYUELLIAhFyVS8wUvpo6/rLut+R5WFdRldWwl25YI5kuO
8DX7ttRttmV2TcRYjesatZCWVNP+0YdeuSMwSEGFDIovGbhLWw70WBJT630YsmoILFW914zcpfT2
sq4eYi6qqbjskaerMUuiV5DEpAkAPwJHpqAByHt+jkld7+UI2lKBdj2i0pmWFbFZxqoDFkQ5g/+2
A3Nqn4UiYKtjG44W8DFZxxgEJ/gi/+Ao3EA+9tV0W1cQnxb38x/IgEvZs0ILSOu6IAJz0pLOAFVo
UfCqgGKy6EHAEJXETuTat2D9c5NGRJcDPbShRtb9zZp8s6KgPhODdPZTN35yDFUIKMcJyzbQCdIc
uIWEZhQfLsXN1yMhB+Z6dOIWf2TQ2jhbqDHrdeGpm9N1Va5M+L3VPluyn3IY5AD906GS0uypMutT
pDAZ6vjUbnCwa4we5Eq7HCK58vx0dLYliOcLDWJUEXUkNydc6XJYhIoYoUbnZ0DCG4tRKMmErP6O
vB5CuvrvIoO/OPdVHZKsX5pB5I1bPWb+LH+hrv7Hy/+tWrJq2BidGmAZ5GpJUozMuwxUnbpByhUT
oNrHT1xdUJdrCZkcflDEzxDxU4BQ+OgzOfpb9MBMrDQDSn/uIQqHRwQff9pf2BuyVYAcYTlre3et
3+VcEuPQSlkEX1elJX2OBvl4YgAhZ5qQKzTF8/hvacX/j7QCtQFSh/+srNhWedV+/VH9Lse4vOZv
QoOJckK5iTmWi2LBx8zob1EF0gnMSEEtgPshbvqbqMLAMglAN6/UA9iOOsZf/yI0uP8rCFAnUoBF
Gs2DAPFfEVXwNf5NU4FnE/p6Dwa755sWE+A/XeX0Iq71UFu127yNCxhWnMRTx5nt/N269NUz04N0
wVFxM0lb9vq/ts0hOs12WQB5qne5vp+syqIyTEYSfgQ7eQqe+mxgtk1J4TMU7P5QqntAJlWhnZpS
4/WbbKUTozDu3mpRLwpkeNmpLVPm7dIte+Vyj/9719/e7rrP9Z2kRSkh9RDD9HkcYopO/v2111XG
uAwFruvS+sdv1mkemu8AMeZ1n9LoPurpGOy1vEe9BTGvCzECKVeeyUhrMkoNMsUHkl5ZeG73b+sZ
3Osb2YLZDYUaTnSWV0tXTvb7xniT9nVHWZXFdc/L7upjf/uAf9r8Rx/PFv/QZS6uNNFmAP1zvr6T
tKzAu/f0BiSdgiTOeKCsW2nKIlWd11VzDtlswzm6dA6WThgz6LzLobwexT8OqqyWcvz9yFxVMSIO
Qm7trtvWVgXc6qTDFCbe4KGCj0GsuKVyEjIri7etUYO6VTtKn7Qur5NT2gR/SXWf8SDn6SJ9srkw
jNvGirOjrAF786nI6kGCyWde9zMn+8kdvOkgG64nv6xe3lR9QQuPHEN7mGwcyVGaulxSqimLZDJw
jM2/lgq3Q4BdkXcUdCdTixKHcShKtMhtQT/WSESi/etuvCqPmWapZk/ArIqa6AybudxR94HLhRpR
y2JQk0Wdo49OeEhOnr/spV/iWtLSmUNjtKMfhdgaqkHdBdt6XbfaylI6ls+mGvvLQuripSUF7Uwj
/tqAZP3juuBvfoHHRvCog9I+XaCnoYyu/STG0bH1LoE0mSJHwlD5rWklFE0sXB7L3Ox+i/kUMj68
zJ0b1MhO8UQlh0NGVb+XnwMViatWmpSMM9zLi2LCrClMtyU6s+JR85AypSRisSUO9P3163vQ5fCA
ZlQumE8BfkpIUlZlIXxaacEru4dqR5JYyc966tiodl4hSm6E0lsU1NqsS/cs/4LwBaQln8ZsAmmC
DYxUUbUoTQYctZKNiUuMyefJ+xehNkoUrNaBq76rM3zFcmQ2NyreSj601jZL2gHovHwvGejFKWdo
ZVJxJV9KjomttdshhO8qXXLArscqPKw1cdEc2ADzv7x4rwGj4cGqVqlram6WFDebNlR0fd0ECBWi
h1enHNC292BuAPTY6zlFcHVcLyMutknLNsy9aef5iSPe3mhqsCutYFY0Fk1BfpoY03Ai8T98QXD1
MfAvK4OTvWlVU9bLNSUNidBN4h+aDLelKexZafldkXAyRXdXskTWRwB3ruCJiDpKlE+Mfx28pCjd
VuNqFtK6rmJKXFNnGv+SrmGIPvuQi/exTNQElutjkXZgqHl/5efGUW8eMWw6zYwQazvnfv/3j/VL
m2TMdX1G3bUx0XlhlvKvX3j5mcI8c9XMoe4N86xjGP03YVd+paxKq1bjQpvg1+y34THBanCr22Oy
vTI1PJnM/AbVqJRjuzeZJyHsDqjfKHhNMWu7nq9ydlRoJ6BnLtnGAobwO/45GLRjEVsGdG9upbKw
7eKhibnyTMb5gM94xF8XEWxZKpugMcpRqXyChg2h1VRNpic1/5JwsqymMj+TdcfA2r5aRywGZUAg
cUlZ6H5Rc9o04wFvEpzpRivY1WaP37U65905hDXnkY1MEcBtodLON9IXlssXr+pxFB+c9FYWbp4B
Yq90A/eSwt6hOGPYribKs5pES8ujbhhpQtbO59Z7NSbcC7zSd7cAO5mdF8XME0ZN1EkOdTfjjLFR
oJDHkW7w/M7UvERO8Mu63fRUAJM3xpHC2Ll1y7Ulh79VB1IW6+LT2aiZjil05VXRuoUpLtzkXuaf
FXzKvkp44vH3ycktretqD1FxX+lUl/lM471lNW5kEUXGR2fEqQJ6ExALNXmThQS6rn2yWq0lKRNp
yj6y+boqfVYaxUdzcW9lzeYJjRRLvfWlKb2/vc+l6UPBdXvue+4yaoe2a+6EDSHYB7ObofF1z5Xp
jqgwPFxoDKztRi3C9tsJ4HNjcLgza86zXA0lgVsyMDLKFsiN6rw0ZTs3lUfKVFPiVZTSlCrYM6l4
cyvRamlKpyxqtVlaGqNmHhoqtnB9jayOz9bgJJc3kU3SK29ECSS/PDPXkRJwt2ZootYT9SbXdyK5
jkIqcUq4f+rCk82VjGekCVSAQa56DaUqsMTUIpM41nX9HzcXMm6WPeVFuVwx1/eUl19XL5v/+LT0
+hoHF8Bjr9KAf3+h377lZcfLe3iKjRCFvomFAA/9alYPvW5iYCDroWmj/guBV0ufLAa19bq6+jwy
ZWdpXV8rq8PaxFhEb2TFJmZM6EW9QHfclRyMeivNVo9baV56r+9z/ShCH/o2Qv6wla3yefKSf9r5
t3e8bv7jK8qLf3t/9aWkb064U/jJSebzEu+TxRW1+ceqtRTUFVN2TwEVE3cJE15jpNKynaLdh87y
Q9b+MZb6R2hVdvyPfZXKPyVDpm9kP2TPBIakeX3d5VP+cfuAAd22cRv8WOQbq7DG9btLCzEYQTJp
XveRn0Zl/7+2XCOiso9jRM55hL5aT6Q5KLiTf/AaFpm0nkPuGRM8t8x9resSq6J8GHcX3X4xjvcx
spuDhLAgZcCZkyGfrF8Xl862NEIFEjZ5MKlx4XW7pV55eUt5E1mXzZdOWddVOtxAfDMhZCRkrU3b
etI1JrJtcNPnCxZ3mkNxakvciOI7gA8OdgH7RkHubQstsoQdbYAK0ysFhjsPcchppA54Nxitfomv
Cy5wkLGkQADNOOb3+2CiENTo1T4cAvsmWFHFSStuCufSspPROzLVP0k4SOCpF7BpioETVd5mi7Fd
lJANukXTQ2ZBhngSu7pE/CXSFamHuHS6Wqeh5+zsTeUZL6byVMj1aNa3Sezf6HO/HMfBd25mtRjs
qj4nPaY1KgaZqrmKtAqM7DA0Mo6tXuo3vVpMXrjedK1l7KPK+SaY01HNg64L6XMZIewsA87OBBkN
o8lm2ledpd2YHQzoXEOcYTTpp7UFJFDI41ii5bLoUJCfq+qjzi2YY6zGWdc4mbRkIRtyBaHsx7Dc
JgpWe1mYeQzI3j+Ecm+UQGYqPgqClrw0pRcr5wfyWsFBoJQBtGUGzQm/N2qX0587G+puLS+TLdKC
Y1lbHIyqhbx4XRT/viobpC9pDDRkwezsyrIZL0BMN7VLVcWPqEn1XTdIa1Z/VTBThyyxSzm+0rou
MPH765hLn6zizKXmA2oCIOuX1jo8x+syHLLLbEFt/T/sncly49iWZf+lxoUwtBcXg5qQINirb1w+
gbnL5ej7Hl+fC9CLp3hhWWn1RmlpVgOnsROdlEDcc8/Ze+31gfWAWZ+3EI1bYWrevCy5ayN47QF/
3VTWJTJcN3vNsvp+Tl++nhpGJMf46uRs//Kk1Ij2UdTuwp6tKlgbvzkg+wf7vWQ7OEzwGWBqJbte
EWH6K5lqDvgYoGuX3WW96KoBc1onyU4cGxaFpTG8XnQkqVFEmNLt1a78PIFXa0DK1zks09RxVwI6
wDYvp1OKwnwwiuG0Qo21hWz8dbNbM0W+bq/X1uesz15vlj55GP+NzdrXKInKj1/Rj/8BOF0psZj9
F91a9yP9MfyoP/7arf38mX90a22LZi0B9poQlrp0ZHGY/aNby0O2tOljCEczeYA+6p84XecPiQMP
HIVhWjYuN37oz2at/MM0Nc1Seb1PC9y/06w17X81wNGepX7RNFCfmnQWF55KM/f9x0OUB83/+V/a
/07iPoy12akOfYIDXlItzFpfeVIggyNviHOWBUHWnKIN8XarEa4XO1bS/KD1ZBKA40WbCq6QyV4W
bGOF+KYYcR/2/gKGjF2dLXoTG4+gqXZXNm1w7jFDqAuQp0x63WVS056brAZEG166plA8JfguBdLG
1mqJNRSiO0eSMt1QWtXVqvCHSp7ivrHFDQL97BihuIyEaZ2Jn0O8bkLtlsEO6/JHsoBwzMbCT8pH
3GLN3fV5880crZui5GNpBMx16XfaFxLaUrcfx4VENtGHA2zxMhlqsEtC/0YatbJj75Hsap0MRzAD
5MH5KhNca49w03os4vSsBjWRJJ3Vbns/nM9igkAwkzBmR9W11rBWTdLZSHwxslNnzhFtBcsrudPR
fwo/1R5lBGcokRc/zmqQSpOGl+epK3ysRUQyIFYjdo+Mjmprxiz2IxgDwurUt1ltNjInPXPWrcdh
0MsdpXLy6Af2G1CvOr0atSiPQ9uEu9rUPmZEPdvYLm8IUYb6wimQk1zjMoFXgXlH3ztEioGiQ5qo
yb7ItHGL9Reg3QCKrS09FkJMga3HMfQ7GYqCAZRFHhgwqDJAniI0/vaeqrcvmR7A1xsbxLnwgwBy
bHsZ/CIwC0G7n+EFCPX7utfvraRrEHcmIWGmYQ+bqdh4t+jtbwgZGlw1SH6z+rmpTeKNisBIK0hm
iXDnmOLJB5MGd0ZU26aezhbqfc+Jq18gqAhCIGnBTQRliRVndyH/EelxREfaWPxAfNCZ0O9zJdhM
xuIf6K6a7yze4fyxj1qgJcR6gMVqt4jdYhpicPGmhR+y+LMlKJwpu1jqz7rM7sgfPY3sq9iqYD6P
Y/4oyRR8d4R/nEpxUyLkLJJjahj3TC2/V1ZP1HJRQMTIdkjC0hc01tsRL39LOKQBFMxHakN2jnLA
XNZvI/BLpX/LyOR2NHxUUcRFJD6fvO8q7JEkaTQdFDvayF7WYytQqnmhYgQdddjBCJRyl41soDoy
OHvkeajZCbkq+/FQDIOJ/Ms+dGXtIC0dxmMPBQ+oKOkXo5HvmTiXwOXwnZTqdCTH7ElokuyNFvBV
qGa/Y/mAo+PcAC3cFY5265vKqQ18ZdMRCXWd5GNXN8OtqLNLpoq9PZePQpkIjPNTvDfIIrU6fDFK
wjeGCLOS62dZfkwHC7XZLBEutdVtI5xDPD0SRtnAGtXaHbqJJ/xcdgpOjWDpLTz8aN+mJep/pyyQ
zcUXsgxtsDrsP+JMzXn/leMKyssm4VST1Lg5yp91CnTCujHSkMwpA0AQJx2vXM5tChlmhDYFsetr
r9MAqDNQ+4csAmSAoWLT2/h3uknHznQizGmr2TWItsVlYSoDeClR3VdU7xdjHsmaJKcQk9mE+MTI
610eleY+K0iO1ybOTn36ICvHPGTUytB5Gs9PDIxbXTt7ZqjeOv3seJjUhgo0ox+Fj0VY4RcO80dg
C9UmbrPfaeyTDT8HuTeF2ruNZDmjETM8+kQ391iMVQocsiUDR7uzKy11nWm46ad73YjP7YIsM4xQ
bElCcaWvvoMmitxMt15mPX+MAmoQDGa0dztfnImztLGPwUKBaoFDNws8oqbQn41Fdy71OfMG3oBR
tfU5QpN11gdafq0y/+qTEZrZ5BnT+BLju+bcAEmvt+TeCNr2gEbn3h4bck40IlALX7Ju2LU46zoD
qLILXDsju4MTv66NHT2gEYpEysaM+Kb2MBfR2aQpuU382NlytCQXvKNbDQfSMZU9YauDte8k/KKe
LEtggBFyVbJ5t7lPRlVmNL91G4xa6TOfpB2qnPEHWvug1++U3LLOeR+VAF6WrPgU1jl4IsDlMf+d
Iuz4kA/zTRvDFodHR9bTpBIBnJH9MmfwLsZwE1YOLKPceHW6Od4bpu2cpx4SkeGIaxGThRDnUwxu
0BRuhBHv813Uy1tZ3081/w7t2D6tN7J2GA8caJ/vMg+T8Zx0S/oLqSkzsUj9VFnZP65i3DvK9gX0
Iy4RYTwVKmJXBWXvpAmdyZF+Py77ADBdfUjQn7AbA9Iq13JdM06mgnO2jS2yV+b+d2bRdS9Ao2/0
+Fufcq8v0n1awYKudcxR6mTeBbmJVMSZr2seSUAP8ailAX4wm6wbZb5WeJX+P4nh4/9FLqBD8GJU
/3/XC9x90BVM+x/59K8ghs+f+7MKNf8Qjk6s6cI4UKXlfKU6SPUPS3M05JwCb7e11pr/KENN/Q/u
ItSBHAiNGtYC3/BnGer8YWsWgjZNahy9pjT/nTJUo1T6V9GAiaHVNBbxAacXjQxW3uBf61AQ9c2c
seAcxrR8RIKGXJ7wWHMChwcuivan4wWKdoswZ/Z0Fd+X1M3Gy6S6bXJcLQ4egYeSCVKzOK/awWQb
19Y7EQHGzAS2J5vZCJaTfrwUdnM/OOQiZArt/TEca1eG5ja8ZDgBNzXrEQZ6/hnIBwNjfBiX5cDR
XoF1sjysC8WyZNDmDz3JKsJ+nuEprBMWl+JnvCw19bLoIA7czIMTHqIwIDI9xamX5BQ0DbYS1wQ7
uJ9s9tZNErw6xkLyVazuRPQcAfA4Ys5E6z7H4UMU12DG8EyFLQK1QLffQjK59gBjyRoLfg+N2DcG
6IBwAms2lc7FLDCxJQyBCKtJT+mM+YL04WifYRKmw2Y0XjMCvVNzH/ZABNY7jU1143fa5M5hQras
MiZHW69/GlP0O/Rl5RaG8ixsbCBzDBkZWhYm/FQesz4kwlnoV9tH+O/EMj5GZnPFFTmMUAHJjzjm
hEFtMc0PW1/MwHAZMWPXxfoJ2Ko6zjpoNahQdDlCzPix45wK0V+jwGzPmvjZhE1yIRjtii/Xvgob
DusYN92uLkum5pgrtirSYrcfbazkjb4zBY4fml4MsUvyZJ0WFGivmhLurEWkZRzh+cHFF44TlNqA
pnlUhgCdZ4a3s908IY469/Uw0yuky0XNIAEWqkr77mvFj3okzW+cxW3n2Nkt0VRUSIIyE38qDZ6m
vc5pqhzTIri1isI+2FGo3zi6AaPBfEPM1t4Cer2MpVOelR5OLzl0B0U1UneYWRMLZXryO7ztDeb4
GA/YeZpx4w1JfYTBZm/9zn8eHfRkorDtHZJT4LepsQG5nmMUS+Ay6YI4QxlUDXWv2R8yqY+g3SjR
pc1qWIW/6hRUYQQ8AKQFMVt25lm58lElZrNNRix+9NM2WRAYD5iSw0Gxsb72LmLm7pI3QQPSeSyp
+1Ptwo/gR2o5TvyUX5yttJ0rzOCuI+5kN4x6d2TgW5MoYn9vwzA5qCOR5Wm5RP5ULXCSVv02souk
9adLOJfVVbWrXwOqZTcem0dHFBJan/89UwaqR9J2QwwtXR5dTRlgucPeleN0xTSkshnsjW9OnT42
bINcPZhmYsfrY01KsVunZbMvJhbdHxFETbhmI8Fd+uMUAVYJ8uHeUaSnatWhE7ruNkTV7dPIfwoG
5UNiWySDa2DDZU1HLdb3NqjFSUA9ylq1Ib0s/52xP5oXZ2UIkorjxae7antSC+qLJVscnbVmkCnK
eWvKG7IWVbYA4/wziodTkUckuXFCgp1m/wSbui8yp7o1HOcJNf2lqU3DRaYVu8LJ2nObPDtJfcHu
tzfL2UaWMmf3yXdt7H9Bk+FNjN1Cz4YHGIFyGsq22nH+HokyJVt7nuf4m19pmMgsuS22YT5Des4p
5XudEGZhnn3Jlov9h4ZXNhkwE5o/DZGSolPhzRn7aj/YPYcfIiLP0p2nXKhL/z2yvDzRbE81I3SG
xFYm1Aq0DlUXjHS3xcTkqYV1XxtBf1OOYXbQLU5Gmmnvhzk6ABjfBNOeMbWTP6d64xwLnB+lQ3GD
Ja1mx6tyfrCcvSl1ncQqotHYFe8yibNbDo070B7DBN7A5DBei5QUvpZ60uv6KTwMBs5gS7PqQzcm
LwwkfXdoIn8j8hgAaXOcKqCFY2s1LzMUBHVon1qLKPh4kMFBYyi8nbPwDBLA3wqDIFTdvLd73RuK
YdqyxbU3RTw9lynl+uI6efg2pwY0AL+bd7M8Tj28iMy2tiObKXtMoi0thITowZMRp+old0D/GERD
J/HNPNHLZvpfXOknCre13hmJKBunM6jVmUM6mf2uOBbNwszfK2zPN32t6rumJaKxojbd0kpWiOqe
beuXmWkP5DUBX/FjZVcTWy0QJ0OoiX7OLV6oLspf291iIVdiO2dTTQq8oUHN9Mlu9Q92p8LnIAGw
NcK9MpuNW5baISjAyzh+d1RC8N64lTnD0C8PjN+ED70kFieMqXa0jUGcKBz9GJKyr206i3ZE6KRX
f8aqWEwcCq3uEAdhPBpQSSwTzDplJS6SnO8xhci+V4W5oRPllo0Ru3M3eRZag4VkXlSYxkvSN4ti
MnZxe0MT/Z6xoGdmOkgxh4OoFHt2n29VmNa7sZlCLwgxUJIHeGzVYTqFOvtGC4MM8eyPaqGRQWfr
QFZaBcif2h9nAqY8o7RZilOz27Ib4vqW5jCjR1Hsq4TCQ8BIrLX5mOvhDsTm/ZjOxyLmkMMLnW5D
P/reY8+5BgTfxl3CR7G6fFunNoMvuAyBY9xk2NeUBjmhodFvmhekIWbWAXLj8C77irgNuddjvNYT
RKDJgTNbEQxvZeNJnekIVdM7ltvAJZkv4s8z7InyctsgeR8c+9iJTGwr6zWaJPGfRAh19UsjIdsk
7Z1mDq9Bj0o9rppbJYbgO/rsWp1zK+JbnzfY5rGCWO6qmJB6FWFcqyARxyhlkbX7dodOyETVQ+uJ
4Pdd61clFnNOksTlRUii6soBiwJCRU7NT4zDWURYAQSCk17Li1ZWlCNm4CEBCS5Za9wWff+STBkt
nlFeg5aDC8L1tfDDYB+POYatWD8GjFTIzU02NWe3LR6ifaQ1z47DKJhI+l/6WEkARsZtmffPc1wT
uqglNLEsXPPgu84BEyMO7p0MA2VD/Dt/d2zeMdwGBrkPeRQ+51X1S+mFl2SgrxwfNbhD6lUqn2CV
InzI7D1TAdIbIONB5SjJ7sWADiaW2qo0wK5mFrTxTqDx8eMenHD+HEiVqSIre/AXy9/Qsivr0gyt
etKy4A6K4LtZ4ZQLhvG0Cke+Ltb7Vh3Jeh8HACWngEK+6rlWgdR6sephapWvrBJ4qx5jFbZEa7D8
epsvZ3rsWyDfFYEYqxJq7kW665YwRT8qpmNcPmYIY+Hv1cpmVf01yzhtvViVgOu19QGrHIh+XT6I
srp8V9Ppalld/X1Ti33DBNW13r8q5dZr68X6jAafhRVTYn/dtV5bX+PzNb9eTit9VskS2hhCr59z
LIxT0T8yS3SOwtaTfakkN2GQQy2AwG9CduYJ9jyp+0j6R/vLgStXZcnnf7GIRfwu7rYja9Z21eqt
ieo1+dMcYotTZL3z6+Jv962OyL/d5zP8yRqjPvzt/q+b0l/TLQm6LwpO5GGozMB5/1ThrBKrUgz2
oixdNFZo3CAokV69CG6+/qyriCpdRUvrnzkda/KT18fFOLxkS1glYbDcp9pBcWhw73798Hrtby9Y
k568EXYYgdxmrv51oa6z9uVivS9qSFWGmTRt1rewvlSyHmPrC35eDXzxqjMr2I2LjmPVTq3XknWG
CVl4WUy6X6vS0klDzZ0HQlxBVtjTdrVBLrbRgFBq8jZibFqff7ZPu+/n9fV3HwvO5gUJ6y5sG+w1
q07yP1NMDu2VCBX1+Bet2efVNSw9xQ1HklnCx2pfv7RlNm0WEF3LNyq32smVEZsarSR4fl5SaAhd
QMG3RMmsN9drjAxrZHFLttt62+njhJ1ou4MoQVRKWbyBDujORdQTHMM9U9LUd9y9baAZP1naKYcg
ttPhMTcEuJCCMz5ozcWc6uRBRtbeqv1vhGmkJyBG0Q5qtu4lbUUqq+3Hu4iEzNwsn/LCsLxEgrUz
yoCIhzwm9mViueyMZDlfspkTESkL81J56KhUTXpjmxBO5oZ8+pixs3jXNY0+YSdccOIEyM+2cbJi
9abqUs11IkPSUXfiozZSRQSJcpRNFzGGaZLz0CEy1no/u9Ex9u4rAeejRZDMjFkkCDYnAH1Beata
o8soDFr/2L/Bq4/w3qQt9DriHeJUN9wqINREDPlvvuFPiNfKY+2wL1OUCHgL8eFe1nUQj4fFYdXc
tc0SKSNEcJyUyYQu5TMyIBg+DProRjeoCLVFvTCEosgOiU6Peo7Zaq7Kq9WI+KmkWp2769WvO//2
nPXR1TX59byiEW91LcttbTjX9bG0WqKW1qtzj9W0GPU7GNXFaVX1aItkZ735ecG2ZEuYPOt8h5sr
ZjuDYHGuxDFU96IcMRk6neNWgm+g0jt3ozr33pc8aL22aoSSeh6P4Gq/HvOZvyNgS4ZP7VK1bPFV
JHOoRYiF+6ccav2Br5t5A9VKn6LMbSKdpSzxw/TAfGOXLPKBMl3ca+vVr4tUxs1+EMMxToHkmVaO
Z375KqyBxlOaEySQ8C1f7/t64OvmZ9IxzlLw+Ln9mc20PgqO7IfexConEl5uvSibkryYRf5VLr+v
9fdCFHK0j33zXK4uTVOYl1TRpLdqBte/g/jy6zLFcCbC1rEurM5U1bBeNcMYt7Wq6AS+czF1hUFS
chhs+xrDV+/Yvtst2dC1Fegn2OL6QVI4rTqdVaq0Xlt1T3+7z9Q1GGmD7qQuKGh3nffny/LrDEu4
c53U58qGabXz53t4mNFRmWn5RhSRw3T9FCL1fMr1Wp9l057s3sMqoTBFOe2tXj8s2s9dzVdj82ls
Xd/BvJ4Qi396XmFW6WT+qiEWT/73UUyWB9f+hsklktlUaY6y/z7FA3aAbtqXparv/WWB1EVUe6aU
919ypDpOgva83h5p86OGW7Ae8RjQJd/Cdsb4ME9Iaxc5WvKxikzWi7h1zOyweu/UTKmbMwAiws/U
9LSqUdYLvPRwrmx+3X/TqqCc5VSFrJ+l+VP+0iU1BsuMY+tL0bK++Nf/uN78krqsD/ztPtTzvOLX
K3w95+u+v73q+sDX21tvrhcxiSEbP6Bn1tjxy1+kO+uTP6Ng/yLdWX8mTGV4mNGp/+Vl1g+p6DZd
EwtyTVeSkI7mpT/h0BUehtbb1elcTFhNOpZetviLHHE1wlpOiMV8mcGvdxbz+Dy0beiZi9eAQI3P
jO4iKCLXRAK1+U9FfeshPdrypvYjRgNzDEJluI8NNMWr2iUC3wcnHXXLnGd4T/MC8yOzeN8t40Up
ubqx1zeh1v3joIvck1g+gsjIDkKx8Y0syFUpoYDKTItOfIRVYGRkFbFUZh3bW2Xw42Omjy3eK+2O
wAWi01iycRMn7Wl9DRwOMw4WlNP7Wks5L2HniBh91csM7L9R2fI/KSeaFtl/SXjms9RB9C8zBdr2
y8/8Y6bA4GCRjcC8U8E7SxyJ/1S2SOsPoTomXf7FuciMgIf+lLagcvlzhqD+YVg2UGhc3QwTpP7v
jBBw0vCif2E5U+jbDtMKB2mMZtLKFYsv8S9SFkcvQEkUMj00WflRxBUc2sWZVP2GEMGkXufr5iTP
UVZdkBPspzCMtjLsSSCftSvoPRBh8HcCuQzYRtxzqc92CiNlcBiUuGTzsag/HH2jNU6ISli7l51y
Q0vKgOpkqFuMub/rSS2JirI/ZlGdVKE459joI9LSUIwVsXmjYJxwG7wVfI00cP+2QhJWWN0YScyk
O0vL3WARbTbTztgZnbzJ9G+DFhOjlsZbKGikTxXWXakopPYlS4/QaK4KcV1erfB14ScJLosJZR98
45j2GSLSRP+VU5W58WwQdXEgQwLzAgqLvDC/a/UEcrGYNR4V3hSrPwDb39HLJx2ryU+kRR2nmRCc
JO7krizkbc/MIUqEjV4238lpoP1rW9o+Ms3KjcPwsc/6+wrsGQETBaE0kXx3MhXE84jgh7LRbRsG
DX1FgJoVWw9xUvF2y+eu7YfLnJyLfJ6PJkjNrCGsCSwVhrDSzNDyDOYWcB15qHN4r4jpw0yVSxww
QrUMSASBp+eAukeNSBsTIQeqgKPRsVXPKXTS+0SoR2i2xyrTSESY5J1azC8ydOITNOaT6GYww0HR
7+q2oopUiYKpmPZ2dUgUoADumOGHm8hE3Yy6/JVRc9aJ8luns9gqp0JlyKuHe2u23h24UGmev+YB
cVIF3YXOek+IidgyZLqd+Fj+XN8x5n/1M/OCYW2LoDVwBcOQTSyJ16lG4RZRdz8roEbjTD4Mrfmm
MH0mCo1J8kVvu1/lwp5ru1d6fZdpOWPmtjwAMWp2hqPvssa8IEcwUQSPG3+q98oUfaAb9qQdQgVL
aMoZ5S+/p7VqRru+QoljgPxip3pqmUttSKgK3EnXg/PgTDspNaBQWACRTzVIqIMAtETzaIF1MdXp
3bA+ps6HqBTCqjTmaKMFprqjGQqSOmkjz9baK8VceZxMvjL+kF5LWSwuGUL3stzSvcYCNC2L6SEO
IXdFNMuvnRofzWTqHkkAkm1SHTixZMRGnEmIohcejU9jH6QHJQaKviRTToHlHy3H/za3qbIl+wQG
ZOOlFU4YGSvmmSnIte8NC0xj5lpgceiYxukO7iEM7SgiYCfUz6rSQUbjj1n5ob1HU+Ps1I7Dd/Kb
JyCA4TEMq8nNu+E7YgI/yHfsykjUrMaFKFiQ4qICiAyc4zRpz/HIqhvZwkOQfqqGeb7ESnQpCo7d
URPzXuvnt7AHyhz29SVvzclr/HErFPrLrWneFomstzYt4o0zdgffj5Sdz1nK6xhY9jJSD9ovhQnf
sV3ixTTATnR3K2iaIeDwKRHnvF0+dDneSfrdHvk1UFGj6hBklX9QEM1ZaejsB01TXLVrqFxDSgYz
wbqVa8b8ZIT8apzwZ6SQMlmO1eM4yeQWs/m0NHVPNRjWextpII8ZQMliNoStpZB+41eesL8lJLnf
WGXnpiImoiGyLtTT79R8PcWm/jLUkUB6xC/2czcadKQGDj1MRBMNkERM5GVGtZ2yQm66nigOQNWF
O+rlW0oZ5JmK2Z1TprU1oLF5fDfnLHqyxsSdNWJoxNBn2F9b9WCOotpZUrPRBNmXQanRpc0KnydI
2q2SnBWb/n6Zedn8y0fDs6s00SO9da5x24PJGvUlFiOtD4NqohhUsfcm4qU1DdsF7OH1lQ4LXk+8
EUXeQ0FQVpA4IOxKcm6cAeI8a+EZUD+Jg2VYIYHSDk2QPxvUod7k2HtDjMW5mJqjGUbfWUChc8/+
QwRuRdfs8V5FgBjOhrNLxMjQx4QvSc62QJ6eZy9tnv9AXHyNR3O4hX8dbqXjv2fQ9XZqnbgyr8Or
Fv5U4rzZ9s1c7oRVW1upac/ssV6yGhtyk0fnjoN/1+Bwozgf0l2mlreSwwBfFMgHYqAcw9IOVtRT
fvc5MwdLOp4+dWc5BinYHbIglQqaaBS+Kcxn7qZY4udRzUXZBRPPkdk+aMa30O6KG7J7XvqJzgW8
PlL9iD8pQaRtAXZGQN+UB2tu2A8E6q3mVA8hoX5bRzTDNxMN/o1Z2w99YeWnEdDWXgsZLxj2ELqa
rOejQaLmc6God7LKxjO2SNRrY5UxRJrJOppDt4368VtYalcWtOagQ6M8EYYJbCXdTYnJ6LXym7Po
+I3oIaLu2W/2Em3obVgcdR+lZ9aQ3pv7xU0aWz86vYuOmaSVarT1mwWJn0kaw64lDY0++XABVxoy
351u9KCcd63Vd25jFT9Za8TrbJvPk/6Utv0IDSHKd7nuPCImJUJN1q/JnL73hu9gWPdtl2PpMMvZ
E4Pr6DN+cyezsDbYv4hczzemEN/iUF+6VPENcY3laTiJdkYXYDgTiCwluQSwz4pyms9ltzMGpScP
gpwzPXVuZVgSi+SMMJ61CvYUi3GadcmNjM1rmFXOiVM1m4FwulFzR7qdUitPKl9oOl0tyGcG7Gal
5vu6SFoXAK3BLzYIWI+tBfFvq7tgDpWtTSgiG5pJ7KwyJy4V5P+pi8MlAuo4xZZ+HethLwqFTB9L
HuuZNbBX0ugGIvah6utjNTuUGSwnYMfFeYx8qpM3VIkEbhXlm+qk3Q1b7e4GPOsPGc+e5ntAhkuI
6NBcLb60ZYYYWJhAr/VaQUKLII4wKtJ16yLjN+Po43YuM7RMcN4TpedEQiuSdSklhFN2aOIcm6CZ
JKxPZBnvFH/mbKmSB8BnCF+D+qULfzft9wmPpKs6jNFru3oKbN15iNuzExqMoWo72xcFhYQeauzb
ExrBkMPbQymC5NYEdSsQQOQ5o2wxGjB5KUVUtbnp+rgndnXEf5IVV41R75Z2ZX1OCvtHGNDF1sLl
bwwf7VzFj1Gdnn3idTamLsajHnBo2mqp7USZflAO4RUKKtNVE5KHk5pfxhxrLJqz/lrreU9vlpGJ
oSid17Z8VUzdrWvEpG1pHUu8nyomj9+6mbuafeibPPwGzV/bCwD/iEdnaqwlr833e4Xqqx931JX+
ITKps3V/YLqslyQb5M07jJ/ggD4Yx0NneUNGPONgbyoIgyDFbyTxZGfVz+T9csiUSWrdj/3DUCnZ
rpoJ5sTEoQPCnKud708nh4ONUVUkcGKgg55QUHaGwKxBdevVQXAdbUp98A/7oRTpttNsZT8teaeh
JGd1yvM7iB5uIpt71aahmOl1cbv4KGetsw7ZbDwBYH5iEhts6qlsGGhW6KxDG/FdSigAtkViCdij
Qtwimbrlve2FKAzkt8LmECh/oq5NzqNwis0Q8TQyH1SmhcmuzHX91hHfs7Al0LjU04OdVfk2bMZv
YGAvU6a/WQZngnYgPjnuEyQnbcbAOJAg9Vik+24Goefn5g7SL4R6FRyHHG+LLFfdfrK/9wi4NWak
e+b8t0GbElexhJ/WnQGQ8ThSuihZjPzUeUDE/EMUzTLOJX1h8q9KmX+omXmoqpdKc37a2MPsvNuj
jD6CLv/pD8VHSJaHFb3R5budSNdkOu6KFxq1QHV/9JHFIKrdj4FxjCznSm16q6jm0feRevvt7TgO
hzokd9Eu+XiJcjUoIogDBXWdbWs0r1NIKlskt5XSMNasvVZp92gbXqyxgaYa664KUhNtr+Nq83wg
WujBaGi9SNv+aXWErQftZWzKR56opNseDa9e3stMPLHStpso+ugpvDfp1Lz6jQFCOUSp0fnnpBr2
eiuRUQxJsMk77Vq6pVXRzTE8vUyekc1h+ymA8w4PlelfZGZFbm5qjyS8nBsd1FukOUvAHiutQY7v
JO6LSZ44sn93lkOscATTt/TIlEYx3IaIjzqvRM5VzaYn6/KxBRM+1PcAtNCUZE9tcEfj3aOXuZvR
yVeG+SHMu8aA8L78h5XRYLFg3+HM55HHrX6qieNMXyozOSz/LxvqDZH018FmjVemgCbkYz0paGu0
3BuUUN/JEcKyOtCKsQ2fnAF/lw0CJWylLl+QKxITfEyA6KfobNOeLHASMD/N0U9Fh6nV6SIVRxRw
qJkZoG9n09njydjMDPMhwLfvQBsiKS0kOc5LP9LmyrU3oLXfhrq5jJ03atWPpu6fSUtpkgfb13Q0
8aU3WSPqhokB/HfcKq9+GNLtzYiMjR7ypPnemCNBFOMmyuZLiPTNHMND2RSo0dQ7RENXUVOwMLiV
ArKObk9EE8gnMeXGXgn0b3aQXMVkHGKtO2b9Y8bwuqPEoaDfycIyNoOBlEOzyadIn6w+PYS3Zc3i
OkOgVDJjcpV6wa3lTD3qdBsotL7iosRyXaKasUhN9es7BBlkOXOklOhUarVk82BbtAVH5zY7WdSU
NjiHRdB9JpDb2WLqtwa0eA9EoPOF1O+qTj8JTd0EnCK6IrmG07wrNageJKE0GcHOZTs+ZnJ6knNG
Lmp0Eknnxa3uWZ11M+RIDWeGLNV0W+t2tk0L5dDK6qZCAoLlFrBI5ArFutAaeO0RkRHyuwkHK+fI
Iae+id66RL1HIknQRubaOCljy3wQSvetSfozJ6Ft3zcfqmGSyZhfHRFtGabc8EkvC2qDdKQN5vvv
k23cKJO8sczqIxkRLmV3lQozsNFPwfyMSmq/0Mep7zZ0l3+VQeUahnbnkKZJg/AY2TESF7R+iCWm
XttQu3kxGdAblTUVlspdPUra4KYb5Inc+uZEkn28njLz1PSatHnDCfwgJFag1hU+UHGrey+CaKcK
4zErmvP0H9SdyZLb2LqdX8XhOU6gx4Yj7oQE+yaZzE7SBCEpJfQbzUb/9P5A+frUrYhzwh45PMlK
stSkSHDjb9b61lD+YPC/nbQuaHr1KsxdnOVPLNexIYUrW9FuFbDe7eS5lNnSML7xs/7Gp/PsduE3
4vt8MX4ja+4dRdxhRm9GMuFrk7uf7UIqmk3x1hf2m26oT7/VfiA9OErmpWWIgNr3z6lRBu7wMwJt
r6ctDQMXS+SkX1GOfG8FxVtsX1FFoDCNvzjhq1TEylh6s2t6Gwx6dMHteqr6QcOBwp5rdvjYTwXs
AkvggZl+mwMfOa/WP+TIfCpzlgq4DCrPIIdcvBWZs1Gafx0pJmTlfBkwE3KmraOqv3aZtanyr52W
fpe8J0R1v3RlvEl9/TzZCFbxwew65DGaTo/udC8cGKDTNSPQqhEEuER0NN7crFkXRYzotN7riC5S
GgsrNZBzhS9pGh9SG3+qOV06h0vbHTdOdxtR1MmZH3Fm40tLBN+YY3G/KErjDAXnqKmTZn/zrgwa
n4RJNcJwDP1sAl9+St6TmkCVasmqyTqUjGa0rXv7KclAndPwBs4SDTJRLdV5vycb0V3ZXXZHbHhD
69iiJCNoWRs/i5xskbhJd5FAuZSlMIzC4XmSDadbpr023DZBx1eXqTGPSMu2peG9zxVX9VQVO5no
2waDQWm419Z/rtL6OXMsAASV/EqOz9ZLG5q2+TaTC2BmhBdM+n3wGTpZ9TZxmw+fOJTaaogxShH8
FvYELbJBYjJhZ9IGlj7anokcMQ6LE4TpBFivfjVWQ7vTWvXNKN1nQgPIm7/KJH8q2uLgaoDs2+FJ
9tpT4UAaNCDdZLRGsIyc7M0eyjd82afJ688d0qrJwGKh5Bd/ml/Twnixq1Gs6ulSzVqxGkKzQXeU
oh1JaYlKZzONXVAshV5NBm1JG2i7+5bDxE3DAAzvjnFOsFjyTO9cF+2X2MI819CD2XfHGm6NJ7/E
UJASsods7rh0f7oPhWggpsqHFWR9MfKOMtk+Ka4RKF2glcJjGjdf9D59rQjEsncRZwTC3gujxysg
AT72pXpvKc+bRGEPjC4UwFRaaIAVZuXefWZ93m6WP0vq0zlmSiEnl3yHRHs2XUxV5WeD5DK1Hhe+
NyD3qwrelZxkH8f+pdPRRmH3W0E/kjDBs7ncmP70kRnDc8+/ruNGYcjTaPYbLOC/UErhcjSx0jjz
R1PLy4gNnyA2Spz+5roer5uG6pVsnjW0sLU3jufl/cLR87V3+3e4yt8KlV/b2tkhTtphu4P6dDcr
PEZCZ6bmTs1FTp+5Hf0mPoKc8fx76AFcmRsbcaDV3cOMVtie04TkPZNYWvzlRmqxL+dXT3RRrt1R
0Vu4xzTvRQ7hs2G2R5GSLpKO9UyFVb60zQsZJEgfFt25xo20k4E5qn0GYmVvJFvFJJvYOxdfZzfM
W1kxnmwIPeeJaMlSZaBCDLDTXUKDIFJSu5yABv0ltb8pZ3iic6VgIihceNMz+07Ply8lgcfkisxf
mp6kEq+s0GtFKPTkk665X1uzzFYj4b2o/z4zNeH8/xXVcjnA3/PetSF5kk2OyQroMxELI4x32omZ
0NO0PjUhc4VOSGPV0NUHXuQHtmteO3tYGW1f3krVX0quZaAfNOjZWK+9pBdH28G0iQ/rwtSZqq6c
NkO9AHiZbpclNVZKfUQY2++cuLtV3Jp75c/9ptNC/TxzfrqEPqwcqba2Ffu31sYTijJBrtQMU6um
hd9mVYQw3gG+3k2kl47GdKADWOEFb32PzplYC0Opl7E0mw0a1BieMJHc7sJijaNXOoIfc2xn21ql
ENR7RuZRTnRLE5srS8TJxYyRABu1/Zq6RLgaEHgH27q5g/2kiLpd4XB7h9ZPWn0Uvc7aeLND+R46
qBzhfanAGjstiNva3qdVNpKTVUaQxQ3qZrSqSUoSlueT3mE0QFEH9d5luR/ok/dhlqG1TSTkIu5b
OJm+QLij/KHVS6jlVmETaRu7vjtI4+EkpW1gdj2p9kWzLSK0WI2inxImWNmiIiyiF/6urhWvUDJt
GbO311VYeX7gxzVS7p7Eo/wnS4bvzXC1cSDhIHhrKlxqMhF71AS2U4SowTW0jJxoU7azEsc9+4Ch
+Pixw4l8mnGystcMDbK1F0cDQsP0e1yR7DgV3cExLJP6rbIPWY5QOi3qg5XXaNCRdLZhOZ3TqfN4
N7Dn+grdZpiG3xyCjHFOVMlaUw2BBjDHu5FLycqWNbzbI7Hr0TE6UJvMnhArp8xeUPH9Svt5X+W+
2vouP17jttzU3BuS59+FENzuPoqypANg6Z5bb+S/vJcxOXuJo72o5UpuGtYirUBpORl2uSLi09x0
ol2NkctwQ+ozu/VtnHGxNTPgl5DbU9HFmDfWMeioIW9usDJeR6N8j1nX2rcGv4NXSQSVYpMZCwau
d+BZhMPXyRCfuJddwUY3Z+FaaoQgzPZhXhJUCOTKoR91hs8r6GAszUb5Xg0E8Gjo5TsTnUZb/+AW
d9GHaVyTv4NopBkUJvHmAqeTEvynQbKRjZal+lGYKuiEViPm52ASUbrLQnWnvyZRtc3fO28ZHRJe
SiySj8DC+kTwTeyUhZ6t0qxNQpHg7HOS55AUB3qs7ezIQipmrws+wIVvHkaWDraGKHb0Xnu7/xri
/YsBqMxVdrBd5+BGxlsIXW1lasaBWzYxPnVyHURnICVu9yZcN8wPn7RVrK5gKLoZAR/lwKooJ9JM
z+RXw+8PYh6CQTfuQ5p86hg1iEB9IXDuh9lMlzTMqLXk+FMfnX0mhncLhVaHkYPp0BvhVb+guf3U
yg+cLvEh5M6rWletMUvdGEkTnMzAbsvVGLcRc1mAPoLuos7SI3EA2zS03FVqaj+8SD+qtLo7Da5h
4I9xP15Zcn24TAtXszv+iuPmGdVPPog7O5Sg1sOtri3Ul7l5icb81Sy6J4NYUD2Nn8suP7Hwr85D
qx+YMPd0iUnNTbyQGzNq15XmHqdyZBXiNmha5KfbhvtsjI50SUTlyFXjEypW4gyq+/x7RH2/tkPn
mUjK3QhaINIH/jDjMLrDr9zNvjph+0XXnadWawgDLHKkn4QGpJ+TJLSPgYakbrRxBWOLOJEQe9F8
d2Na2sqySPbBwX5tDPgj0zztkaV8h7QwrtQELtVIuqDSUxIBevGiknhte9V3a6TV8vWZOibnopvH
5eK8kOSHagjZio/bdFdU1S8taY4TO8VmNq92GT8nrffV7/23xQs5E8q1KsoEL+RAMYKuDd7rTWgo
qcGovEcE+hhpv6vfomJ8Sr0eokAT710sQqtuLH8hmUJeJ2+9nDaJ0bKVhUlHbqjiFVYWW4okYdqr
MIQjzzw+vvhNNvz57vFQWx7+7bm/Pfzbb3v8jj9/XqIQH1qsngqkfoX7kqSlsdVnXsKmXtweC73t
IaKV7ApYMc93CZx79cDn/TOn5fHw//S58UFFR2q28pYknoeUc4qRDyILQFGyaFLFHJZ/vjwe+p7X
Hrz5rcFf1Z7+IogVoxcFqN3NlR5WOZheAYf0IRi1x0KQM7MIm6qHyvfx7dwuBnUxbv+SZfII8HjE
lfz5ToVcrCEaztxvd3pVH4Sz4JseP+afbx8y4cfjaskOGhhZeAt8nhLur1i/B9vv8dw/eX+eWFB/
j8ePL2ohAWI8z9fcL8CG2qLUmVnyZCXf7bFv2Wii8GGDBvTTNrmxITJHiRlDblxEw4/v/vnl8Vyh
1drB736Iqr+F2vCZw0o9uE2JCVtkZxExjvMsDCGsb66Wl00UANA4koGwInuf4TnBDTS/5zpHnFDM
qszhV4ZLgS6VL2IxVquyPlXGNAW+r22mmWPScmQYFKiQ11lmhAeC7J6wTk/wBqc9uCkO16m/AjiE
f+94I4lo3tfRqQIj4iZItwyrzvnQAeEce5qAlJDfq1dM8MxVP23m0s92kXvQ8uw3/rCjNQr76JOi
dRXjfBfpkB1NO2xPcRkd9an+0aQx/BIZZvTWq1QN8krGVndt7drnRHVPbBlI4G28TQm6yasX7oIy
+GuQsfJx480siyLdRmwuqUk9blVCU9dFV+sWqmDyYeqkYuvP1mCoa+80F2zr3XEu3QMm+PJAHb56
A+ORX/SoX0Wyta69aVnXqY349Fsjanz3abaq316RJRt+S3ctnCwopH1pksTdofS+Je0oDp5hhecM
b1ZYWUGojd8MnzGKqMxfymyLiyyp32eWLx22DI//pmIMmRZMvKoZGsQ+bjipffV9GEFRQAKST5qa
5dOc/C6XFDnkjn0gmC6m8B42rcu74qiQEldvZ8wKhbzGnldcde2V7dJIBHDUBHGVs1Jh3CZnY9z2
BpgT+nNyQZlIX5iRHnCQ3s2o9hhl1dPZ3ftC/20xIphZsa3c2rewGsxRwCRvMaqB+2boOAdZTSvB
HKDYGMS1kvI4XY2RhbD0p3Oy/CTsnjS2c5Q3hu6RLOkJAC1uxLvSje3ar2DXmZGfX0HIfOF+p+8Z
071SgGz05U1ko4TShIUKUuXlV4G9BQCD93XzeO7P/378H6fw4mDswBCIE+Y0WVmwkYfiw/LFZ+fO
Z7xp1K5p+WLjTEvt5hrG7jHV8GOO6LrH725t/dK79BUH4SUjn5g++jSMxmvSRgSz2sZ7aZHRq/nV
N88kZdWYmcrW832Y++5U5Bb4CP3stFSKhjucSxYwe80j7hnJm5WclaTOS+ttF8OASRYPihdBE9cJ
LSi9/sMu0YdmrQpy3YRYHRINF8cWpiXqVE/z73WUj+sywdosRc8Gxehffe5V2ijIcY/YJw3TrTZU
xUCLfAK4EOg9V6J13odwuIgp+zpoNmUqjafuqptRIJ0xiDvYs9qmLBl96IHYsIYUm7NjVU+kxbas
UXuwmr7JLiVLXqokDPKOsVXv1aSMygxUkF/9HGqKMK/Qv3VVtSu8AgNEafWBZpyEyHizZ+u3Q29H
tLGNTzUa73AwciLZSyZ9JEO71A6Gewv7yMP/kxBuXI4notbEeiz6L51rkTp7JyURLVCDMVUz83Pq
o9nIsUCZZraq+vJEyDzWHu2q437kILSZrhBaX/faR1ixeTVjyW43K/eNM38Pw4Xs0jd3YdibIb07
zhWQ66uPhWqFp+5taopAm6xzXRvFpnPcZ2HEh6pNf9rGbejjiSE5O4tStN8kig+cE9N2wj9ILfBL
VqV/aNiQ3LQx9oKKyDq6GfNklFvLjar9HIVZ4NDnoQFJn2a4fITr8DLkGCgd86ynVJTKPHQswkZp
dCvV+quhlBUgF4JFLZocKzG4KMsZaYa+wNOHSxmdPKq4IFFgUvIiqzcMKMw1+sxfXmT/QJ/rkMrI
7LKzmEmm/sukknEfO2ZBlowDtDz63seG+dHBIrQcBRXXiw5JN1rgnrQPGOQ19RnRFMPWburPvDY4
pvtjWcW/DYNz39NLCsT85lOc9RA5uilCK6YlxsrDRtsQAL7SYqLLG+7AsZrRUpPvaOmnyWFlZ3pJ
uXGbzlg3I5OIZFLfU9Eyqa/wZoXQiCKfDXn0KZQrT57E7enR/GDos8qnkXHCypzE3nPnek+3K++N
qt5QTP3o7fRX2n3C4nK2vTmFgTtHe85d+1bwYhUOQz1pItej42cfML6JKsGg4E94tMO23X4nMrUj
iz7ati7BA1Ptl+Rsj09GPHYbHJNpUIfoArPMcs7O91izsCHSUfJ2P1WR4XwNHeNXHc9PblKYoFYa
geBakVBQdKsmBiA+Dzqf7ZZZoWtSNjP0iKcqYqPZabh3yWaJrcpHBrREaYYKJtfM1eVG9XNO67nR
zIbbb8h+pvGmja+pn2Yvd5GWz6/anB44kWJQdfLqlMBFIt14iR1qZhiO4xptD1a8rt7HrY3tLZe/
iKYeVgptN/mHFtBwgD+pg0SnDM+6sK92hCuTE5fJGE5mdmdov5xYbDyTVNdJ9/E8NM+MZf29JYyn
hKVU48R3iD7QxdhUbHySvdlZ75kMiWvkAWlSbaUf0piAO4RhBV5rChfhaPD48rJYK9h4ltX9Js3u
vRhkz5/tHh3XPHfhlL7n3VNsq89o7F9rtAfwl5ugH/SQFHN916XhjSmL2NZRzfS5ndacNjbRzRB0
wsj40WjjsIKuRLdQu7+wbUMU8DwMz2a7HXX/U2/RZPYdkM4s03+GNRJ9y6v2trRJ4G3ROBY544mQ
ljpxa31by0PGv2zdtH4DDcwIT1oE2MNDXicgEbMYIyKa++42G9k3ZbEmLrHQxWXKtcAYIPLoc2hv
cBFgqXew2mStpe11T3VBJICvQQIYUF4zq6l4Ez11MREmkd7TX5m+5DunQ6ejD024qevsR9512tFW
IcnVNlKuHhi73BZu2hBsz0+faUmK9CAqjkP5MWpOcvrzzPI0REx8A/ErrJB5LfUO4yzisJPb1Nyq
CKcbt11Tf/x5iOZkB3aMTEESc7Y02SwXl+JvithYEJT8+M5liLzvnXQzPWBzuY+E8/Ht3DBwLvKo
CCxpvMuZII/H848vXh+W21R2X3jU7vUhRqOh5ycVIY0gVysHGUfr0hbWYWKeykdQHvRqlqdKqTJI
tMYHRDbT2reuC+bGc0kD7iZ75Tnshb1x/jYVseTYquWJw/0USy8li8o8V/zrT9iB5KnWQkIKHe3j
8VQW40pCWSLXdevYGdk5RXKoNWfjKtPfi0htUTOr0+NLj5l/PVZYTmFg7E1XaQHsI04vmYIvzUHn
YVmDejaajKpAhskJOhHvOHpADRmW5BekaTEEAKCqU9535QltCfZvjkCu6+IHEAKNW1e27xJx7ZqR
5WIB/cyuUzvI9EydkDvi1Ie/Bm2fy8fRUeIl0ZicLIwD/IzpT9pWrgdUpKeB9mSN1bBep41Y5QYU
bebbrKfsqToxW6hOrd6h6KjMHS6bklLCz+pTX+l1wHTBZ/LY1SdzHMSubKNzm1IdEeDbnKSDVc1Q
wFG9LmIR8njSS2XAJcUQHAQDnbvXbITEl+NN8SkTNrOdx1+YMHGrHajQVnnqlxchGlkYAPjEwux3
hybRg8fPnjJ+Oj2+axPurV1KEaWm5gkEXfLc9HzSjOYngefzwWfnm5tJsyt77wC4fdzq9XCKbdvH
SUw9o83dU1vwAyT6+MVkBR/UojmDChakKPbuctv+VrtMwFTtZChSKOcm0/3OC72dhy6/sNaucERs
Ces6RZqDUkowTXLHiMSMSK2cAY5ixB6eSEPMcs/2PRyo9Sa/3iWx+83q1XtaIITWdHg3FZLLfsYY
YyoG5qRM/P5/aIf4/wn0STaS829zmfZwPpPkr5zP//Vb/jOWybH/IbAeOKaFHhTvwX9mMrn6P0xc
aYYNZfMB8/zfXggTvpJloBBzCMVmIyH+yVcyxD983XcE5CXdM/g/xv+NOcKwFnwSGaBRKQ+f//Hf
4T6RCIWRHcSTLgS42b95I3SX2F6qZ/NFr1Jtn085GIa8xOgrjUuWULjlcgb4N8iT0Xb2m5hxXZp+
M4GKr/xdb8zvSrEJzkOyxeyEbAN9tsdjq6Pqz4Co6WimKTmMZtf7iva6pRSu2vaAZ7RYydqJ7oPQ
5NnK1Ctaiq3esv61EV1PdN9HPcTsqbnGuvXBFnomm7zOYCUa9tQ90aCgmI3uN0F3wxEE/zL3EbgL
gfc+adlSTXLw9pYM5cZH+HrDG4V0yC3boIyJiqRKeq45SNezjoaiGxjdtSoVl7aLNrNy32pJvruv
XmrSxiEIVZtZa51TxBp97KL9nFoAgZaZgPRWCJ/Lk2GTnsu11Kx1wkpwhHhZEHq9vortZfHSDz8V
Bxo6bZviueoYJg4dTDT3R+tMHxzfzXWIvGfTbir8FMuhSjT4UGfF8+S0OboTD3Zq6oPFbhPnDoIy
sCGsfigR/mak0a/czC+2o+VqK93GLpIgW8TZEGRDhtDV72iADSX3Y5ps037oUGhEl2IM+0PqMWPP
XftYluPvshwy8rG1L1qi31RpzvfCGSc8JSp6kXgCW4/daVzb1aVvIlb7FZmEqdR/o1wYTqQp/8Tu
514xijOjHNMqiHSofvU8U2Z50bpqY7mrSq+memZJ+Be22e3PFfvfZFfcCLtsIdAuuNy/X8iuKzw+
HLruC2MJP/uryadgxU7/rdwXCT0j08Nu75CfsInHfKIh7TEEGFW74e9lkpx+ozIPnIowLpHbjMxj
Uz31PppRjfU+Io0SWEZvPHt4ZAI199aNZYfrR69GCe2F0Izo6FX9c5LpxM/E6QSMstuy9012Q2dc
cwNiQWXDv9Za4tdZdkRD7e1QKJds5bwElWU1n3t/MPiUbXRk9deyULsYNcLGzXFVuy27rSr77vWz
+lBU3/7svUOfd+5olzf9PHyjCo+CXnGp+pGLjIo2JjWmu7JJarI6FNXo3EyUKcjqpYVuhZLHf/n3
L7i5ZMb911fcJk+OQ0gI3F+28/c4t0q4IqJ/kS9enXW0Hq1HdA67UjbjFysq1qR643qJo6f8PGYV
KqJJu41V/63VNS2ABD0G9QS+teqan/BRGGLkvdxbRtGcJ7CRoMouiZGk21QgvidFmAVzzQbAAOi0
UdVgHNNxcIgI6tZal1o3Iy0PXayQ3Y0/FgzhMa/6DwUlha44udUxulg9YagzCyCSWriCy5i8mVVp
nHiV5FkzrZ3oIu+YN8Paiurx5ojwHVG8uWOTj9iqIkYkkwOVSTIbq9mrvtJ9nfO8kruimylCxFlV
M8OssoHFj6QazmT1NdGVWDavR2h6xV6frU/pduehMY29x+E2IVkHwGbU61qm5fsUDWc7tAKngCjc
2lqLPgqOkgCyFaeVt7ZSnAd2VAICm4p1N0AUSuLSImgqto8pPSD3oSsgPFw3k+MHVssWknIRXOna
6EvsJ1Uf0qX5X7xFGTUn5yxmsljZb4UqkxfH7g+MjTC4qTRag0yFIRDfW6EJtK+oorUhXTwwkc4C
rdvhqWIjJfGr6ApIV65d+xhkfsbI9lS5xhsy3SfWk/VWV1A/p7E2V7lKhq0fi2yfJAoxVewVXM0o
fueGlPikE0CG6n2dZ/Z1gX0203DSYsGdZAHizH01nWq6LasySVsg9QR/Qnew8byFvhjWfU59Vnua
OEoLQUFkVGRZO7bzIkS3B6I+wW2IsP04xY4P+meLw2rVmD10WoJj18zDf8pYqX2Ro/OhVMzbVr9w
Xa2hvQWmOWdnRvpBnOrVqeMwMekaLsMwwVoFtBvigmIbP2dP4/RsEe5zI/FM0lw7ZN8iLSAVtdq5
vlchreQLTthVVUO/n/iXMRjOqr2EIoMioEVAH8LbG8Q30EjI0rom2xoViWGC/M5OgoibHLXTEP+u
5ADMLdUtf92nUXYk2nk9mJG1s2doTdPscXvKonM8cHc0RXVjefgT99rwBwD/c/wf0S8EEI9K4a/n
Lnvv/3IMODqZkT66RJR6lm+Zpg+U8q8Hrxn1YRixkbzjj3HgLRguUxE4QL6X+kHvzIfZt5vnrBbs
zQYBb6ODS92tY81LDnxY1EZn04CsfyZ4RfLxKmT/DhOCWRW390MfjZ8grZ2XpDiif6i6bjwrJ1zl
Tn0UUnN3WsOkmM1cewQ5tyYqqr3WogImhyamnsfuMCCmRgM6JeuhncyzH+XJxvV28ZPesmwl852Z
kmmc8djBFVGq3RSmgVLBkr/c0OpOcdSJ1QKNWpVV2J9m03ThnUqiaeW5jpEolk3OshDo03oY8fQ7
uhlIWBRm+GMEFbkvdLs4NcoOunIEwOzTb+fesgHl7MeLkawdeHJnJrwdRk0g21DSqYcqFKKtzvgj
7Uh2Kgn/3bWaVwRMuYttiy2UqanmnOpJf++L+FtfJT9c3GY7k4EuMPfoVBgI6HvAR50zobkB8B0j
pN5KBp4bz3bMtZ/I4dioeZ1WKf0ZH+CT65vmKuqtfpuELTAzo7UvA0QRaE6FDut7oi6jEz4lEW9v
O6YohMc85QDIdqrhHTWTASlMlV3a0cU+AJsXnuKwLJqyz9Iz3F093RPNx5ju0ezolqbuZqp3Z9AZ
r5ZE0VkWZ0PSE9ZVce5mjyHt8mU/9t2fbuZfXrXuclH+s+xdLlp4psLTheuaDi7jhTr6F0vwwHxb
i+YmvGO0Q1TSR/4pdIHNza2p9rptvldNsdc0WCy98zOd/eliO1uDifLaSub6ux5aO03mDNH0nCoY
gVSQmKWJzMIczwWgLbxZd+i5ZH23rrbLGvGsOfn0VUiUh9D24zurSKyevp7s7HYRGalig267X1fO
At8WTR/YshgvdclZZnnkxs/JmJ/NqPPZyQ0hepb5h0uA46l1shnOGfolZV368VmyEzmPIVIBVyJR
0dAf3Z0wbyiiedPcRn/34wURNxt7sHjoIO3IPTvDpuWTc0uLEWhMmHs7z1FBnXTa9t9XDfbST/zt
hbeX3sZwoRt6pvO300LO0G+MOPLuuTu3mzE1xmtdcXp+QcUT3iSi9p1ux2jWBfYQQAi+Fp9KlXTn
yjHsNXam9F6UV8mIZVMvHtYJ43HQZdW7HuoOHr6I1EC796+4a7F4Y/MrheFcCZnU8KblJ4PK4BCW
Uc76rGrXZqm8fWmCoWEDyNhksrJXA8lBnomvjYyBt/RxTHpjKM8u8k28luoFpLkKZj2PtlTJB415
2Z8A5H95cRr+kq3w9xfJW3C3pumhePn7izQUTdLM9uDcqRG5Y6aZ+ZQYz2rWu2MT9zAfVfjFJUcP
BcPYHfUO4AP1Q8+ewrCRt3PUgQmUu0x1UIicccCgigzGtWuIel5VMwbyjQBeNSMiWM26L7uVFRYN
57aEF10l/RGr7sWr0w8k6/a+VOe46M86ro2tqmL0MCZbBBFhFXILf0eU6g9WdQuXEBmph/6nGS3/
UDGcn0nROfeQTY1KTKtGx51VUTEGEPNHPHvpdCXRnqIh6XVWLwo9C9O20i/tY91KAekTtw7Ko+4w
YahbieyaRkn8RTMcZy+Tj17rmnPS2dupy+KL51pR0E2x/aobU8UWfXZPhSKAgEKCg+SIDaNfp0lB
f2XiqYn7AQ3qiAhIb9e1MrS1jw1xxZb+izvwsRzodTbjQPhlAwV4ZZdI8IbCxRQvXeOEIdAAehn5
rrbXKJpugPWSjeaDf9favLgMzYSPNk4CVbpA9vLunsxYOtoQs1Nbu1eiZLwgTfT4zKbqS2cpjg1F
dHeZ/TARu30XGfEVrWDX5YRiX1ATDpTi7LYsAFprFpgSvGWYB7Jg7md0DLoedyA7ljfBAXUu9fqa
VNpTPhjiqak1xslxjp7UhN6RqysKx0OtI9eBlMjOsDSOWKlKh1m1mXrasYrdgy6b6N3KCmeFDWR6
xtxybBZrRTLpH+z/jbdh9BHHNSogQXyi68RZN5mJ2vQ4JretxjA0Fd6trd4Ks0if0PJdifSIt6bj
s3ZQnDxRsUvM3jopGKxFzeJzsBN/neXDL8/oUG2VbrStmH0xNCuyV7yacaLFZ9Yp5bZS2GceDxmi
7rwi/WmVRXmYRqo4PlK0vSZuV0Gygch42dnUn6mW8tU4tC8WIWjbeMJQ4bUR+qAx0i+8uOIPP+Rf
foo5zP7+KSakhXbUEI7zGNj8rSNFdlpgcOmRPLoUB2Php7iKOu+omKhcuSndZ5ejH2WW/eRl2osZ
s2Aza1Vt8mGsd1NYk7uQulQUy5LKcpqTldrdJglvWiGfbTOVr4ua0WznZ91MoUljPGXYEJtvPmIN
BDCutRI97szSrF7bVDg7XXHffpyzVtMWqyRXwwEcP+9E1A1PIgs/e9Hf9dzyXyNSBEre5ivBR9hp
jLTZhgxQ1twzBTZOwiPMXox4YcHAM53p0A4b+VYNCsYpCNJ9aBCBPMYuAj0tbFf54G0bnCEnDbzm
NaxL5KwF5rzKrSV/cSSfnM46wSVgEeH7M9quqPvqVSS8Ern96hp1v8kjPd7Uo+msZfXcy9ZhIFPG
b9Zc1/ss4e/NtTF9LcIX119+tT5rlzEU+cG3VX7oEhZOdcjpBhnvmQBr/RIuYq9Ct85piKB9EBB2
qBQ/lGtA8JzM7OyiBzmAsi6CaNLJBe28n0tawz3qdPJn4oQNoMW+qSr30reGk7GUM1GKhD/H0s0O
c6xXDiXTvQXthR/X2ikfXXDicOdKZHewMhq60Zip5slK3OZ5v5MUe6Bii/Bq1iXgM50MrRiryE7E
DaqBVkO/MmbMNQbtnVCUfiPDivDkyeCMA1ix6Sg6ytIkrMB81fWYiJ2yR/AJiHYdlqmz6f4ne2fW
2ziyben/0u88zSHIIIHu8yBqlmzLTo/5QnhKMjjP06/vj8rqU3UK917gPjbQQEElKdNpDWQw9t5r
fcuJ1spCuAna2kG16IXbAL0sSn+HnnxUVYzQyi7Zpx6hFPhLX6IYtcLC7Gda3zAbCQ2X+ZpHDdsE
5z52pns+h7XdwB21SaspnDbZ2YUVHhVN8DvkFMi5WzAlQ5V9GuKOK27wrhXNtA5azsjQGNIDfkxr
8YicApElt8pVxwJN7BOi2w8aNsZNtTxqK+/khfMDAggLrbaDcTpvk00I7mXrqOes0cy7Rm+sSxBZ
RBTXSbp1mWIT55W5fIVe8uCaEkN3Qfktkl9BPXw4levcx8/oBcNj1KBkH/eMIYp7pX2pNnL9lnEO
KQ8070NyG3ZTb7trgvDcJzGnGW5liMpanBY7JNBwlD3nWUMzh2yaa2USWg7CTpzgEdffsYHTay5Y
gnSCDt6OeXwI7fypDAuMlUs2Xak/9lbNlqewFMG/2b6qb5jiFIjJbXfbFu2XYcXuacoYNcslcntO
1DY0IoUpu1X3Q4g0bAGYhlizWF7L6TkJOOzYHEVRO79WIzoucAv5OrMNnFWs4mdGUgkjybdyzMgI
dKTcm7F9BjpWXOSi9tD6Mb2Uov7RtUyvU6/StsShpjdzB1fCC2hP9mpkT6YhyA+7+CVXpr0Y6QBL
uF62y/JB52jpo5VtGtFrZsjKH4ZeksJb0nOov+hTmLA7S289KkVkUhKR00OKy070kMdbZWwVONjH
PVMtC/efd9DQGZ1dET3FQattynCfxm29J7gWOwhwypODvXzdUT+tOk0E+0xzm61RM9fFgtQ/GOU2
0+1io5N4tE7zCMx9VgeX0aZxKvo8PWRh30Kht4KjSDLCdmxMv9JAzUvEAsKcEUxLWw0/SHhPb0x3
GndWPx2zDLHSdds82e9tWtYHinfcE1OygCDjXa5N5i22OwQBu7KLP9N4SLd66upns9JXs9a7a2IJ
AQAVjR86U3DWhmq+HXpmjV5ZWateCDazuuHCCrPeZC73mAKgxs/mXkevdPAMNglJGzt+ouRwa8TV
z5lm8Ua3yGPq3eGBGYLHh+ZdOFnwruvdcJuWKAiq3PqVVnDZE5wHL2LK78LFOyDKijUNvC2jdmfr
ec9IufNXKC8zvBdbX41R1+wd9u6/r5T/898ulc0//xePP8EM1CqM2r89/OdjkfHf33Pf/voT/7xR
n3XRFL/a//Jv/b9E2mL6Qt35nyd4HIrh3zFbv3/gj7mSp//DsKW8Erb+MlbynH84GPypr6ThSfM6
vPoDsSWsf9gMolwJkusazcEw6A/klgC55chlm+IwBiJ7zvlvjZWk9+9zJVtfUkGE5TDz8nRTWtbf
6rwpa9s+l8o9Vlbywthn1dYRDkTyc7pFBqMH8bMLb/KMovIMtqM5RSWrh5zMdw3460ZbHD1BWdyE
BA6cS/dnxLl+sNYxZqEnNUNSLtNfE+zDPafa1yh/tpAdTiKV2Nh7bS8TZT5aOoUx9K1TqVMm9JN+
2w1PQa0nhyyH4czI5xGumXU/yfKsNRjRmHIdVahowOcaRIocAAeud0xxLtyFVuL/ynb0i9xzWEv8
LP14sMsk3FqdVq7sQLTbsLYQGstssRKrQ55INHip8wJUSr8rTLTJqZVuyjhEdQWQPXYCjCOlsO6r
3PmWTuqxrei/FfOeDSqHs/La8SDc5qnC5r2VaXOt0iJKEUs7CeS03dC+DYqkEdUtApYFj09nIMiN
8SnRYr+0xI0puuzD8pylhgbfPk/3I1emg9G1BxdDC922ZF7D4Yl3Ac5xTFH6ll7ewryUB7cqU3ZV
qK+M8o7clVyJ2KezrdY9UjhrQgBS492kD0vb6MoXqRNrL9IDAtf1SIcFLdqeJi8UKhVtvKRU5KlM
9Km49k8d+iU5JEC8x/xW9J2BjDP1GdH9FHUDGkV1my4QuyaNsp0R2F9VnnV+kzowrEtkSIOJyMrr
wWpgH3QORQIPlsYtIr9hY8wPXWYQzl1s2KLAZbPdmBgHebKijWn2OrmkA00wZNurUohflpWfrGBo
T7lWn+NR884B0CHnOWnzcDd74006or2c0+iDbvYSfqFD+01MaBo2dVSRbXMbHZwqvjVenk97nNni
mGk7Pe7eCNZjfD9P9LnbYW2wXT6YpnEagKYcGhmmOA8xZoAxbtezDW1AsePDJPSVFyhfpDDJMQuD
L4NGz54RKeihEEZOoiZAOYZaDBfy3s5p+fUDOko7tI2t6/Q/IX6O+1TAPw7n4hRQVpAa2h4yrTjY
eODoYTqbaQKyVQQvxYTWrAnvnXhv9WAVohoCNgfYDpElEzL3FRfXjNoFb5pmBocMoEKNUe+mL4Ye
R/Mv9K/pTQQrC+t8pPtMVop1QwpDKUWNEoS5MWfcuI5r/ZSJsjuUXp2v21a9dA4VgiCWhLzVzDnr
xac2NvXO67O3cKL7SLYqZozaio6N55s4t251MzjXGpPPUFVg+YfpzXIzd5e2TGZQT9wNmZCc2i0z
PbImIywqLoKWXvzAHp7fZMRQAgdwBrbrztYpBQKLKU98RmZya4R0bJOk89upsfeEh21HmX7keLZ2
7D9DXw1puKMP89qmhMTK/jZk7+BPP1WqvG2TY/CL3Id6YOFCCw8Jgeu76aoTMmqg8wFHTZz/NGZb
7Yc4HFdRZhGtZqYbvWjuU3P+JXCIu0l2okOx6bzRhaGif+NmPUDFsX0zKIM1UDqmt9knrxsXWiIX
KMvEBL1ZxDDWypZFcZrRXpFJMYJ9bqJdq95GSkB8U0RFZ2w2+tndjHpEPW7BmZlgithpga2vLXGd
NeXkP9SFoDgIOrSluORutYewarfIJRXzjvRONEO/Rcf6SU8ML5pB0nRA/QZ/oMRonXTmAVw5tU6K
BdOJL3UDQgvGcbkRA7GXrVOxr3L9wVlGcuLO8eqWUBsDHEYR4nQIErReWrT1KvynbfZazow+uFBV
fhZjHdJHtmrVfG7MfFinxYyjY/qyQydZj0ngrkjM3OItc9GS1z+dkeNHjLzLCguf38zyJfsmKCfd
JTmYKGpfFE/4iaHfnyFbD2uGNZ/F6J31QCa3SUc7ozVaaGiEdhKAdFCo7vZFj04b8IV3yDOTLg4b
7W2nfc+e6WzVSFFVjMQ0Wjgk5ODRoaEN1igrfOaai39RXebaU2u9JWIjnrAPQrfbpXn2IRztSdOD
k7EAq0N7RixBF7jV+pcKkaime35txAFTSeAUuWdSkjCL97L+oepzezuP0IWQpyYb0h+t7Rj1coUT
5scUoAlyIbSuZYN3HtlsT3KpG8BdakGgUQyth8nByIt3A+ySyG5B4OQYt5mliGYJKpZ5s8F5fgkS
xpleV52NoOHwsclvm2M5XRKDJANjqjk34vncFlSuxIt6R+AJGXghOuBo2SwUFHSeZUVvSHj4UCOs
c2Aq9kw7DpBJMnhJ7ryuGoygedTVvtfE7bFv57XD4OjWckpQ1k5mrkuCBRV9QIyNzEI9LX1yJxea
Wl89waEzAL8QZSqXkruZxn7d6SZHuMmUt5353OoZR6rdF+ktpggWX2BlVLw3qivPRICJEwp6Ohtm
c3YaThMba+DdkELzCa3bufSGo6k1awrd5JSrLNyYat8vSRmO1hobEAbpiis7SdZDThbPWHNFJ6zW
NUD7xYPDFZlOl7MYxfArgPjEJahV1Um2aFYrNaxGxk4bt5bezuiI8kg1BaTH4MiNS8q6iAuwygqf
aRYHgovkOTLdm64UJOD80Gjw7SOL+cykwsdARggusGDvEKvg94iQxdcE1rsRCGXbMc52gM45imP7
RpQ9+Zfltio12o42mVhpbyMWx+HvDEweeJXZXaPYBniJvdaqXRimGlm0UXjQWzA5muaEKxoOKcG8
025i+AlsYSJEbKwkCxCM7WvYg5umcfejBaQpw9LchzOlC2NaJGxhONmQj5xmHVChrmoqj2NXu19A
8MEbkfmxuJquz17vAeaojtLsfDh3+SZt+h/jEufudtNIoA0COdOjlVmajunbEV3xjMOMgb31M04W
NE7ejwyNSfVlEdvrwACRNk7H682cdsYGfdR7khHXGdr9pzYHFWvYEgSh407bQF3GdafK4pjZM/BF
W2PoZRAOEzFDkMpDRd4ltDoZse7axjWJeBEtZpFEch1IbOZ7tId9PdSmjdG2Hy17cExbhfb7RY75
UHM6Oq1fLBEWY2fTNeuRKljNU505W2SA+jHU6qcgaZPtNfzDtd3ySGV2jgvShK+PwtI9m3OvbWOL
AxHxBHTv5Z555Xwv964PrzcZOTZWqbz935xn14cT7ZCDCjd1H6hT5I4F/eEHK9DjU0WU7aFnPck7
1/DtHHJ9HhPeVdiQMFr2r1tDlJfryx2k5cJVCTE2Yt1LQ6b11xtraAHL//nYCSOCWQPn5ZoScbUM
9mWY5nsGcbBJFKSPmlqGa2uNTKnO611DqC57L5RVq+tdgLk4QnXcLNfjTTdeDKQUh2vwSN8b2gTm
cEm3pEEFawn39vVrvXr2ftv3ft9en8A6fZmXTJDcHN/CCm4/x2dxvN778+bqvqsXwLpA4ebg8oLE
CKXTvEZlLNB2+0puXx7WU/Ktlw3YyX89ldCaWgkPsv/VzHj9LOzrx3L9rBoTH4Cpgq35CH5kPkZ2
LY7BLIjTmdHAdsqMTtcbmhLk7Lq/qg6rSTSg90l0Ua6SkBqlANR2HPvRd9ns7H9bO//dL8r8udgm
3vyUaeXS6480AkCXY05xfkLeojXRNcfrjdsjtsXl800/ddD9mQbFLmJkprHv+B0mc02UcTX9j4cI
2Uj11mdT4H1t31okucfrDWhglkvXYV4OlHPvdU3Fqk6rN654p47qboO6DncjyLhsFTT1gyeHaXv9
w3452a1qjLBVYkgR4dxgnExppupFxoZ8WT2cZYmol992vWeA9wO0vzwm5PhZIRVBas2Xcv0ucFSX
xz6xsi3hIz8aK86W7B6WnIowSakYVF+/mb8dv80wUFM1MWDWfx3Y0qPK6r2D2VX5TGo2wSe/Pa1i
qpp9zYbg9wfCdfyvn5eHDAo/WQyKjXLi90dwfZfX9yuUOR//fOcs26DU6+iQTT1t5TpeR7r1VZBp
S2RhLvY4hO8NKmIpkMrYZs3eeyFhoMN8A/BA3Ae57C1ZXCRmPmnQtPx4AWKYMxZnz22/db4VF4LA
mA7Ta50kLLAuY5E8Z8KS1J61rqc2ufnzZvRqA9CzAtIyrUDwdRsHcTcGnb0uixEZj/3QR2607ryb
Sqvw2QWX2qF20yIu9KI7hjHGMc10DqIRD0Vb/KjElismaSGC+DCZsHk3smQLBfJm7G/iPP9kmPxM
hFMPkAR37DCol0x/jqOETjtCj7DPX00JYC62OAWMLL6tI1AlhYCbWvt2UcXbYczOCg0eQcHEjDi9
9cJcBosJu3egTw0eKoBJ+oxGO0T+OgQTWx/ZP5L4gIi8bm9aawA8lUZPlUG047JR1QUZUzptt4Oh
c31F53joXJkjdke+Po0XL3MfY9pwsC/Vyf3Q6BNspiwj4Zi2nI3QaZjc/tgIcZPWn6N5784PEF/U
Noi0fFVlyTmyxw8KkgxEsXardSEWJ5GhgBNU6y7Rm0mWoeoLJMnLyPpTt/4RhzYhqBfYvF/BRIOz
nCIW0DR8bzo2K9qkj77eocWwR/xwst/bUAHc+gAMZFcx3/YN1yn4uNpLggKHIwsqn8jSTTBkN1g4
0VLF/Y0+PgcYsGHwOjcTmwya5JwSBqGnSMAi9sxrWZZPLopLHKuEZMbsq9xEHbBUZGuoOyJ5b+z+
sXHcnz0fwszIYYWKjQPRsX/UaXJ0M/2hSslqsaB8l/X8mZjU1H2M+SsemnvB+BQEZ8T7Yp6DkOd5
sZeNvfk0BQE+E/qVxHF917VVrzurgjoRydXUdJes7DdRsUWafGrpzHLC/2oUgYxe60XrEhKpOdrn
CgY0gFa/6LBGGpWSm9gGMVDqzUNWktY10SSfQxzLOKbN5CH2JssfE+cmnTBYYVA8y2BEbzwd22w6
JaLbJksrtxfjJ0jB2yirn+Za/kgM780DJwaLFHReMdsHfYE9lpV7SReilJ7eAkRYsB647JzuFQz3
A6+SgB2P4B0jdnd5ROEFdg25L/SsSYcvFPAKoIQcE8SJDKAX+edlTAUbx2QDHrqf6df0jtyqAaKT
gGmAMA45YeZd1Ni8kj1xlDYsjwBIXx3ie2aOd2jxoPgQSIjrq+n5tiMgOFNVapfPGuKIxCMSnUhT
7dBR9EiEFFjpHYrbqn/XzY7FT+s2pEOO7MFZDpwOjoFM20vXuMDbIMwkNUa+kL0yLuyTkxuPjYv8
y61gSEVxto5NTEtW3WMZrmXFPln5ddYPxN8yP3KBXkyLy7QRLRkug17hMIXOHuc0tm3l90756grG
LSCcN4VhfLeT16zxG96WbLFwZ2BCTlMPQAtsVz/sq/UgyMNN1APC8wkvSo+CsN9ZwCtWZRZ5ez3B
iiMZjcdDpZ11E2GdnhNYOejxhZEZYT41Az5bPngRgMACA+NawvwW6Si38eT8YmcRbiwA1tj3LtIM
Da4Tzxgo76mL57MhoIGTNAeVr/tldR5JqhUNidp6H+1a3821/paDYwAHKU6dNA0w4wuaNoKRYn0R
uiJJtJvHjRsOmAlLf8QrpSz3BoHzagwyTuSZtG9Bsq2H4ZV0q1zDVJk/KTVdmpxubJZY/U7Hlnxk
A/vMVaPhkKIROOXnJkR9oUlMyJ3+APL0w9Gt/AZNVebPTHpvmQzc4VdQLM4QdRRygbrtsR/34SGL
Fv5ahm0ucH/FcQrzzYGl02jwN2KpUp951Cayy9eGjvWZZW2tRr5NO6x/0faYtvW4ZCYgjtSDABl+
1R1Rr/2K0mFBWHH5zOrviC7Kqhp+oSQp1vgIXD1tYdik9yoiUCEh6G6Flvbc1t2dqNIvLjHnhoUM
4lDBnqN97Xr3m0t671vjFGEaFkdGwwydvxLbQck8d8PZGbg2xuzJGA9BIXAbulfbuMH3mHJJ40Rq
QAInmIZlHDFhnGvakswUswAJk3cx+o4BKZo3wtJps1j6AIBLuAv7EzhLV9vrcnItX3c61gP1UCd2
duvkYKeczAn8rhsYz3FBTOUlpbD2W1RLa00MeKnFpu6ISoSkI8TPepQ5+8xuIDXWRmb8Xbuc8pnh
bb0ig0BktCC/eWlF2zOMpH/uD013rIroDaFI7iNbhnDjI4nJ7yxCJu4DGxNgmKl5YyGP2KA9Iy3Z
ukM7oFZ9JXnDuH4LnZF/bzoPDdpkJuhJvK/svWVVwxmq/Efk2TcaVRi6I/KBcvGYJ7OiakgkzVIW
tLADStFbfleX+4EsV6yl4+0U9uQ6c1SredjNWLXOwgJaxCSt20Z4TgCzjQ02PlYJXyOjgo+GieQM
QFWhAiVI4kTDG9tvtxK28RBy6KfG1krl1pbDZ4K6q+humhxQYs8kgal2hHoW7ibR1UQCZjMdOLiY
udvuVKCpy9TvmNDrR9pk+arXvdLX0Xrgx3LulTIv4AmAHomXhP72qllKxuuN7PFeJHmwN/LyUbCw
wQCSOGNla9LxojlUEvHK7N5WuxjnJQo2Lv7hL+wY5QlHpL6TAf5nMMLLYjjuNSu94TLnJ1Hn3Sqs
PKt0zH/E/YdqT4FZ2ZuWLRHYkcD2A8t6qlv8iiVcA6h4715AkC+ziHo/pf3bbIwf7Js2Rpj+1PHr
DoR53QdxsbZ69i21urdSXg9a0a8xwtgRjmctc8Umk4SIBOLdtifQI3npUCgfZp3ySrWAn4R8QEDf
r9qmXdtW/IE9+gOANtfVliyGUVBqEsKLL0e7MVUfb1qCAXzQCuTUSc6tNMkzGgTs3rXO4etEa6WF
BXhstAa0TB+sCvF3XSGPzKxNawDucIpha6bwDwgyppU0oOc3zGLTyaakmWkdyOjNaHl0p2nMnWPk
IK8xlpRmsh8AenjOulFFedemyVZPsARRDbQr2afsUOqkOkeOt0r0rMS8EzVbZb/nCJrWuv5ZoV5A
fr3wySIMQ44xbkrdex/wV8ZxyK7Np+tEoCucJwSzNMw7YzrL6naYaVp4dfGI8Zc4D43828iwmmM7
pSjIyA9uoSzwWK/CllYTpddz2gBgra99hEzFBNEsj/+8IZ+c5cJmpdeuwWlGuYsMYDDXqC/gps1R
0/kH1bVmczneIhUf6+UX5WN+z0xk3LLh4TcsT/15gyAOoYh0Y+AQ/NJ4tNNm34sahWEMiSV7c2ll
AAr1uqOLVwNnC/FUZI2DAM7dGUiaQk0viwTNSBuGw7Fj6nAENzJQY6rzbIT57vq87rzFppgOCiHr
0eqwarsdG0Fm18Z6gKBwHKsGRFzLZOT6UDqt52tF6SzNsuqoloZGpFdZuS/ZzoSVig+MuxoCg6Ft
yaU9griK+DRgN3+5SVtdrWdzht+1FPZi4eiMgfVgtCk7NQX2d0BfYY/BcLzeVGU+Iv9MeFto/IKF
rBTH7UBri5vrvT+fK/Th0g44nWtp0JRfKvAwmHpMH4ZHUtby+M8nCWRAbZoaez0meS1FBUuWRLnX
bIqjeURe6aNxGNa1HXcrvCR88Us7q8pd4lKqOKbVFtsQ3phuaTE/d83FKqu5+Z2QJZaoretzy9+o
IKWgOZdi3bRQqNro4loSv1Pb9Rz4V/O3CUE0dmqB0oAQvMwxTQQp3OvjKjxIJp994xpHyJICEtzg
aVuJUur6XByycl7vwWiBu9Q5NDjz7tsgV2+T2xW7CS0y8Lr3xiGpPq4Prk+LNm8PJBtBsET+cr2p
/3Xvbw/Z8BJCWOITur4+DXsvh+zaaHjDeAut3zfXp6e2DeC63XfNbGcrygQiYtP41hARD9PlxV5f
ccImgQgfy0BrzWsU02wcneXm+vB641QtbAZ0ECVX4izlawIacv39f3kRy4fkuLaEBLu8juufTBwI
KmDLHA0YBQMyhKv6zuuRo3YRohXM3QWA3iykWJllBQIgquG0jRRek3SYcQDNh4pi1aW4nTPPYE9P
S5tEAtq1QXs2TDv2Rzd+T8b0gz0QvDtUsagjnbVRqG8bVVHRcpQkEzT5AlPRnOgdkx7AcMiujzRP
ixPbfGoJjeFhr9CcGzQqttYkTi0VDdoke5f0/HO1Fq1/6euRenMHX4AYtpqYH74DnsFJbTwVRv+t
pbwDGGpwkWJwsZOERc9OETKnPIb4a1hU9R+aZsSryiEQ/KqE+P+ikcep/P7f/+P9K1M5qJW2Vp/t
X73FJup55OL/uWjkjrHVf/ADf2azoZP3dJ0INhsovYUo9Q8/sotN2aB4EBTbLuJ8Az3r/xWOGP9g
wGo6HsJ9h/8tgvQ/hCOW+w/WD0RIwkJ0spgB/zvCEbHIQv6ifBfSQy9L9SANQB8m4XH8+V98GcGg
oRrLbfuQM/qQrpjuAg/2f28DrcxC+8PqJvpXHxR7D6UHIA0uRIICzH2tPJdJpBA0JYYQkgdeNvJk
V+VvNC6688TtL6BBbN8YxuBYSDnvcxoptlfflwacx7JH024MGekfgZmswd6QXRh5ULxuOamQdKUU
sLb+BtWDUVPuuquG2N1dOs3RPjPM0J8b82g0nbn5y7d3+f3e/2qwMv+DjwTvpWfzqZiW4yxfy18/
Eq9za1i6HphNTQIMN5XlM45ByaWmXQHB0smRX0RNGWzG2brVw2iPW+2nZjj2Oi6JbZ54p23pJX5H
+sNM8rpX6j2pcd5qSWveuj0iVgSMr6xA5eG/fu0GX9/fvlAXHRD8IwRFunQdsWQB/vXVB5GZlg5p
U8ScB68ETlk0TLP7jPhtEDVesWPhvcsHBISS3K4SfTLA+uEgaveliBHhoOGzIJnSBBqGRa5SkP8x
oHxB/elgHoGzZK9N9EMIyD/6koBJy9QqPB+o2UMifBo7PVmMWem1krJlzvfKqLBsa/U3pDUapbDi
qlShyYEUNfXhizDnG650S2fVfcVL9STLFoiqMg76XEar3jkYSUy3wr2EUQFAFzvaVpEdOJ/TPpj3
rNSoLAIqBHd2oMBuaDSznHsjmo0IUov4qKOZpCun/5yIyK5ceKT8HMO6O1cz6k3DqAfiV+9h2P26
RtGmwI3cOJgOYUoYb2Rm6DqcF8oC/l5DV67ACeZoz2XV0iYztc+2S0j3k619F9HKlKacfJ1gMShg
EbijTj9Xi1hniPAdwh4ghM15zM0WedOYoU3lH9GKsPLxVNyLLP8MgyVLYeh3IDhS35uM92R6ZD4l
gLuKdzc6GC7Rz0HVXpTtnoReCljUHfEyWXNKMpd2avw2z87GC2BsFDUQ9EYgPFFZAyNutrZ6BAXA
ns0dGoP3OZlc36Fc9+e5QrdRv+KF4rscFNF73ThuqsKkrGOKU0enzJsh6ZB9RX4buiGVutadGXSV
b5hrKzDOgFa7e0T14A/QM9cQhPB2ZDOY2bQfj5lsPwIA73Y0z7SnxDZS+bvmZCP/5ECHV+/zLa25
e+CFgLPL6S3rn+p+qvy0gmk7UW+3zYdMqw2C/FfpUhz3bf7VxOreBGgHYFTdMQGH0dv1L05VvrE5
RpWKqkBOqT9r8yZ0AayI4FTOqJRHXbwSs7EB93xT4VkiEdLcqYmYo6SGdFQa4U6WBuXF3CWIRTHS
VOye0Xdv5ygE+NPfTX23jNbPUVFjE4x9dxwOTVJ/SvOeUcCx87KnxgjSTaiP75hnNlXXHRMrRmXG
1+LCRkQYxgAAf0SIY9wlQyaaJAjtCBByhlm1KJDq6OLFTeRjmqij0EiwKyPgs0hS6NZhCc4F2qds
gvVYPMRO816YzVuEpl0QD2ZzJi3z/Z+tS3+04ddJZ6DK3jcGbLLEI8RLX6QKXsDC6jzijWHvkH7Q
KPwV8FrqlBwFYb1rTYTtgCYyogZiL0eal739GvN9GnF0ByuKIJd419bV08gwqOrDi7Ttz8DmDeTi
XUxDvZMGUIY8ABVZ3sQe1mEdhh+A4odU1Biu6bAb5tKaCBzikbJ+l4XGd86ZRyLg6NHKTZ/o9W0d
na5T7BAZYeuol5kC0lUdgxXktIIY4OJBtunWAGVEYyWNWTUQYJepdVfkRDl2GvL7HtGhS+81Waqx
W3rw+4VtjUkK5RKM0Q3lFcs1rcuhuaU/QFhdWAjcQUhs0KPENeFZafBh2tlZy6MfHikHPlXdE9xo
DD6BjQhh0C+/f2+CmoKSecvskxF8/J4mcr2c31NTkLLGqVTDJCLcc4O5fBF0rGYRvvVAz1dzP34T
/E1E/NJF0KyS8vsSlMb98gexJ1+TAbnK6H2YbfAQgs1tBvx2KmgWOPpPd7TOoXtibCybxWhQ9a/z
YdKnAHwfvpwy2BUpPUsskH5Udc1q0PR4pYMJK0yas9KpmX1ENpBDJ3oMBsLnYjQjpsmSiZEVpaQR
bvFc0XusD0wWXyyEK3GdrhMpbx1ZvIQeMVnKRrDFEubOJJE67ygwFKbG8Twr5qY5wC1QtsyOI3eN
3AVPdueKVdfKR9JpUHQiTSJHOob+7DpID6TLeETBc7Ke6ffs09QA+pWbwxbsyx3q7+cgGi+OBJUb
5vLZaJjrJc1XpGheezS0LGYTRYtaJOcOGcuArDNkL8sfQfR5KIV3JmKNayBsS1zMP01azzMALqRz
YDK9mX4XSDqaVARyTHMC8GPWyDDsf41Wd+9gnBrDjObsqB+hfA575YA7HxSXdjXWWzCK5dacbOKg
BNo/Qk5wWTyOGvKvUEdGwJS3mQzec2J8QrbssQMWa5n07kpa9lsykn0QB+Z7qQUvddTdWAE21ByQ
6Jbu4M4SS/SXfpMB4VuZpg2IiLghhLjMV7xJ3JRmsmPe9SO2x7XmylcybDzITvREf8alep8ynCuO
bb0v9LYYh1itkcgbiLGDWdYCk67lrXDpN2I+gLvUOgDCeYO6BfnCw+JMG2sfqba+COWsIh1jEwnw
mAVLq72LTFiGbuZhvAfUdmqb8Gt29cdq7GeEXcwmlgMeAAcSFQNDjE6AGzaH9eAU30ova7AyBfYz
clRB0O5Cmk9EqPH1UHsBmyOoSYVnTEJyTBm1ZfKioxBlJjp8zcoiPsScduZkPkV1gzRICzsWl8rv
pHwcHK6goXs02/52YXBF5ZEAXxrlGq+WdQsG2XvqEAxqc0jcbKn4b4age5lRbrMWZyQ/4mdrxQ8S
TtayTdq35aNrA7pQy/cx2PZrWHVf+KMmDiX9dZDDytbyYeUI+RIa2Y+MBFsOdGPTFMarRBezlUKt
WpF+9Xmv41KjNFc2aFyvOnmpdhkAWQkuiMDeiUpicuDkUE2Q8hSrqiqe3XDGnghO1WHkNjkPmjnc
xUzvVip5ZPt51LrxMYhglNPiYGmavYMBAoyfWuFwebq+Oy6Pvlh6axCIDsuvtRyxhVX3w42db2bu
HPOjfC6luu95h45oNkMi9m5w60zVHbZLXrgY1hGFfZBic65dtR09L710RCX0tJ/DpCN8qCHcEtir
U9JWtzG/MaiTB8zqFgLa7N4q6Aux1BsTlo+8fAIX8DZXsjt2g7EfNYE9EwvPyrSnws8HmBoUb0fc
MlDMlRaTpMrOhz7ftnQEdstZbUSZtafCGy4Y/k2E4fCAq9xs1qVpHY06Ups6S9d4UPDEiPTRaN1+
S2Os9xNhfbqLPXfIxtVULZ1wlT3RGmSvoCnGY4LpckIGcU6SUtd2rR8k+g+j81Fq5hh+Y6JDMHV7
xnBgX9Ltvdz7ViGt3XzWEQSgP18xYVRLVLC5xo89rDgPc4Ks61t6evpDno9cCEN1zyQa87pHDkiZ
owzt8TMy7oXG8n/YO7PdxrUty/5K/QAv2Devokj1si3JDtsvRLhj35ObzdfXoM5Fxr0HWZnIp0IB
9XAEWT5SyBLJvfZac47Z7sYQHaqUtW4bNGAKbYyxo6rMngxXno6JvAPFcYBaBxBFSDNmILh7WZCf
iLq7RhFsJILcO9DEKFoyVWJ0xukh1TmDD3rHRGxH2baLVQRD2gSevlzEBt3QINtYbmR7gWD/x4/3
e8pkHhpziDf3Xw4Lj1Ki6ba+//KvJ2iPWTOPVEY0Bv+8xP3eJM/Ct4T0WPdoQ8pBdtZTTXAHVJgo
nCFO93fxWoxIJIJh6kpqOFErc8DcbxD7/vMl7z9Wo/pYJMyZ6jZGEXJXLN3vwiVifxFUbmjbYK+N
fF9AYHELY4BvBa8fcLSyI5OVca1lgXlD37GzGqhPbODCPcvH1YIJ3ydTcNOBZiPq5+WXl7nfu/8T
ePTQR90fZCRXIMhUxjUeakAjUlojQTChtDDl4vtiUBO3obUT4Ctr8HurKlGKndPI8iFwelI/Ins+
MzFkx6QBMMHguLXJdDxwyEQP+C2iB2aQii8tnR/8vShHqlpxQ6VNzlGAuH2ko7quQsfhrJyvw8ii
MAaderHQE64b1C+41XKqOUY44LyQBOomCCZF0o0nfGMxoZepsg71mqAmtDt4FRSSHRAX5+UkMfqy
a+r2gdykFHsFZEzPFCXaX6fc6aETH+mtvXQ58SaxKLw6UyG15PVJ7rQZAy3Fg01qQTRPDkF7lQH0
j3+/JZvjOAgDF57yOTczTpGcKrVtEM5KftZmFU1rg3wmqdIvkZLsnakH22FA0jHJp8OZylLR5YQb
tpGRvS8ZvXaiwfJCtnOol+usbgvNq8PmKdfRx6sKo1sQ71ddUcfTMLOZwtmFe7ovFHJoJzcym/BB
GWP26oWxY4+v71oRJE+dQ94erl3gMVbxITpy0iWC03QWsBZ38KFQqMRo4LbPcE8QjUpLYqLFOCaI
RPYKmPeJsBaLBkAy+mUswtswFz9azfV7WMArY9PtHMLi95MY3uo0HzfWYM0nDhF7basIhYchRN+n
CmpMyz4g6bYOYlU7RnKZuormSVa80oVZRKbO9KCb4jFNE2eT9uEHCpMJ7br+wWQcfGMgUm80Fy0Y
GNtzF3TxWdIGNPbAG9e9Sp7EXE83yQQxR1glV8tMvRjECd9CqS12kmDYVwKVZldvPo4TOZx2Ws2C
6R4VawE051gtN0LWH6cBf1GEZ84zgHw8x5b5SHs330IoPrXEeDw6TnAelkhUW+ta4JHDc2ZlkIbQ
Ocyz9Wivi6JPLg0UnGOcmVvci3Cks+kyTcB4ksZQ9kOlv8YmHV05T4WPm9jeRWPYYa8NVcTbrKpy
/RpQjaxZxLRdayTOLhO48vOmOlc1SFg9p79qImiMDe0RdIq8lVqo7lDcu22GTnQ13BSCuKjRzRMj
tvABgATt10wtSdDAdqsjFYvy4KsTaXVRRhnfgbA2MBGWVFODD0yZ30SDhzgmQWyUIWYV6UETMn1h
jlwU+xAYtOccAEQUGdrOGsbWt6LiV4CC+kISKGDKpj0MFVtQOY+BSSy+kJnMDUCdh5CuDKYchWF4
VwTD2Rjpl9jm+BRPDKJLg9BbIiqX8TT7eMWojHXXqph/pUjC/XvohE3+SVOBnur77yTrood+tN+C
XHsBzcb+dG421TA1Tw1HblSDoVXCcj33s7ZTmNRVIgL/M80URzpZN3MTv2txiU6eMCmpS/cNyLSn
ZKrOgZYLHNgdxvgsdyOoyaB0DvAp+Os0glH1+QW6B5PzJC82cZIteZq0XjprpKFAyNVEgOOQ9gei
4ovmyYhzOv4zGIXA1seNObW1a/caE7mxkA+RND1QTydAggp7F0ibOe2dB1lGO4XATvJCazoHKZz1
JmO8IueqsyEq1jwb5sBVpimmjSzjSWWy8mxIw2snFPnU/KrBYt96EmFSuhx4njtCbikYsbhe5JB4
nznMdI98UsY/mJ4tqvOuKRuK7IF0Aa1VkfET9NyO9leY59NmHvr6MOK2sYzZV6vOgCAtCPKyaa2Z
xFQ7ebcVhmB7RAcO4I+zreReMKArjk363KjJCexu6IXdEOwnkkK76pCXaDLnrD0AWJGf6FmuAIGg
SqmmQWNXgMd/by0393txfKzIDt9LtbSMWZa7xJyzBQ5YHRGnAmncDhOi0cSpYPnJ9JKkZnQMN0PO
6E5MEN27kpVIop9CIr+hXUYzCf3ilSI7EBNS8CdAMhjS/HUX9JxGRwGaPrFONl7l4EHNgO7PNuZq
4lg6+ouLajCdGROyge/yJPcyw5pwigPVtgBFscMAHL88dL+ZWucFLGTmpx3zaPTiKDiFpZI+f7+b
Ev28k5klyrkh76fl5n5PNUaEm1jD/vkzI2E8IgmjaCbzSJ2bDknXcg/mN9hzWh/IVgjXZb9TAMrg
F31MKnA5JuaqWQqX2kTjqpKlAD0DqfH9seBeuvz5tcna74Vt+s5lHn9C6lj/8tz7C9xv/jzhbz/K
8qKXJe4cyUDIHvTPU2qLeja8J079x5u5/1axZZ7yL3eVipatEWEA+fPsf/mf7g/akilcTqfM/ftf
cP/1394fSEiET2EESXv5t6MaAUunjoQmLB/Jf/aM/+yxPy+qjJy5cSf71VItciHE/KOP6CHhFcxI
T1CRtWWUePdf1/oybx4c/sikucShJePcYmR/v7GCuN/TPGXgfv/ZXn4ztkRopgFIlmqa2LyZOUpm
U+BHryfpmhVE1zr4PtTlCOC8+iQoqPWMciplj0O8RBzAodCFSFgxoo6lb6vZ1UFInQegQyQtR8SW
tZCkRgYLSyZZuU90+X0scD+J4SvKFwlF5JphcOrVak9IFglfAqh7NBmQFwmFAQRjQgihTjfEs57m
WMTS6hrH1k+EeMIx6nWoOY+lEhIgjXxREemZTuxPQ0yVALc4MnMc+xgOhhnv2Ha/kgGTrxgVuEqu
fQC3HpeGDwruRvrdw1I3AX0RKcsYvB4/EbfiMqrGcY2xUEccgl6q6aaTVko/gUkB7CjXYtCfk3S4
4QuuvF61H+8ThCKI6fBmwyeiIcww7IxMtfrV6N/2SCfXsMVDLoutmu/gotBtasAHwEj41rElR9p4
sKL0kEvhRlXCd3X5myXGFUQvqYp9sAxCLlsj4l8Dsk39l/Sjj4wF+kNYXCU8IABxMK7hfqqtVWHo
D6rRv8Q0wyKa6Vn9IibjYhB2uCp1YG5wJlpbl9dOGz+o9Xi1lfk5LQXh4jq6wsYpEa2120oiWIPa
LU2DdI/+BJycM12q0BRnEfxYJdantF6YpsypJ9Sbq9bUwF1r2To2O+rODA+cFTQ4bJCDDQq7ASd7
HpfA2BrkhX1oKLbcKrVBoNGHwHpHjCDXJFdPKP9Dqb509fOUTsOPytaUjEmsEu+TNPj1GOAhDs61
MWxJvzp1QFdXnbaU52fZTm46zCukIM4Vo1kynWqDrJFOnGrb2JpEJDjduxhasPWD9Em22hHWarop
Q/2lSl4qNfk1BhHCjqAHyVklBwQtuecs6nuaCBdbVTF/mtVHuWAOnNbxBBeSjZZA/ph6LfbJasQY
V0HpH9SaFOHAgTfCMGkZeaH3ZAiRayUu6spAratwFtq24uslhXy4bGRMXLHrOv9qpGF0Z1WUbrvV
MpDfSLMZOaSEQs0JHyBmcfpPE3tBdup7W+D5uzgQwdxqtr+sHrukpQMYG4PUDWoYMmXwpDZBtcJ7
Hrq0FG+2hsQQ2e1zXFrIftuXRXrIXsJc5YLvTpcdFM268YjeJVhXI9qBoJkPZZR9l7GfRukVEsuP
jfTVE2W1d1LE7Nqccj1w1PdW1oi7JfJhTqvE1emouio0vtky61Ui66Sx0b9Xf5UZ+qcyt2gEZYgy
jdbsESHUFXN+YvLSKkPJxF5Sh4BYzfVhsPjcoEq+To6868cYAQVd05mPoAJGuB6L94xFzleXc62C
DLZCSmIo5+W/IAFKRlqUQYNT89LFjyAZzY0DnisNSo01blBy7hGFNyUtuxp3KXGFLI4ELFAI4f2A
QhPhNSQ2OyLeLc/g9Q/I/LoZJHGjhuecUQGrGUjHQA6PGroIE1q8PIFUzEJW7mwoaBS/tbR7DiDS
I3+2NbBVY4NdNsViPLeD19jpa0N7xNPyxkB8XF9B4RUA5bKHtJ1pN0mv+WgtPpjFQWvRsDPf1dIJ
eL98kGS7Mf9aBJySwlQruAp9IvXU+Wzoh/BtKO/2JmzI2wjygMCm8Ztgu28cF5fYKT1rKJBFk4S9
DKSZduFkJItrYxMr1ww1xMp8Id6nE86+2h7dIKCkJ9h3XFlGnrhwUHZL9Cc8sFxH1b78+R2kYbum
Um80g06etclwIvuRzn4QTjT/oKG5rSE/dpI0eMKsP9U6ajeJOoVeLe9aBmlNBiA5RKp1G/UfYbMb
ro2DQbLwuDTskR1iAut3BZEpZHkS41Bgl40c6VONkmOalZ/N0k9XBZGhFa3Cw8l20PwJhyRzTYo3
FqFQY1ftAnX6XLRC2MpXkqK8iJjWTTfFb8H4A1msgrqrgVFrzgNoZk2i9Z1y0Mm0TmXzJ6Vl4FcV
owM6MliPCwJp5mLLzok0ajYzOLXskpDKCEsJOBV6J7HxFitMjZP0U8vwYBvZTEdwoes64fA0N/Zn
yjW0koxnK1UO+czZoCrqg5QTwdMr+u+u7VFb9gtQseU9ZSUfuqRBkC3MhyTF6GIWoJLssVtztvPp
m3bsUkEk9f2r0G8M1iqItU3OhWrigAhkAlAd6WJzWiIt7KCdk/FcAp/YjJqTrjuo7NI3EbsZfQMm
O70hofnNQ86BsX4hvjzDRQXvdQBnS/SyVqmnvieIdKxIkuzPslzUXgX/u9D6kyMj/tFJVHZr7Mhc
EsK/aLD/d1Q5/y+lBIC0VP5Llsv5e/hf+++m/Z7+TZzz19P+Kc6xNNj+KhgWQjw1w9H+hepiGf8w
DB630f/QwIOq+Ueao6G7sRDNOKplafofpgvSHMznlszIQpV1RVb+Z0wX1fob0wXZEJoA1ByObfNL
6vF/13KodVPkMNWbbUvKWQOv/DR3DLNCh8szVp/BbcMYLnGjAcDOo5vUmMFaivN83+bQldKgvoVO
d+nDmr5El6THoh0q0AodAe5Nhsre5jIMUyvx27FSVnZvvuuIog9BLJ8bYgF9ZZq1fWAgwoApvSNO
ip7kawIt8+C0NAjKxdta5gju4Zjkvs7YGznIlKzw+E/X+negJB+NXSZPra6m2Nytc5HPGBua9EUt
SfkaJOYOuIsp81qncrNEkvxokMgQyapHu+i6sy2ym13Np8kQTBNogSPLUOG0ybj8VYnQeodSbJx+
aAzQ4oF0QxWlVmPompK+73SY13UftJtwzJmTO8GtL/RPqNrvtYYSppRRKNVUWYg5yl2XMXxjHZn7
Kd1bXAJXshon7qnhklyqGoJcmgDrVoa/aLfo4NMREslUhtKu0Ytbgu3dp9mCalpj4gI4Ye2ESb5p
wuF56pt8WwwbO8CxrsL3Za3OmAMugjRIjwKJgbzHwvAaVqy/bCJuDaJQRCW3sk4YKDE4yCOgp0h2
GT7HG6Kb/BwVuFvHQIurEkFrIoKbodCZgmhFBG+PNlhR+amROy+aFFc4Dg/zIaIVRFyYhYUAAqC+
68tcFn8Js8Nki6CWOygxWQkhO9vMGggPQ0Mx5r5V8eJZkB4yjYhwpy82mubCOCkvpRzzueX4Chji
dp7AOafnMqHryzMG05K8hNhF2rJMO52Ex/KxxNJhtI9dN21llY+jcSrmy0xaXKGH67l5kaWRLyWC
a8P71LTSXuPH39J5eikibKbGnHl2QjUwT1Zz7fDCYGc4KRRbRzvtjsNAaps+qdDeDTZ9mkKpmKIm
VtORzD1Mg5Pg4xUMeKzxAkDUxDCEWz1O9xPVOvJ0pSPpi1Oj4qCLFe0oWsQiKEXTxdLck3gTzS8q
3Qeq/GzDMTyijlcDl8xenFeY0RIsMTP51dHgJqPDkkPSos/UairYeEGhjdd0aRiBw18wB016QHDw
Cry91G3rkDEud5EznMl1WmIh8XmM6OBSh3q/HmKOeQFLz3xlciCuvfTLUOZk+VLpnPQSXyrw46RJ
ABJ3fEjpHL32bSLttQHdTTOR5KlrZQJwu9xEiVq+1BbIj7A1oaYPhFWUfAUARoxdqTTXkEPhaJM3
4MIg8JUgaZ5UEpPyRhEbM++eyqZXN4EakAGvt4Qo5d18yuD4oraS1w3cmE3QSGSfs3jGKbuNoNQ2
JHi56Pc3Wu7pAsu0xARr2+TgoNgzRdhYUdiyqZvg8XpdT6BPSUAZDUPTVt+x1NCJ5EISN9l1Gubw
yFth9v845RKTa0jPiI+gyE0stAr2Ai/oJ/bpfKVrue2/zRKZWGIDF6AOC2lVDMwgJNPZBBBL5nG4
ZRhOV/FILYB4qgXXDWiGOfwK5S0pGnr1NFoDE9oCP4nIs49YRCbtz+SrDPHm62F9Y6fCZsDIOncm
hAAZAUUo30KPeibFpQW11acCFJLSb/Wf0GZTEQx8z7Yzb6dR2c9WQxUbO9lx6tgCV+yNfdsSV3QP
TIa0avZEowOGLO0XyRw4RNnBPuEeHgbpO5XT55CYDGY5Yke7lQkEUBGvsDZhXX7bZbGtgsI4qLLk
UbR+SAvO1lwmfmml7sxWQUYACLcBXEMWrT+IWFvLloSnuVOEa1ScQI2aPsBgjN079lagimCQaqPj
Hw/Y4XJGvPxPY2hjgCuKbTjTULBrUN0pHgO7MKe1MSS6l2wFs613VYMWG0Y9SsOp1pGK5ze7L2Z/
0ODDaBwKBVr7HRUZoOBYt1H51/0JH+fZzmvkB0NAGAtweL8HeEZXmLI4K9t2TZjmdyJV2F+Wi2r8
FUbiFFa1cCVJXlItS6+l4Ug/J59QHMB/b0caA0KXvDTsuWxJYOSLMjynMl5cE1EsrEv7J7YY/pul
SvJIYb61lWweQW2pPh3CisI+kM9jXG80PaefnxPqSriqcgziOXJ7TWR+rnb1I+A1t6X/vA2b6im1
9OqB0Wd8ROmEuz/XgBfh5SF05Ik2jtgN/PJo49CBKZ8+NS1mr4RVRSohg+ihFDyJbtEwJfBGrTj1
IYp+jZIGtkINTlMXjZu6V3/mBTAZ5PwRBd4dPGg1GsC2aPZzyqWp4/QsVBrERhwzH7N7tmjjmxw6
5GLOCzB12OYRgjqMeOyOF2rTsm71SH6dpD3r9NY8CTQHEYtc6xAcEBuxikoTRQK9Wm2U5VUQfbDa
A4BeXm7MQYg0v4UMVlWkbCdtQftjluuUmLoRe3sZX5yZoUHYn8ihbDaUZvzBcfTc1k3k5x1lfiij
xrmfjDMTGlF17JcGNLhlNK4NO6QxqM9bXYzE6tJQgRnylqkA+qG8nfEJT77TvKgtYLHBkdsVKBy3
pKeNHk2WOIoZ18TjuaeVulXM4NPWia0tJnYSONEDkh/ISVV0a+vweQKMTeStJuILzOW1qfX0XKyN
bpLP2w3I/Al/+j2r9o1lSKyL+87QHuI1OQoYRvWCWU0qBF0kqV/XREp4dqv8sDDrijKdk36SfEzI
5zxRtlML1iTuMBgQ0fKmaR0HBlfblDz4VkEVpwOtd+dJ+ciD9FdJwuMRtuV9KdOiAmdTPOK8oUAy
CMNZj6zmZHyj8ZbVTaGZwV6J8M8MXQHpyiFxIJb8OHlrY9obRTIqjESjGyjfM3KAyB9QvLlovUc3
DRCNzKVE7Gal/6okgvEGiQFZbKMhH0Ffz11zKhXDnyJ1L8NyZxKO1UeRlksn819H7Zla79jsItrA
lDzJkPL4nGGbWKsKo9BRmky+0J5mkGzWmqfbDuhsNFUrdn7lQ9MSy5wxRb5MdveJzuxqkhLxqBiJ
37SJfcmLKwNPhFqQsQ+pEg8Mz+ih9MaxZG3OWRsvxaxpKy3tHCzTmbYJOz+WEWcT2hI/Vjqu1zCd
uaIi3NCbiolMMNwamyFkWmtfSVDM17Q8TmMrX/txnxCdd7vfDFXyPI1Tch6sVtx0nHAuC67YBiEb
SQSMsx/OgbypmqREZ1cB/OKVOr0qniT2l0YJKbw04cnBNOODgBi6C5gMrWhAs2gbwY0lsTzrQbDw
AjHXwSuwbnKoWrtUt4DrsxN2i7mzdlqgGqeunt/M0XA8pZiAkaGnuVArr5w8N24y+RS3IMWMVyjt
018POWj2GMuQsjihSSNk9JaGnBxtXYptGUHWbQdgUpMEVEfLesx4UTc+KxKnr5IFiW8w9acO1z+N
ic5SNPDlqh0alvqTeTRDrVEtToVcBauQ7vTZyRm/EZ4orPmISwbjKVz9kabqQLxOHxpuLGoQtfLO
tsolR362V0DI4b0pygxmzBTPWZahy9JAvmuV4o8q4korfbD6IXClGcIKsxIXdnK4bXEV0zzqbhrT
K3QV7Ys5oiNq0p1ZOMIb+sCh4F9ob0X8Qteq2erqkK6IcY+2LHH0NodMWcWl8muQG2RjQ73JAH6s
g758NZkmeJLGUhIJddsRWzRjaabftEr6elM6hyKvNyOrFuKr4hlxzLhJcfSEVbQ1enOTm3xCgBaz
bdGo/ZkNxxMMbh90L4uegyisZ7FbkUUiI2Hwkqq3EF/Yup8wFFl1wrqRDZn5Q9yASuzKemMgsWhi
Z9rXqvKRcaFY5zoUUMaP5Yq4sUPPeQPin2TeYq78AnGjzSeCPXya5+QVKBYFYtmPy4V1MWLI+N1N
1JFj361xBcOWGMVX8t6aM7qtarZWgoPZTpujod1Mw2kPFv16lOJUKEKqjo1q3YrcqR/qudgYkfFB
cd4x6UV8apKgkDrDR4vJDEhXfWhqxL+pOpCYbS+ICIIzj+ymRgXLQqap2hYQYucSi0rCTfqTR0PL
lIVTwKzTq4xyG33YzqY2WdlkMKxCzf42TM4Nmd0kiH913dbVlkwlX8qHpzGW8+2ocurCwI8jGpL6
a2jggA7jdiNMs2RE3uyWyCv0UnK7NorkakTKq13xjeRpanoCagD9fBQTIjwV80i5KLJrUIqj1ATv
MD0WV317FUXQrNup+wpZd+cBLWuHsNtlRvlq12xQ0wqYE+7DCeVKhDxAWO8APtjFjmq/Qzo8e+SE
PII869dOlg8MeVPTjU12EX8BjSkk+OvCFtFj0h9jAuXDQbJ2re1nYagxhK+WZVAlW9ymlg3jH/DX
vtrOYlPHNMVr2rlV9GXRlNx0WYkAzF7CjUxdbLEGQ8ZD6IrILSJ5tyvkFVNotml6xPYWI483OANp
Y33wjKbSckXakIVMSCx9ROfQEMTlYL6jopSmGwjETSAzHrEdSyFHMF8PlVPBFq+OppJ3D0Opv9lo
Esw4UoHFgbcg7/ZhyjJp17bdKVjm3qYJBEZf4BKdY+WAUc2HemTT5yjlb8qDz9QiS5z0ncgxtwtM
e2vN1UG22huhd4NLCdesBwREGJ8ZT4WYtFBzSC9GYUibgZNrNaIXcJE5seLnOctcwxg0qRUPViIX
yTZT1xLTW7RGcbpRaDh6phLlbmJ11olwolM7x+nRaD5Mq0eosIh1SV7Cz0vZQKP9XKj9ADGQwbcT
c33o69ne9UPPREDTB3RalNR2LZGJQpWXdidTqk8R69GOIxKBe6ScAgnIFPEuu16Bu1goy+RJIlMk
7J1nRddqQKbSd5FUH7M0pjsuwKarcsauI0EVNqDpg9KxwI8c+WbUn3ajM9eY+2Kb10i0F+OmVPHm
5AJ5RmsSG0mUsMlGRp8h44Sz/KYWirNH5FXiRtVUBiEs5WFP1agHunYo9PYxVMkBr5vsrYw3YMFL
V2rK0jdpUtuXqW/NrQ6pyMsaG+YQHqFoIfgQVA1we25h2xD0Q8w3LmThVRgt4MccMjR7LlWYIuPe
C8nTataxGDp4RmzwstbZzA5MliIpwlXZkpvJ+OLpDIlww8b1hZXrR5DVAUzPeao1kBSQuFdJy8kd
hD0tKubG69Eutm3p4HAfMMBIsn7NmyB0LZ2SfJYjhUHSryySiafuxo2i0EFDfkHBMH/rKsPL2Izf
AwrwQiqcDeXIb9EBFTc0FvYnwrrfDQGQ0S5CRrAZmwkD4gbDIv1TsA/vkx6GpFm1rhx96EoOG8oe
pXW/iDttMqs8Mur8uaM0ZOtH0nSY+6J/MKz+iqrkgFgp2eI+LdeJvmRnKQZBmx1ne6ojra8TJqDs
ZXpKgxVao2BvpDkTUOt9tuTmLX0odBlsQYklOjP7zp+lz6ijLdWG70SZEmVFnQ9HvSTquiLrEOme
VSwkU+bTs2D3ilmRzQGMaN+uCeJMaGd5zeR45DaSDAAr01VmiiYNouUwSuhtsuRjjtgyqzKtGIZ3
h2Ixl+c9AhH6a7TRquA2GTNJQ3H+676LS2qGUpJ2DljMNnOISghNK0BZZ3PfSthtwKtSMUb1c9cQ
QTeWluMRLriP5qdBpW0jYfmAXGxz7YtXeQtLIUxgblBNNBsdGV+11P0VGVObuQ4ObM8MP+g4fSHA
Y8dEM7akGOW0anJy47alzJwvZOn32poASTAhAuyq/pFIgu09QhI9Yo9cqCWju3xnZVf8Pq/NFGF1
sdgSF3VGL0yFIEslPolmmash5ZtzE/lASizjIBawUq1s0V3eJtsKD32SP0KfZdmO8PuWLWiEuAoe
MjZOJ1FORMYH4ecASmMftNlV76fsoCZIFM3h2ItIPTaEPbsdG2+PLglK4JGmiwNl55JrUIChd9Aj
JweorQ4tmJFDafaRO5X14PdKvw+CijiOXFnmteM1hmA7cIwwyS2weCEWItzpcPcs/v8RxvTfOIvZ
MCp4T//PzuLd1+/o36zF/3zGP6cXiqL8Q9Yxu5BorMmmqf+xFjMbIdBYUwydqMB/m144/5BlElst
1lsQpqryJ+hYx3PsGA5bEY3Jh2HJ2v/EWEw08t/jeJaXkHlfRB4Tuaz9fXqRKkHdG4DizsqUiG1a
0PAnxAVG2Iybq4pBs3OEQ1q43+A8ESwZ0eWOUsiUGNXc/e79JmmRILZJa7N+Gs3+fjNLUbsfl5v7
j2iyBrw+WeRnA8RYrZHq/f0G9kvzF8PiXx6TipzTiPzzlIgJxuAZmIvl5n5PbUce1BubuSEL9CLP
rfZVYuHXu98NahWejyAAWS9/zXjtkSo0+aIyzlCt2FuEoo+B7oye09VnMMjkyUYM55ccALe14M6B
pES+Tr7t4Hd2fqIFRLY7jQvFyRNf63qK/4LiF1TWrp3SD6cw4dovUAvYKv1+YsOxlwQxmLXaPt4x
FqxNPSZBC0VrWFeXKSRSULJ4T2FiP/eTsyO3gMw79KfaAuRIWwNI0sLsGOdFQ3W/2zYtd+8QDw0F
expL7IaW9/kH3xGjnNgB862zcN7fb5S5jjbyED+Moi23cTNtwyTI92mzqkF57eswiCm3iQeqTOFT
w9jd7wSub5QuvcXWAnONHCYYqh38khWfD/z9kKU4jyHukeXbLYL6fhHdK4OmuxIceRZUZHh/bkID
YdafH6cFCbkuhuRptBU4IwsN9X5DgVP9dc9aaJL3x1RbNfH34iJZsKX3d36/sZYf749JqEPUMdeB
RogM8cPyfrrFaBCmG5VB8RWeJkamFM0UVRG0/iftqFA+26v6WTWuVuqOX428ZtKMULPs/ELGF7iC
HKusadJmfrCJXNC0lWtPv5foZulaq8Wq7y/cc/qNo7n5C+QQbCNIhSf5oROobFo/QFJh0d4grWdV
vKY/yprd26+SyhGEnsdohnGdgHoCvbOdH7SRSIWv0vDtdEsRj7CsX+MKriLmdvtIrAYXOSrDRBlV
8Qqe4nYSu/lDfqaIJ8kI3UN8wZlhEUSzohfAsngw5R37dZnQEorjBtHLEaBYWKwFR2Hhmd8J4m5s
yqRrrejvdtEKdmhxLa5a4psvZk9HYPnYagqjFIuTSzUMjDcb4ATytzKycrYM1LMU/BbjDxzqCB/P
lfNRfcH15+N7ELf4yXyR6GiEXnfsroIoPrKP1uyH5n6j1/DrvVQ94W9GEx8fyqcqddsLj1dvCDi8
3+kOicRBOmNARp5UvfWlR+5vhmhKoCRYq8Sx667M/ATn/0rft5BwxGaiPdS6iMWm7x5hePOZwFFy
VvybZrorgX98yjbxMBfMtHy6tO14Wk6H8TeqGQd3GrDD8xhtIL+MLPnqHgZmf0EEVzyqz9qvvHEX
o3AIMXqVhOv2ia4wNNHqGuznnQAKW3gYG0i/oDuWXip7i+kB6w96RMC4g+xlV/NYEFL3q/iwnosX
x8seGN6Zg2f1B6d5c9BQbPFR0dSHvDVjBqUQtdZs31qBbZkC4dnexKAVXflxAhzfrQtnbd+0o/TK
7pw/hsMWT+/3eMNWBppkX+1ItABWQ3SIuhbqOvsqW1pcqyTYJFgamSqu4mSdn7Be1dlWf0nhgAOa
WuESL6/iWL+Mj+o7Ec3Na8NIxnE52MTRrs58qf2Pme0hO1nwsFuPA8rIfHV24dzW1oFSF3do+N4c
PCS+plfekFtDaiPbi+Hc4rTxFK970gme/nH2GTSdlUo4lWe56d78cT6jGwF43/qXtjd+x1/OE9cd
8KPmlQYyrS8Vz/pzkJGAig0fTe+hemy1zdi5yq9gjRrb2Rtg6nIXZpX+ADl5hxe88CqWAxOT6Kr9
rf4G017iaeB4yP0q9qKvuvXBJlXrL3Hq6Y6cKlLHf+nHKHZrKvuTszY9FXW4py3OnFXwyr4v8bIT
o3oTm88BXcutJp/qEJPuS3yos7V/mJVML6StFJ2nda+t9sa1I5iWHIbR/CJALbMuRuRxpzmylVR/
T+QU7OkHs/RgBLqNJW/Wa94UGMTb5KsLNyZDulW6LS9KhELSa3/Pt8RXPspvh0voSrJxMaHP5t/f
1o2bvE7PxhFBDJfFYRN6+m7wR/5+RkXPMQ4+d/DhdPSr4V0k/ryrHpNu+7/pOo/d1pUkDD8RAeaw
ZVSOVrA3hNNhFnPS088nz2JWgwEuzjjIEtnsrqo/SQg2w4B7iYdiGMKSWVZvzKBDcgoW+UH4rhFq
QnJGU5TDnHUeb1Ps8gflBLanPW36a/hcolABWJ5HF1Mkk89RQii1sSYWpjXhEOQ1Pzjo2HcIV3xL
WZSNG9GBfMKoiy0GBBiS2koXiOkiCz39yON9LLbpV8y84js6dbRKe4OQiqfyS/YzSikQ+NCe7uVw
SWvQp8A6C9hkQ1EosZx3UpjwwsYQPlrKYglVT7tpvqVzdw+3+AgZGPbP9hC50XUUg6K8atjzVM2i
bOxMJegv6KQrTCtRPLbT3hD/IaXooXLHzFxYzLiN0ud5Rf5bpAugK4wt5eN0x8/QjB0+tnF+nsPh
Q25/WzZZnt56dmXDV3iEGHPAhkqR4OvFgddAmcXoDmKSz2ZhkOeMpy0Cmchm4t1a3Bk3Dz/i4aYy
L0xX4WSX//Il/wPV9cPJ44Ox/4sBtdkq/kaCJ9lvZDUfo/yeqVt5B/EQyOO5HZdOeG9WBQgqR99a
JF8P7zcg5eh70Dfkx2QFZEB08P6DS1ssyObEQU6KD2VDDilO7dthDHh7WJDhNpoUS6ncom15op+2
JQZiLr61kX2pH/hN+UzQBVdtjwbCF6laZ+/WSlmlJ309L9Sdsn/uw4u5YkWD2ayFuwE5hi0mk542
XFEmnT5gTtPuYXOgpXsou6rF9D/1pHAxJIxrzrLlqtqK5LbwlHvjW+lrroKto50vpYefwKNIrkm3
y6bNqG6x/ZvXSKb9a0duPHKpHyn+VmM/lBGw2uAMZemqePKiUUoIwIwAvXAzIWYW74I1aHr91UVQ
6RjHIm4SFpPmZOUiTQmDwVyU4zMYU+wZ/F7bSgPWcK6Zb7Gp5Oflii74+CCTD0MHUstYXSc2Igyn
HYGh3R4+r0l1a1vL6res3eYiHNQ6kHSH7Gw4ndwlOvD0N8mOMjTfAv8V8K4Al5dKXgPOjrioI3ch
7VsFqvJqnDeUtZVdjXEhy07JZIix+DcA0NZ6L5hKHfnq3AThOl5Pws6k0nDMW125vKWTvEb8PW+m
wPxSbwi+N/lpJjD9tZ12/wTDbXaRtdR9nDR6dwhk1woU7/HRHYVgOOLccRCkVb9s9+Naea8XR0bo
j9/mY9p1T8/cV7zG04vX6uJBRqAbY3Q6blFz3MVFEr41NOGSYyKUQgdszzCkCSU+vxjGIRSMBQh/
Pi4fpjdkV+WAzhw+H3ZCj8zFfbIJxC/rXcS5+jZAVL1gbzocCx+Cfnue19RKvAvG+7Y2B0zzxdjO
V/kW0Cc9quv8ON/GW3Ph+vPHkn5dHaHAQF4sHEiNTrls38Y3/G1ZsZXLNL6D+JzvHitcDC7P33gi
v2lRPLbPS7OiDRgrt+MZlL3ouz9UnypAF0crQwXWkCuiHgjhqS7iU7+MzsKb8cPCaQLpIna3F/h3
lZRAmqi2HZoIXbyZoE4UJbyTT0YcEtaHdsI8uFs0w2mMSZMMIOKSl6H4kItAiUAcN4R1QBNi7siw
+/HBqIG4jNBvQfIWveiXPYnyp0T3eogh+GhCtCQyXfeVz5zxnGJLn4xO9uUP5zT0GrJglSvJx3FQ
/oDuBN2OaCwGJXJ4oauq991F/Crcp3U3geX87IGvh21MTttucfYJn34BTtAehlNzauStBGXopJSB
lS2z92S0AYbNdX2YmXlafn3OvvnwYIjjnj8wY6OJp06yAo7HtGryXj6y/L6xk0VYcys41+0efTc/
WupeJS0eJ7VbEnD2gG0kuiz49GNunXCX7cMb76ifRx5mcKb9UAY4VqadT9tk/dMozwWktE6lHrMx
aJKzUX1NxaInUssvxztE1kxxSVgmgXGlSftxyTVHMa9u0KMS7tsp1Jyx+UBEwMTQpS0zV9rLOVAZ
cVmpcCMpJXP19x+UghbYO34bZvMRKlhEDjFmkc8en8i/f/197e8/ePRijyiCFdpmA5+EceW6wvFU
wcXABVQlGEXJCOJQaZfJ/UW/8vevUXpFL7y+VggC7yt9fSeH7xNk+bCeiFMXvb9vT5rCfPT//rZa
VczxdDiznbYwUhO/VuFeN9HgyQ8qRa1Fh/yn5O5ff/BP3Z0oXGoLWKaQsKMZEImpzxlhNRQGixgm
9DOvfyoVff78QkjkA+FLZed2eJH8YichrzMe/y0tWsv26CSwleEVNFjMYBftArJCqcbwWOBJxgJe
tcdfc/lYNwtFRZ+9Miv78aVDitzQ8aTEy+9EOgnVFt81TgpHNjakz7cpqVg2zeR2EIkjcoTUt+BS
EVai7/rtYBuOfNbPynaWfCafQFCAJPAeZMMrfh+3+SB4HbUoblH8DerPGylv4QYMcdu/y+80SM81
n36Xuuj5Badb6LZ1nGO399X3flt/0HVGI5QCF6N/CAyF6VGPVfjm3urU1d+jlXiQPvRz9wVYH/1C
+uRCq+8l0mKMHlzu/Vzj2uoBnsi/YHsHmtQqP2lfJPIcJxqt5yKLT9oOVtT09fAfSwoPonqrTbdh
SI9wpf0nQHm4Z4v5N/alj5S67904YjvApWP4ukt/KIrp9EbdCd/b3/KjjrDoctKOALJAWnPx6l+K
S0xf3iENMkSldpOvzRk+6MSBhNqe3XWjfMmcf8cWZQpURLveFt5IEIEb+9zuqrPnA4TTx0I7dqto
O462spslRkVwn8h04UyzxZ8xZeYOGkDJ3qWLac1fA0ysYdyU3vwA47V5KcJu3fYe+hVhWKCAJE51
lVPmECrs0Y82rEqEHQ/sfF891XBDAyqOXGrB+54ceIVBsgnfDCdxgJbx6rWzbeg3KCP9ZKUQC2Sj
wuyD7guoSyVKwqkVmBvOY9HBpHWsL/IhhHMXewW/v+ALJ+EEBJ4RHIQvAef7if5ZWTNHkdb4UlXn
dA8Aif+69nTL0UsRr7zDVDNOIsFsT6h4/JFqkd+akA6fmsrmJzIYSxzkl1K1JVddRWvVi44PTLNr
avj6FFMaJj7LCAUBX9JHRwngHLHZWltxKaf2tOgv6V7DpeZWr6S1OQX5vvyIzxnZAaU7/+BufwwH
TBWc6NKFrEyH+4JW6GtCkcVdvs0jraWeePIPCFRFRyU4dPh8DjhBcGzDs7xsFtONu1EHll/tX5Yy
7xhxZpdK8oot3Uv/KgIXyYdKIhWNQMYeXPoCauQTxfmxKrBzc7ntVemCQ2CvDWMzYbZlv6J3JeZd
dtf6E9N49dQzfuLgfAWywfk9AnmF5zL20k9jSztQmP8mzJ+ErdbgQ2Fb3xR/tKd6UC1fwzJYej1R
J55Gh4K9PBMDZgQM96/iP7MIhg19JOSR8eO5CYdPvP1jssE5J1reRKDXDkABzRCmA/2n9lUsDHzd
GXowrEx9A6lKRHrem3bzxeu0rPZAjjJEGGkxofQQcet1oGEBXcNVVm6Pd/wLomdAfFwlus/am74I
SpLWs/o3b2md9uO1ij7MX6YI8MTPLIyMZB7Q5x4ZHq04UwHhTvOtfbFI4vsTpYrg1B/K09W+cCUv
sJhJfdhj6b3/ZYuL3wkKIgGuzKnV1sOh3QkkiJAgdSNuKoWwteN9MZxY6sdRhwfgp4fxA6U2owyd
zERKMO2WVUwmydHzxN8cEyRQb7/noo0kj9ho5jAS1EFE/7XMv3Ifel/xYcIjctQiEBj7RMlq3Fo0
04bbfoWmTxgS4D1ZDNen2wfpnqwMXHyft+IDgpC2KzI4Hq4kOXl+zLM3gO/HDa/rOHOGJojGbTu9
xixsoXq6m0LOXoZD0SYUfPkMTAbl9gTs+WocGDowJ6iZoW6et+FQriD2nGcyiiFv288jYy0HShx3
t/nJjjwkkXI2NA7O7VNZKKaP6LuIV1bis0OjrbnIHt0Lk7RFDRXtUhyBW+ptNV6ZenEShdohRr8/
ehw5zZfhGTsmaMlageRld9gjbau9fpgPJJbjKmSxK21aioXS1leKj6iadpSXOybViftYj8v58top
Uic+c+d55IRbv8WHPEEmxA5r8jB+cWq0c5CmbDcSoj523nV5ybbjwfhQCZaBMO6Kv5O6QPndZ2vh
q0ey/nITXMzxqqh8k0loQoKjXVJGWIeQKsYAP6JeXJbC79/15saonngc2ATMd9y9MRULEJvBSSUw
Paj2pKNpkgP3mc0HgbRBEVIuEOTiJCjRfKqtW88rkfCz0jF/OWrN0cGOU8jverrmhGIXZWEl49aQ
aDXt7m08yb8dt/nM46ZD1AWDH3xmd6ngyrIfQkoaPf6gqroSFgqcrzwoss1mH+/K5ZPeX8cQnsfa
fnzGmMmBBNyxcSnu88e45UljwxaZdfW8qp1I2zy9iBrceCdfNoTmVjMwNcupXNKhcq0E5UK1MJIa
seCpFZwwDVThNLw2eoX+lvfO9VbPLVGZ0FrKTd4xnVQ+tAl7PjcvvOq5rHsnM4N68s1i37MafxKP
9tgnQkeKPGQHuvT2Ujc2pHRw7nlN74gE4i2r8+szs7Ngx8692z5tltjLm32hfeXUKerrhofDNq4W
kXHAaRDKvd3SVXJsw8F62ELoJCXsTyeXPRRnr4WiMk7xu/zYscGgRunHLcdGU3sJfXKIGsu3dmy/
9ujpVwLJY2ooeY29w8tj/ldqz5bptwPd5U68cCgyFASuHn7KYxstyyDFAP7ATVFu6iU6Rhf1R6P8
3w3rAaLADX9Rh6otWlh7WBwWrtTf6SFat1hjlcsiC3hG8cti4ZUBcxEE6eKl5MFMGcXx2+MvtRci
Cgy60ZIx9TkBeDd76WsePAaTz6+JS0E5d+zesOIyrzMsWPcZueGxZSN5jaMzusVymVauP57ai74q
PrOT6OkfdenqsU9z3/wN9PtxKd00f/xnNTChHcmHlukrmIFM31W5QI6yMD/ZfjFwLC4ckthhimcu
bNi/nt32l1p8QORKF1eBDGyFT470bNU66srcVncJhe0/Heltg6Dy0hG8mWLCIgZMbDLuoROuMgZh
fEl9DVZFRpaYlv5DI+kkH4YB4ka1J/cuIH3du+Nl9KJrwRNAgTdy8PnFYwEnrFg/ZFsn+sOnJgP/
FrFe9ZgDM8ckGUheTRv5H7sudvoJ2vx9tGaVdefHDy4Y0F6IjGAl2NVmPnaoQ39jXgDtO+EwzIHS
1RPwY/xV3HmVHuoTJD2v+eZNopVsuw3D0qrac5PrVbhUKd0CLdvKtO0f5rXeEXK2ToLcf8DdftoK
UiBEF07/j2OZbBnipS+UXto6oylZ5Rtprz0P8+zwXdHBUM+3TuxRjbKQJT8HICvdSXuVGaG0jswN
nnBx4iMHFKF3cgu+rC8eTny2hxuLRSYr0eX62e12vOKTgSO7016m25y6PFAul+/nI397bppze2FT
TJmfML95I4eZCnupvj+/rNuzDWYoU07xwbmEXj3vd/H8zUFD+R9ulI+wdmN9bX5TnQgxfiVBky7j
U0H58KYdKwY650zmLUOEdfWN/GawJm/Dov+Fm0VTts+201G8o1gslzn+vJvHWjW8KQQ7gSP/YhJ2
DXiLLS8rz9pGBwgGkBw9FZdMKnDNS6+yTwaUXW4Quyws/3Gw1tNiOo13KTA3mLe+klB2c/eqHLo9
I3GAitjnbqB3Igcy96guYIFLX5DwhjN7ZPvaN+z8S2ogPiwo3yOB9omZs4nWlm6MnY9qsvIaDBTI
DXk4yUYLIGwDB7wRHUAzjXqJob6CBxJ8Eya8Pc4ba3JqIOxbQWHiqeibZ3Tkj7UJhezh8AcyBPWD
m1uuvH865qI3VrNyqdhYM2ZRTBvwlkN1soBYQ4FYeeO3tGpW3cf4NrS+NrryfXJ0l5tOxQzPVaM5
3NP1UZieSsWRPgjsXJYXOr41gMCSxsK41OxE23xXxcucOGayiHlGyEt8RyIbselHBNl6rB3hM1yM
9+nfS4CCuee2vgud3393V7xzrHGRH+vOwW8ui23taq7FLwZX2uCpN2HVSEF8mq5j42mdz+ii/Emp
kHhXTPOx4q3ERaes9KcPgxPfFwbxzIfKxCO+oY89eIAtMB5OMETFbWD0E1xlTB/EXoob5j7zeX5u
FM8IzHN9hzJEqEtNMW7MXsEwhjHJSc0+Bj5RshzvyXiG5WPNsEWYF7ryhkn696IVmHl1J25bHdp4
FDJ4I8wIVz+X4A3s+/TFkwnnT+cY/5QroAfONUUUaEBs0iI5KM+thJEpywIXIqc2L20fVK2PC2hM
G5w7UrpA8WXMHNCuEKgIjR3xYePSOQOtBuY35r9OdM+Zj6kY/Xrqy4jIThoXi4zpJMGCC6k0CGWi
7aTFm/f5rtNfQ6nyYH6PzYIfpi+AomOgltqya+d0O/R7P9DreajBFg/1Llob2A94sl+tCh4eSmUO
kmireZVffvZX7avbpMQW4DnwKTJKbl7bb/avnO3iX/duTq+DCqxPD9pVu463YKzRP+UtDay3djU6
Aw3//KH+e+nyE+eJNoz9hPSCBTHGPGnDMjuFwuFJ21+/MM5nuGrEw/O54xXjfjXdw8d6gupFkgu3
jcl/HwjhysxWmEdq6oYsI0A62Fv5ADMLR1I7eZ1ZF+lLfBIispAs7Pvoz1BBuWOBW2jwbO8qWk/4
p8Rq2bh1Tn1ALrv8qiPARMmy6x3Il/VJpSjXXn/VuivDCtQUAnKJ853gcSzghGB+Uhy//CJtdOba
kmQSggsdECygbx6A78d7wWxNcNktH9ZR04Ikv2qL5ox11WxSwNjpd/yKAKPXzxbFZ8f0HA2AiOGs
0+R7AI7RYigN+rmgcam9kGdxhwiA5muLmQj7GNW9J7cgXNw9KuDsmGTuEy0keAXW1EfZewU9obMs
fI4zr9/G+1TbtsPS8BoORHitTGICtuwdH5fKOL1TLSNVe2CP/ywX1GjWp3EpFOdxzX4iTF7BDjeZ
Y3lYaL3xthEhZB+MmYrjtIl2wKfdW0rcmuFaVjC80cMDKFrvDRw1Bibprc52PNJjySfwhN/x23zn
kJOx7OJAGhYWxcbHM3wd35xwBEawuQ7ncaf+FkfoXdPS+C51u/awWZjlZRhuOpqDQLvDHMU4lhOW
JynzwfoRwmBZ2TXug7BP7gt7NTefsveN/A0fNBm8zHiZs3bfHKCKk/7Ml9L0yJOmTCu3uAeK19Gb
9gLbEZlrCjKntB6R+XkpWTSkodKH8aSxrrFFvyR+e85MG/+jrF3DuIw/0OLXh+pSlgtDWAAugDhI
8MZL3xqWUopp3NVK8fyhdmajoNjgrfj9V8acJ9AZ77jAgqx11Wu38/axJKhqweiItUBlh8vbhbns
jE0aBdPZOGAZpO3lFcejelX8xm9vCt4FcG1bZ7jIktOkzG03CUPjjLHU4KF8fZ6j6/MsIXVSPhJy
xHmDwBBAWQuTOXnhQc5PEShAgQWpMvRlhK1F440QUuIPfad77Yqcyp78pHsC2SC91K/3mnxOeCph
IUFe1GJWg2E+AJgDGI29rxsuI0vKDSztPHUDePq8MrnwgLHuPTDlRToIy2Jfv+UnDnWrATMQ3DRQ
fgCMyJdLMMJeAjggoFnAhlf36Wrc67j5klXyG97EG+LfnMJ7Wb8/gnSFWbXHVEf5ZNjdfTD/x3oT
42DYruvmAydTVHfdJTnzcVTCBvH14tVjLBiJz7T53PE22k9bRMzFC09JXwgdNvssGmq7/K1549Gc
3lhkbHhy7Wtn5Y53Ou4VuM8t0fIpGAOW7yIjjKvOMKYLxglDZz+fwGTRvLrA3dXvQ1k3mYeOsAAr
44jm2lPuFIt2XsT0Vx2Yiz+Hnsb2QvhQ5pfZKjWXRrWVcG02lj1GcIbXq8FzAsvwYZEVoa9nrH47
/MMfJjkweycnISq75UiDOpwUhZ205WBp5hXQF1cPC5LX5dVcEbcaAzzaVt6b3+RcfE0P5/ELIHzk
5Vkxr59a4a9uoEyjUbq16+a3EVkiHOk2li+XSrVNnCZen04Z/pAlRlu1DQSIcGpg6vfG3eEztvQf
lGE3eY1cdKvvoQk54to8gR1OjWf8aKmHKyJ4t2MAFKq2lq719fA5f2PYCb84/QfOsex2zWSjg5jS
YByvUb+TFEzGbQLIHkcMobD2Z7JrbI1ABBvBC4rHT9WCZ+8qvUu5UYDZdXSz9vyV3GgqQuTrsQsT
Ak4tRoGrl74DSs+XucYyMD5WF9xqEl9YsjuIvpIGTbmxiPwcF8RESh6PQe1CqZXf1EP0K52woG6/
zdxByeHzq78C01tieFJXvvH3cG+8yXCEtu0Nbd0FSFFwy7Pwrp8Ih4bvvJTRKTjyd0uJ8kMG3JXB
nXYRomXnWAHY4sWYA7aM9tys4slWb9GZTUEXX0Q0TcWO49Wk7MztuABnqKDDIoiEsu4nBykgpu7Q
Ab4Jh160WfHVRXlXAXmSc6661cX8wqNOY/iz7t8AT15pEpnXBDhkzW+8RndsjuKXus72Fp+VbHEA
zj8+ynR9fjSBEr2g1pZBA3PRMyAznsyhB/tNvstucY4/WHbRWWTY7Jh7IJ9qdovN5ydtdcaEYYFk
iBrs10CFf6kZCjk4eO55j8lZZcM7p5fnGW4AYr+eHRwDzh6HTtTTdv1l8TvW5l/OBbU2eYDHIxsn
3AWw0TNRicDKALfwprz8dz7rfnxELUeFPHHwQgSwoZBcGFiuu12x13eCyy1NPzA46deJ35yqo7XU
DplbH6ZA/VIADEcbWshaXmgH0/K6e3Lj0Y1XOLUcSVd1QRfnaS1iqnPDUFuh7Dy60hKzx8GRcbO1
Z2MBD48xC4P5k8LmUb0+RH/DtWqn82mBb39eI9uIWw1K+XTjtYA0jutMux7bj4u6yE/oaTbavzpe
83whOSiZ1S25zz/MYtAKCG3Qa3gC2RDdWL4Qb5g6ACIaq+dRQQO9p8TM6jdrJa4Ltk+OnnrDuqxW
+QXDGeNT/+JrvWQrv2wRLBTpPYVOQ2V/a7ayi3N9n1ARubV8QJqdgtTMmEXDpyNU1OYTqhhm0dmi
3nmFgbyWiPjWHOF9CkBudNQF0/JPqvdKQTLjDE9PkgOF3l2zycHb8EqQZU1iK4lpu45n0nN4neTx
QoKJAVmHsat99m/FW7pmfQJel3g7M9mGiHnutsIqe8M1iDDQP5SfrvEkb2J0a0sq9Yqtj7fIiUmD
GC/MGxB2jdhlK70z1/2dqKo20ZWoXShikWtOH0SjWPv6M17yaD2Zp97hhIDbIG3q7XwjcNxDn/Mq
ax/CiIUPd23uLS346Kq5y7493fHmejKdWkVXGB3CRj8yFcBuIvzgpHvLiCQ+Qiw7QnM9du/1Dd0F
dXTuV5/s2AImec6gsHyUPScIJ42+gjWk1tDQGIQ7FJpSvY1wWjhSZRsHaXZwSikpj5vj/NaetcO4
boI8WyaY3FHZXpuADWbfq76wtjAAWOo7EQIJJzPjj+c3nkmRCylmnRKlDHkNnbDDmIWqFyGPYgZz
YLnsBPcGee0VrLu5plfrQlPamUz8besS0QZRfnmR26/uebh9xK5BXcvEmK9aCC1h/tu4l1iOdU/f
aBg6bmSExNDWvfrQ7FJqDtqampxgr5SplL3ip/ukU02GIN1ZH+GZSF+2RLHBWd2NxQWJsNST4bh+
VDtEyvq3/p0hH+ZScRE3huFq2QIYPbnTU/V3dQYO8XSAK3FvUOwWTnYYf8RuUZ7TxQPlL0FrjvEp
HDjpCmVfRO81HBaFxYV5fEoiwLzpRszOT0l+HJVFGPs1UCuF6W8N/nejhiCmkzKDvFumTcxWLtE3
+ci4q8XwJGhzeIJMrygXmHHjYz1lQd/csgd4DZGrbs04DRnysGCVYfI+YdyM3ZUM1oTNKISobbnu
Aif/4LVmyiq+ztYyeLq+Mt4LyauC8St5oCJjCqCvNR196quhxusE41c25Kfwqmiiwis4rPGWRJl5
nhfd7xTI64QnaHhhC9pbe8ugqEaLuMQLw0GJEqtuqSzKfJvAzIhsdj4BWB8Sn0HT5kjfOJ9tKmYZ
z1cJS3fD3DJCSOvFnFU1RJmUofl4nbq9sTSBTQfyW6GhbjingaX9iA0nwnz1hMO/Mq1qSBD6iihW
KhLecJHfpRDKaGULWEunw7JHqMOhAhhBbS2/Ln8te9m+GklFWg/TEX+WJNvLxZbsRqWEyO5AMnwK
V2FcjsOB5GwTtAsMEr8UHf3VVsm/Zn2lmpDFrrPJuOaxoCyhLqMWokhQub0MQyjZKbtRrico85HS
488HV29jCUj9vGx25Bmln6vrLrS7/K6erAP0JLR3WYdC3jPLhYA2GDyq8lHw4b/cThttgsNxZWNO
9OVw0b+Gwx+w378g/v/h/H//V1LY1fVCEv7LBfj7udiMXtORBj4cvzDpUfYyKgnHQJNjElz42oyP
pY9k7zDgB700TdEregZjacuTUAkM5fRn2K2SaOwZpfAvo4JRTyaqtqybjSmo9Ip/X/r7pvx8QNjs
GG3/fU16Pvi29fqNv/9vNSryqNoKupdNaZHiZixOyY/051f697Xm9Y36ZXT695+5RXrw96//fePv
5/77K6baE2MiJAP+/RhFIsR8vSwJTOx4r3/+/WgX4fWXpHK2GrS82UfDcqroxtUZokofLhTerIQW
MmjGtvTDqAtmOEBy2pEYO2LPoT+85JL187aJ5uMUYkcRmdy1slC0PVEe+zyPPy2lOCmq8CmLQ+er
uao6FvBGkpEsKqRew/Pah/vpMWHhX0p4FOb3ULCIliGJ2s/h02XRMAU4WEV+QbZ2WDJBsAhU13Jo
sTNpOK4hSLQ0mJ7g6AxPNFfSnYA3TjGU43JIqE9RnHD06ZybRJwBXLX9tCBB08+T8bMUS3mthtCi
WrLKTdXjrixTLCQbTRz8VjI11iCj0fFQdLK0JnMPdMPQfkwRLN5U/Aov5DnD3amZP1CFYHdEeEPQ
D3qBw2OgECfiFnkCZJnA79RgW7RDHXlzD60RWy02rZZh8yhOy7yM70Mqr0rYqS8hSQg80FsVsdpa
x2Au7X0uyAPJf/SA8l1DvLQIFtMSSF5PNYVMN2Bbosu/rQidGU0d/btE9C54eRWPoiM/jZ+0ICbX
Yp6RJ1rolFrmagbMhMmE+4JT7RJzIEclWNYe0HphCuOx4QliZdq6MJK01ewx9+BxroP58YNTa+qh
qU6m5FTRP7SwxZqBNiCdI3dSiXjV6tevxxYx0PE1aYbHKSwzCE+xfJREDg5N0eaNEZcoBwvcAsU2
x4FM+5rmhfYQVk+BPRDlX+Jyyb12guIuJfnTS4r+HopxtayKfzgcMxhsIKwT7TISnqmtLLCAAdFD
IjFzaF5m9WlXeH332mvyx2dSo7aQdmlVQ1IoTUgLT2zyjYwkLcPoAjnUv6wY4zA5ZyhlSjCPRTwp
Eui1GZ8IrR2lZ6xPu0KrYbWU4UKLTYpeHrWlofQePpnTopufsLlji3kwmKKi45fESiQ/QGIOWeNh
IUOOzNjMUjP/14xx8zI13xOSHDOexTAjffB8hGMswtNQAXlyalfjgy2w+ofv/A8hsIzWMGokC4ER
FUlLRBlEvlwLwwZn7JXxVHhKUqoBNW3fBZOzoGKCVncARI2KDlPudTYDOf/U6oJRV5OSaiZTyIVw
nY3qLGa0BIPwYK48gKqKzA2jlKMtVaxzr2JjrVSZ5jZsZWlVaHuJ7l8eDyELyQ2JjVblyHTrKoKd
m8P+fvwj4qPfSBk7tyorrvVSEopJkQQ6UZarnpImJUQgCJ9l5tSQbktZhWcoPmDP52JA0LHGgVoO
eenPmr7WuQBDzfSwwO/FHYiAtKMxJmFGhuL/bNJNn1CoFGRcWI8qO47RZ9KSO6bC+xIhGbDFRgtV
w6BABYZAeP5T5AMQaRLd4xJIuTTwbSjJQSJLqHeSJnsGcq8+fAyAeExgqkZkVIzfzVNNaICzG9an
VzU7YIPnkvMDxSKbIT/3rOC4Me1cYIhVAnwmloALwCweDRXxeinTwmTTt2iI79PEvS41a/aEOfOg
ZX+1Jb39ijxGbu2s7E2VkaOgXh+6xFn9RwGaAVxSEbJt8YCDqzWnqRDU94xxo6yAVWInKmNh5Oeq
sBopIuRJ58BpzW6VDclH3puph4hurbSxASvyCWo9AJBOEbKEEJZIMtdHS0KF3Kf5usR410trKodO
UkSXuLHGf+CVL3ezh6VhhAN9SNvTKOe8zx+Q35kZoqU3KBmSp98/G+Q3Rrx/SBF+w3J/x7LiggGY
V/bP0usmkTaeyBEarTbeFRUNqAZo/9RwYRUJUyvp5oyxqnhd9jdZCE9CGIFT1AKOP3Zed9qa9AO4
uxYgubUJ2SJL8y5mjClDrOBtHYWClM4dPoijJ+j5xZpecgX9FXAXh0vRoBwe9a9cL37nDksvbRqx
DRCZwRderBtk7oRQS2S5iF3kb9K+L6GaYx+QuaZKv9S/fPnkSEdt3B+Tqo09K7auKspfJs3MKXjM
YMq1E0QR8+mivn0x/fBeRN8D4jw+Un2Zmz7Od8QUie3D4TS6iv1pHttrW55eb3FFtjmLKtaFQJlD
jGtJTxPm/JpYSuwTvyrh1gNG0zzmERgHjgdJsnALOx7FnPwD3+opph8AH4Mu9FCgReLYCHchjjD0
h0F7ZfFBbtbU0rOaJ0YBmGbrbX4sSBtYPIB5MIEIDLI2XTF+Qmx4joibizmEaE8OnW7Mmo/PMgIR
XmSiw+lTF8uh/SNiyRtpO7jza0zdUoirCffUErsCWQLcFQHbSL1huEwGiOkIM7MvPOIAITrtlosM
DQpz8+zIX1Rr2BOE63Uwl56LqhrSVTlVeEuSWlM+KCGtAmlfGjHlr7Swx13EJMKOLiwTkgQEjRYG
4skIZSEymRoqc4NxXXNUpApHPE0EJJxo7FOVqUer0/sNnLC2AfAUG9aMAjEHwxTgYsMcqecB03e9
rYLoAYXP0LXdPDEzLgmXGcBie/D9xFCd/7B3HttxK+favhWvPT7lhULGYE/Izt3MFEVygiWKEnLO
uPrzoCirZXn79+/5GRALBaDRIBrhC2/QefRvwhqiTCJQLAzQN9lFNNrlmG5wI6jWdah/li7VZWy/
snVLQa1AdJkkUXzy0sZd+W5GkxNd9Ko1swc9j59EFezkyAM56JqBOjzJiJbrqw4vv0PexPCWeJlk
tfMZwTj9KTOvJwNZZNNBpb2jgDlpWAm6bfHOGSdld73PtmsNz1PnfvXT7GHEV/Q663r8QoK9MdIP
0G30jyw9AGnukdT3GVWo2nNPXp59sXzUonqNLn4R346h6xyMufs0cQVysRLWEN2VQ7OF2UrplU5j
7GvOZUbsBY4LcZSC/lNmm89ZRiNLAGKLMQLbtAhxXhgaMlNzJd+NxHoq6grjo1LDm2g6YVUYr3ry
l5XVt+mqlOY2T4AuhM397Dj7yK5WMgLUoMtq61YBpcLFlQbfuVcDASKyr3adRiNFLJEjcj1y6c0Q
xmgelJm+8YQUNx3Hj7hkUF8XU33ti/BlwjJpZ+N+iWZvnKEM32o7RAXo1+nevK2cHlk98D8aWi0r
U0u349jEe+TbDmYz3CKTEqGWFW6R5OA9GILiL+IKGlLUQVZcUiBRp+uQWKDpeU1H3nUwyGnvoOVw
gdDTKhG9t9FKmvS4Iq5yE3kPxKPtgPaqZUNk1OR3a0DGSmvZLLgFBj0die84YeUnP0MppDoh2Ww+
zLoN71ZelBmUtJngZDs/hXFkbmCAzzsPK/WIZg6CHCjnz9ZpCC2aKRX6Qg5YIUev95FFlX5ssMOz
59syyCDcTlBJG+vScdsJbG2Gd+bsgLsarkaPt8RA76epbIniOmjIoXsyDCPep2l2CxBh1FEeqwDU
V4uiWNSOxloTmDvC9r3onQqbW6c6mqMZ3JfIqwY6KmA1UEUX48KNWbWvjlcOp8zzjpNHuuJZ5bYf
X3PrSi+jUwNVeC0clxbQhOlG5HwOpfXQpmOGk5/bcppi0IRInhFAJo9T4L5FVm/tjMlArzFv75Gi
RRnS5FGWT8mLlSCO2HJCMea+8Kx+H1rlS10BMRZZ85zpEX0NrbiO/MoCBDweBu7cVWbXqHm3nIXI
EiQlSElUxoOWYdQX9TdBSW1PbqvA1TZu0V96LZFTlc+nwUJQZ0BqXARvfkJlB194POklb9q2nK4N
R15noTAvBPK7xsaUJZDjkqIalpjLw9+r7jSPjkobFc22XJC9KGHsPacSl4EB/gvCpjWjwGYFxJ4N
DJHKmp7MMYOs6EYt5ONGrrGJOFZatkZS7QVFmexiSPGTk9SOijwBKdRQfMP+4raGWvCo0TQbouYl
G+MGN4YB3OSQOFsLYH5ytHudFFrvj7bB+6MNUY9y8oy5CeycFhj1yonAp6F2u44ioBp1ZPKA+aoh
JnUp2pz/9K6t4EAPUMpCicS5bUEORVkSmOIUxBvfJ9WbjeTBD+1olXb0avk1isvOStZ9qjVrmdEx
Ioumnu8mq4i0Y28I+1Y6FfWuZpNo00GAm0Clq6AsiagFWSoQZrwteWmhMzDsuZO9+wYtqnQTTt1S
cQMryM0Dxgmbbi8c9kahb0O/pq08he0dNYVPIpXwNjKxM/BTAxpcUwMZu9ekQwLRNt010TzaIq12
8ie6tZqVgYKk3DgBlrbsOyy5w4O07gaNhlg8PcVBt/MSPPWcUKIEGQhOGDe77q7jAeVWgbWqL4HV
egtftnmC3D0e9RK81Q2+Ut7RQsuoSk30eCIr3BoYO/W9JPOuCWZ8I6YUWrnXhk3tNRDB1ewvwbLk
4iQuBZDTXHGdZysXDUQU/t7cuqupRsVHKfrbONCv+MdnXIJI2MTQwGHvq2tHi18TA7HWxuIMdQig
bYsclKCT3Osj6PHeaIGWTJxfbfndffCkhkRCxffSz5rtU2YU7TFuF54iNtuXWEvmF1kltmlr0evT
6LuMHrVpfkoTEUTMA+r0alzqfE0pruvwrRutQz21ydFzG64O16StUwewfIC0uqQVwWTQtJ5h2w6G
sw/j+yIFxhCE7ddQA1NRUxyoWpIej776aLYrzYHbnw+c3ZLizCboAOy0uK9tRUFyYVewtqZprHe8
BSBA1wY4XfCIdmUPV2HhbNCuG5ZSBhxvHVBchN81JuiI+/uznu+7GnxdZ8452bZ5ORigyTW/dLcd
GJca4COSfjakqvr7xKPX8sLplHXpzGWBCVDXgD4aPMtfoeg3XDdJuOv7+WrW9OSYu+D+xhmRrK5t
VmWNvp7hR2vcUO6SGvC1mPWjsbR3LJMHE7KjT3bq0ILTVvbweQ4C7YAgyFNvYg5S9ugHc1D2Bb9n
uDPFDCpmpOWeW9nRyDuIUi3Y6QmTpyETG8OC1zA9GSnWwoGG/HBcgqxCmvsi4Kof5kLbjHmIWUdf
fAaaUWq1/nXGXVKP5Hp56jv8oBBML5voWo+w4kPK8K4A2FHqIAzLqdo1SbqqpPAfNNy5Lmb6wvxj
qUw/p7ax6ee90cCtQNv/SFh4R8VkBmwxbHNN/86D8h0ndwzpc7K7HEFD7oBs5TemwKnGoL2mp5dW
7hZrnHlJaF3vMZ8sbkKbC9WhWTiQw9/oPGwgZzlf5ygCEwLwvWs0sh17eIFB1fIj1vVpsvhnQxDV
VZmPG1HF9DlEG95N9psb3ENxKKlJocHeeWtn0F+1lmbKsHSPpmdnIHNJ7eZV10jryk3jm89+AbcU
CtZBa8F5oNrzpdUoCsVoBsRFvIp0rFGzmCZlU1XP3HIUmHxMug3NfKmNbriQBsBTzc51YO7am2EP
D5iIIyVhXyd1ARSgcYHzSQBkQ/IeOlF+OwPV1wtaZcWSx1qkcJIYrhyCk4A44Q6UQMZFoXaO3Aer
piEy0LyaKH4FRiSvnUKuCjwDcRUCqpmUY/4wG9qbW8rwjdzm3cIlPZP24+Kut9aM5p332wtahtSz
2oAo66aounpHOdMag3ETVNELPubgstA844UamZB5m46yGo+GUwbCZcrh7SPlGhmoJVoBQYyDVkNt
DBteXbQmTAwBh9S9zGX/5usxfuQgxQuf6GTyax/Wdb8LzRQRSJfHWz7JL6nvfcrnGP5Kqh5WNJ/8
8Toa0xdXNsN2trPmVI3IvrUpHod2hIOj51Vf+sHcLmkGqrDWvJ5sXDc9D0/wmLilmOt800v/igdd
fHR1z7wIypzihisfS68iN8xGAdQTUpzVPfPyiu6SsZ0uLdd7QNDJW/uzD+q/aj65eb6ykTxejUUF
LbUwHsyW518uzXqVBuXWEZrYglHVS+hPvptmvOeo8WAOc5mP+FYESW9vsto81Fib7xyQB0bqdFtf
EIS6MDkNP+cplGnwEYiStAj9a0L3rMfHnbNs7oXZRZciWCw+cJUziC0OQWF+jTLh3URxeYvkYbce
dGPcIFmO6YcL4yXLCeQxsbZjdLIqbdNPLT1LL2+vjbcB4EnGgx+J8KwC24vdndPQdfA/G4i9urMB
SB8b9CGMv9Rl4dy6lKPJGqYLu3eePMB3GVQ/OC/mtLZK8T03u+1guzaZm0DOs8YuD2h7US8is6Ux
bz2QGHNJsb7yCbuXqn2hZcUmcJBdHsLA2Q3+dO2OIz4xDj1Sy58I5PCehqMCotgXYBAmnSeGpH4V
zLUOlHUUl07XvQSBeIoLXEowdKe9XObP+jRnO91Kjr6PmNk0QD80ugVk2barbILHLwYepIWk2Gw0
t7VwkWLA3e/CCUJr07x2ojvWiyKdPg+QOmyc0uumW1SvRbPqJVweDTPhlRXhEt3OlCNG3nCXsfTS
XaxrzrrSOas4Rn61O+veaDLrxRNgrNy4fI3t8YvWimu9tk+8a28Hftmn0rcOOPag3ZU3IFYa7sEs
RS00fx7Jind+jY6MAM2Qn5IBIn8M9D0bePi30LJ4kYwX5CO8n+3qK+YABKR4YlD9X5R3/no2nOo7
jCQgVFm44WIOWMQ3avOgctyJRvWSRPTIEJL4/7DMVVueh1llo4mgxh+z6uN/uf7jO5Yvmvua4zqP
HZcO47CVYvjOVyIj6hoc8TJRc2oiij4/1D0c1vNQzallau1549+W/TZU2/mozZT9V4m/85RAFfay
MTv4CHqSoS/H+DGrlqrxbIysEhlqH7pXPJCf4CS3TLi6YNyex2L2/zE2F54tPJro2clmC+cBcekJ
rdFRp8QkMU1wnotc0e5NP7tIy8nd+aOBWo5L9zTrK+uAxqJ1mEPfXXkuIY0aIgr8Y0WybOLYJp0H
YezOH1CbqaGgKLS1h/CoFkWWaR5G3YXJ1mmJCX8Z3R61nVqjJkVW8+UknfdxZEDctlFnJLfiMNTq
VkcfutC/TqZuARj2etitNliBCBWxI4EDKluLWpFT0cz3U97FVUn314zbhzamQdPXE2YJhf3D0k8f
WwARYVHjoenNIERQnXGKFhl0sBa5a1H9jGV0THiBmzUds7BpaBcKgYdjqO+iRcUpXoSicnWBL0O1
LMsGoNudU9e7OmhXiI1Db1Br+iDHa9sv82/pQFX+/Lm0CXmhTp198EtocYnag9p3GYhFeUT0COS3
0fb8fR/fonb7sY1aNbZ0UuSQwwr9eVDJzyNTW6sVv+z7364+76F042brdc3+vO0v31lE7i5K6mMq
CYDRzOLx5+LBalseNn2B9zCgNUxFAZ6dM7VoNbstclKoZ/QuzrSZiChdfklMWe2cyqcrUIR7DLPy
vR3G9Ukgezo0CX38Ntj1IRLGbboXAbiVqkDKC4mVle+JL32tfbcRlj30FY34OiXUr4lcyDgtsmyU
CoRtUxOjZ6n7ZJ5eboyLrqMFTb/BfSL9ImxKAQ3O8JvEeyQAK66TgUeah2JnKzUNl9QEN7egryAr
0azv8xrgp0suYo6IGjRoeOTZtz7AWaMuwUARC+CcM912lOhW0OVBF9nFY2vTQKhClEEkSIqeKhnm
6g797ha+YpSawb4a5YPu5DeEt8gTY8tGIBrvUl7Bu96WNdLLaPBI8jLNj4BTufC5iu42lQUvs8jv
rkdJY6mjgykN2nTdggZPA+/QFyNmegmkrViAJbbmcubWQhTHAauM7scEUNItRX1b0Fv045vQn9PL
bPaA0Mj23QoSdz3HyL/rnsTJbuiAn/qA0XGTCVwIIJrjfU6AVbb0QVZBEMEg6kD05A3Fe3wiuyTd
1HnzpjmbJMXXgmCejn6S3DYVyXZslWCoQ/i6PmhQLA78o2m9OpbxRU86yLMNxTRzkjvLBjseFgAD
ihs0LAE4ptVnWAbZheeic1K3QXBRudRJZRItxjUNThcYFAJPLEZc7ckdAnqwSRvVR2cQ1/QJ6r59
rDTiYklm2uZomEwNBgvdeD0k8jQYLqrWWRevW7e4Eq1RbQbLvxG6+ZZXS92WwxFcwhRHdHEhYmzR
0xxiTOLn3500Oqb+AHE8qMRVmFND43WGplAkOCepfh2gMmJoPa6nDeWACggMArX6ZZ7IZ601vtmJ
2OUB5Ao+ekU5gBsmnG8zYT/0dj3eUnvUA4K1xAIBZluOt3PQo6kohhyEqU2wppJkL12yoNwTR8d/
SMzeumtT/Tt2R+jipJ8CAhQY9Tm4XfOlbzTkUtr5c7gTgSRNwPRhZyYLrtduv9IMXBK/Ac+Pilyv
LSDxGV26LmOeakYmZ5orxKxGTksbCGyTO9qKNpa+LhLna4BU6VNBecv3sc8Oh2hTDQi3+dR1N9jp
HbQk2lPM/KRXpr+vOEPCMwSlzsL6JIv2lGYeGDiXh6iZDdDqTGvXG6G7a0v/qgmj+mCaOc+RIjtQ
ErjSIGGNTf+Cq9+rVnIEWQkINvPvykLeNuFI6sf57sUaV2TsJbrpXSa2uKojeAJ6QwlPhBI0DTis
JAIGHlv+cxgBqp5zDU2dMCPohAPchv5VMdvUerk/UI/ACjNGccbU9rkHwTfojiYIuwFiT1MjqcTj
fGMMqPGVuNeDqc2qt8ymbNCkGgK3NuJ7Jvg2SWkP8EuCbfdsDg9ZW4MyjAHKcG4BMLehuCamR8BP
Arqd8iMmgcEtSvUVOTVG02YUbEZDvrqxp4GGycFf6smnyYy6bZOQhsvQsa770P/aUkLrpIUkhg68
a+w4rqqLb6O2RD5wNmDP+h13N/Y1wGKmC6+nMmUFgKb6wd9gJaSvS6cdHrtioG05PFZNo4EtDb/p
RmfgEm4Ym9YC8ztKXRLDs1O6xGBcuoWJOHj4v8CZThvksfMg1teiv+EQ9ZXe+C2IUUof5thU2xyN
Str4IGHHqTjmwdAinQeaFCDHdhbCWg8xpArUgLIEpLHdWNkeZy3jaInwpkiJRPHw5r6ne7fxY7fd
t4GGgDy4MJpVn7o5hdTU3w1NM1/q7qLvW0plPmkeBrf7GqOUSqEtfx9jJAmHOsyJ0rQnoVUNZ72G
g2Qhnlm101GzXIhtCOr3cUcJvzAo8BjOIgOaQ7bAG3ZsdfDgZkS1WKxmvZyPLeCa1AqyqwVkxpXr
FH10wvk+W9dZdqJOeiM0BUCPMFmNMf2cKqfedi34/2GccZaq+aG9GeuUYBHkLnufMsL44iRgQNJx
vEmo22NnT2Mlc6FxjbEBabjw9tqYvAwAXp1xfEltmumaHV91swAfPUG1sHUoTFptIGsOFH7qp1NX
Y6BebaYhu0tLyTM1976UeUMxv4Xia9dPCRZIYGbKB5umVj5HqIjavJkz4bzby61q67RwkuxUD9xA
1OyI9ubxzdeq60GbSkRz+O9jGO8SdfzKxdjKqsJH6TWWBKrrVXtwOVkFEAEVUHaXHQYbcTvazNCg
lmVqxeyijVc55mPRtMHRC61njI+DTVxr3aFbFGyGZSKHBDJFkH8KRRgewqz2DpM5PocCoYomN6aD
JNoDXsKkFlawtjLgBDE4qGNS5XJf4dKoL9VDv9G345IDaA55QUUeiYGb3GqLyKea6D/n1PDjEJcP
4PtFY26tFvStTjg3LkfuDvJRJCkiP86grVy45eAiP2djeyxz5JkJH9GcxjOhPbi6yyyNdDzkbFw1
pScQIKm9LbLQu8XUJQD7L7HU4a1KSK8mJr5OKOAwUcNQuFTQSdhWZlvjnOC/BmY3zh8HZTTNMK/b
qbkLlys8MXkfYPSHexF3C8klSQSW9MWhWCZq7rdlvYvLR2dDMKr1mOLkkjkJURLSBkYH+jKxroOu
I6HLl9/yPGmWGLWLrOBSo+N8aVY0O3dyUWZVEqlBEpCz5Np2bPDT7pdJ7FhAmdQ4WkRZ54pqjJca
O1v0mOjODq7hSpk1q+/71pV720GxyF0mcwqQV7QYkw/asChVIRZ76EpYZ3VhXYVOwQMCx7zDtDjO
q7l6MaQvB7ugmEEpNlg0YiuM5IjFLFIORuoY1JxNqosZDRCuMDqVFs6obeNij+qt+9D291aFmome
APrFuQMSfCrNaR8a97RFikMu3QonNRdRtuZlHojzyPWyS9oGFT9hoSE4L6DsOI1xKHVpHBojrlcd
79CLFhfvlaPzqFykk9G69JwctQAUb1IfNYUSQGlJt27COvHS6Mll6GPelr4fbWXmcDl5pLxrTK2/
D0seoybdMicHHzD9jJT5T5lcB4MorGUpiNS1mx/zfjHjEbzQUPXCeC8e4wiEMxPqq/uineV2pD96
mJeJOv9qaFBSTDOKOZzuAAG95Tcgcvsx8UY0VFywApezJ0DgpiREemgAKh22RQfipSLg9bD3OZwv
QDWcYjjlxTT7q65xHwxjeClLOHX9vOgSx3PcbEJtfDOgx/Pcd/bDWB7/JzP7JjRbMV7riBHO3p7i
DuKbAW9eataIT+I2l6yTtQM7THud30MSiJgy4Rp4NXqOa++xehOPxZHWlAZIFaT2EguiuRwTEGPO
c+mcwk/zC/Ji7+MNHQv/U/iYgfXYOhMKp5fZd0QUl5ty3FL2pINYwkuiFTBdGOaaJgjq1rhmgRJo
n/NFcAwJkg0P9fkBPel6QOh102lbVB3Dfqfdzzft14LhBGzwwgQMgcQRPcAXndtXrgDmtM98lU0v
DvhXfaHdQ0ajSZjBBgd4Y5+iN4ybAS+XHh+agTPANxZHuFMtNn+Q3cctjBDd3ITWV8AwiNWUCI0+
ypc7BKzW0W1HO+4CmjFAi0dBpVRsoJ3Hi9CUe5q+Brf6CXQawgVr+LEoEqS0Xt9LXmfppf1gv1vX
+oN4NQ7+A/V4Yr0GOhbm7Zyx8ETMwGNFf4k/Tzf++wg3/POABna7DU4y2psQ+LvLgYe2TSK5MauV
oIsFnPyE+OyMSSm0r2euAxjwM90Jukan9Bi/wbgscT1eS3MT1DAKYMSCt4DYi8BDJy6qiBbWJfA4
hKKGWyIxnhtA4r27E2iL7fgWVBfW/Tev3eA8WUWnCZ63W/Ey3JnVznMeRLr9Ra79logkKPK/5V12
W0R52/z5h+6i505cuCzfv//5B8ATzdIIJyzHBZoqLctm/dcv9xHQmT//kP9TVuMQp4aEqKkdSgFk
ZZ18F8dil7xhM3WPymkKbmGj+beRs5qyLWVF5+RezV+5Qohrweili7bLZK/kpsaJjZ8iXXRSY3zj
3L2f36LZOeDkBrtM4ESp02MnbtjqQP6eUTQBGfg0f0fdb5NtshdUOK7ggO7Kp/4uvs8ey6eWisMl
Nmrf4gOKtc/pFxOCy7a/Tg+8+8FhalywEOt3xnaiI7F17niYgTXYAZuBTg18Gt6+AbFpwtb00lxx
d1wi8waydDZhR7VPzhUyzCPV7JPdr71u863u3+3H7IQcb/gdYgKEBuc7DCgLv7YjWdoKwbSX+A0w
pPZO3Rr46/BAY+Gx4keHaoNWMWu4q9FrEMD6gZLtIcz6J+uOS7al/XgP2Kz6DMTCvS421xAl4OpS
G045fwcgUS9ORJC9S9/A6m/EnfGECubGWwff5jcbYrexjR7TRadRf3aNdXTq9tou3JrX8ELN16a8
hD61hnrf3iEDCOA5+4wR+wzrBWTTGrgz5EjuUwc2wFu8voz2uYVcK0YnF9PNIgHwaGiX3xAmi5w1
0cGqvYxWO8QsEfukgx1CIDx2C/HiCE8BOfW1vKdZKUMinRMlctTFF/UGLltgfNfTiihjJaodigx7
/sVgY9zK9yzbV7vxCyk4h8oLfGsdqpfp6L2QV26J3DbE5jsBY2i1CC1cv1ivIAlBiK4P8dZd/4cr
f7Em/pcL39Y1adqO7Xn6Ym38y4WPkH0DoksfrnW3v4azFK6WZwyX1yfHe9YXhOlFhFrXK7QZkE0Q
jT7BSMJlpwVXLS//w8FghPAvByNNE8Szhqey8/tdaMV40NdeP1xHOrVC/lptH+briVOERBsMG94f
K3h2MeoY9MFuyvYmoIELzfIT/JHoRh3O/xleTP/B8EI3pIFJxL83vFg8u6++jdHXf3K9+PGxf7he
aAYWFqZtGZ6h2bap8UgdvjXtn38IqeFuYRkOvzEGjY5us+qHa7fhLB+iXsennMVO2/3jb03RteGf
fxjy7wblL9s1pOdoujTd/8b3wvVw0Pini81DRVPyyDctS9qeZf5m2l3FZjoPQR6fGqydgsr2UZ0u
uxnBzPEUuzZWTFTyoanqlCjREUe3L0S0SgiAQ2EEUajiVW0CFFob1qkY6hF+sT18TAwzGg/+AhQX
2fSaSR3VuEX/8kMPU83mLqX1tZpVbBk1pybJYmUhEs+/aJbmg0oJSqO6rbIO0OkS+KuJpFSOheYy
BvKbQ/5+B+X0ww5BeSI4S7qk5tSkywxoEFKASVkSvHlpgahEAZlSejVqlvoiDInMQTFtKWmrSLVb
UojzUM3RyAYSM807FZmrsP0cx6o5qzPDbWdaR2XgoNKJc04xCEts5qg5qUW0xFADCLAKqvoFwdjn
IdOPdKMvivtUNug19QbcGrM3AaOqWafTBwLxe6usoQYZDZqrlVn+mKhhHMX5WhJ60/TrhmNAbHAx
N6jOTJaIx+MCXUvpvNB+9All+vc2Q+mzMwbcthDUarzsqg27mzrWgs3U9Ft6wmD0BM2TuovabTr2
jz5lOenX2k662WMXIudWhqgHy8Tagqxba2Uc3CKoVLX1cc6p34Opq49dFqBDK+UXaohrx0BVux7M
fgOchyJnQqWiGKigGIicpU2xVz4X6rehWvEpndvKn69whH1Sv18wz9TTqXDW7a1ZoOUn7Zbsd+gI
bH1zMum72t/aApC47UfdgesZ2tQy5/2cOy8zygF61HmstjkPz59TyzQPsARmCT2+Uh3A1587/A+7
+X212i3QQ7AfavZjfXKs5xhV5Z/HSn2UgzuPz9/33y+rAQzRWUemQ31WTbKlpnEenpf1aTxvhYXO
n7NRS8+n5eMUnMe/rVZDSDvEZx08LTUMB1lua8r66ZL2RUsmqCb5z2GiGlXnsVpd5xQLEEfkM2rN
x0bnT5rRvJ1aGlP49MDM+ovd/rbs/PXlNFFF+G21Gp63OR9N3lboEdDWW6lN1Iq/2u68P/hY3qZO
vNN50fmj52Xn/+28LGn0mxpXQa7wpXkH/wEuQx5swiU/VSrEZVPUGvVWqia1LjBB+X1WKRSLKbiJ
O3x4dLvCbZsCIOUzgWmH2sd5b78N1b4SJwEXqNZ43Gw0M5cvn/zY3LU+Mf7y1X/1ObXs48NqG3Ug
H3s4j8+f/m1ZkY06xG18gIbFRKj0X03cLDDGaW3KL3iPj9rHOErtcV6IKSw9z1oTzjkwAXmM/r6q
7HaZEW1b1bt0lofFtDilR1FuXjTLM79f1tTqlfDLRoHaVK3TlhfHeVM17GxTbiaKUHEHpAhqSnVw
LRiPatLIiCc04KZuM1MBU8vUdmrOUiZO57H68Hl43s0QdT/2Gmq0tzwAZpfzcnayxXFJzamJVYAH
qlz4sL+saBvqSQl6WODz2wNP6F8nf7WMbmR2IHPqlnMyLjeUmtOXW1DNJfNy36g1gRx3pdlTj2kT
D6k9m/r15MIDk3l0/fvGH59TS4W6rNvZ3YCKC3dxRvygJl3vc/Q0Q+mFONXBXl5uahLpy0NxGaoV
km4xPaTis1aP/V5bPLbURHc0mCN5DIDV8oLncTlVRgPdrWwMkERahTKQC9GDkhaKWrA9VlbH428w
eT2cJ2pZWFhvWj7KtQll7TBCHjr0yyS3+H/zvtk3QUl60tDxV3MxzJAe0/c9bAfrMCwTCcZqa1No
CrUMXqTf6wCkzPm+hll6McUI26jfXP2+0/Ijp/7MBaMWduraAVOZHdLjnOJ3izYP8h1JDnLXbwd4
9epMqBPjmy7avbkDt00zDwD/zIOaCy2QWGpusnEQSjpk9oBL0eg1PJQj9NmksEkEWBy0EQcxPSwA
XJtwpdypanb6CPxn4Vc+cKKoixmC/neJqZhlgc6GyBMHQNwx4UzCRQdPkEhiNYqlTdZhwehihj66
DooIiEO4I8VABVUxVfR2RrcocMnHQrX+DHTJKdRhGqFjW24UIzBZNT6vV3MfC9VO1BhfVnuj6+3V
xy5nIsOV51O+noXx4Ep0/0fRzvMljKzyAATsx2REDMkvkQiQ2c6WgbXXl/VqYiyRl5qjNkrJT43V
J8/btEJjzW+bn7epbTRz9VlDe3SpyarJ3FG6x1WWMVcZhedyqYD/5foJOhUaQ268+m0btfX/xzK1
yce3qI/40fAeeBDSz1+n5s7/aj8O1ConzKHUP6XO1vnf/W2o/tFEbK35rl3eCueJdLnKzkPMtcEM
FUxk62+MerS5YJdXS6HeZucN1dxIjRbs9M/PnFd/7BZqIfLkP79QLXSWhghQ7H/6WrXNv11mU2wH
imlsbI0ahl5zpatJG9Ts6vdZNc6F/LHR76sba+kh/Pv1v+z0901/GX/M/rLvUR+56wS6YmrX/7Je
bTpHBb4dErOkvzrwX5b+9TedDzqZ5OPklfHmlyNQs+dNftmFWvP7WC385eMf6385BiPdmg0Nm1gk
+i8TeKw/hlkBwbcS005tcV5+/oBjavQo5/T1vMg3Wx3QWkpdVs2qNV1Ks0TNwYLLD/CBJyLXg5qM
k1fTR2CSxCZlSzWrFqrVaVuSDZ+3VHNhGqIcidshJcafq+1uSZbV+l92p+dZc9DhlVLzXWbV+o9v
UuO4nh/nEhnxpus83FCX41IfV3O/7PN8SOfV/Nz3QubtRgLuhSOmP6l75XxHqKEZLHTej/vC7mN4
buetNFAMKz9a/CWXl/2goIuhioCGJdY5T9ycSqyXd1QPx8rkVQRvF4eP9sdE9ItjphrDr7fQF1tW
ed/qzoqAXi7tM7DM+HQs4dm4xGznYTZu4vhguW6+nQDBHho3fCX2oYIwGQBDmu4bVL93nxd5ion8
iPs2fYeHABz6oej6Z/BP2TFqMLBopfkaTqa3Vrl1wm6wuPdagw748t+p9P08URn+HKGSbwa8ZgS9
laMGYKBOAgLcMEGw1OBlbrfYsi0Ie6GB/DXtTyn/i2WNx8aE6aURhHHtyDrDgcXGtU5Yq7hObs65
qypFqCw2Gy3asDb+0N7Qy8P/Vey+5W3U/seKnbTk/7NidxU1lNHq6I+/fexv6XroHx/6Ua9zqclh
K7uU4yxbt34W6zzr747j/W5Pq/3dxtbW1nTHNXQ6Jnz5P8p09lLB0zWHDTTX8FzzvynT6br+e4Xa
cxyKfaQRrms4Bq2af65Q19KGX1cF4QEODGrZwV3J3b5VZSVAou1hSlJrayU+9FRGamKHwNU0DOS0
KSn3vXxXzUw1cYsJWIqa1WoafRpc3AThRN8MZyzSUnsXu8Vrq0G69YK8PkHTXIVG9s1GyJMKUn0F
TOUi6r1hQ1gwXtZoh/Dx+OSPeMiNmNnZnURSi5Ii6jbVSQPDltcDfREPnNskSRncbn7oJ5lsy3k+
dh2Bup3Y3t4XiHcD1BhWqC1XTYj2sg0upPbQW6v1MbmhWmQPzqGCBftZGw95BQ6n89JTkfDh3H9r
SpR8gsI/ofDQGMDV7CZBXHSGSlhEyC3r7pSvXAnWzOjGgfcDbVVcpHtCVkSN2sAzdiEGltJH6x0F
eRejaV1EHgwXTHnAD21SL8G4DukIqSMfE4RfZERbAiAL1JBS+2bojx5s90085fq6UeoKNu5mOgEz
BIVFldSkKZLGmMqV/adSg8naIqawdvVp02HgiMrFNg7i73bs3CeVru/bJMBN3kzWreHcpmFw65bT
vpUxetN2eQiSCt1qMENSx8/KhU7ozuFNAPYoWmsOTErA/0fgjyVEjsG/Gv6XvTPrjpPJuvQvohYB
AQF9qZwHzbJs6Ybl6WUeA4Lh138P6frqXVXdvbr7vm9wpmxLqUwITpyz97MjHNGJE0fQFdSTstSK
4+uRNub6sbOwa6WCabHJecXwPJBoRPnbUiFJTsVoUCFk57J+ycSwfNfOfmph1COTOZWRTe6E32/H
GeMAijNvV9TFqzeG2ybgTkjnbRXWQi4NY2RmeVhPu0VBcAi6LALKBAgttcbplFjFeZme56BK0BSA
rM0R3YRl152j3jpJE9yXXWOdeGsuqq0Zq3nub/x1BGnhNt6ynXU3tFSfUuz6pSfg47AXxeqBTrcw
R9WBZwkHZe6wpWTHSBJWEDcYn5a4mhnMzeku78Qz5Bq1qTMneQsstUMgozdOi4q3LXDMl31vPdoO
b2aexydAPR/T4DGvsn1Gnwy+KwGYCBeBM0IhCCTIHuSTtDnbCWowdqSUqLWkQL+FH/RxGfFKJpb3
xdQhr97xznY2lpvatSGMTP3JchABum4HKhCpW4K8Ium5zoJu5B33vPkF1eRmCOSvIhLlZ8IetPUu
gyy5sQYgTE1+lWIh8CR4i5fqQ1SD4PaeymOSkksG6SFusP/XUh9DF6J7aw3zyfHZmrhEayRpufe4
7x1KAMDByKeXWMB2bFJ6w6TGMwwMRCSEqqSo99KieajRzfVth71h1tZhhKqGnmyJnxCY7B3P39MM
QIpgiPPtK8QprZPYhx6ZQ6MIjGnrmW6WTU6Fn4MV7eJ9U5D4hltx47iwG4sEqL5IH52pqXdrPI07
PiCx67W1HGh8gyUMjk5pxa8u//we1wmBncGHMsFJj2A9hYV6oJRPU8mJXJahuTQO23ngKOlSNwdf
8xlDF0c7mPL4LvDs8BSnX9JRD2AcOqISSv2My23bw7OJ44RwjqUGeFoZ1HB45w9RCfG39J5msyyQ
9vU3yyRfM0nSnZb1vFt0W586ZOk136Px6h8d819h+8V+ASjnxEgG4grflBXa32MBoY3tZwkhQ0Yo
DnRf/pWgKsKh8guHdsSEko7taBIHOj5Ivm5S5FzMELcdG51dNJPT0HY9bSxmpUPVbqS0IKE2Qbcp
1HjfW+nRWzIFEEtclsV/dNOoOdR+09AQ0D/wEtfg4cLfaSu/DZQ6J6eCipc6zaOY3RTF4wL137Gb
gzsS4SIlmACWtu0MCC3JIHbO8/x9ljNY+2YBq6b0EcuT2dlpcu/G7mU0mMONmK41esxNW4092Ysl
eyxz1EXqPJGf0rnRMVN2fWj6GBr8DGKoieeHtcBe3hU+WfCCEJqDJfg1zuDlCW3WIhpwNTIcUnF7
zOriV2vSn1kVZJfIJCAjrMpgqv6qegTm3czeGUklD2jSSG/53qXgu0VHE1AzIjs0lo3uxMnpb6TF
eMzt8a8ZSdxOECE66hAidW+TwDmBcaxguFdThw6JZEpbvrZ17WGqf/fT4luv8vx1TGFi4j1cswXo
tBb2+LsPS/NcZeYl8nyiAsIJC4gbXvTiWBsp7M+0u45BTr4QqmUA5RN4x24q4VSjuhbkEvVNgTEz
isOtgo0Dx413qTfmZ+l9jcs4fkXLfay1ZlUpH+bQcQ/2AlWZ7Lt3Vz8PLk40n8EXbKCh2U0xQqTw
h0DvgxNbbeJgXIOjoQfUZf7gJAkLc5sjg57UXqHTxoTAgDlFBh/X7ac1QxtxCwcjVohs1zZYIYuo
doHYTF/8ZPmWyoZU4JRwhJGcB86Pzzpw3F1t9x+9HwSbxQer0wtwxH2RwTyr98qFsNzgSSW3aok3
IsG+MacabK5Iv7nKyS6eb/3yArxs7CwAhWeEBskVwYaFon1IZ9IFR7gO95ARdt5oTkHZu081rZ4T
+BScdS1y1jWffs5UvmrWdn6uzRksRbZTBgtQ3nj+oaTYKFqwt7G2I7JvCRJrEzL2OjLQ7To52w7e
kHVENsVhc21Ux7DB02QNI4/Nh8Lfq9p+H2zzzSVvsJoxumN1s6E0JQA5cvdnMsMb7LwHS0Onwlpy
qBqi6hgQ9yTWYEwerBc/ME8jpxHG+IvdaS7jVFs/SU9y5Wi9hTaRaq7BRa/7B5tQ3H5hh5Wm8y5J
A1adefmWN1y80jHhMY4zRF+V/sZdx9tXMzFrU8DNTHkIYzobUGOPq35wkQOybMaPdQw8p8HsrDTq
ym4C6lqLc9UX49628FoYvzl1k/4EnYV1fFbpufPE77SnzoiWii16SwqKivetW5POpAP7hBIZQH+5
It8DMJNKCvEkbKSmlld8mQSRTItCO6scO3roxgqJKFr8jVIEtefs1VF4R+R3fLOE+41XOW90CLYh
FVb8rj1S61R4kJgqgd9RRGI13TTKTkgZ8jJkkROdaHuEjVkvJ7uogGJyt97qsmQFC9yrLIGABHnK
XRCnEVhccALN6OTPdeOcPaacoe2H+7wU+3JBMd2Fvo9+aTdo4R01uDriZ8RDFhLfaE9RsR09+asL
wvro002GcBXcD94b5ycuhZGEjRnK01bW5dkyZbApx0GcuHlzZrg9LN643wVhUFGaHV1jJ5fQRSdW
Di0FjOX8jnOCkvAyf8oe/dnU6e0EJOPUxtM2rox3l40AUpsciDjOJoKfYw+adql3Ke/nDB9wiNel
s1B4H2z96DbyE4tchMeZqSz6F0Bh3mcVFP1uVtq89TaeT2fg9nh72hqU7gaRDDd5BNleSBbzQHGK
Y/DUc3Fsh2yoNllR45WHW1aqFMCIva7fRRiAqGjMQfnk1cqxfmlBEvQOXp0ciMN7GWsImI23Q7kK
C4KszgsUtvusp2Cnf6Y3KOza9tmyyZUtKpWQIYVcNGWbov0WrHgFN5c9BlrAjiAYPvIyY+UumzTi
JKzf8Wn5sCbSR7dcvjaW1NyELXkRQPUcBOEaUv7okDrvY/NTGSiJCBxTWEfZdXHyH1O2wIVIENr4
E3kTRehcpEDGSCHyGCYG7EdIuIFPxghOlX1A1/7eZ0DwqNtrPPnkG2j3IEPJ/kOZPXsO/XUpYBTn
ZQFLJqUosOvXenJRCCaE9/QjhgtR+9cRDftO591BIvUN1xCcwHmZnOEDmOPJSdTHXNeYdlYr1FDj
HqydGCEpy+hECG4cZtAJGgLl3TThld531pI/2KSAFqjB4bEsnGZa75b4M2Hqeca8mEXsYNg4fOsC
mR20w23V6UnHzfXPtANCVIjy0pVwTKmXTm4P26ZrKv8sPTT650Sr6JDE5ieqwuBecGPfIAi4y7Bu
vVqZ+VWEusV2mzIrJUQs7vr3xPPLQ5r80hiG90PbTVcwLJfCci4OAnk5tVgbPkKvNI9sZXC/pPeq
RXBmSIqmdkV40EHvapdvhk/t+5yhoZvy6q94Z2fmns98hqUmhkPYLiijFNd0QoKPY8hRKyYCS5Zw
j9ePU8k7MR8iJ7tz4lPnp8cmGFCrLWsOVxz8dHzCmkZcWARzsTICd/wSNzo7ejC9BBdpUnUh6GjO
oyV8UclwrWILk1m7cB9QZP1IMR9koF8sm/xvXEPyO9gEzBbIWDOr+uWgzPMNmd9dg4zZK6oNHw5X
MnvgXTzmD9NMDEecPna9U+DnA+EwePz+DfPDszuZglSg6ATtzcMftqYj877AMivUdrHhmSBBrw/E
G3j2rB8bIAxDmnCLhFF4sG1zjfLJPeqS2+pc94/TuHy4Tfk0Qcq7GmmcfeqQdlSiNCvqai2sgMRF
suJyxFQa2ylaYj0/O8YdAcgV76UCIOuzuZ+kQy62N/ekmcJzNQ04TAkqF6kHYSq+87V303yXROOI
LhTZayh+6iAouE7Lv7K8hV6WpQSHm0eHzTZVJkqQARrtyUTmLcyFf+lkj9s95x4/uWobUxdcKwdP
Q1EitnfdiNKyju+bRv9ufMvf1UlPLIx6TQfe7MxdjWyBsLdzQwcATGN732YJONnuvVNgI0PWgf0k
QXsI24j7gIzC3raB1oT1picFbyqU3IWA7FOdfu38jvQbi2hQy3ZeEwyXyJQIb7IUGWykqSQZYt1U
IV+MeW18bOa3TsUXcIfyhF7U7eKLHZHCiR9qOdCFZegMO8+wmDTh4B0GJ39Bt3Jx5IzONNXljh4E
kdgROEiIbPXFhn+n5gFoQm6zOa/FqpUCTtH0wLi96otTp78Xh29XujPbY4LuiglYcgC1HaghHYf+
Go+c21XN1WaXIGJl18iHEHkjy9HRnxXTBYq3VjFmsBW/ArSs+q5p7a9k0QJoiCnu52bjtd2jFbyl
Y04iV0RSxSyGp2p1N7Srp4F1ipit2/NldTvcHt0OwJ6iAQJx4GvSRa3ntoMuEmKMO98O7WpsqNfD
7SmLN1YnZyw2VVlglVgPSTFKbkdd8uD7fnZwZOJRtYVPGGyj0+2n6fUl3A4IxzQDW+Sv//0i7N6O
MS/AOv57mHt79L96qlfRf2Xpk1pfoF169lkrCL7Ydm5Pbl9mLDMRldD9tjtRbSlB2HrPC4XT+mJv
j1wDmJgyfz9M0GD+/K2FuZHTPj5hlHTOZTw4f94kN6vkBndbTgIWYdp+P5BHilgww3H01PeS/kwP
z3W24J8PXUXk/aLP9Xq4PQrpz/151PEx3f5FTwHggF2N0q0/om6lmv3n9N/VMQhDux631mAQhYAj
Gc7u+v9gUrEB5WOSUWgfGckC5vo3lcF0G/X//UXDHYWzBGcTe90nq8vB8zEgpIzkUbge/v5aRbV+
rGD8+VOEL8MX/zwUlun2eZC+Tf7ablPi5TaUpvuHNwfl0F0zmJTcqXVG/a+DwOZ4psgGUR324zaw
Yw1o109PIiShs7fy5vhnqL6KMhQ1Oic0bhLZoUesyqraUHgNf55auS1WXmx7h3Ppn1KEnCvxJPyP
YbWQoJypsFen18mtx7NZD7evw3zCapLjTr2rAxIl6r5aK+DVmBKuxqC2wCbGGLvfoW/7ENn9TWSQ
T16hjxDxEKbBQAYWNS4ox5ET/H0okBqdc3+eoANXRE/yl/z87IxrIbMX1ASxcDXeMiYmTWUndPFG
YgdmRFZxDSnRy0ELNcmwKVeBwt+Hav2hzC5QsN2++OSu30GAMgSjwTds1x8E+8amhl6fdxaE/apQ
Ha7J+q32OO8yGZa4c7BjK5ZJBXfTtdkmVZWNAyWe6n3Sv4cjlKU0zFnTmcqYCe1Ulo/0RRb/p9PS
nVWZexpz6z5CSBF0DHGsCAPekhPu6aEF3Iw1qHjjRR+Bqp/jpDsY23j7IROvrRt+ZY437qJyb6VZ
cqhbXKYz3Dl8/v190jOeKn3/V2a9ytBpd1NJKonvkZbpxVcX7et+oFqHqD+G0LR+lYB3DhBZdqWh
S4cc5aGwpLfP0PEfx8oQOcKm4ZjJyNn6wdlyymxXu8V7DJT6TpKwlYPA6YdwYH+xsoG64rVuAuAt
Zf8XJd1wGjyqUit/T3NArn7GemkfTDF7BNtwCvpru5zJAHldkdmHgRoes5pvG1iwVpa4vncnC0FM
O+Z4DysfywNIY/LhpsH91QMLKPqQ/YQPEyJzLEBGnBf17CsurWrjRgQGm5GEGz/0v1vFuy4VLPPO
t4iiZMPlBMTuYQff16M66TDzzkHWibu86Px7VXWnPDPvYWXuTVfP57Zmeyb5zcDMtsOTJklAExrb
4lyuB4rlcrS+1m71hggE9yLmjI5eGdQT3EbSgCPzql39YcKSlHCl9gXSpe5rClf9TO+e3oblnJQQ
HwOu5TvlEz+P0dg5xeN7htLljU7Wne+MhzwklyMsxnXbWTxPsUfGcpWRWc/9rQ0FHiAxfDNAjSgx
aUD1/ncGNsUP3wwflZpg1qrkR78oKHyLBWgHTy6ooWEClFP94A3/6gDCCgq1D3vS2ZRbw2B2fpnS
vKYjThIy4eI4eloiRMLTQN8zFET+hDRAaEuQajilh05FVPoyYAUHjDVkdbij/f5YjcfInnyYopF9
cGuVH0I5AjqNuwQ1bfzbzX0ycddAwHiFcDrmeWmt5Sgcgh3agZ2d3Shy7IrrLLN26+rwCzsEKBMT
W8yeGiHVn/QKPkdAOtvYm0jTosPIKIRbSZLWTzODNrocmtyigGnInHwxHeBarfAfhfRXN7pKLqV4
6l4Wh188D8Z7SvCPxQVm6TezYENqaIQSrD0B33TdPNt5Dizr7p5Li7PLkw8ZNAPsbd6HLNPyWA0v
dYmNfXKndwyrWKFM/xlZQ7G1PPIHqR7Fnc4SOhcZhU+NayWpPmI+GPbh3raOE7BAvU3bhh2jDrJT
V+GRQrVERFy7DqHK6G2ZeaWRF9R7oYiJFl5yz8V1t44y4E31OxngADOlOrlu0UDfL6H8A1x4kU9N
mRZbV8X52trCjuS4Z7sNvseYIa8ROnK2595j4zTQmbIIvhatvhnN5KXNPmcZWFBUPCIdyQyM12Sx
pBDPIrIJec5JH8KbEcVgI0aY8YGIL6ytu6ruwRvyy3Y92NCJrV3iA/FOINkP3HsPXp9ixna6t4TB
CluTX5bFn1GCQM1MKK64e2217fqAsqyfniyXO2Xsvzp4+OMyifc6HZc9Uv18S2305qOaZKpm6BRE
+bBTMoTGFU0oEwz955BlmHo6wugMQMJPyuZxsoiqnM9N4n8Z8955so8I/HXNmRc1LTycmhzU3PK/
V7r+Uk0EHSroUnnrlnvwHAA+CUWtcs8giq2Ow8LCDhQkg7MawJridpqOrOADiPCgn6+O6z2wYKHv
TtncOC5+uILWJJvLh4S8LANbw+/ad2fJorNFGHYbxlAQRLq8jwbJeh85dNYW79Q5PvBclxYtgZdu
Nx8LkV5B277nTUpuciCdg0jWoPi4PMxzem/yWLDpIoi9aHYqmX/Ell4OWYSXtTD+G4XnVztxLdpY
00GF3P/rpNuZnkDEoozvAXvqnR1+HaI5AyEHtZ1/8p5ExGzO6myPwMoxwwqslwocjdgts32Q8NTv
iDgAyWlgxyZx/b0uzNd2pe6KBJm6Mt/TenTY14oXPRGq3AP6KIGGbco6Hq/GHh51WfymGSiBXiWr
CtNI+mLMLcmGqaP0dKPs3P7idvhDB1o1mllcvNPXzPbJQpVyO7QtxenAohuUCW2xuYqPSDUfxlnf
YY5+KUs9HmJv07XjuTAg///GGEU3cftKNZqjPiITXaQR0ECxbSaYHeFd2gBgbQYQQnNEglTAYAJf
OBZ7G2kgPUnGdOBcGH8Sds3IL5b1clZST8ciyu/LghtPGDaPycRtPMxEIHBx4ydpCnnKbRvT3mon
mUJYFPSLHEjjq6okUJoKBR0r/mvilrAK3L7eLoVzKElMbYLguaV9v1sGxpNp/jJGvb+33TI8u35I
YW02U48upXEGOoUlltSQUdZJBRRCvib8ARgoeBOrBhlj281utgtYlEuADFMM5UXGIx0RtlfxvKp7
R58gy3aNNgl9ZjO+g4FOxmg5/fVwe3Q74LJkS3V7WA2ru2VvEhuWJoDzy5S7gvmw+N0MaA3ngGu7
kBRws0gHomj1r9hG/dpbPtDCWnfoWHnKVo8AOQuz+TzS/1g/I7WaBv48Mst4kECO2km128AJQbF3
wO8CpWYa9ikpoGz+SH7jR8mponcOgnvh7cji8dkuUyjwkkjDLPJ25UwZ+PfBrSgVtZPSyr09vP3N
7Lf7yGG/kOdJeUl6PMgGBXCVNB/5ek7O9gQ3LE+7e6saV1TPv77W+/reiCXjQmXn5y89tBHHMFBd
neLrP7s9Yh7dn4bqfYSWeWblxERvYq4EdDurgFKuYtbbQay7g2VZZa1J1G9Dt6Q3s+4iblbu26Pb
wcsmUqdGsvb0qNOLY6xDVtGnTjPspO4q+CWOrYp0jOS8o5fnor9zmjag27yW9bIna81RHefYWurf
DnBywr0Tq4ebv79Pg9/1TJeU2/pJMZof3IQynBKuSjl31pCVs4q1Ytsy0TZYeQMM7BAc3sRLw6qy
Ff4MIH2VqP59CAO7OIqYLezNKsT7Wu4WjD43e5CVJe35dgj/9chtcXy4inPU65NgP6XDQ+6SHvRH
LTK0uyL3myPBXQu+5BHZy7H35casMvFy3S2SiMJ+JqaPe/sgboan4iYA153ytwHjazof/cgQn5K8
qSfuqF3lXVpXXCDLdzQoUacd/nh2soV+atgck5umPm5qcxhmebz5rMomeolCUt5vP2csy5hry1uX
PA2kdB+543MfLIxz1ECtHtU0fmXPizXyGBC7Pd42QpYHTiavv+nVP3bjH9grAUKG6p/kiPUGf27X
v735x2TV9QcXFtWNE2CwlG0j10YDvUgWSnfdC4ZJm3LnGNiB6IXJUMLgKTA0hd3hh+/MLzcCgLPu
QtWq+4cSgpzu9nyKDT3PLuW9MPVwgSmVnhraCjcJDiFECUKy9ey9+dw67QJK4UZ6e+lJ+232i+50
e6U14FQE22iawWmS4pA7qy9jlcW2xZbhbIjTPL3U9kwSqn+8fcv5Ji6+PbwdYCH9+dmMqtrz7eDc
3Ad/PzfG1ZtKLs/WkH8msbuy9YKDvvnSnFUCzRkilk2yWJD81sVl/VonAckophDb228s1RoDdXsf
Mkt/W6QIttkEw2B9e5JrhRjnD3ihx7Raj7n759q8vUQzEzEEeZQ53bothzLzI5rrL8XaHtEtRlh/
baWszwBb/zJTaXY3GEfE+HAjk0iD2jJcKuvLul0vt6e3w43cMQ4JKKWQnvvtlU+z1e5d17nChXmI
ZYG6hE/3DwLEIzyvcbHtswk043AyZZmjBuSSL4GT0kH/xh2MTB2/LA5N3j1bxb5om1d3CFxg2oSa
VkR7KqL1KvY024ley10fdvcmtZ+oIGhGsnI5BfECnSE6h5wguAw+7esW6CYn8tmpeVcdAI4Nfc27
Oixfgsb5lvX+h18ED20jwi07Snkgz4v0C8+7YtRaDk2Gyt22+7PX1Betmg9vcJl3ePYLWCF9V6pV
n0pKwJ0uP+PQwTFknHJXNOkGYjITVzqLxg3yQ5vKL8N8cVtYVOTFk1UzwgAeHrKx+Kx1wTor7wfM
NXcqr3/Sjtcvhl4lcRbMrJP5pYhIe6ceC2Li4qkKTyBc+y2+52glfNzTpn8KsggO0rNQ0bRrZD5z
c8dPXlAZp00PlHWWO9dhY0yRSqHSj6emq39yRS4AUinKnBTromOTdqIzDBGBRv7AtKC6zK23Ip2r
01y1w4/afvJUJH9CEYe/Na8jnpoa1ZTxNhjt91haj/h3u10mIJr5Y/+XAAgq2sQ8T+1KI6qtcH+7
GGk6D8csyxi+dfZKfz3cVpE/PJrbw3yKHRBj4JKL1VbUi0dRLNY+TKoQtauyT/9f7Pl/KfYUIY7p
/709+z79CTj/e/XvYs/bf/pvsafzDymcUAl2Pl6wCjj/1nva/5AAkTFEh55ve9LHN/1Pc7YM/iGC
0EYLGrq+7XqCV/FP1acU/2AeZ7sqkEKFPuTy/xfVJ+KSfzdnA+gQLhww2KaBLSX7un8XfbaTNcER
0uJiReK179r6PlqMd65djz5N+GOiwjnbA+NeVfQ2EVbp8ti1M5PjRTzcng2iDsjeC5/nopPPFPzf
2noZL7dn3sT2xRIEyosmxsNt/64c/Vxblrwy3CJlTjRs8aooRbTu74aZYo7xlHeHmol00XKgwwjD
6ui2VfsyTeajoXq4KN+86E7Hj05XuV+ijFktUz507yqYTvVYPvJeP2lgOC+V8tO9j99cM2OngdIN
ZXTps4kMK0c/SgdkOA2S0onjZ+HRc5hn+NvILNBgYHD77vegUCYz7t3EMNOZRPXa5oTKzVHg7NKJ
MD0AemxulSufF6LpNiryn0zkWK/M4b67nrafJ8Psm8wMXnT702er9apKCXM7K8h2Kmlht878GVP1
b0J0AXQpPXp6pG3spTNdeidZd6za382ZbV7LmFloG4TXYKDqQbBWniJD24aPD2+W66qHYCYQEboX
CTkiS66BNI+NZJ9V9XSWe8s81MO0b2Rc/WaGoq4DUqPXYAG+7zgoCA0UHZ1nNji8yF9xceUmNWhh
WY/M1e/B29hJxBYJmEiDxv+xIrIrV6V/nYDHgCoOrqNGLZu4HpkVBika//whU1tjxd1T6vxVEdiX
biBWe1vH4ubPb3dCDOI/+QsfS+LFz6yT7NKUeVno6L94I5GMvtM/sJ2bgOAXkFxwCDyHRBcZL8to
vVqfxYyspu/D9hLNrIVF+04ntL4IZHKbxG5exjYcN0xsCdwzecDOR3nEhinnZIJYU8mh8iIhciNn
WzxpNtqb0WRgjSrkw0SUDaIZ/yjnf07/I/5dP/3PBBzxHwAcWARcZ+yAlB1A+HX+84LDYDAWBE10
l9FX2CiwJ23LyFyZeSNwHdJ7Qg6Tk+emr30SEwlNHInET0bKKvZmEZfR/4lLggbgP5cArnshlPQ8
GRBN5/8HmcTC2NTQR4U7h/DwVOQlLU7g45uiGV8gGcqTbUj70y0wkmDwoSzY1jNdqUsHkrQN3Q7q
S+tvIiRbfVEGRASFMILLKP4c5Xj1Kyg9IC8/FJ8bPcIsfgt/Yguft9IK54sZoG4BjwCWC8HyUGUB
umG9BlMaa2N6/gc6hHsfXk1bo4vrVy1s7DdmG4dhRwqFHk9u4w1A8i0QYt6wEFud3ZuhPDImUhS0
JthWKAsL6V8S46JYFn2xybp4epD2qXej8gdmEgJcCEE4+FZy36HTeouH/jpDmryoSAWbgHTPHeQ9
9ySFD2NWxPe+QKvtNKsvuUl6NMPVqzNbn2xr55egc3deZ79TN8trzWbWJ+XuaemQMETEYnvZGOwh
6YOla5w3WhwkR5LWMNknEY8vUwOwNOnJ340zuhIymU7CUuXRjH+Vkdsf2mz4IjqfizsVZNu6FhV8
mDzMDENIAyILCSnW1c+ycOeWH2XZ0xYZK28ni7Df9qX4To4IJV61+Id8GL4qnzQp4kVIXhjp2ZQh
ojO8jYS4kq6XAAcjEwhpz0IXQjOfDuIaDnTuIi5Uw04T+cFLqo8J8PddkM87KsL0zmtJvp0WOJIR
nDUmaS3VDCJwR5hfKkS2m65G1B6AqRCx3JGEARwd+WziZfXFdGCXlNaXBBK2Nh7sV48TZOi7D8Vg
/WD5DIqKGIWUTJDd9j0YcGrTcdvQ1t1k6zXSedZKgOS/R/NXk6QQjuds3xuJdqKfQ3r5zJO2JD9F
KMfo3oYN+ewIfe5kIhmHL/Mbv9Mj2vFX6ZuQ6VNq7hFtPhRLGxDLM4mHQqa8JLZdcFUoPpOe0X8o
U3jMHTA6B0HQ7G1QnDNPniNUjR1Uk67PNk4d9uDD7WONm+PqReo5oY27z0hKuSPZAM5ZRBRZ7CHJ
AIt41wdfWo9zoAhn6Gpu9J0sRfK3wxhpjEgOYiRQJEcAM1irgEi195Jm9FCG+YtXbRK/Jy8qrMND
iEqCoRKQZ7CF5jDJdlc3+k3j23qBTwdogztAhI3gnhSiXUV3hlAEpMJT4726k5CPy7BvxOKetOv8
tFqydaaF3zNPozdXqvfaA39pudWhs2S6a7O6vs7dtiFYWeh2eioQqGzmnHSyrLO2kWOT/VCl746o
QNr5DZcDIoxtljFbUAkaQT2TZt50JFr0ItyhzUSzbNKKDie1QECMdB9EOXlFOfMg7lLt1HmvcVd0
x9bS1qYunqlJ6IELW25Ddjo70mxCtEj1l9jMP2RDEod046esC0EeITNjvzy/TGmVHlpZfIaWpAG/
rjzt0n0mNkA5k1gkB3ndu6nCLxqBDC3/pTxMFXnc4/o+kI5xsenkbnOq/YzZ+8GL3hR5kCFib08A
OGb0Y4kJZvNAexkZHgR6v99lvnMcRju91glAjqSwvMPYyJ8N7OwH92e5ODU1A5FDmEOkJ/4a05Jz
UaMt1Mkv5CFA9teLsYqip8TvjqLKGIuaMT0gw9nc1rgml1wMkiJDK/faTKa/zH16LCbis0rh0Ssc
u896HLOjRXhwo5km2f1nU9btFo0WiewtiTSZcQ75nMHanz33lK1XLmPq8+z4y64Z2a9GpOd65YsX
uQqIH+E6y+Q9oDIjK2i9IiEg0E1O6gelunOjKag6xkBHmr4PNcL4Z9PR15RLd22QzNwhz2vptcQ+
Yqj+N0kYmvS+gYnLQBPAaR6iTgRPoR2HT0EA/b6JmSrIESWAcYfrPKBvJEgjWkr37Lf+JzPa+i6I
3PzFn62LbGZ9KWJK2DpNTn3YzBtVlgmmBOPQ+grfosL1j+Rg7d1iUVcSits2dbYqQ9pexYTN0I5H
8b4k1pbEq+SSMyeCTGtfUEiSozuAbWMGfZf0+aoWTu2LqdzfPqvxMZ+CdifFJDd+GKu9R3dlS1VC
YHzkVecihs3tDvGvPMyr5zYnZjiq6w+kO9m5c4dnpnf9pWIxeegKz7mkoG5pxvTiyu7hVMgJcSR2
JqH7kClI3+ytkWFF9ZDbaXbS5GO6ZXHWhRPt6JqQDw8TbO+7QOKXYd6jRGrvhkXFT2Sy3M+pTUGG
MPq6povM+V3PzeixSuCtJ9oJtrPdcplAGrpbXEKkK2w/pH00UHCT9h4Ig0RSMH4fekkXAKD6OtFw
dl4s50sa9FefNW0fGBBuHu/YxjYEe+J1IlsuSLhBSMalrYt737K4GKXFLAhqLBq0jHlyFU3/Rdh5
7citZNv2iwgwGEETr+lt+ZKpF0JSSfTe8+vPYO4L3L1LDQkNJErqbiUrk4xYsdacY/YXIx4ejQIq
4O1PzPLpJLslEMO5yzeMM9RzaoUYD2aTMVFPSCGtIQ7f44p7LNmYPWu5CMYjmlL/EYk5lMK99Dwo
tWVHdA4izl07mvemiWJ5ji29nW3vW+qW6bafgo7ZC8eSviHoJQ/U61S/lb4m0XdZYKNlqe0gh26X
fFeYnk10JCj3C4oixJEec3ZVit3QWAT6xg2ScDDVh7AOp3UYPrWt9zNB8X1OLEO8NBg1gSkMl5SS
lrqlfhcE/HgeQXmlFC9cTnzIk+jnGJjtA+TWo0ywr3UjYscgqF6bUjj7SLVEXY9+ux+qZt70y9ce
DVZ0Nw/jp2Toyg1LkRkN2yCz9V1bGUf6xvdKJr8iU9IrDae9yb2q4P48jmF41zcJm8EsfpDJebYT
8K4yhHfNQ8ZDiCy8Hbfkh2rOKDFKmtx4YutSziTu6F48mCy7BzU3DGFH0Ih1mLpHW2dfaU7WZ8xv
j3NY5U9lnbADjh2kaLTI1J3kItl6fIpMxFMiZrGQaacxDUN694J6Z+lAvjYonnVNr0gX7UM2klnX
OzEBDEWVn28vXW6+F3HM/9wIOYAR486kAPljn53jji71xL9Adnh/BEpdr41R+azD/CaHsRoZtDc5
UBDHLi7/HCDryJ2fcoJOI9taFPjqWEZop6sZfH9ENUh6jQ80r16Ip2E2HkIUwUDDLKIe/PY+Bb69
KxmebwhzKmm2jfE6m5z2MDN1832HVIe+H/if4ghwmEcfI7dlnm0h+Ii68uvtrsR5MT30Q3hBY3+v
y6p8CKsgWzejvcQIj99DTkjruCU9G1SPtRs0lXeppnJXutVni9Pdeoho2VFdg4tBz8fIxFHfuDIu
ry1RmVLTbxBoZPu4nyzEiFO4m+WAsIylv/WwGARdWa1yKzkWenA4hoLBHweffUsW5yLHJuHmJcPn
sFjudFI4jQxMtm7uYu5RXKx3tXcksbXayoTSvOmdJ5hcKCCMFHql/gHC3TypOvqpooLgu1CdIai7
qBI4N/QeCYFlBQYGmvdmSAZ8dqFM3gZU+ohbvHWAT5ZNjkeZv3f2dTsVcKA6vIeIMleVTTYZPTPZ
9+LSd9Z3QaPQCIjjlpNlbbtySUzJh5lhiZYb6NbVpg9JxAJUz47rhdGmcEhMLXor3Vah94izL2Dn
0dm+aXpom28eK9vdkIsnSSPCgIGMfQZ+kll4x9Quik92EY1rP8dbN9euvB/HN6tNt/KR1DLvgJZh
3pP1cqdrSg2iFpGPgzgVWbWLkOWv2Svk6YcrRvMu7QO4kbpyNrnD2m518zEyKa59J/haZV79zEz9
ufWmfddV6SWYBvci+bC2HPBh08eIEIIYmrkbxGLfKPWLbyU6VWUC4r6Q4SbAzzELeMEdcdkWRuej
HWaPmLQ+4dp31lbfEkfhLE+BxqdGu33aaFIAfEToF7sjW6pR7lkk8XTXHvo8967pgM+FwHh5MGuj
uQjbuhadn5y5sG+09d1H27cyXHzYpDLLNq9gDvsdflMoMYp8Bub7UYNlHg0oIOksUp+ocp9TlAou
Ea4jiVvUAMmFzF/0+s39JJbwaJuwEpNGjkBTSgwsbaYwj7F+5CXn//RqY/A8DzYCBmzFZ7tS9hWM
XPNPNZdbvrsO4+Ca+q65sx1ODkZN86Cldt9mJjwnd2r0xSRoZIg9cb69zIDllEru/VCY2IWsedu1
Beznwjw4OYfa2BreE4snCeBBRAMF3Y0dGk9Djhl3qAHeNUvbLSqXxteMqejWvNE1E0AKniNZyv25
LhD5+B7kEGN0wnO0wKlvP1UCR3UfpSetWpS9BfT00CuqCxWad5Ake0eRGT/Rn8zv7S7jhMZCAOW6
mBgnoiF1x+6b9OMESWuXIM8OCRfuODziTdu5gVXeV8ngX3yrFdYKTx21qBGmZ0r9JZWRza4mTWeN
z8Y/1SnGgMFqG48SPf4xOzGAQyPPnmiAYmGZOrG1WoN8smEdVRnmwNz/6ndtdmmBOXIidfRGLTLU
zuYYQWQu8rraMl6GJP9MpdsRKz8xxsjwwXFLrlP8E9uqjKZ7kc31NmDEDCG7yoirwT8px+TJKFDp
pxK/LpIDbLPEvXihld0PS9PLGOVdP5JPj1Er2EddEL0EY27jQOJajMgMX1il58tUBO+XQUXus1m5
7nNY1SwJIseHONnknSCP3bONx4/FhHHbkv3ZJPBILSlk3hRvaOtWb8VMXF5k2wRkOX2xN6LMeug8
/5nEHJN4SU0iTtiRWjMWxjFJvOPtl44l2OhA5+upJuTQq8X1dq+0Qhw5DT8O1MIPZZlio1+akKXl
JOeZVgbRmda7z9xqRZ2cHiofdwOJXGY+PHD6WgUzim5M3TUqGY+Uls4F8EPqmZs15jWsXme3ni9L
2Ch2DufJd6nSKhvVdmEQxFFpdamuLUTYOSwuEa4FPFbYwnrDYuOtybyuKb0A7EfuubDRlUxAyEFi
XXsMhHQJk4trxSNpZIm/HjvyrgMyDqng+ZVExMhOY1pbN17zgld8PNRj0h6aer4DFI8ti/yZazZ3
/loxpsHSNqNXQCZ5lSbJ5GbjVcQ2DJlaRRFW695/YmzmXRKliHxjQWe3Ncd9OIufeabLczOQ0BxG
HJPSXhBY1MkN0X/ZOR1hBCGkCSGfty7J6ryowmr38zA8273lnvvBlJSUY3e4FSAePok5qMkEaUZx
kqLlzWdBpBcT4AbXwgbOFeuFRScmFpt5Hn6WOn9CH3EecgNgTFR8C2RTUD2UwdZih0IHiEKQoICG
pgdjQ+kdGTATLB+jBujnPtopaVcHP77rmqT5pNPqtS7NaycGAh6zq+XgpbRFHNxluRBXmzQqczTc
A1uGhZuaFbQisOphxghJves9di55EEyqk4smPtf2Inmu6vK+Du3izEjqiyyXXCg94DdyUyIj8RVg
YsSSU7zgRsbpwkGyaMDb0Fb/0no0dJqGw62RYXhScOCDhF+/WdhtEJi+Rc38swi9eqebz8YI/N1x
FrFcdPWhpO0mj3InwzyzjmNn3s+F4awnokEP8xJM0GiYA7wbrpQj1ll5KYz+sc3D6GoHOcE2xkDl
qb/ZyxEvS9eEGImXEcMan3HGRCHe1o6/8dnlT/m5sQd6CjFndVVZ9Jt8btosQEakaGd3jGp2LDTN
LmUZx7hGGIeK7HTt2hYsGK+ydl6ZcgJMjW1HpfwakzERCwcdTiHNl8Be0nDwQdKhKUzgK3wAlG7k
VRkzmmBVfjb6Nt97FgYhL+3jnXBq6mb5acoowqYsvevpgl6063G6D6zLnDJeQFGmtmXayOuUA7rr
iOU0dK44VNDIrBOmmI0g05m0pHXCXnkfTtshsRDoOvRsqATHBzSrm9Koy71fA1DInOnXYDnVtWFl
arpF0Uinc98HRrAJzcE+ZWOOnBHjPL0kUs/IYLnUnctSKYnhqvMaUWVOfIKHUKz3aVSWkUQHyHFm
LOEdkDwUroPOrXD6EpFthXuOCSRi1RmduiSuD9HExS18QFP3p8ZHTysCuphUOtFpK4UZHIdefvES
c75j3P+UZ8mS6BJ8skMbJI+l4a4bdPfaghQ11fjvyIY3nIfZs8ysPgBW89faJh7Mz2lzrWi2k3EX
I/WkZcEhg87wLzcX1cVIA+O5Y7jjFJP+p5nS+dUXxh5P5Zj027kH6JDN8yrOyD6anBzb3yckjOoI
X2LAXkNppZziXdbRaZqsfofgpt3khuGesBlm5BSVB4L4OA24OdD0wMf+SHbTVOlw42SI8KlmEOM2
yCsd2jaOor9D/x39VRU2m64c8q3hvCUDQRlNwbozkKX2iLp6F5T2icpL7VI/RnTcZwP8FFpBsVCA
IYhOWxXfQoIm33RrvxSsHHPOICr2r3Lq80dzJl7dQ40vk0pzzBTlV5jkjPU1cpocYeOmxz+PG/+l
Ze5/DFQbka3UIKcbZufEffqF+Acjogt669xL7mtXYYuWbfTU4IvZ6JlwgJZjri5IucdMpz/12rsj
pJGzg1+ygNaDce4K2DC3jkQnWcPdmGrLi5HGWelQHwbmX0HwOY4aIl1N1CeeGul4E/WGUUhHh15J
/wTl6eKxfNHjcsLnHMfcSlYy4BiDJ9SRXfjcTApp8qCLrS3K8uwuL3bkXlMzaPe3oiW0xke3aBid
p25wtrh1WozqPV2jFsGpaGKu26vOcRkRGmeh4mfKmxxt/ki0QEaiAy+5Y3xyMCEtPiHs5How7wo0
Ml3IUt224jERSbhp5C/CKeUB19qbDGqPbobi9FS583ZorQmRe+CeaZM++IOCgpmU1aWBH0O+UHCa
Y+fNNIIKKn4Z0z0Y/cdmiD6z/38vqlY/J6xczEvItFNUlKTMkLVF1yZ9gUhDSEzc47bJl/aRtvYl
c1PSObjQ2u3l53BufyQNh2+qInGyYifYqDoboV7hX9Q4DjKv81ZZKxDNSSfbqhqrbDwW2ctsZqfK
8rIjtIeKTlHH/NdnxJoseWeUQAe4DOV26Il1mlPTv8ZdTX/GihADDVhKtTe/NFiDs1gzNtBufxjw
dj60cfZWl8Mu9EzrpVLvOLsdIj9c84HMvoseonRXWXBDkkIuuAO6YHJuX3GjLXQ/sqJ6TClgaopX
0+N2xtzMRLNDvRGM85e0cgj6sL/IInHYUjETun5mb8VAyGY2UaBo5FMZw8CT2eBloa8Jj2njFC3j
SKa0wH7UQ+DwUaepOX4eKv+Xn8wcB+m6Xbx+3JkspV/y0noKYno3SV6GW6jnkDJabeyjMmoeepwJ
tA8uPB3iGkcG4XF+S/5ETlVL9jS5CQArgjz0njD9Qzzo4WHPiVfu4hHLUxxjTyf0bO/2VbARKWF/
N8hov5hlbqukbqkwHbJtdqNflV9LQHRn7c/D5vbfsmcyF0WTE6v84hiE7RQMH9flzHlCdSuc6tN9
l3FIi7tiX9nTg4+O+hgYoXXt05DtZBpIK8Z0wKO+ZixmrpVnd69++A1qXruEYqqj79E04UxUbxhh
lVdlT/SpNbV8l4cI4v0m/mwX7xPhTczaCprgvgJvHlXhOejCir0/G8+4oKFpVN4jxzeasIwAZ7jX
WyebCaZ0cGsNPrCBLiayR7mmi009u+BDShjZIIKO5piCpKqbeyR98mKKX5ZO/xlrJzEVPnqpF5/g
xGdv+Gw61oPTobZrWEbgi3g/+rSl+x3N3iqsZfuMv1qfaeY8GNP8PnR5+xTILQ189FCqIlNlgdD1
Iv41slBt6kp+yy3zBeAE4kdTJ7vNqALYEhrYyhRMYDVGea+aaNemkGkQe93HdvcMP+EYc/jY9p1f
rzS3uQN+wg/AGYUGQRB0EmNUVZzJjebacrbls2x2ghwfE9/N2PD4hKY4c74hdMMwKERUsvOA/+3d
4VD7/SNY5RYJQMyV9Nm7wFnG7GG9jFIcMQ+Qc71xIzLzDQObv2b47q3HeOKhj3rGB0aKu6LsMGns
Chg8bySNWTwylC4qwe8FHdgZYG9liX8NQ4fcwuUnoqOJRh30sXXGztzAuiT2ZnC+DIH3OgR0CWyJ
tNupwoDRPi+3n24vxtyYp97CszfWwV2QZ+FhbMN3gqoSdGRpFd6V/nBsin5CoLL8HfLC8G5o+nbf
KvYJpq14/RxHbIfCLU1kbkV0d3sxLRnsOvQ4//ydD7BkB8KGeCA1wvIJAPpQ+s/HIMgekjGP7/7/
399+Eia5xnNfYzlzd2Zk0E7pSg+OoFNclPY4oRXVTzZyltjKhaNN2btujZw4+h4HOv8+5JO+Sw+S
hvCm8nEbFF1i4q5Tb9YE9VQIAn9NxLa9gd1FwbDYWHNV4/6n+DUjKCgYhsTWJOvwOaE1eenhbQlT
PzkOEBPiEeODxYrgt/T76MU/ZHyya8TPFM7pXZTTIZO+8zZw8oJiHL0WZvkrH6JPcggPnPxReNOa
rDSg3qCildNOcl9L3ABGDciAtCtMvpjECiTfRcZ4enjP86+O038TDP+6oBaHodpbogbP4H5OsSnB
OWx2deBc9ESzmLMdVZvTAWjJg6eGOWpiu/h3dEVcDJ2zleAUBzWiQ1SOU1f3q9AO10VifstH3azC
t058d5kXcZJSp2IgwzGvsOuIPsi2Ok7upJVjgeodcuO7FABwbGfoTCyxGvuDIjP1XtUQMJTzdRbp
aXK9bDWLDEmF5z6mTsqIt6zv7JmIxRqRoo+VjN4aOdKMo7VxhNxGZs3SiQ7t7tGnJb72Wow6Ydrd
kaWZjuFnaZcuuhXqg5ii0cA6uxg3Li5SwEXD8DX3cPeB+WLZBdiArYjWMVE4Df+mmS6nwuaQGBMG
6OJ72ttECdmy2PQzIUaG76xjNMYa0CP2qhFH78OovycjlsigwNmB/ZlsKuGINUHNtG12TK2ohzM3
3ViEgFnM8zjkyPd58F+p80hS7O1nDYYzmqP3USAvX56L2gzXcUTulyrdHzNgplUBd5JEpeEpLRPI
W/4js+MKZAPWQTMZq51T+2dLujwFAYcz3E8E76IAqCr7xWNMpN2WFk9IeIUb2j918p50LlPTJlga
ejDL6B1HG7twDlkggZv5RCyXOayAoSm2Zocj1M2ehx5LptFVZysmTRWCFhmWqXoOrQgpvQNevox7
WqCmop1Wf7bIOIN4Ga3ZO37arnmgbN9ZiYk5qk2wG7o048MdSl2+gVzk22yunqzaJghqtneezyBJ
Gu6jdgcmCoFb0v9tV0EflFvOme841h+6mu6j8vONzDH9mzZi8Cr66SrBFxl1G4aVhEKP8abTTYB3
yISEQuClZef3DQ0e6YwOU3oyy9rEfGMo+ZXPNSrv8VtygzvcVEXrLR5CBvTQrJlas8cUtFHKRiF4
GKjqDb4fH0nElhgTRgNJcwzb5sCZM2fKZjOEKWnaJ71FyOtA5BlhrcMUPzS3hNbEFuuy0npDB40N
x0IMTZJH/exYlM1Nv8tj1W77iKhoUxGC2XTFZl6s/XjB6oFgMU7l8aoc2SoCF/BIDWShmqGMWDSb
TPKVKweHGbdzhLxpG0N7FAZ8Gy9Wa99OZzAGmnhGxjpTZygWwpxZWU5/SwtJQDF2pEbMFdYWuBKD
Nr+3KdJcUVHaJ7CkQP/la6N8B2AuYbXTtJ8dLdaZ/1po65Bm9FJqUQcbBu7PnSB4ud5lhfqBoJ/p
yvQNZdO3hBUN5TJemxBBTdrUzm7wzbcKPNeODgZ0D/mpG0gVcV+yTrS7OcdeQiSq67bXImNU6zs0
4uBTr3OYkfZSb6rBbo+Rgzx4pog3vSHZ9+VbjeRlPbQhQchz80wsNyCGHCVlkQXk/PGlOqazU01y
5GD3OY6T7yKED2KzGOdQhrDJhXvT0y/TiIjf/2qxEm1axlE7b1RPJu36EPxipzxOvlHypZirELqu
9aMsgk8dT12sLSA9CR4NfE9vmc5+un1T7tFn+4DqgrL+mjldALWlZ9QwX4pa0joNLZoR9bjpstbe
9Ub/IJos5BgP4crku8j8GPiTYm5exsWFfuk76oC3oOiHo9N6v/pZ/4QyJrZVauwGYsRX/9LT/i+5
3O/iNNeV/IcoIq2l9j5ASasik16clv6pw9wdTd7n0ilbqPRIr8IB24Alw5y2xAKa6PwtkUIDc8Jr
wkF/07l05lUC6SvlCdsHVEd/uTj3N+Wci94dXS+pCxbmRuCs/870Uv4cuiGzhFPcePJYL+0vR0ft
zg3VlhY9/fxUX7XsoqWjhT/UC13SeLCLM5g1BHXZgLsXgby4tB1KVOwdf7nADzlflqdc13G5PI3S
0MJ9/N8L7MPC6Rod+CfFMS9YFTXVRB7uEjw8+4oLX4fNMK5Gn4mjmQ7omxyMH7K4+/Nl/KYx5ipc
0xR8j0J6mjyp/3xMQnWNESA9hK1gMKSYE/xIzqbI7LfCoegEmcWWGCImKfBn/vmtl3/6X6lrfACe
CRlXo3M2AUl/DDqrAu0SK2w6WPEYSTeMCzGDEtYAvG09L79xgIUVhUzhbf78xtby3X94ZwHfV3Dn
mo6yvQ+pV8IDxJOnmc0IKqrukX2d2sEgG6ARhzaI9tMA4kg040s+e78Kd66BeT5Mt2ov6zw6htGv
bEyTzaR7+m/5SIL03J3TuAZAZBffMociHq3D3+SpEv7wx8uWhDR6riUVt8xHeeqU0fLRVMYn2dX0
VwxCmBcFQcHQYZNI1T/gz2JSUB8Q6KlZwpG05vSCABdiQ9VPO1SJ8WAVlyBh5m4A+am7ZjokVv1Y
tmV77jA4djX6PZd8RubGiMjn9wxn/H5oYgYOjCZWGYKLS2mFaOXwd9KKjlFPxBawqOxK4S1e/vxN
/X53erbDgcwzXRc0jfnhiypyVZl80s6po2+8aniAV6YkdazvvjSSSjCqaQDj+obIk5i7P7/376sb
7+0KG6Ybs08kwf99MlLfGlC/N85JmM42n8dmh0iz25auj4WFtumf3+335YrcTS0823a0XjDP/303
p8XmglrSOUWW8RMz4isabyIh6O4nIvs1lv7PP7+ftSwvH54BQNfSlIS/eVgWPny0SQWeuYwKm5Bm
391GRrymJN6LRuWroluaHcuIICpo+wfGU1nWOTIv3Ip+4dEEXMajVe2qowzKp5toNCuhE+aSU9Xg
b4zCVjg7eQrawL4PGnxmBp3cv/wGvy+gHjwBFlFOYpKfPnxkedT705A66gRuySXGiPZ93NQPovOC
04h5+yCE8UUyCHM0l4ugqlvpbKTHtsgRB4BbYBEX4htOezVpxhnO1TPKTxacLKjHr75dzX+JWP0f
tzMQcUa7fOzs9x8/c20NkTmXtnWi1UCD32baYXtVfkABeBR+ITb5YnSgFR5k5vnPn9YCI//4fXMn
u46kAe0q5+N+6NK85b0z6zQu7oEqn6eV8FDu9HVyFpJpPqbs6SpaSCAqBjKeLJraejTHFRq//i93
u/jAM1/WfgwyyluY5g7xiMvV/itxszejXIbaEafUqVivFvXQvGh+Hrj/wv1cvnIq54GjPjRcmLR/
/izc3x9tjUvHXkI2Gdj8vqww6/KAkpNya5pf6QmWKEfk9MX29plMn+aIEbS0iTjM/GWEYwLkps5n
SBI6b25kHXwSC77Xwj0AlLLve6ARnPMjUZcb8toIgXfifhcxuLwflXiYQ0qM0lenQHfinPQAlGwb
M7zVg0C2MQG3UHU5+LfiLoiCraTPssIwYu+yqmb3myDCkcqgN7HKnnoJ7qnS+ZmhxLI02P+QL7Rz
UCWqWTEFBO2FFtKvhjJd14K9TORvsRk8WbPX7GLNoHAQ/iFo1x43yiZyA0BzseXsh7EqV0FpXITs
p7eR+BsjRpVkZMlTbVC4UdRemh6+BHpMhp0NJ6q4M+eV8nrvkrvpcxskD11DHEYfAov88xf2PzZs
cio5sgKstThA3Bazf90uecTpcQIgcwoG5Z2JldijNPgeh4332Lfm2QuQYSRAg4ACcZBpbBBEcf4C
aMs+mnPNcJlBVVChK7a6dK/FQJ8ALePiGK+PXWW/2nNurHAoWH+5cPv3J54IV1ZZymPtSZgH/73P
g7RHtkINeLrJRG00JrMx/YIXZX/PsvrNMyYiymz3msyzj/UpZSaddw+tBi3H6UG8IKHJqL9YsyKQ
JCkZndqRqAfrcc2wUx6xGNNXjD8FTKu2PVO+vfKXOKiSWUPDWEvoLzIekNcLI1NnmTLJd5Cpn8RY
Ptwqq5Zz/wX6X04YRalHIuOtiB4ys+WzyuTjaDALSesftY/oeTOmEZNClsxDRQevHia9M948STyM
nUVygw6L34/qngzp8B7WCHxD3GCHokXnZVvD1z/fFf/DrkN2qo07jgWVh9j6sIWZBATM0EDsU+od
SIML7xq3rbbI2fAX6VQS8p1NNOIYCSaFIguuIrp0DBFFJNBe93Xyl9Vd/LalOpJPXwksRKxt6uP1
VFHD4LKe5hNf73B0GyQVrrsdC7O+ixSdhPYRphUA3BLdIxwfqBwo1XOXwVsUFs2li0T4l0r391Wf
S8LVtITPanbLjwWUN0NiCGgekucVSWSmCzaKVMyBeUMCjoteBfI61zGnK/3+6eik7Toze+sshSv/
Emwsfqv3l2tBayxMzNRs2B/W/Ax3Ttn45nSy4ZWtqBHyY9NW+4gx4Gro+NJ8CxZrwNxz0zoGefId
12YM5X2QpND8q+yBub7P/6cDSM9pl8NkFJ/ncX77y331++7kUFAshxLMTRwQPh7NUhlGQEbcBVdH
PjzeSfOYBeYFdSzZ7owdDzRgB5aYxr/3fX0w9L4qeLR1lIUXI3qSMyaUwbVfw6Cuj3UfdcBdvOyS
TsM13I0IfZ/IWs/InrfuWt2Wz6wQ2ZmJJYajodxaHctwkTTlZlJJvZ0L/dXP25/mjPwT1o2/g/qX
obMqc70JcwThdqxoLi7C6rCChNZ7NspCp9lLlPqqgXRqLxEG9ZS529YCmlRiFjrboNAslGk71Xnu
vmuwn/fCzQ80CyTyILDHc5FHmy6eySoAJU9XcjjRG/WRNxreuoBZdh4lY+HbS9lO7a6fCrW/HUAK
BnqoX2V7mXFL4g7Jnft5QoLQb7POtV7FRDkfJ8FrZpVf04YjbhClW0O14oiD81dtogfp5eyt6b1c
g9AGbNV1+v62iMY0Dc+m1z9DCfhqghirTWM7oLS6wIR+aqwWIw7RnJmrgmtQfmbgH+M50PrkgAe6
naQjv/6FgRuvme75NNgJ1vkciDuRRuxxmX9o4Jb+peb4/ea3BSd9/MYaxPRvh90oxyGDmqs5AT7g
tFavbzV0OWw9PMA7o2KAQHLEX27k5Yn6T43v2ILHXrmKIYUrP9abbWAC8h3D+uQlSbszCnVNu16f
IdCmx7h3oOF6ct+2EV0aVFkZZp5/9Ap253iXP1+L9eGAoyjTXc9iJ8QMZpu/PVM51g9R1bZiNG28
wMjNLzxEbME2DVtkv3vsG+rohP7VUN20Wfwas8udaBeu/hRDpgvhh9Q5PDJSOr9TiNA4BplfInQc
jYzaSTPKn8NHUCDVpkCZvZ6LGlp0sy3G0frbSu+J334d1njpOJLfBVYVFex/N3aVMqlUiLZP4VhF
G28hg84LGTRrYvratz9jWRSn209Jnq4b8jaOw5IaGbc4oVe3Hz0fydMq9bJ0R8LVp3FMiJdcXiKq
eCTu0KLT2t7c/so2CpqHtC5IaWznE2k4DBTa9iARwjEEqeQmSTBQ3BPkUQNAOk0xgJzIXlC04YLJ
+X8/gkneGgFiKJzj8hSH3rS1neZXpifjFBXzyP7eLMyNxrfX2ViEKwnqdTukMjsoOwGMVRqnHgbi
KUWu7YM5AVzsAa1afpwwCzGQOOXLy+0n3UQcKM3c5BV3Mpg2aT7mdotZpo6fWwKHUGNXwYGzaHoY
HbW3PBOZzRg+Vx2bFqsYirnqJWszhMbESzKymvdu+Bpmgb13K+xszBLQixtORD5f+HJzZv5jv0Iv
iOUu6Nb2iB+omxjLAJOqHozom2jJlJFZdTcrmPxtHY07iU1rZTZFcMj8JCW3KDlaDDeeIHeJlxxe
SIOWZQtJjVEBQKa1mFR91niC9imr9HrKPO/iZnJD79nflQTB3sqzaSgfFBSuVRkk3i5VbXhoMYrd
rpIZ+DVn9n7sAMMQQpnbz21iRRsNHxxElctkHonQxkmN9mLIorvEiJ84XJRI7i2yUeqWXlOb9w++
X5kvcWBqcJ+w6JT2n/H8r5OKZ8g0Ksm+1JTGJiTfHLWfugZ5kN4T7uGRRoACyxkc53iz67BtGatg
YHRlgCOBfZVjb5+wy+PWAgZLk3JBDR1wtub7ELoSAQkcp7UdQJ1vfuCdPcChFC+DSuQqqQIDDygt
+amwswsql0XtZF/sBOVZgI9i3yJyhYYXCxKnOD/pqmH26DsvCMasbYy6Zl9k+CEJKsVuGRnMf4JP
9IjusVrRhhKwfgjfO1qZOgQc9tGoz9a29evTFA0AsVdJXokveWZ/Unn2xWsChKVdiK8UV/zR6uqd
0bv2QQYCK19QHB0Tiz/kuwwQi/UZ4Sy1c56SN1yr6NCE24E3jbt6fOAyV62DPf6fDqWZIDv06icQ
pUD3sG3ejKlweXdirPSLhb6LIQy9TJvS75KP3X0hAFfmBqns3oC8qk+jzyhhq33vcRvd3MXA6Agy
75kwGZET/ajDb2YwO3vdiHQ/hOj7oJBZ6zwOC2ytHNdxGXC/ztYj5N78hdhz7DhRGiJO4o9p1V0x
8ghWW9NBN0J3we0GRC2hHB+imqpfAvbfZZEXH5rKvGjbyMkfwPccp5gXRwx/W2VMIS5sXz6hF+Dt
5/p5soCNm7a5hcqE2cuBhhWz8669hJFncVSTUz5DZgjWZV11DE8UhO6ZCWueLvojrLebliffxHKK
gCA9qKCAxkt0B1svkS+6NZFA1uGFZkl4VDGrUGPyQORwAne1TJpNCwxh0zPAukJZo5njUj8NHhu+
y4RaQx/dGjgLzsN+Sn6WCVJRtH3lxYyiRZmC4SRFWHnR+SMnlfZCqzfd0oDU6woW7c4rlLtOjSI4
en1DlUmE2Qt17brwcvVIxYRlRTfXvO3EnZZGjCfiCeNOtsIMxRrTNHO66VtNQ0WNw5nfPzw5ubWO
TG98iO18ekBBFXIHzACF3Gpnq9B7MIJG3Jc8TBXH2TVkrfgU4YNfGrgghivj8n+UndeO69iWZX+l
Ue+8TW+AqvtAUqS8FN68EOEOvff8+hrUydtZmegqdOMglSETkkIit1lrzjETEz9xSJOsF1/LaqIm
V4yPqWwFzJTz7HZVeEFAbD6k6RcTAx3WVjH3Xc6uh51kHcrYNhHzqn6HyQKgOkKoqzVJ7SNleckT
axJ70qjI9lMWHvKJNLnYwFrSfWRz0fhxroROWKW92yBLOpA+e9+KE1wv6yPqw52FT2afWojgZsTv
Xkxb29YzCb52M+RPefrUtwrpv3J4iFGTbwfITHQZk4OgMcU1lhbgAanQNRoqy8qKIeVeSImAAndv
SKV1KTvR8KZGbPwgTe7UglJfV3Hil1WhuiQx1ohulnEX54W4C+f8iSmfgQqNKp+2SKHPansMSejb
HNbEFhakaXAzmsF+CNt8CsFer93UpEJFpJrtoUI6Hdu95Qt1xdksamcCFX6loe7OSkQ/VqZLE2iT
tolRTRUh/W6Es+Vhzlku14GrF+p7UM+yDQ1B9jpTY92cpRdU93wNSSW6pJ+qdIBHnF+CH2YYBXCL
LWdakhTaQK26Em5iL8K2vMEVkxOKW+OVsKT00IgnuRcVshxMtGrwaS5jo+DkR9aKNolgHZOavT91
jVsasnlEQNdvSq2MiNTMRZ/PdTt02eyVdTrtNKXGc74+NU3h2JFWWgvSHZOTY3oYGYU2BkOoyRj0
UMshsTOgcRFPXFVN0R5qhsqcdJjrMpeFPw7dCFBQx3BCcJwXBT3pDAERTXySwGENDS/l3K6WkfjY
xSOqvGVKPkTrWU/Patwbbzq8jVarM/xaRGEn0zg8oFKDYkjFuExj2iyR9pEbOqrCJIt2ltBt6kBQ
T3mhzptmaK5sKb/luN6ag7XsIPyrLKXYGE3fyDlwH5LeZRgSPKxS0rZqb5zhsp1latwXuZ3fZrUK
3CzMjnIrWlu5yUVnUZDahtgTnT4cJZ8l2qaPF33bYp5YgasxtTh2HREAf32mzNC1Q8SuWd/laS25
Za0+3NoyfacAkxIanfddvCsiCo5u0I9dUR/UVWw9heh2svRYJio5W2lPOzkA/8UIQNCANU5bhVch
HWck5aT04zCSjtqgH4BPftddYp0DZEEKBR6/W5prPSkpf0YAgjlYevjdgRsth4Lo3jP6MiTFKsl5
dJ6BvIiNRTKJLcZAGigFQRCYk/vSMqOThn1CmiXzWDfg/BaF4MVg/Lg5y4nntM06jzbN0h5rszNt
zYIgY4EcvjVDuoqAwx5Edl2vnDOkrZsppkZUUoiGe8zBYYgjGGmCScxcuquojiT9F4FENWIEtQms
XYymBFBjlSLQw3CvFljv9Qrr+7haGHGI4hNuFBp10SfSYrLmSXZC0VqQ5dSQgq73wZ5NHjp5rNGO
VJvNEQJm5cey9hEHinLSlnY1KiU7Wcxeg2lUPfqhkh3lmBcMvD6xWHQHOIYPVlY5KYDVfZBDrdVL
dqBpNT4USiseehVimKXOTjerBcXidith+5VZmt9T23vMZ1k8ZAt6lTFId1mcabS3h4FMHSU6Iyfx
xgV7M4AS4yj1ZBYu4xDvqT8SLN8x+lIWzNkwa1ddiJ8Zxpv9SPHosjAZK8hbd4pJKk/bped+0awL
pRM9RkAZ0xFEYEnbr26Hd6p/1Z1+dwOchKkxXW/rUETTJFcq0ZH1vsIwjqRbqLtmI3Dmu0KzgEk3
QjSFJMYdFtVV1a7fIfJo3VAxhzvBGnfiFIqnrhdalPAgtsnJIrcqMi6JqDa+kGeYZhaEdzALEKq0
8acxpMtuGnscq0DrGillQsuFBzFUKz8BW81wnyA+0UbM4GRIWlNd3RcLoARJ0NeZM9wGFa81DenL
oLQPdT4969IY3FMtQg9VpfJlwGRNeQjAzJy0iPlSM9+2KbsWvE1Y84aFKGBxucg94IEGJvn7rGQX
nEi9Lhi/1oyaBm3VB/thwW3k7gja1yG/hSpol0q7Ji1Y36gcG9lqqsIB1laYjga9HY8K/tCtXpuf
0AFknGOHuqNLtgRzvk/LutqomkWKiATd6bcIuAVOgHiUdirmIlsnsnQPx+ep1uRNBLfvDjV2uYsj
k4TFqL8zldz4GDnBrAVbUJ+RwhUijryvgGg3jCa7ODSxH08ArDusmTetfDXl0T5RX/VaYD1YtEiS
qxawdIdkbd9WwCajfL6G9VJ6qroEr3qE2mYCkFcmwzUkXZQSUqucDXJ48G+sBMBIvgaKerG0CQ/I
qIAbx0ttxZn1aCp4HJH3nfpaPVREft5pbdXeDQOKyKFaVGfdP9yO2xFNuDM2MFxaIlj83lCm+2ls
CMzqFeuZ2cfaaDN6eIw+3kx0yWZAH+s2Rt+41jjvFoF9HjvsZ9Ua1YOQixgsRbnw+WZeJrii9OgY
bYNEdCoLdWjR5OHdipSpGsTxczqpAJqU6SHvgBaM6bDVyV5iraCbD5n5BoUeAIpkPYzgV35zRTit
G6ddYqb1tV3Qy9ieONowL5YBbUQI/VGrVpukSMlzXQv0VTHtchGeutnA81cHYgfwGm9IIC4PWa0A
uMjSxYdRD90gK1WI7XA0hEpGgFQVvyhlWBu6KrLTNjnweXmad6KEKyKYNMVLEOmdlFLxEPOkh5xm
064zOvKcwLpONFlMrbnydIh/kxkJc5pWfmch1SDwVPCbee78MhAfCnoAh5mC9K28tbTRVzHQw7Vw
vsKvJOUKizVDs6w/0oJ/HIv5TFoUS0ZWcHPRJjge4ZsLbdRsywavp+QLGYmp3coyahPtOY7x4NRt
1m6C1dWEVZ+4IaKS/CK08FlJ5oGBZPDxV5ueTPHLjfv2gwBjBSTZsNBNQLljD+E6hhWz8CQiX145
/p0+w9E25TPNsukt07CgzF6eZcRFkM2gBwQbqGFVsN8q2vPYdele6oJ93mXlwazTz7CrBT8LyTgq
VLpgpUI/7IZI6tDPbpBtEUKaWk5MCeoME8crtLa5UxIWkkHSfM6RNbPURpdlxoPdBjneT5m+i042
hAsgpTsMYaeQHK9RMCu1fs9yOD5q+aEKlvA01dHoYQKwCJ2NBSTgYE50mqxaxGdYoKJyqFtgN5vG
XW80+jYOpnOI4HJL8MMvo5m1Uy6ax9nEF7EGc2zrORlJbG0VVxSUdxXF8UZnR8GmaQCrzOe3NZrn
0WRokBWm9X4c728gKNZGhNRUlg03+TdmAqm5dAaXag91BHpZ6x9rVItO2zX5pjJ1sgpqANPkv2Qn
SsjBWE7HUZv2JnuIfQUCrEdZt0Hxm0LV0puDkcgXaTTbe/bnHJ6rQTaPz4OZ783UUi/4cg9lDwcU
UFZ4pX7vDolVb4wwFN3OQFY5C1F9bOqqd7KmvkhVP7/0HppyuxLD5tIiRFdxrRnD0p6NXjuEQ8Q3
Dx7CC7TyfWx44M16qI1LQQBDcUmxCrlSiPqSFEL6PWb3XPfK44ANGZvRDOxEdQxYozsVBpHDyP+Z
CxEetEyuTyOvubNG7VkorXfWKnatmpmPrZZlLkUNP2sKDDRZcqoJwLvtMpti/l0ozSpd2YF29VqJ
1uuiMXeJa9XSGrJzLUcsePvsIVB+JGBc2MPrmWWVthXrUn4xgw8oip/hhGdGNcZgE8kZ/kiJbf8k
K+YGmyWJvS0QbJxt2xB3DMl37UYdYMdEVnTCOfit9izkDAoDti7Vmh10OIIQTONWkx9ThZKYJPX6
9+LoxbuwKOGpjAp2O6b0aJGA04b6mzJo5G3FGVF0RnZI6vw+bNh4qYoK9yWY7sZZFVBgCcRPp4Qc
t3Fl7uJOPrR9OG/aUdE+BinWNsKs7cjuVS7sRY8c8qXeTjsq1bIrxHiMbyu4ktFVgnftxaiO+ZMs
BG1AGA1SdAP8gv4iGr8iiXoUrkyM3gTDbceZc7VFsRoZ7F/LkWHHapXXlmPdjsK52ynLMOGsEoqN
Jc4bhonYgxF7kMmhpplBIChtTcZNBGTAnyY3CUQFgwNViYnsF9fQqLwHM8fm0KMzJq2H0BmKlXny
YOmrvbJFOIja1zdrVXDRv1WOIgQdK2dC4owgOeEaG+2Q1EvQO1iElmX6MXTgfIuYWFQEJ3IRK6Bq
wdR+V0ncbGGJYD0flk/Bh8uD48c6j3I/7vVRho2tRAMIZ9pIUAVgJ03I9kO5q/ajTLH2JpqkUQx8
mOKlnWoAXbRw8lWjoQrLts4sqtYnSYRzNGM7xRSkD+h5C4zldjek5AyX5AZ06UdPnNyJpXxtN7rC
3MW6aReV3d3YWcpOARZsp7N4K5pSyVtvE5v5KOWkXyoaObrhOLyNatN5Y0dqXZrq1D4No9kQE81G
b1otKt2I0CYiYuQ24/cdJImyHLyG3Vat4AvjmMSGCtRuyvLxVW/lXaziejbEMyZaUZuqXQGbnCEC
vBhWDeCm0xWJp2EbDZ1SML1TLyu7gEG2Jz/ssIji3WKm0nlsAIT0jYBjexw5d9iImutmJ+uCz4ZQ
T6S0PUdzDWTD1MhHFq0x2UPhD53F1P1sbSaKePPYRo3I6cvap3+i7EgfDu0FYsY2WDBWSUH9zn2Y
X+R+08WxdGzH+iyPk74TZgzg1NKv1r68kJmh6VSLKqpTOF12SSq2bitVpksO5ENF9Nh91iTqLlc7
SolCfm3O+qipd1oaHhuz/BJNwqGrQa19E3EChQqz96j4So81U9WuoOtRNuU102C5jTFuvoAJAYP5
DknzfB9n4C3S2Vz1G/Epuc9qUzvofSa5DB9XQ5/BBYx16EAPJ2gpmvUjK9FhvlBDdokIxtAG7fQO
zSpNulqfbU0fW87GdL4ouNwwDhN2gA9SuRNMBltVbs1tAGTGqXocjeyVNVoR65FbQ4XB6tv7wE8B
dGlFSCOcYMGSKRcf9hht8kkmA0AiG0UXZMrVVqy/jfO3GeHOEqqALaY8ZWexyT8Cq3jvNYomc/bY
5rL8JA8LblP0j2A9qoOsDd/s+SMX0xS4dtS/F2YrV9Xl4tgCKvEUXNs2ZW2YCqF632jaZmHgfCgZ
jObI3GssmrxoUj+reo6f0Ru8mlK1AfPb/GjUO8P0ySxM5dj3YnQCCL+V0JQd5Z72gUm5ZasVy88Y
lxHWhozOlTKoz0Hwxo7oMadidF+GqeLGUXrp+kykkxHP3hJFGEzJpNiyoD+OBeV0IQnmh6Yi0s/q
Zg2Pd00MbzBqIO+oSUV62N7h8XqWWQKdlOooyLHoS2TU9/s5Snu6QfVzqvWtW6dNTdQKk2EwVtOl
rkvxbpSKV/x01ZUw2F9FD41MHpPMT0fBeCFAZyXULQJRKng/UpD3nszWa9v2pH6WitCew+naQ0Eq
fSMLSMxJEAVTYnMgkDBW6SuoQOvq9Nignt4H8UIBcJZJJAt0/DzIZHcoOSl0WcQgR3LxMCbTS1AK
kxeB0D0G0nhQ1tKIPg8Dq202c3nZzGd0dPNZZihzhWmiqtvPTykpdtdh5oltlbdW1yOr3YyIqYmU
pwdiHtKtPhDbeLsKXL1/IMxd1TPxkpWRXxql9BQS4G7IYv7W0F3xMzAVXlNK3ZNR5zsW/u6g43a3
NwFeZY5HCDWgIoUPqZrfRqAnz5GFDZyc3s1AQG3Wpcd8QUZm5drO6KBPsYs39e5QRj3wYV4bBwjx
NrSkE/wO4Ot6fePf8+/n5zrYg43/nX/M1xu0lj68kIN2lq/mY/aif1MNlknQHe1RweAPyYW2kdux
gojdmDxoV9tYjMLQAeYteOM1NvwSjw/o2AHOJ42LatZX3c3mvDm/nXGW2R9EIjmBPW2mjexp+3oX
X+Pr8Gy+Kr/A3rDqrXTAgpRzHDyiXE3ua5KONVofhCl75udEu2or7siuvY5X+bF9axCt4zPBE2XA
fnIoXAetixNM6LyeEBlyJKMDShAcJOI5mkkH06roMeorrwWIhluKRmVfmdUWEOLgB0mvYsVviLRT
ZmFnjsUZ2115JjHobSzziROVyKQiUz5TFgIA5ymQYtY1tmFRHrN0GD/KChhAPwnlaUZyd+0Buy9h
4bXjkL3wQ4IyqQxZY8bZC5VkR2uQIKRaVOMtV9UXZdCpmCUsN5PioGD4KHgTDy/NRrfx2MzelVhB
HJn7awq4Kni4Gne4KetqJMmrncliWS9qteIC3Ofvq0aUUEescP0kMiEtBtS2fVCT2XK7evspbTk0
+jw/SrTT9nS+jkJ0zKncerdoEuuW7LBmlvztavOviIiEnIp9SUI2UVJhzaVEv8ybMvP+dg9xtpoT
aw0VYikv9kGiHA0ahN7tzhuvvl4DMNZ3MI5EU/55O0nkFOHw4BSjlO9vF2ES5JzcXPx52+0nsDbr
sM+cTf47MySv2RbM18ESEPVye+tavGaz0NMlq5CYAVB3exJVSn/usqY9iJXc+yV4t1s2yO052zYu
fr/O325LagBOUpM1Dn3Sp6WoI68xZIxMbUTIMBMaRCih/iMxpsXWmRXJ4qNjlBl65AiHEI3qW0TF
nxe320KjySjplYdbnsbtgn4stVOyC7mc9AncjYBEQhEZ9QeN6E7WQeX+lmAz0t7/rR3833/BUbf/
/Heuf5XV3FDB7f529Z+P2PXL/N/X3/k/j/nrb/wTzn1TtuWv7n981EucxtXPd/zx90f95al5+T/e
nvvRffzlyoZguG6+63+a+f6Hj627vQ242usj/1/v/F8/t2d5nKuf//i3D/IU6X6ww4y/uv9K6Uc/
t4rt/3u0/y7L4qKM2//LL/0L7W/8A9yDohiQ+nUZH8X403b/8W+CJf1DE3VN52Y8LYiP0WP+i+sv
r3dxO6BoYwXuo/j4g+uv6P+wdIP8asIR5dsz/v9w/TUUPH/V5SBYlA2FpADRUtlkoEH+q3iEri6t
DKmN9mpP28WyED2R7zqvFphXdAWkXeaQOvV4hjvM+boWLVoytkQTa3f8rU/Vr6XuBPSiDRSJOcYp
RoV9jK3rjHxpb2at5ffYOwbB2s+Vmh9NWNy4xvE60t+rJEo3TJEm2EhlNB6mWjsuwsTCXQOjOLY4
7Msc66QsicFV44xFFRr55BiTAFiTr9cQMrXNlm7wlBb8X/aKW6HejRMTyCAfcWuIG7RVvjQmL9Zs
oXUyqd2zeUrZcAE4DkUIpw3ufIn4Bl+oNO3YJtmzOYfLgeW2URSyR/UX9AbEY30OX0d9z24wpiJV
NFc5h7ylgWg2jGWXB8z8xphREMZxbodE9IxwGo6d2CrXrjCDcxUp9hIMpaMBWPFDqoOplTQv4tRg
oyV5FQQhfn8FFCMFDoUyKZvZxYB72Ab1+XbR6fLOrOt5k4oN74FPg+xqmLISNI8cEsQgJMomT3DM
mEUjMS8L98jAkrPG67VwL3yN1U3VNHhV5nFTS1C/SKMoNwadTtYwRcXSpR8A5CT8gYu0TdX5B2Ht
DkUxMeXgTwwzgxyxGqVh+QPZYdQx0unaZAO22ZFg6qHsnHrAaUmd2V9SATdSolj7Bcg2enLcd8am
qtrHfDQQTE7FQS2wlcVNknkRRk9bGctgv1gXE8jI2gZcRGyieZlhz9P0bVLmA8DfhR007u0cxNlL
HIUXpBeDW4bVAYjVqxigax9b9Y5ifGFHapfblEyVqy4Hg10Y5nugURUD9uigvq4OsUUGFt5BkSOS
5CuFVhdcAMImoLS3p5QlRafoslsA/+om+qvGSqIrJj37fcGfRihP9gBY70iQpY1jtHSrEJWoXLwF
rEDKKSDnXsaiKkAitseg2ua1GW/RkECIiOTILuSeuACAibbRikgz5M5t48Se0rQ+haJ0T7WBBISl
uyCbsyVFjk9pqrBqIZlN7lFSdsKIgm0G5sWaUUhTujxKaX6mmMJhER3zSm/vZyYEN7JyIO+Gq9SE
GtRS8qPTZSsC6VONSm0TBBIB4gWJ53UjXYVaQlxaQPQlr4ISpUg+ca/HgStSIhwx6LFyuZNaiFlT
r9c23vUvMw9zV2hFR0w1EnqmDCWq1biGgIBOQYzqLOpxCUF1otaEKToGGYyunED6eFjSzUIhltYk
Ycvwc48mMV9QviKat1rpzZTsHGwiozXs6VGR1St/aU36WPYdQB6x4LcbkajKynxJBrPl62SjHqnm
zkyI5lHrhdwBCcVXsa6dqvIqjolnFQpb/jK2oAeA6kZAaoeUDvwwr/bozmmLrL1vL5gotqo533sq
XCKdHlQ1j08DAdzARiqwBy1/oh4T9iOPri4rEIqk8RNj5LOcIY3K626r1VJGD6kkRAoQI1WJmg2M
0JyVnDyfjNA4kWObtMoxBSlYl0ruROZnE71hm5m8H53NJbTE74I1A2FBtnrtuuKSTdXopC1hXCap
Fpk5xHSG0pKIexwHQRnBMm4hf0U9Pe8iWqBcZr/qcHyoddBuKnbtuiwh0gauGUz7WOmnQ1o3yNKU
6DObVFYWavrZZDVOYLY6cjf+amCouSK5Sl2GqbZqqEs25CH2jJqugiKRQi6CoQX+em8ZKZSZ5BqW
ARXXVdYdIgELs18EefFbKgnD8QpCQxF5LYiHEsb6SicnMjvaQNryYqkshSs2djANtxjuznPbn+m9
PsVZ/U4t5tqidnRCkk+3ukBVtFro3xH3/p5TUN5XCbwETZ4dZUCmPegGUxUAf6wlDvU3g0CuRcTY
tO+Wmeo3uNmm+i5+MAhfsyib9vIsnvVO40SelEOSmyfZmGhXAaiij+8nkSa78NgQS1Ol9Q0xEm3d
VF7kIHvPVrKkEc7fVSySpkYvv1Iqr4ZQFqYVCow6fplE6RxFveZLr5U4YoxvQtlFYkS/PhYR8sSG
SHGjfYnL5BD0AREjIdb5WsTsrrTLw1IMv/q1pAy6RAmCO02CaCAgO43kXyV9QacbLZNOdFJeIAsY
Gz1b9lgfDALAX+VMT44lFW+bc93ypqhU1qDpi2idTcjSji7Hw0WYgcuAkl6g96DoShoUbAQfdP0m
llP2wrH5EceklkpIJ6VgQu1Y6U9C0z7IIzMr9u8fVWsOZpMIZ8UQvMkKL6HGJmMCAV8wcuNzJr6F
IBrqC6ErAzjxskE8LGt2VsL5UaX5sEtn3mT8K261D7Tgkx3F6lMtg4BMy3aTW4O8a/OhcaxXer33
c1irp57UPhu1934W4geGHrPl2Vu9JniWeaPLJpg3y9NslAByJwrFs36hbv6hCcOzLpYbOos/JjOQ
BxaF7SWhfIDSYpny4Ihyo0pRdQrymmW9gAdSpHeWEeWuT16MOOE7YyG9KWoDXYghvxHPUp15exW+
UIC3BhOHoaVHQxGnXSzRDO3WMXykdKByYrgU9row/+ZUXXZCRNHdUntP5yuec5AkGER8sNXFdlrR
j71wgAGKlncofuiA7qx67tFJD9TZdfEVeew9UXpOE5IMUE93Qa3o7gJ/F82pBu6SVVTYatGhNyTA
wjoA5J7eMmhSKbrMi4oVKRQD5g2GLsI++5yptNIlhEeOIkWbKo4YeHp4t3X+CSXp0mnKSWyKT7nT
3sP2eUKHJceSX4CwBPxItoT5GKTbLtKehgywE3Ubp9ANv+ign4qdl7L+wD5wMhpCYcfmg4oPhVDU
jJl6T+D7STbLb7nWd6Tr7eUO1TL5tr1WvUizqWx0DjERkBQ8/i1Ho1eJS+QPojL4C+v0Q1yYn0X/
q4ta9nAt232CVyGgZOXXFKAk+1IgKBMZUtKeMV7bIji1ofaNMV4ml9gg1vZcjYNw6hayTcoEy1Cm
WW/sQykzYauzI1BaTaXBIANQi4/gOgP/dITAeI+L6lBArsEn0iH0p5tO68l0+JSw2FjyJVLYE7L0
44CFjvwJvddb9OUO2PhnOHRPOgoPc11XopzeF98q0ROaxGEdt7lXR4TQmWSSRBQOQ4OJNJFVQjPg
sTOClyQxC0LkxfmrUKVXKOPHvAiAAG2BH7kSIseArJVpXA5amz1QSSU8KBSfOgmDmpUztEy5+AiR
eVebOrCJZII+9bLkTb8uToOtOZmljRpxi1VJ5S2DB4k7y5esZKEqNxZOTRyBE7MTwDWos75dq9JF
MTowjl+yBjNKMMB8sNQviCOwl+R3K+1OSSh8gqi411aaRyERK4LwvAkp1WaKuhuqDEB0aW6X9EFO
6QBh33mUmqKCGNYBMW5PZNlKqAf5+imQ0VktkEgw0Kl0br04owaoMA/mVQLVSMygq7ehzyEDFaVY
J5k1pLYXyKyN6pHezO1HzezhCk85ytH1bjMUCMW93XO7Htckppo9+qrbbX/eIfPZi86fN/55z5+3
GXLkBdIcb29P9eft/+Xlbzfe3tjfHpOmyQF6N0IDqGLS5vY4Ztj2jx8Z99s/3uftLtQ7WxNWE4v1
YK+V/QOpEFi71j/pdgGC4I+f/rxNX5N7/7zaNwTCEsmoBcG8sXrzg3QCXuP2KPWvD/19m7oXWaey
TSYUt1VTCjjrxQIfBct4QI0jEAlLvd14e8ztQluLFZPegKXXH8sIyfXffv/Pq0MqwTLrjMipib1e
sXr/eiEJKoRP0tqBUDFgiJqW85VOrJJB27m324wBlTqEXhSl0xoQPbd3aNOoA0VrCQhiG1mntx97
IbwW0Dhz0i4h5wunVj0zWy3aif1EkjxBldcdFqXBhpl6D5VzehvvlAcSRS6lU6PxPrByCe32KSed
16lelhdWpPQQyq/CXmPHHVbS+/hRquH15g8mgCc/0feUpTh57PgnuSCho1T/0p+wTd5lj+ZVwYj7
paxhQN7a82I97GT4B21CegAf9j+cv+xVegq6pQMMkUzLA4QnML7xx8jAk2/E3Nf9XNp3NJdyv/sq
NCedEas7iQrR730KHFS/EVOLq3y2J2plmKR8UI8ekfZwcnu7dYCjPleP6WEY2CC7Y+6iL5EzV3io
0Z8zpZ0y3+w86VHF9i75RAC66kY3h3MeOtfsAkKY0aK2U9T1nijVdshmFivmvrwPO6+8B8zXZEcu
tWMRkSOzRDtZfl37S8gTTdI3hROXkoGBxW5/0IMueu9BzA+Hace+BzqBn1Mzt1thi4qBLetIqoFd
NKi7bBHNUipAUVPYWu+RqlIadqhUPwLkUh+n+0R8Ej6ubel1gbtstdZRDtlD/s4AnV3pVG9LJ3sg
xe8ONpqteQQ+sDULt4Yts8i1DTv/sLxXw7qsLNvQCdbuIB4UL0eWpO+pPVNesxHjQ5wZVIctJqAt
N/kAPbOF4/uqXqrNFxvT8GjR+nLnV6hkJNTZ6ZGukHb3MjnyhUrfkd4qmeMbDC2q4rI9pKLpXOEJ
NlvTvaYOCYAKHfb1skxcwVGvwbe5A0rqdlv1LXg0d1po+/o1Puk7/bv45P8jx1rzou+yz/hJqv3g
W+i97kVNQP7bwTXcgFu2WX7xAShbVDP5ewRbfi8Bf3B/xGvxQgDQlVmxHG06jJvJLtmMuvF78PZl
PZlX8yoOGy118g16pyDcW6VLoVPWrhSRDNSqXoR91/aBSJKKEG7Kp/onBSfoeKRiKO57eb6E96+a
PUkksjpgWG3pYpR2RtCQttUnWDB2SauFaA/ZxTvrZDaS1Hsyr+InohXOP8r9fTzsBOcHC33zWXW2
UbrJBQQrr47A+OkR5pbmSgdUzqvqxomJLfGzt0Yhc8RmKqOa08LI3aSIBmrhJ7wrLvOmO1aXsraX
bfoE/2U4xIw4Pmo+WpX89eQcH8Bn78onvL7hu7S4/7qVgoYXEmxPug21lHvq4KLk0S51Wz5eWK2L
Wz/xvMml9usf+t8cy063jTWC5l3s1M/tkR2KbD2rPnUWaj3O8sXB9nVKjpPXuIMHwCk+96fm0j10
dM4B3JunCUhm/Bxvp13tRN6PumuwxxBc5lKLNja/j5Sf1PEtJ2OPStPDbV6+Ur/Zktj2SM2H+bvo
CK/lreSw63B8uulJOMOLF+zJ5uAh6JFOfetwlB1gdODc5sNsf3YA9OzxKd2kgWUXl6qA1b0zqHHs
w/wg7rUvXF8g3XfLXZXbwRapOwLmiZ7PObqGSEYMpzxNdvhOkQTO30u8IereS9/jTbqHzxzv2eeU
dyyY+ORKvzLtIb/zRpo2nwmrlI14WnZRdPBK3WtkNz+/l9VVvuvpKxLze2kED/ddTfvHgUvbgJU7
4+6oP9pzfD9DPuDsdcm3kr9pHYnSMytdSln1QAtsVVu6EmxzTuRKJz7oKEiOpX4M34RAFN2pxq06
uZb9vrji4pi/YvGSKPanhKGI7CtXOMOMS58Cd3qpe/pk3DJATy92sGapRHU2BG6Km8Q2u/lPSSoa
HXNH+Rx/Cm2HeQiuLkMY+ex2feJgQXO9CTewwTianqLX/m70B+PCp7McaqdEImw3n6YL5Ji9kUxX
AH8X23hzPdKj+agOb+VJ4itCVfqaDm6h+YvNbjzfcxYStTCRY3rkHCH1sLhXtq3fP4FjKPaqeUQJ
KeA7c0bJiyKbfgaPz6FUbSa++vEncVlerTPGg/LJZMkUWDvTIXNDBocx3JXvGLtSjat8BkhI7mIm
em/6nFmpiu5UuZR/GKCd9bunVAOuaI+cdCshu/5eLYQcKJiUh626HnuoF4T+OfeHYP3aoeHTyrqn
cJk9vgMwBJJ/lz2A4b7Q4HbEn+aBP3j9o08MPVOApnXL+bZLTBvXtjdCN1uzR+zf/4XjbvkMbekQ
brz2aRLdmIAylzrrmThbJ7grruUT0XBkHarbYAQOZxcFglW0jpsJtcaX2Pe2+bOoF9TTtZ94vINV
bdmR27xp/5Oq89ptHYu27BcRYA6vFIOoYFmWHF8Ip8OcM7++B13d96KBgss+liVyc4cVZqh20MzB
uiGEKvhyx2MofjkZ2EZehwYthB3n+QQ56cI853gDOm6LruhGe6ZV+mP+0zsPwhe6ScrRYwp1rBU0
nhlHTlJuELbZVfqit6gyKtKX/FscsFBg2X8bBegt1JbsMacveuthUWuX5BCoHEQekji21tEwsiEk
+07R2ymoadrnD2nk9iIiW1c8Y35h3+5SFJor46E2ADKJL/HdQrSfOfCQ3Um8v/pX8ZmF+osJJLv6
QTk2HwjR7tg82TNA0WOL92Ucp9WGCeNFx+FTPwCqCda36DP8EI5K0BwjD0gTI7gbPY7YQ9U9Nh35
uJ0/yp8wdQh0qIAgk+j+bUwOm5MzG16LM8PLI1QA6HZ2A57CGh94ON2zKfkM4Q4QFg9R4ciAyeHc
t2kKs42qkV0fTcA7KchFu/Nmzcb2Nv8sCdHY6yLGpvNNlPClnflYHwX2QpIGQaJYQTi0Vh9wMwl4
NoZmgSUP5Lj8qHJ+CXTPc7yETiMix2Cui70x3AzTr6dbTOk3iVtbhBXEo9VTDBKOeFBJTyCKdr++
qe+E/dERfc0m9rxB11paD4Jtb9kS2AzqDl4E/PqjvUCgsR7rveH6oUc1ywm93tZ3zPInIB3A0tzp
Ol/C6RI1X7mxK74b4d7mQMx+FLJJWbHOwrEuxUOMUGLSoZiNQBGk2aZwhZd0rR7gk35zV+YnBmT2
nM++sO+Nz9xkcgwBSggwV8L1rmJ2JgZNhV8JmdtuNm6UOLXwVGq26maCL5Tf8r2FlwCwlzSxGXcm
kjpTeA731vihOlQSsC09sO1I+9wrL6mzqnvli72N84RAWjLwy5ptlv/Akyuu+Au2lke40jxnHL8z
hbGAQJWFd2Hnie0pPgy/zQ5nEmwtdnXNxuEQghJQ1yObxxMSydpTo5+ox6PsjPhzNLrf6xEF1zW0
gZMiQi9p/ohEBqVk+RnZUSLrzIXkkzt9eZWx6di1t7Xe1576q/4K9R7exO/kKyZhxHt9YZ0br6AS
A7Gz0U6KXdncAYSm6E91xcbZRmMKQ6cECua0PXwYP8PegjiXEnTk6At7BQYZHmBvGiopeMOdfhuG
Ld6Rp6NGL4JKUAXWG2JObsvzYQYLz0GZn9vEE56w+YjmHc2KD+MtVFGHe5hHj+Ebf5Ct+G882Pty
jpTMVblmf1NwwbAJvs9FIPEAPR3UN0IXyo/QYhrVpv1XjzsMyjLcK7CLzV6yA6ZtrGe0Z2k8cfbe
1WmvRScNw/udfl4OIrLULgYQVfY4H6sd5tc8sb7B7xtxtl9svNPELUrnIxF3AurEhEWQxXyESsFk
cT6/bd6tD+3j8lxN7iTjh/U0AizO/AEbvMERn7sExpc9cAU6QVqg6Gd4GIvwEs7vJlKuYBKJGVK7
+OhFm4jwFVasTQge2xX+0U/rZU5syzMsL29cAowFvt2FAHU9ImLBnNcuFBqNw8ApAEvI3xwYds05
3EaPqVQ95zchu9PUOSyNbU6B9tVxEkyP8OQr+gfMH1seHBIzaT+CICmuenyY670S3vPUQ62WDA1g
ME034EvsZjI6+OBQqi8ggvBxjwbZFrKx0oVwhvMRrBqb3fRr/k6zg5naiKrq4lmG3yBjNlCSqu5x
RGtL8GrAWOEOoTxooAM25U40+qnB3rZDK1RpvTI7wB2AjYoOfJECTf5HngAe0rxRC1FDgDw2Mr30
6HDinjSK3w4GIGLt55kX4tMnnMqOSN7tsFKM/Ms2/fbIXtANs3zaMRmYo+86fkrBHO8lD/msOkVg
3d6CMM4RzaHTs1yjxsvjE+Vo9EHq6QQX2A470c6XpyLDYYKEBNVzXRx3xIj8l+bXnmbmMw8AZGpK
dCDohyzjXG6yxyLzUZhGYx7jVYgIGGcY6qdpPLai14gHjmwJpyD1a/pQqW191dAtyWV+OZVkbfcr
h4gTuMuwFx81V6f5dVKh9UwEsTNaAaW7/LLZiNBKERFUPI5pWsciLk3JHtntXHjWUNzzYmuvw2l5
bSW3iH9CwSZ2R5hgl8KZme9cNHtOjnQ4rFJqIRxFBEzsdWuOdpEz3jkeOJ/s/sK6MQ8KLWzvgpgs
8WtDPdwj7uhv8IbY0Ru7eYg+s8/+9FEHlf1R/yj7+fUbmTj93cIV+adW2cHRw47I9xM2puXMQ3g1
iGmYoi+UBTq7fSSX3Sfn4poC56PGTmWW9O5TuKWRM990BulTccbLrLv4cNk4gCgcY8bpjhOgAGSL
DdUM2q/xlb20dJprwtyDHw+8yu9GUiO6SXSRiVL5Wl6Kc3bghuz+pu234oHfTvB7CNF21lcqeGw3
ZHrZATv4eo999c/Q7ghpEnnEZHKPQzEyZARFMb6u3Qcen0LthpVnoSZBDjWvtBccdlcGlKoEPyGq
rwabeRP93MfYaabzdpDMN9YWn0Tm7jfPbGPVFUMwW864PhCmJnvWqbyxeFmRuUevnHoBezquX4Mt
Ez5BbwAJas+BdIKSxSxbfhO3/ik4/x2iD8QWMbOAs+5Ri/onPktXljufUpA0PPbOgHp1ZRe/ybW4
wjjwDZfwTj//XU80XtJv0V1PlsexV50J8ut6n1/C4VKm76tx6GR4DuTeKW9XOKjMV5QQCIu3hunw
rBBQWa/pGzm54Um4N+3lXwpMwlfmhsU3KtTDFfsoVjS34pmbdahdglMmzb2QqUqvhJf6rn9X4KNS
LvAuYsATN/z2Qq0EhT8qT4mH4DWsJuwHZIRnoeF+UzhKOriZLsVqOvo43dmEn6QWMGPZZpMP/b2r
PVYNboGyYGdngibNuv8aALNd+RkTOJL2UXGhRZrvlQ9PyDeqgDRDzHB2vLT6JSn+Sbb1yof3k2cx
ozmOsfWMjummw+LEkSveBa8St+rBih/GY4S90NP0kCPQHWwuIkSzqvJYhXvxXaf2oT+arK9fJlAQ
+twDdCY4phdOGHkNRif7bE+tbNd3LfaF7xDzDnSiAS6MLiz/R/iiCzLUVF6gomJH770233gtn6Z7
fAxf2+eJA5OkEwhkh2WRHV93CNfdWuO1Eh2p2n3OB7zTKCfahedUiwMBK3PKHcqsHPYNKPnP8N94
q6xTxfSq95S5suSGujYWjazESr8nlmP0VO1P9fg2fXKe8TEfhQ+Xv+nfX+t/RU/zg3oTOZsq/Ks7
mqq77CO/3SsImafuSjQyfOgc19VOlo94svOXZbUHcUGZsSeOpTrQ/YKQjXes2Ulz1tEWf5Wjbz0R
mx8LlwyTvqgzUMOU3+X3FO4QlZmH6GGBICR7i3xEVz5dT0BFYJMTkEG6vBELFDgT+HeDbhgztdlR
AaGAQaWHfdpOqD57W7HjN2393Mud7rxkuJx4onwUmENzgKn02p3FlVqzm546GALavjCe69Cd1MeK
Ws3rplhigIaxZ+JQWPHFi9lf5vaJp34WaQAPCBlyqxcL5ZIq/8L6lxETd2kE0JRXGydxeaNCV+oH
qK4hNtTrF/9RkUFG297+96CEx0LRoIY8W8Z17o76FofqAFJtZV9X+zuWC2b8kxfOKBz5jIGKvx/+
Ky/M+m9qI5bqz/tuDEzDbUOHDe1Ejr/VR2x93MMxQSvZCfFc3HdPRnjcbJzJrhQ7fKdORwhfUvMg
4iVbomBZH3ASDRhoJCma57CnfL7rX/tX/rdV3Pbaq/XUlE8VFWfYpfo7jtckXg/M+55gxcdLnuzt
dWT7WaEHxqyu9EKmYZaf4jTaHFVmyQ3Adjizo/IxlK/J2ljMMbs64W/i4RDloQWSaBAfX3izL5JL
PCqA8AyXiHydgq58hHVbkG3a86vwwDFUOWyqeIbpNH4IopANi/awWytfRrweGuXowdhnQD64og7I
M6ozJLrplkVzIoIOS6hhmO7fDlic2W5v5Or1rSCr0dOH+YvRGl+JtdjW4m27irfZx6ZHXBq+D8/x
N6kLcTG1XDbIxGNbMvZyeiSxOP7mtRO+J+qNEDOl6EdPqKP/+MXuNr8Vkj/yGlzsVxw2Sa0BTqY3
ihosrQei9jzoovOyUI3ZS5zSrwhJzF8STeydUlOaCSUv8wNSe3tOwIr4mMmPr+LESrsCqcCoIr2L
tCkzV0gunekKDwxygn0NtUJYuPRwztOz6i6HprGJqz0WmfLV38CSnSh4NFRrCEDNd6J79ND4luo/
qRAhBYT6iRhB5xm8ROSKoDqQXgAdtJfSywBqykb641+OIGKBYsiOkrt6mCYXubTGJywBGZEC+Kaq
9Dtpr0hPgrSKDmnwJtyoibJl+Fl8oKTEZfGAVH+cfiPKOf9UDsVm8elIVOuOsGpKfUYUYEpGipQd
SJLCd1TllFcocC5n2zvDJqavIXEW+bdJhSZzKHcJ4tdsm+/JRxYFbA1cTfE8f/FObCsaCbuIgjVh
6iUHPXXfuFY7vOfM6qR8qfJRZoP7iG8TdKptBmYvYUqS4IbnNLsAEubN8u7GriUzMuQWN2U/3ooX
Osnacmp20wtknw9eX0enmkn9laH1c5uPLGSK1SDBHswzE5xKE6QPlOypKCKZuGfvKgixMpdEfUtH
wG7gGmXaqUVLyRezF619LRafVhvNUPLX7M5rKew0BBewnTT0wnyexqjRXHJnSkKk1Q1YrEco9HzD
302DQ4C+r3j1gG2xwx/wVlYZRBRHNfgJ1FxL670S/vWgYxZcHgC0HKi1z/pHaXl6tK8hl7HDKMdC
exX+BGB8AXm81l+ifd76s7hskyfZMg+2bFJrwC9AJJiVJb1fl+eg7sQedT3SNhfzeoGTgKlyIzDB
+1OhWFHtuXquldHgG0ViPlNP5+nidlg329hwv73yzAeykzEeNVvKfOe3BVxmzSmRRJJdviflwnkL
FQ7pniKZrY57GusVyzv+qecfBnWY3vlzPmdLVxwGuic9x8YY5zPgnNt91YQ7I0/EEZQ9lwQF3KYF
xq9X4DVbP8cYHzkLGXHGS8UnCJi5CN9xC4PgMUDjhZw4UOwhL655ipQoP5idvKeO0xsOL8K+Et+4
65xiY5O9UPbnBy6fyjoqE6Gt8SuZujU7JScfKTVCkRrdTM0hRam2WcIz417JBsNsixx5qJzzjKrM
RVPQkGzekPHjXbgBnjpu7NwVcwvmAFI6XD3XyCNiV2AqhRo73FXobrlDi/LDwrjGS79jD3wCelii
8E+lbH82o71EDQ1r5MynVDmY7jZpTVeX3pgr/EjJVda29/7vk/kEqw+4BJW0GqQbTEL64w7pSa3Y
UHvZq7lQ7nUBEYSbAtYpdcDw8/Ec/OUNNjfDyt/TGd8eKHZxjcu9wzXgMXI7THrF5apYRPyGl/A4
Jn/GBzPZbpu7lRF5y3Y5fDRtGwKuETsE7n+tHd6OO+ePuF4mwfaQamCbTgmyzd4eIDmoLcRb+0Zc
oO7AZaB/x9lDlEShZWcOznKePvjg8UaXQCBj8vhcbof/sN3gDXXKPNoDj4e6cEbWrKo3Q7uwKjQ1
YMkXyrHXgoGugIYvEE1g0QH/xkPkzbaFkexYqA1u6A3NurtxhHrfmx4PlgXCZ/BCHjt3yG2qNnc0
6n5zjeS9wN6wumtxbYBJbv0DYKBEv864LWW8AfdFjYaDB8ifqFC66/mR4omQUUy4Mef58BDUswCU
012MR+whctGpjEfuZ2IqEQ/ujfXEY+C1WLducxFgCuVnvHhJToG+UnEn3GGuAut8nn611gc3yihz
FbyOxyCZSPTZKyUFw26NcwxiUnnmD2LxNFnYWjvMDx7lPO7Cwm8klK0ceu4xyoLJIRVY6jQBLRSv
eI1B2sdVcdnricYGyyKrd/1wZJL1j8MTDdKo3W1rMd319xyI58wYu3FD2AJKx6fFZlLM9iIMdRAf
K32ujnWsxS6R4zx4XeqK1q4uNuPu4AnNIrYTa0CJ+T0FJgazssrhNZ6BtOF1b8I0lnEnduPVW0q/
EgNa4xZE/MjJJDfSYHy+8oy5zDG8s/aM7saP3O6G4Kp3YDiIy0OI7iPyF440Mm9pc20DGx0tIDqy
S/IEwnGtg7/htwuXCs7mkU722Tyrc/DfCLOXCj1ceiqqaMM55MJ/Ipyu+TIHYN24s0VweSSsRcZH
63wWXLl1nXbto/pCDY/RQGO5yvaS7DALwRRgsSQLaBb4mETFCEDJ22qia63ELlidHMAnA8sOxM+t
5m6JVIkNFDQuYOLYpBwYU0kl0NgmBwsSKdLa9qjJ/XB/PFemZUjfTt3qk1N+tL6aa8g9kTgxGRN4
ZsCFt0vi/jdAEBwfgKy6G1LMx4Bqy03BRybqoS2e1/XIx2+TYKSUuYNmZ847quda6KtUOcnKbDoX
8sbw9w0E2mq0fBb8fpqdz+65Q/MOodbd9JTobyxGjPe+QakWT9t8FXa882gGi+4hc0T2wCQjwSUH
VsnaKlTKUHabT+KMKbjwKoLx/Ft2mKTq4zbSCiOgoO5LS4Uzk9BC6YDCOTVzrAwSze8aEBUIZbBf
OiodKWunvcTkDuzlwLvoMIKechYWxXIclSuQ/uZOnQ0kh2UeJQHeHPzy9Apt0WcZbOtH3SFsL8hO
DfzusUXAYUDQCF8lp2mObUNSgREI4OPd9BC+MKKifAbZlVK5lx1WQMUeIttWt9c1+A/71vza5rVy
5VlSaMVBqKXt2SS7nkI9oBch91hZA1L241bJZQcqKZMC5yqsbdyWxTywD8uyxe5Pit+gwUJM5iAU
EdIjH/ea6he9k0Uu23OF8Ye53cUY+ZuIJ4E6C7R1U5KSD9LdJg2s+KGPAIB7kcjicfvUh0rBSgOR
iQZmNX0K3yBW2MbU3+YgWPvZfCoqt2NMCW+sN6O91hjcWrttJg0ByHJ8iFFOEM+I5HQMz3pUogc6
e1FzHOPjUjra+Db2963rRSkhduOEGAFJhwN7lUzJqd/mNWsRqqj6SRkByWHFr6FJM0DUtUjZujMl
KRRalgdWoEatjyDLsFkiZfTMYWRWO2Y7TbzJPPIrtvYt5oiD7ip88bMZB7xVFN9RdtMQlcoQM9mV
Iqf9QcieIKgXy3YXvLKq8bLB3cepEWMGGImDCWBriIuIfhFJs+4FsJ/vVET4eKNzWHm8Mx0nzu2c
43RXQVMHALCJ7bHBcmbnVNICdhIAymvilKXHtBm0K8sScHrYvTRs9J1XjweZt1rhirtd/82EpwcS
KleWbp+w2TlMqDh9mrkhwA6sCgEOZYMXlS/1B7glUM95YGBghqOi7aNpLyyeSOk8cmrhytNBUK0e
j+q6p5DDcAvlNSTiYmP524xYrPVj/s6cYUlxZexE67g9bF7EZGYzYufgEUWiL+YBD42dB8Y4xxLn
Iy9ju+w+AYSwQXHeCVrAy7GDIW8mXsZbDMxasaukC9vYkJxbE5wxsbkTwVVFLCHeYh/OPopl/MgY
EpyxWnB8l7NHOjiaRdl+azLwWPmrIoKYA2b8jNqds1Fy0IKzS/UFmQX6mVu8x1sRgmQ+W0i+dvA7
AAinGdXhkdkfTTtxCFgz1NNy5fNp83cl6SHFBQ/6zSb/SG2UZJ18dTu+QZ5Q/gRZhI3CBjPoO1B/
AUgLiskczi0VJoxMVnitgmR6Jq5+wElVZGwtkc1DsxKqQo1eHRDZnhnM7WehLekWjZqe8vZssA0K
WoehbWRQwikRkj49oN6WwhTqjYOGFXCkYJBdZCA5l0nEJUJXr8km1SsNSPNajQSMLAVEVapFAGHt
I+2hURQ9zGoMM+xQbLJAxNz7kAiQWhK9RfSyzaZDKBojmlEhFPpJlllJkyLuRtTymewUzlpdmlDq
zS51oguetPJEukl9nvQp30VhZ0CsmNm5elVxx/iOFgqJVCRXnFZhdTBW7Qehpc8p5JCpFU7neC2Q
dkKwlQ0tMssgAzSNr5+Vu5kh3WZTqTx9+8u/Pw91ffHCzLz8/VObKQVBjnj7+11RZAse4UREGy2o
lOceMWW9R0UgYciG8ZRsLNrsf77I0QpI8u/nfuPcDnJt7qSGhdtuPNwoi//fF6Xz8WXiKJmWhnBD
fPrfF+Cd920u+uAqZUkTaPuCDUqOYN7//Pz33dgx/YqyCJYOFGViYNUAX49vc7HiWwEHNoTM1qOw
8XuFrF0wmJ1b2E8GayQB74+4n/p/r9bciMBtk/WYZ2/f/t3Cf3+4/TXITn7zv/9YZ2EwtuRgfUet
pzVAQv598t+XdHsy2d/l/H37949a3bxaIp3EWYGthJdMQ17JSVdvA/v3BQWPAdDo//dvf7/4+zdk
DfZKqie+Ykwn7ColrxyjBqgL4mZTSiIXR+iYZc1LK8odChExmk30N+SomxDpwwpe1kGZW6chNXVX
y43K74T6eaIyswIW08ytvJ1SGSjnf10utmR+4ReapzkRQXOoQqt3p0ajMbKCaUspoaXGCIBgLKNL
KQCUQReR1G8j0sVo5OdYvRKSdzCbDHD8jcjYLYNpC8v0WPccyKOIJFyZ12CaF1Ki/KFFsRtJerTG
utFc99ZsfhXdrdUoCGqtVN5FWiEJ6bqYFJMXmU3qa3JNI4Qiidrq10WWHhtxqXxFBfjaTCEW24Qn
C5hDX2t1qPQQtEgJqM9VUP7jPHUTlSOtGoenDlxlTdXKzPLwXBdDoI2BmEgKTbi2ccIZB8DCJNey
NMQX8ok6VI0YJOQ+hDIY6WjxuhLZx3ZA+qw1TlkktWTkzc88CBzQEWGQTrUtqmmmI8xLt55DCO6h
saOrgDRGSlYo0JVZ87rzGnQy6nE0nQnDAGQhFQ+xmsEuJDKMokpeKrEPwNMnOnT7KiV/rgwjCSQk
v6aKKrNJgVCfspA20fAxVgxa2yCqmOgvikXuUM5Em6KFUE42O2MBo23+2MT6gGaOIP4VO1bit2YJ
EXYfsDw3BqwD8ir9sqgAaVKm7WdF4PBCx1qNSxowA8UqPaQftVLbEfEiANOWIsxSDeUZ38ybvGVd
UCECkxIiUC8YtAbIIzx4rIlVMwoGmjvTO86+7Or4+DqdYJ6GftYeRM4uY4gP5RytBPaAPes4ezcg
pvui9mWllnaKBg64QoNoWifRq6STGYJjHgJBXo5DjAZRgzzc0VJGiBJiC5xNq5xc2sJ7qQrdaCrz
M3SwqZrGU9eO6CjI9XWdBhBSNHqhoKxHydDeGlkBSjDivTYkFQvIdBrEp+Qouk4YlSq69Yoi2bii
+zApJjK9ZZAmVY+GgvafYJkmtGfD0KZ91vQfeoSw7zQ1YFVYvLsGA9VBSjj3kiVB4cZMtklEnpMY
I9Uc46es18leJ7htqar+NEgHCVGheBhxdKDoynJnJgZghqIr0SsXj7EhacEEkhZ7iAKkEtasUjq8
Z4lAF2jFOT2VOH8X9QeH+Gk/tRD7oH08ICwtHxT07aMqJ/pfwk9N0aFzZNO5G6PIX+5FY3gjQmen
tm5O8Gl63H6KYx5K/5Slg0BTUzjjCKDXACCp144aoje+kCKyIMI8KqQGM6anXoc823WtfCgBR0Dz
Q8kZj9tRXkiSasRL2lzvDjCkhp0Yaj9iUWEvX+l+KOWcBG33PLXlx6SjWT0Okr8qOdo8GfHVYCHe
IuQy9sHLl5mhlSInsYtzZOdOUFQaqfNn4m8VSxAF3+WkhtKsQ7XBAXzFG2pKjinnCF7wOC+EkL0n
suINtAgMxGhgwDaaEQgD8ZYmV6InR8ahqEcOFiNcnGyIm00eGYVbYQ0mpVyuahzv01o7MkWKL/zq
zmYJeL2v5mepII8boLnpyCxFU0fZMG7fVTSAVbMXjmsCTEPYCJL1vEaeYnbPaIrPAbZlp4ZHQ8kR
9HeEQ8gyKL/aRH4D42qiJkBUtKmyYHHrTvhG2VairRdNVV5bS+qofKxJ0CYKMWFFIarFEyQtIWHp
NYrOQjvOQSXp4AZjusiCBxFWcSoFmo7Y6Lh5SLDVI3Xyk9CKdwt2wIeVQEbPsTZNauU6NOk9lKzG
YzNGnD99RrddfOjD+mRFq3KU6WfpWSLf+2WkqQMUq0Ph4zgZH/Ni/eCTneyLKfm3xKgDyUr8XDkR
lNOgMj+EZB1PVl2dEW7O/RTSMewB8RN5MrJ5VEiPZt2exLpOTpkUv5QIzOxEOhlLLp0lZNW8Gpts
T8iM2EWt94VZuqsboT7rKE9ywkzEzZaWu0mH3B52eDdVaN18Rc0ESulvOoentEPOKo4LXC9rws5q
SvpTTrabZ7RdGpU2EOpW+nEIx3ufyl0QwdCh8bCVSOAOR22anJOsQUSu+NcZaMRD7A8hqUMCnTBk
V5LM1XT5tS+iyY0xNkGxudY93OSDRls4alVZ97SJ9MhoVa8Q8xdpVMBodMtVwB0MMva4onhTOFZV
IYEpW5sKpUJsy9YyqKPsTaI8nOS6eJym9X2u+ktbdNQIMgQYV3E8qQlK/n0Sj9Sgp5tK1fCCsRiD
V/mCXCR20UeGY+jaJia2AHERFJjRchjIM1pNlSS0h16DkNTpFBWaXs7v0H8u0zKfhDF7EFLs0Qwc
KByVgL6pm4YTFey8lFJBwebkp0wrN081l/hd/QxFuM9M9qdSlSiVG2aQEKHviwhYhx4PJzwKnyRo
yFHZWrRMzBIAN16GXbqvx+4Ztzq2doGqoqSTbK2R+Z2grwLXcwAqo1OnauUo0EVKmkiUakE/ufhj
ZTPJoTQCNcF5uLGrntqc2bBmRGnwVaMCZZ6OZ1iPc1b+g7hvY1+lfdbrW9OipRYliDiVI/evw3hZ
VytB3OZiagXYhgHt6hkw60I2IB8XtFsR4JxPuLWJ4IZ/Ik0nMI/a/iUWniYNPHpmdY0XpuNPsqjh
zaKzJFb4pKgIX5yjaPyOOiP0hUDRauy9aN3K/UwZYK2CpiCkx4byGLfFplDWfUvIerYy4UZjUgRv
zfUtCQFiNLCEkQBkGX8YHVqF0dq7mjTSbpZCjqA1e5Dm86Ik8WlACFowEdufJKQ4J4MkhzS8rzQS
3ixGL76qYqiSxnubWAEiee8cOE+6icooIsOZWfsT69RFIEw71QjezdLawzbfakxidZutpApScHAL
kq+2KEPw1SjQK5ZKe7BT4D/rjds2Jy2R14uBDjbC6jll/YWAhQqBGY+di0HaRZF6/ZRZtF5niDhZ
nMIkTVc8JOTsy0R59tSGA+igNPN1XaPkOmsoPKBSuJ8MHLcxwqy0ozQLnWcs0quiZ5d1mPSzlLcv
0NY5J03QmymEdFlmy5kXintLaT1mOo8SoQhQTTJyhUtMn1OcakeXrlTM+rzoSCiaApmA8lyqXUoF
vKdWp9eam0fdIR3H5qUDtujV9NdRd3jS9ZbyhVrzyHICulGkS99IJaXhVi0h71W3PkVgqtMg3MHo
CpJBlgPVsh7xg0j2Q4rqJcE3lTOjG++kprXfQcMGDsyPhZn3bp5pH9iroJiIJ8oEyZiipfTRqs2l
qBRU+tYV/yYWD5J0Lskjg6vp6obJJSQVCq/U58VT+1aDj00YIbAz5WgAT3hoE1yqH6g/da5SiL9F
W9KzF6cCSEiLCnGzNywWaS1HbGMKEzykXZtPgxSEY2HulKqA78Y2WU4wLTDnoxLe3RUxN8+I1Dpl
JVf7KtloCAA+S0mTjnO4PojiKO1lxCH25NPKhPEG+mTUqiPRm9UVOCOAMBLqg5S12XVIrNSPB5rr
2UaLrCojAT+/KCcxzHypQFOqaxIEd7U50CfoR6YxkPShhoDr3xhzXiHtjd+MrUqrQnjim0q+QP1e
ohdTG8GbZgiNppX0Fr3lBhT8lKDe+VNb6yzKKc1UcubJYviwGNnGF6B9giXGsyhSF9FVSXqsUbWk
Uk3NT42K1Z07E6a8ghaEakQeMMAUZ8q13Mc9Itaa9NssRnKw1iqhctJ9DHodrEKJOUifT9gbSIew
BbltIf1/aCmj4X5gr6IZXXqFh9ut7M/iSmKood85mSIwsgVshpCi8l6V3ZsgJAtHLypPaZ1ii7YA
RyeLoOSUgPrv1/6wwn/p+gdBRl3aFNOLrE7CnXRX4ez8Xtuu2akdEtyoSmsmvcZBeKpKIwhLEgVE
YnMOa47vvKeLXhoPJENOmSnfUxbj4ZElop2qRUnbYQW/1b+N4fxC2UEjfTLZ5TRcCo22gUBh1adw
UHCFkPMgI7k/GHXL3oKLR0enX2jF0M+abIQTyeOE0uwLa4H90aRtWag4HpZOATiJ3cyAWLqDYBnP
RYF9Ik1FYBS98qhOYzBSHhkjbNzjRQDabjXNA/OT7TRVVifVRPZOsyfc1oUfGWbB0ZSStznhWBVj
ViOzhQVNCAt9aC69VsJ/B9hrJ7GNLnqk23WkYleSt++VMiluv7Qf4qS1NBUTlmhdU/pb36REfI5T
WoXrSFsev8cQ+D+t/hC9aBrUzUecNJKrzH+C9fDwa+D/cUP3I45H0q4ie5gT5SYY0+iL1mLQ91ht
82uKgF8vcQ1UQ0D7r0dN0m3ja74uL+u6QCHD4dMfquKh7LrnNS73Qh5Ft1x77cbxe04tQLQxqWRN
mcPhcmtbpnYrd4gZzwXsEBAkUjWDVzAPo5md4/akSOJHuyLJUCjWER+gBT8i3QR7Oz51VjFeM3H6
VSZoJJvkJ4IKFsbvRpbdtCR/06eXuqq0n1W9lUl2Lea2CTAToQ2UzlvTmU5QZ1FuzdTzzIHkUo36
NzbWuO/RwEcJmB5IVq6Wj4JSRmURRCP6LZ/CSmdB0id3XOCeCWD4XCl7ZcMavSFFPpYyUXqsx+Qb
W9ef2ogaqrrNYyuFw6kESzlyqhqr+WN1ouTqmzQI9kgvn4MpzQ/iILh4EAISRILbb5QQHICL0rT8
KLXj3sgKcpqp90p28N0gzadxjJRAjhQC/vi8FtVILcGgdVGv+xl1jd28LNAO8NSh7BYU8lZz2YiJ
U7vpAfY1BXE8IuIJ14hYri9wfGldYBwFdlZ9Ky3rVynw5k2H7qvUeeJyEtb+suoXJZeoSKeG1wlE
RQa5XW1CpVEF2IA4DEDRBzA+oyndWvC2eOosHzV2utkA64EkHz3OWGbDhiogZEv4MFr1T0Kbsu+L
f1o4RSDk4aC2AJjZaUJLREgZOJEUrYu7oJqqJTTjBBUjoq79KiVYUKHpLV1TBa1asb2qpHLhGL8O
3f9h77yWW8eyLftFqIY3HTfqgSQIeiPKvyAkHQnee3x9j82sqpOVcftG9XtHZJwUJXoA26w155jN
69jPM4lSFyfDaZx0UurB/MjRLgJVkiRWzA21dIfnkNLm2iY1ASdD0/1/0tt/THqzySz8H0hvOci6
/OMvoDfxmH+C3vS/WaR/G4QzERKvmyI3/R+sN9v+m+wQvquLHE/jjz/9k/Wm/M0yHEuWKYcouqnb
JLn+k/Vm/c3iDw70OMcmo9uy/19Ybywheao/ZzDCetMUm6dzCLlmgaqKYMg/RRd3KlzCORwlGG/u
rHdeampCqRhlZx9q6wIi3TJlBXFqYhaBZkzRWJ/oQEwK/VA9VlfaqHtsbgZ0AFGwkFoW5t0AqJDy
Fzvcj7Yhs21O1E/TAjil58q1NlV91yfRR2WFISWgEPkkswm5TVQX06xDUJohZRpMhAVcoOSL0iWt
GI+37fjadtBTZIx0Zaf1+2kIdpGt1qskq0jDthjhtKw4OGnOdTD1h35yEowjyPhSWz4a0PNorKJc
rKr4c1Jb4HQ6Wupm9BcgMahetN2DVPv4VHSw5RGrI0KKsAlPDACaZpN21U1o9+EQGdY7eNhwPWXI
7cs63VOQWnAXTHjB4EkBOsauV7DiNW5dF7gg9PyXYRpvcZotqbiXbjKXPz1FcGVNnyXddwXlIi58
Z6WG1M/izPKYeOOlKdE39QOdr3ikb9uTEDRgNEipsJHyJEjmZbaVe3KunO8EJXalWocsRfOZK2c5
SFWvYniY9aF6Nqp8VZbJBnJiCMBgbE963B3qrscSG4WXrNZRyRT6Z6CH7TnUiS6xErPaFIF8k25Z
qLAcI/p8qWUlqiqIvnaouNRAnJPjj/K16n7i9uyoavAygAdZZQMmGc1SvzrdsnaD2S1pQzFuOtF8
0gEqZLP1MEW096ZMN89Vek2ANFm9EqO+SRnUZmxoDSCVbdZKD5KWK8uqSH6ZFe3zfkYa4Ri0/mNp
CLzIyh6KHrdPqCgz8gl2qDE8pJViadfGRkMK5oh5sky//MJJd7FVekBwyCKHJ7qCHN9sIlt6iuCj
OHmtXcMQo0LXw8KNpiBnMcebzumKN8/FWBDMh0mFgoOy0oqh2frENq1UsxR0VNdpfIr6GkjkEdGN
akzDfpKH4ERtjeADf4LGLZu3ISnKF+bHCYOZnQbdqiR5g/0TOIw+IDQxb9OWmFCkPqzEqbZOKGa7
YdMSuEOY0K2ZyZXwR7ypatOspdTCyiSDwTOdSV0qRApCr1/Iho72WZM6aBY6noZwPpnGuzXo42OH
KM7xmT7nQJ22MbHXdifJq0mVvIZZHq5edbao8S7HHFM1gGeswxZhQEWyhhVjwJBIwczKxAhHcvMR
zSaT1IR/a4hB2nTvasy+nwRg1sw4S0BsP0h2YBzS6moNsX1KYkRacUzohdHL8aq3vpMgirdD1q/8
md2Folt4JtvgU0LNnzRT6Dlz9gXA7hRq0uTlY71ROd7oIcmHkQD+aAabMpkeABBjIkbgHCj0YDUl
Jglz0im4D+C3jc68TLmM11cvDMh/rbkmNGVoadVCqXwln2QfdzZ2OIRBnT1/5amtg8Awj0FM9FY+
lkgxg/baGd13IgcOSSgtkpBoAuQkkYBnscVu6Z+kUDsfqqPG16W3QAn6vAOspAFppiClNqeA5K88
mE5t1Qcs/GkSZBAELB+JVAHtzirF9sEIbJe6PElo0Ps1GGOaWUJu6budImMFLpUCxVpGnmI3HBTO
ju2YjxtU7XiiApNidw6eIremZW+z+u9ABkKNPOopQ3tEFOCiZUfbK9qDXFpvBjwxem/ZfpBeUrWL
IFUkL5JO+Yj1Sb+chgkRegI00SHVr9UAXSaYN52RTpPc5owRJqYz2XkNB8LmcgWr26z2tsca9SOo
1FMfwbHukwJwZmkhWjGIPEtgXQzRt1IUw9Vxcghqs/2Y9ZK/1qXWvhVo7wN6Wp5WBBd/7h6InsCc
ZELkUup22DmM4wrrMzTqMYszKiqO/RMoEYIitXsqSQK5GtG33Y6tZ2Z0SQajIv5xNLxY717nDP3z
bL5SXj8WcvpAFeqhlatfuk1+Z9Rn7doaCKVLmfKiqWt303hW5GZtKzJ9dJIPl6pU9ugmR+z5nRfM
Mi0E+iGlfBpInTh3ivWUh8p8tJVmQtaHWkOr3oiVpaSuSMRdO9I6KeaPsYpLb1bCb20mwSS2ftgq
wd5wtjl0fhQQ2nYqFTePle5qaSmWw/ms+fH8oBMgtlQT3+0IF+BbiKdNPUPHrJoIDsBgnGNnMhaG
hSFTTrF2zzXUw4b6SqB3yxE7bgCzU5Vk+WwSyqSNBvWitKN62EklkrK5OjT2/OHrebxLyuTZJA3t
5JQGuD9KoEY5lg/ZyFo5IXhE1xkNaHXRcQmMY13l10EN0Z03LHY7ytSLvJZSKEvld+nk8qFOVEb/
iFRV1cToXZskoGIVsDOVwBIfRotvA1c2OgoPKVCcGMDc2jS0CU6zU+w1eficNZpgcSU9a2btdrrz
2VP3ddvKJmEXtP7ayAg7yov8IhnmTgmYbyNn/pX03Wc8dTrqdozLVZtPewalXRyQBKZm4T63jdsU
O+NK8mV0pbS0CBxUQK+01aNMNgHWQxN0iQapjgiRxUgLf6Xm82NVCgtsm17KjLlQmhrRS5UxiSuP
YekgWJkYztpyjI+1gNiZkrkda7jtYUxgTJmQLjDHUIVG5UeFqe3ZpXm0WnkTUFddTXRa4XoScZEx
QVcbZ1amTaIFVB9Lk9UXwd1e3DGRBmGC0721aTjndPGm16YGtdmaACGjIDkaNFMz1k97dvyXgIIm
LuJeP7Ww17ZWr374Fa0q0+qsY9DL4UJvJMUju8NZynr7i4yj8VDRi4AfT46NwSeJH4vKIbWuqH+N
dELXhVI8mXr13pYa3bmGaSTQNRNv+m4q2vQWtTWmQf3BVugRllL2wlZdR4IMBG9Kcf/0wPZHmeZ0
Uo6Sq0rzZ9QAK1Ti/FSDUWd2x7iiRPqz2ioq7RRc7Om6d+rn8iL7klfYGRom2GcrUBz62m6h4cR9
6nZEnVAynr/Cgc6PykoPY2yHng9XaWlljPBlvhvKpPLKCZNQNitvUtc2LOJqBrYkQN6U4qqYKPQ6
0bTkQiFyCQ33rGBrLKQSk0wPqH/EvlrgrGKK6LZgtgfia1RGWhl6j8QapJjjZ1urQH9kx1ByblHS
UrSO2p4K6eTq1QCkptlnsT3v2inCazKjsRnZVTrUIBjoR3hsCGGGtZ3a615RcFpKsUoIAJZJu2AV
aMFJaVHtbFv/GBZZeUp0mWoI9KqJVf7CyJCxxTp05r0fGpU3SjIKjPymWkhdxtzGbqvVKEOsCdWL
o8rQRstS2Hqxr2aSUtDRqtFjdf5jpIePJEChDOxrQkmDBMWOrdeF2xY4WG3yC3em+McokMGskYr8
4/b9l6yxlW1SP2iDA0Kt1u0SnySDKY+N0ZryeaUiordm6ITb2oPIlhV/zqNWXhudfK46vdwxi0Cs
Fz/9dzf/u9+NvWrR3EEkd39sWqc1SmCzXP5fn+V+P79SMNqbY5ciEZcodP3rNY2EoOXF79sta/hV
aBOM+qe//OnH328qMLV5QdAjfdN/PZsEnXMRBIVKPYrF1B/P+59+SjKc2HnB9CfqN3ufKhOyyL++
pT8+wf2pkhKzb6ZJzh8vfP8dAWlIsqyEkCTBYnPoZwGq1zZ36hrBNTjq7n8oxBlw/6lJKeIjuJr+
9Ae0GvPSEmdZqkMxVtpWVM5nTqnwDqGvRRbA/R+fmAJYbHC2U46qGOr+9M/9d45GGkqQJ6RlCwI+
ySMbVXDcOkHHT+6cfEHMb+7wfFlw9FOA+qo4oGHGGdoKwptDfupOFpi3+09/+Z2u27iNevJdLNYt
e7Uycg+m9U6fSEwbjBIehYgXMMW1oxoCAifX7H7DHHd4iHW7F5kBahH0CE55nd//TOIVCwraf/od
UaLrFP0Z9XiiDKSiJxhx7iU8vMkhEjEIv3/f96OzngoVSzFpBZ1VsuOmvLW8P8gJzYdQyTEhGjow
W7IoKMDf/6JZgNnUvt7c33Apvuv7T3+5qU5Tt571PWf04a77E+8gFUkOdxHXb+XWb3VXKFIgbJEH
YYqgiFro1e4itPvNP37HeYdpYOEl2wvpMLsLLIpLXHOioQPV1y+ys/BSWh9N+FC7wzo55Avr+DLu
8kWwndbVqllh2IG1am2Gbhkb68u8exnWHt2ZBTnHk0tkzxQfHN/FVeffvD7ZZYfUXnr+rXaNK0TD
9QGm8BKoAuGmC2/eNSuUdO6beLEDgzPskUtSr15ie3kQZKkXAjJfbGltnqcvftGteEFAAzeDMkfx
SwFvkty4sL3s8OLf2pTyAcisDkDSEirfllXwlfeGF5AX93huhrAfyuUYgZXdvBxWKHiGFQ2pol6V
zi2bwUvzXVCz5NMNr1F11PMzXwviw2a+FMYXX88EPmCet47xmrKOpu1/zp0BeyWqf3VXNaB1XQRZ
srRuOgD7rjOdq/li0kCAnDRvaROyyDnx2v4xbQM3ZaU+XIY1h0TBGEvHOyZnZIPStCe7EbkXytGV
Ei5lTNYD+E4vOXQ2pfAFrLV6oj2wwIzNpICCjY810yDRliQB2oHLD9x09HU5byGOjSEVgkWbufo5
RD077OlDEsDIQWBJYDpHmw3zF6084jmoAqnmRnnvfZffGuWyHDCDrerkNrTgC8B5N7soXVv5icW/
eLHxpNDaShfFK5E+Mcq4bsmrg/WVzFW0NQOcUwstXZExy7x2pI/tRDghWW4QUT+5JtoRCtY07Oyb
fa62tn1O/Qszlsv/9JfCVT3GO/UqsEa06tLV3HrJ8zRBRNPOuJOI5V2WtDce8qOqLPtjuJP4pCCu
Fhi8QT8hAbQ/ZUhOyNzpGHnhp3xJ4d4Mq/67IiL9nW8nm579B0bFhaPiQf/o3HkdPvariNixz03z
KK/dkZH1AAyiPraiOv5dFrgyttlSg/STfubZMR6QOyTPSOVq9AxJdZQfSFhaQddeOD8+VMCVwfGa
l6fyGOLiPuVPKeFK2x+dC6ca3vrtCCFD3VjggbYGI0bpQxAaOaP7EOWX37qZRqYuOIV0p/2MPxrv
fFEc4g9Ogc6Q1rK1pWGzit3uBqYRWPWyfiaoy269jMQsjK40pZ/N8uoINWv5qGReUF2b/I2Ht/UC
PCHfh36GuA1LnaOusMeG9oeaLoWMfuZ85JB1y5d5J395/LF7pVbyrsQb8NFs3lOg5S4nUjpv8h8H
Zw/65welhLxHWB+qXU7IVfrD4S8xpXLdlEtKiHp55OQKwlVoiZekPTrbhIkew2c+HE/JBRFyYK3m
oYVJAa4E2KeGfwZsJkxJutI9qZfgA9iqoC3e6xLymNuk/kiYxtvugzO5qbeqsnKkQxgcOSlTGPm0
pYidUlaQcXkze7vZpfdvSSBV7KeqfHTKr077hQoKaw4k721Rb2VMaRS26jVPGcUHqf4EwqrzBIZ9
g8aSqYeexX0PnzZXPGWYNkr3ofmXXmMJiOe3uiYTlIfxvcrfZBlxXHFRy6N9m5Vdhcpf4ogMaQF/
5oWYLSor2569ONhNniIsfr2gBS+e0TkENQsxMkYZuPjMNdckWXMLjnunLWFfftnKYgLBvO3mi/Nu
nznCKjzJjtH2I1ra53ZxisIHw5u+uIJhQDM8cZkwLAz1hiaqtcmc86C7H9oV7wQuElSRcCvnjNGT
nzgcltfveleM3Yyxb5xKvIan7LovxtWRTZFoizDq5j8GN1zeyiF/ps400fBboqfnkwbORwl38iZ9
1xTq3rlUGiSyX/K6dLFu1hs9YU1+okt/M89Y0+5DU9R55DAy0Gs7TkLeybibXmGvnPgOqLtRxfBm
/bVTVmbg+udpPaiL4JGRMzpw4KB08m1Z3RNvQefOhrXsXQRFr/a4ntYk0E1fjD4MpSPXWofig2nR
3yg7xRMzBync4AKX0L0zN39msKTHI05Uqnwx3V4+g+WRymoS4MBMylkvPemtl/9I7wWTu7Tudxws
yjjqmYxNPXCzLUBEHp/F72/6TTp+IySRv/jquhXvYlJWXElcjuLp4xcqKQy7RrRFgcwVzF8Zqu8v
r2WeZC2Lg1UuP6x3QhEW0pN1xd7wiufz3boy/XEcLY8vKPwYvvjBQ2xUi1kECwCKDZqDzMNM7DIH
WsyEOmachbKTnvqQI8W5oeWXUuWMREMF8WI9X2eOKKcW7xXY0TIj0VecDiQccjgwEngsJUUK/Rop
29cHZx7ThbVEsryrDsxf9pmj5Fy56mdm4mY9L2GnXzOej/nAe7He2YYdSp44HKDyrRgUNE8+S0fp
SdlxkPjvJX4el198CeZNmFGJCWEi4RvnRz4/H4uTnym034nr1NiXLmr5fKFcmV4MsrOK5/RZvXEY
iwPTs3+zjmBI0F0yRnmEsudiZLKOzH7GlasMk34A1DXM9yrHb6kGrjRteMXZYyrDQItn1BsczhlO
FvakPJKhkjrrmlG0eX3jwaxRyLvFKbdnqAy2+byJDhx4Bp/0mWFQ2XHl0S858MkYA16Z3I0jqtaF
9s6nQe/AHMo3C77OJZqFl7Le3+rmEDGhvvMPFc8Jn8sqeOS0z7ZT4KK6lTihS5fjgpuagIiP3Ng3
zJPb1tXxiYqTlZ4Pb8AiW2+V1SsNgJN41ChOUgIpOM3SH94Wkz8vwVZ83nT1pvQvzReXtW95HBVw
9kzZExIszGaMq0fsYdGWVZR04JET6E/7Js5S3U0VT+VEP2gybDcE0qeRxYK+hqz1Qy3eZrUXPFhA
IGnkjjfqByGF1+5J6AAZU6v3WoL2YwwXvoLiEF3iCTSY1yEYB4KLSy0nRWEravqc9S2+UJUjuSgB
V1i0fLuj9IC2FVgqX7EBu8ppDhQ/emolYdNwv7pb6725T8NoQ9TtPiO6dU1TCzJ22VxqnDjmY0n7
ICVBO1aWxvHDvrFJX6B/ZmgYxSCnwrZZDgSmWE+XqXrNgRWDKH8X6EmZasAygLyVSBA1ADO37dby
54P48pX8vkRbk5/3kmZUFtcsm0qXadXu92jLlYOZnRmiLMoSw9e4g47tRKIIQDRtFL8xnQ48DVnl
5KkIm+qByBHXXxfOsSyejSPhLbBVUhoiiueTqJafnJEgX3Ea2MWxBEPBKz0FDfmzNryK9TRdWJnL
A9iHY8jpyopYh3cow/Vh8GflyvF5CI6kCGlo8rJvm73+M1Or9RSzo+QEDlyN6xTO3bliTSNOsANp
qbz47YtzVqidFty2ss3orIYLss/mrZ+WcJpbY6HIXmqsyTnptvIWPzSDOVnAOuKnNXMgMvfQPrXc
vI72SREJkIveWZma63keg1xbP0hPNfQd3S1eGa84A0ZMYtS0x3XnHDOWQ8EqKo/kF0L99QpEjYwC
DCvoICmAEZNj4gsXq5VxKeOD9TTZleTHod/zhtlxcG55IdYK9jtMr4LorJYL+xHdM3VHFunMGE23
UU7g7FkbpKxTWAgPTFBL7ThOWP1W2aH5GpsfyMOmdKW7hwYPwbixUx+V92rFRWl5Phg74m/qPZIA
m6UxAzLWS1wnPlX2VB4vFRVp/Dwb69Mh86nRw7dKhej1EcCHZisTObc0hhv7nHg8MGCLSlbAw1zv
+SrsbfYOCnC0drqxIu8j7BZhu4TymyJ0P0dXyWVt6RqcXBsWtrXLCdjWKZung8yCRDs2by2XO8hz
m0yrRftgbmhZpJgUce0vyhOW/S8uuSJ2uYhj1O4yzy3QFFyPtBlYyDlYFbdUvkY4NdSbJurxsCao
Dn21P0xT1t7JXfxHEklMCw5uqHttciziVSBtUmWZHYcjxUeanc1VjpZzBtR8Ue3otNA9CdcyBUSW
Lpm0JLpB7hEwuUi5CVGkJTZQrjW3UIG6AdziWNOoPdnaRX6rJHEKjVzKBEd1v2wnXFwqCZjCOgPZ
zi/CC2yhvHse6HQbeN1f8cRhzCOQUqrgxe8mdt7PxbAwTlO+xjerM/LDfB5fRxI51XbZrOQOk+s3
QsjF9NYZS6X0Yhxp/IXuEUkX+VoG691d2/CMmoSGOh8F+1OZbwJWz+bKKlxTXqOSenxwls06PN0X
Jiq7NnhhYORR7Dw4hpd9B0/ThQnPQQoV7XUZjP1jgaYnCTY9Ni9m3QypcZcfYo1liAfs7FdAkf6h
g/q8z5kG4dyBB3dANj/6GzbdmO27UCtWhZnu5NgCP9YONHuuxkNDYVhfxZijW64k2GBN9W4x/lTv
ZDtxrNk5hUAMWcMunHppPPhX5FjaL+Ro2bP/rksMGeQ/wFO5obXLF8aD0wWL8hOxfp9vy8ojdVaG
ULnQyPlyjsq7f3Ae2kpZFgSqcFr2mxhXuvbOYdb7beTZ6sFvGV/GHeMPpwIEeZaqEgEnm8oiG/ZU
02iv91N/jYxLMDzO6aveu0U4eWH4pvEGqOguwMBkeoVPC9HBQYFtc06/ZiKdr/nb8F6lbOUF+phR
co8BdRUdphVUFmfXHJiVITD37aL+5P/hOT2rT+2FRgzOZngVFKPN/gyqFtmDr6+Aco2MF7ErHTMV
ULdbUWlDePDBiEFOXkzCECggSrQNomQXItABtIA37YSUD9G7/z6vx4NxCBndYJUHCiMhUkOWBx+2
dww28yOMHDxTTpiTy3cb+y0mn8B8R72AxRwEzQ4BJGtl9nvLOfzAh3SRKRCuyi3ByO/OWlkzZjKZ
u9VzYK/so/lEkcVVKQ3LR91gh7EDNQyfCmIKxjw67RTu6KM6a0SuJfurTbhWWKOAM5EWdYo1QJC9
9wELeucs7fdTRlT7wrwGe+DQT2q3qYBSeRiiDApzZ0ZT/S05jnvgG9oG2o+2wYf+QIYFmNyQ4Qyb
z4JgnLOyouLNqJBwt/FQ5PQ6P0Q6N6fPsn7Nt4BKYiBQlSeL/AVPiOd2pacfui3g2upy80+QLQ7W
WaKksLDOhVvs5Wkx3hAcS27IKlQ9ZD8j2zuI26vxMXJxB+JKmF/Nt+C9e0KbJ4c7oMeYxDeMPkcO
Fpw0aHpAuCuB+ytflAdg/KTBJqdC3Re2W8NvI8QFJiHANMhUKOujNa2tQdrUKIEDFltecQSyIsZE
fOeM+acShO/WcpvX+IVRFOQdWYseBoNW20Yx4/e+gENsCXp5V72X0aMZrbiKlYdKv0ylCFKY9a2t
/LDqsusNawS5xrSFQ53NPwF4VEPlxRtbJ6Y/VghSLzYxWYHoowbPQEtY/L+AZiixKFrFB9vFE+MG
MG+2YG4Sxsx9OC5S6iq8l2CbQZO38cQB3Fl2h+HVQoLAmtZ+yQ6w7g0bj/bk1S9oFAqAdilKcCIB
SmlPM4tdFS0dWm1khsOYbBbdVbdX01HF1UtjBs2puZDBQ7TbvNuoo7DQDwpXa/zEcpMd+vSaYIOf
XJb6pWs5xFBcKfXL21zs2VGSuBEvAqmRiNlhJR2n9QdngQpyklnAo20zxe9QktIlhqhTuBl+0fpj
1wSwz6Jvsgie0p69pwVmjbAHJBaL6Lmz4JNs9GMB1E2M3sETJD/Gq/X4mvxELx1xfIuC8vtK+TKo
nqycDVEcPlyFCWbwIZneoXXB29BQTDCOQ2nm44BFvQbAvxeMcagLWHEclApWPaiYhdocKAeolFFC
t1qkW9pM6IMoH6AAYoXAKI+iA4hn/FreYCs1HvhtY2NvWeTf5gpSF7gMYUxZ++VHcQWkiCveTPaC
MTavnFN4hj+m5Jv0xWauGpCr4pRc+L/iXHGTbWZ3h0YztCVfYw5Kbhe9IUmkUqSJ3Uv43Ctehykd
lPEDLiPQHZNTvZXPlFS/2vjKSkvyMv3StatAPznFTmkoCYOHKOYNQ0eyc/qFDyuu3w4n5cUGcLcg
cYHtPRg/vtD+1r6YbyGjKC1xOOvYaaEojZsgJgwZ9Rpke3bu33wD7AJ/spNafBuA3Fr9oD2MrCee
LAjj/TH5UNn3EnjBKYKMFzR4tvRrlyZBQXv5pfwsP4sv52jsanb21DXOyAVQC2jVLeWC7uBakl3N
UuU7xjECETm6QBHcc3ZEG7Tftmecx/IaUF/YtTtZ+fEPLYkb5UvpilXZ2X/MtU3QQukWHEBlREfv
f1cNiCBTDAZMSSk8TvXJjtrFd7sgBWbeBDBwM8tVLVdySfxgiy4OC1tGr/9sgeeDHQQ0swlpuu3H
TbsZ0SIsxfdIdAbgfZa3R+cE0Q26a3FKrFcYRvYaYB0S0wXijduDcwre6VeFhAjIb/KNGtvzBw0g
U4y2z+ELSygExPDklsRqVKR94KuFxwcGjmG/hzyLzZS6+FljJE8WpIizzlur7OPBUhkv4y+Vwu+7
9lA8+Vu4YtZLtBsfORO/q/jSI8Ot4mc92FkPj7rEZ/uqlgSULCzBcweRIJ2SHa5BZmROBf8ClRui
pNcDbxSITCSLi3MSbkBKq/IrNL8lIa3YR+FXq9d28DfJsG2dR6uQDq0UXALRAAru0T/3H4d7IFA9
sYaUIUQHQ6EBQoPWP4i+z9RJFgKvntbHQAfo/junivYlOh7vnrYcTnNOa1SoutSakmQ8DxC9RXPr
/pdM/PT7ph5ggI3lx1bOgcWI7tz9Xr/v2ur4Khj1jRC1ZcU48O+PT9Ra2QbDLpLhD7Qixer+TyBu
3n/nlyLUKrSNDwfNkGuyHRaG4t93/csj738wRLDT77sUNezdNGluZFEj/qtDl0btBkdiRZwf/wT3
4Kz7jwYNe8W9/2jfc6ks3Mdg32Cm/uvu/b/e5u/fOYFI2Pp9+36fLK3hfE/B+i+//33zj5/CLAQi
IZ71918SPdRQyDA1/f6DrbW8yP12MbAuU8rSWd0f8qeXv39sFKEQ5ERGWEJYmK1yTWel07sooyh+
iRquyBbrSzzkNTmrcV9tDMMK13T2ZU/ViGrN6HlFMbWrWXtU7qllw62B5NWJNLNE07cSNp4Vou5F
Dca1bZnaTSLQokDCvNuSN0U0mtV6U46OspUpo0lweTow91o9LDVaFo4ELjwUSWuTRNgmWt4cixhs
pyi2vT5TFCrGvb7ucQzJNbKCxLecjWYgkw2Tl1Qku5kNRkCi3gYi38q71ifpobfo45PmKMLMEN+w
Te4zn+WZTHIcAXKxAkfTgQLO2hICd5y9BgHrFKocA5s3w3a2UgNtpwCuGQ4pVPuaIDgC63CGrHUF
Mp5GlN38QdD1zuogHRixtNOz+qmMpA+ZALzcgDUefA49icFazr6ZAYe4vPmem5dgEJMKsvRMQvWs
DuG7OVPUIW5vFLl7IwF8SM1wn9Rk8gUJ6kh2AHRfmUXA4gUBYr1Sp6CD1V06hulpIOJvakc8e6X6
CyXJUQ4s4jmRsKrEAo7Jl6LsgiH9ykVmIHYmFgEiRzDrfsLc/qSNnO87maTBQmQOhiJ8UNrMBMtR
hGI73arIdNv8xSKuUGkVoBrTDjHJNsvos8z+gfjgBwz3lwkPdkTsIYgUEgnpCNVgr4lFzIgkqgeT
tRjDvV+jatTVp87xevvRFKmKBZaxziDyyLT3ATVPwhf5mj4bRH8KoYyKGn/qrLbS0RkXswKBWV8O
JVWPjO9MI9axjDu49eQ8jrPOao85HhKjyIGcCIRsRTKkVJMRGc4kpLTEtk4iP9IRSZLleK1EsuQs
IiaJmoT68pqVNXVQp6OaShylRSylEmCICztpPxBYOepFjvXf8kaRZWlAmrcJt5x1Fpb4xiZMG/Gv
IlvqqiWvgmx4Km1m16k1BD6nGbd9Qs4ReiCggDDwpZo0PzktT1Ejv80lKLlKtaVVr7GfzNTnsVOK
bZPN75gVGVJUBa1MQ9SvBXMdbeAbe326T2D1CPi0IvjuDpGfnEmuorTPPlGgLZGgPl3pWWSEzvL4
NI79vic8tDahzNp9FhC8dpys4GaF+S5TNFDHDuUPbVAfxuda5JGmIpk0ppdZqi1QtUh/0kR6aWWo
H9WXrDk/VZIRblrwdY1VzyQ77VVD8ddDxZM708TkRYpmawBVkCoCU0Njp+DGn2V/jcLXPyF+3Tsk
rCr3qFU2D2lpPqEmrxFior6dquA498aHmSNfGAvW0XTE5sypgPCAMbKm4lcMGmHyte6cyIVN4sQJ
8fNZqRLWHzXWYD3wf3xtiA9D92ooDHNE7+6M1DRdRaO7HU4KPKXaAWid/dRYDFtnYBa37Wst8miB
c8rE0+rE1KJ2JuAqEIFiPozWmDBbE89r1LG7yNQBgjOKXjrWNDtSG25t+ZwqGZhOYz6VkvQcirTc
irZ5ZDpwPSUqMgTqktpOrxJ2Y9fF79OgvPQh8i+1bgNPltgxR6GBOYGI3jaBM+CLhIgG8rqtQHGG
CqMR65uF5PtGBP0W331d/vJb+jwGDchsp4lM4EqPiCWxgH8QF9yZQBRUkSBsiSzhIqbjItKFHWKG
C5E3bIjkYYmxB4QLVkjkkpeQeGKjbJ6qfDjxnZ/mWt1ULGjHLqZrKskvgU3RK3EefQxWmQg+LstL
pEPNknImhtqa5YWfRT/6eNOKEai6ZmKOKMKLqmsJ0uCUirwMw9ER0AIUpkvJ6FF0mWQG6wlevD79
kgobTv3c/ugm5a1KBDgT5JwI21arhZ92PcdbpMHj3iL2eWL8TkUOdJlg72dMmqz21nTRT4vl86JA
CKvnALW67uD3FrMgsodindlkTUcpwdJxU70mIoe6IZBau2hUQgggXQTZt5Gp6vKXqdMuqMK3tP00
wTItdRkKQDHJQPAwfyLU36nZVfJrwkuq5oS6WqhKKagrBWg61a/JZiBtwG+zZynsPg1MykDvRKtL
1Op0ItCyNCXngiRuyAlPkcjmluhNIvtUycQFjkLfk7Du1UCAVQoOa7SAroic7xxgwSCSv8uWIoiN
tnckFFwT6eBIceEd+wPoL2daRDrxByJLPB/VBk218SLXMit2kTheiuxxs04e5Vn9KnDPFk23gxQx
iqzy0mD1JNLLLQUjVywSzTWizaeW3Wco0s4LkXveiwT0XBdZ6MQPajupIynYp90k02YIfILFS0LU
oc/4x4CSI+nt2crSpi8npTolN5SMMkLYpZ6CfmKfsq7wV2HfObxb+iS5yG5HJUahvSR9riFPqdfB
qJkNJQBb3ck+rk0lGsdV5OOSrRWiNtAJuk1XfimJubn7pP7X1/i/g2/S6dMpwDT79//i9ldRTjXx
hu1fbv79scj477/EY/51n39/xN+P0VddNMVP+z/e6yVKovIbK9Zf7/VvT83L/+PtrT7aj3+74eZt
1E7X7rueHr4bPDD3t8EHEff8T//4n3nKNEX/P9Sdx5LcyJqlX6Wt1wOaQwOL3mQohEjBZFJuYJTQ
WuPZZjcvNp978DJY7Lptc2fT1mVVKACBiAwJuP//Od/R8Vj9c0/Z4f/87/L78m/bz1nV/8VZ9vOe
P51lvvMK+ZruMKAy/2Ef++ks04X1SuAaMy3bt1zDsZ1//7d/OMvsV1jAhIfx3NBd1zVvzjLLeGV5
tuG4OMt0R+Bx/1ecZbrpir86yzC36bYhhK47OjJSW3f/6izzBSyoMGy0c6ol4JnjsN6VnjcwTHVI
7ICR0kUxDkpcjp4dwjZYwlM6dyj1tSccCy5MdLHAFsVwRmg780ZSr/QAePGSW7Cvo+kJ+0zuJkR/
oA8NWwoNXBuRYJXrVrPyfF8xmY91RsKzTytioGxfV8Vz5wwfzLU7RAKgEIyhh3guD03jPekmHQXk
w/bRpGmC3j7c5Lr/UbQu6VvV23RdH7DQfPXqEkQ0I5ehWM5WuZy8cA78rLzYmU5xLHbvMx8ZmDCy
56pPvpgpvyqKMjVEvEZ0z5nNZNog2J3zRWzR0Ko2bZqj5prtCykedYcH2ism9Ada+SPOcwDy8zmp
9iXug7UbnoY5p1qRd0g9vBag9I8p5uAkx4rcW9bbYbLgY2fvQKOQ3Gjymm0yOrKpe71WEROAAUK8
HxlfVx3IvJxwZI3x3OQZtFb7TT9BbjTrXka5+luv1T719vhSN+XnfjuO6JC6JT3qKZ1Ow0STiJ9h
p83tW12A+Rc0c1ed0fwAFwDI12aInHvNZbivz+/QYN6PVYMAYmLmX/ByM94FoGt02svxqc5pedYG
qQfkigeZODpp/dzjbPFW6n36gJgk5brsTYSuagbGwQWLNxMzAgK97FuVP2WR/WhHwxtriPYOj0Eo
Ug3LPEmgNBhiy4UiJeCLGkSqkV2ZZYwO7PkLqvyLFmv0GnNqK/76nCfPtfNVzM79VOfTqedNWOpq
fl7mMkiXMdv5zMuSs1aDd6rRR9vz+hTzWRshJoyJoFFbEFDmzY171K2MUkuW7lp9AbaRx28Hc/KC
uO3vGc3U59odXyrP6pAb0A5cmfKMLkm6Nq6ujg/zbuwwAS+p/r7IZziqJoD2yMsuTtWkex1FszW/
7uIyB2seA63SqRO6ocOVpPxQePWHLKaWWIp3lpu9r7MajdWI5Mlw9XdZWX5dxnvhI3krUAFh6KDr
vmIpwQ5wt8zQYKs31eQ8r4V3rGKLmWU9ndpIbDuHJrAZhU+O3T0Y5YOrRYBjEvuZITIoSUqZKwMg
22yHneipc1bZuZ8n8it7M7u/LeDkkDVc8hILL/LJycrIWcqn5YPv0WLXqRt4/fchgwuYeTA91hxW
7dIUb8Eb7X1jxGSAV15frY+NSVWwB4VC2zXG28jIrASwm/ejFURCgwAnzG/N2KbbEtKC30JitXtg
BIKsO+wo62miu35du+3TqK5QTFZ50mpxy6hWmmh5MmYS5n34eaOsy1wjqAdVo7mu47C3t8XAjPG3
eOrrPQrIDFYtemj11nCap14P+GJet7KWt2mnJ+mCyreisD+HDp9OQXmytHtAc108EgmffHWFA1tm
EE0bdBFpekseBwWKShcyVRDD42CSJiX5tV/1aJABVaq1yayZaWb6/rZL7U9bg+iEBC3Dr+MTeSd1
2MK1ZLvauKe0Cpqo4cERrc1VOjiNQwvykpGZ3CfkQh2iFmUUYh4Sh9ue21GA2rhXUkHbFpZ+vef1
kRhncot6qDFJnyN/bPdey7cbqysDUTvcZ2VivUyFdl4AJE1Z+pmitpsbBCJFnvlxopS4DvQ3m8RD
tOs2T3oXAs0AgHguxvEwNH16nsbqZVqW9n4wYiNw9PJBwT6HXpZ7UBkeU/pqyKGNOMKvFY/PCch0
g4ku1fN6bxLMa89N+rAWoXWZFxAziVZRGIFhErqrtjXW3Du1rtHQzK/eAlSckGUIFMo1DtC0dnc5
KZN93J+H9cOsE/nnLWgCw/VDawJXsrWPq+kJBs4t5Yc57R+qrDtmhsBEvHafGxgagVYCdi6W6os1
m5SxweIEMaTIt4kfAhB2s6CHbcF8zyuO2C8/NsvwvYyH7tkRIfrB0d2Y3rhztX54WcshOa04p4Zw
Zsg399V7Z852xRI/F2kc7rWOflIdOymybQFIOV4PWdR4p8zngttRfIm/DfXcPhjx65Zv134q6CxX
S9Od0COm26UEzxBGPdB0qVriTILJtYiOYKHig2OEZ0sWMlNbVjyhp9AtkdveuEnN0T/OMFqKYJQq
f7VYk/BxHEnGYzQBOCcRLn3kvpvWHXUE864eycOxuo5fpOuOhM+n9MskFDeT2vt1SNBxzD6ltptF
oeYLnd58C6HcXmphYC6n7ztXOEJuxgVa6d5YnxTkVQniZ1B5jkZURv0L56ok8wrsqvbdNt21fqeV
mJ1A3/7EuC4lV3dyoKddwlgh0AHo3CUacXWK52rVFcNvwyTRpJcuGYeYzbpcEshDeXNSC1uHQLFR
q57t1SfPtN87zki+A8Sok82owLDoletNBLlGLuB48sH82tTjiQZHBNWl8JwReaQ2dKfraqz77Ult
axNt8DSrv8LKor3kQINJeT/5RlJczkOc1Jt8cZdgWr2NotxWy4RKIx1tNP58rtgucZbEctXGhoMf
nbqC/JTjdN3yDhOWJmvlt09ZuT86aQFRa+qGfMm+2ws2UGXAULYLtVBfhNumWlubAVcHurDr5658
E2qhLBjquwCIldEL5bRoXzjNW/WFQAGNiUWt6owbUJhr3Yew7OwdNIYaBip1sroHXUx/Potopqt3
dJVvmVr0rpnthhJlzm2fer9JTcVbN/dBKFG6t4UmeItvm2pN7Vudj02V9uivZdFevafq66bWMmlV
y0IP8toNHyzXbt9BdYP65rm5dRT8sA6jJq1GUe49ZmW17hXNWC0UN9kGVIdqUDKQIULWnJ+a75NE
B18/u+tvVFGE1WpS9pzaMtLMfn1wbqTRkPy7z9Bk8plO7hCoz2ZUv9nrL/e6bqf1Vzyc3U59MLeP
SH1if+xzSx9fVg6+QX1M6td6tb+oz05tq1sMDUlZE4t3N+tR33a8A2q7S11+d8noFkeGfXdJmdMP
UD8Z9VOKTePn7+u2T4/0g9sZRHpFVXvq6M9l8Mhst5sPnT61JwvV4Unddj1A7qsiqRayB/ipgvOh
0GIUob/W/tintcRxaozdCRSRzPCEmcPezeFpzDGyLKgJB0OdOEZmOmqt9OEvrH77SX2EuoRB3z7R
wgq5jKrtOimdoEvp4cmfoPpJVl0cEyUd6ZwpbRK2hmykZqXTqrl+hOuDPzXp9ScJ/NSkrJ+GG/WT
pFTAHIyGyk79OKmkMuRTn3ttIplNCyKKZUusbBw0HDe7VOhxzadLAo0wGzJmINIcdbU3qU/6t+3O
c6D/54KBZzmjxf3D4CTUzmLstUPWp3vxy1emjE5qU62phTp5q32Q7u7CsvGD2+kyD1e6uOrMeV3F
T/Wx9KM4xZFgEQTHRUb19xxkq+Qfq5cwm7N8Yeo2I2oBT8qXO+uMjwK1qm5iHPbzvmozMoSLltvR
vox1Hcdfwj6jMy5bjqOOhevafFQdyH+2rwT1ww/41zG/tSr/eIiZucquWOMfan+u7hdGAgytmRx+
u9v/w5/PYqSPa2fydfz1h0XufnYnMILq/hVAf6er6q3eYhsG+gu/QufnY0VcgNRi7Lha3fbRcOPH
ZmBxEq1BI4DUkEIbELQ68rNQ94jAgqDAlg+j7vx3D6Nu+O0+4L12dmpeSvni49Z8r8dIcNVR14e7
HjvWc8UnzrsB8AxGinxuauHI53u9dVxJfC34omgkWmPcmfAt1rAX4M3HDbRSB7PCOFRlG4wU8k6O
5uJoij2GBbQ4wcHWJ10uZnVxr00gj3d9pWen9Q2AQyItUs7VjRovwE/gIw2LD62wIIrKX8QS9+He
IxK3ka7EsEZT1RYQNi8LRVFakVwU+18LtempM6/amfoFCERp4UvkT/26UKdttVr30uLpLT26GTpL
kzl8K6y63fG8GbzLhSuvAGrTUleEtHzruSYKTCZ4JOhw5hlFVPK2wVuQr0DtUi9ILaJUd+g55oce
mmAddNJCGMtRQiIvjZ5PPoIvL4GRHFtoXBiY6slroIAHshlmQIKxl3Dui+UoZZEXVrXW9UV8Gvgi
yhOonYuP9rRaiJlsTsRyodZ0e4SMjbC2l6feWR6q1lrH2gAuQ5AuT9yJPLVnk8FXUJdnbLU9WTlF
JYP8j96GjJnI4ZUrh1P4MS3OkuGHfgQ7vdHk4HCVp5vrmrCjU0zVuDBXfZfK1+lJOL5aa3hh+3Qd
7tPGjlEg3IeSgq9euFo4Q0xiVWgjNJGDiqKUPEQhB2YVc3mxaWINgeYQFttUBQyQ6xwDkDqs+URW
vC1/jQuqhcau5r364vjScWrDg+DcJFfD3uCCbIWoqiM8fFK0IKhnoWGWq4McUpeGgKgypJCIGY1N
8lqu1viMuC7cdoqR4LehRSSXKZT/r0XhpRhEOnd/22/Lb1AfQXHou5ASiWW3+1kjBkT+iVEOKdTa
bQFUnzvo3fuhAHyiHghfMdcuterMBW+8BVjdbEc76C0mY+dwjIYgNputLY2qagHfn6+aFEek+RyQ
K8AHrG7QKugNXt9I3gGDLflt8/wC0ITatkuL1bg3Bz5c87MxGueyiOg0qC+fWiTUCBEol9EPin3N
zqDMyUMb/t1aNskRCO188qNpPglhIeO8bReoIYKs9rZhS95FSi7GqfLGGHlVEyOyUnuTJOHJ2eXX
smzGU+gvZGKELNTmf9pHcJXm0xQopstolNVjMxbTwxC2BEobO8Y1FIpGBJSZFWI5BW/TO9obwgNS
BCAhXESDxBTPr8qDWxYhoexFs1/ESj9HeOuTXjzTg3EDy5dpBc2bulu9czpXL6sVhkGXoFLsTeej
oS/xZcL32FareBrosF5yMgZD757hdno/LAK1k47IKiVtw4ji3aSDb04g0+fIqH2que88EFfHbIRh
1I3uMxBDWYXpCfIUQKIQJ9zN6RgGbbi+zuitBU3n9ucaKP1oOmEwEbOsVZO9TyIxb1dHux9of5E1
kTaBQ+QDFCL6if7cmUeQWg/Qu7Wd5nc4vhe+0U4DraHHKuCDmNlEjW1jwljJoB80SsHL+8n0kc+6
6HRKd6IBqs3V3gCCfOyN6ZHKFuFCqYmaW64NWfO9M4txbzddfTGBbzHIxWqVadLRTp0TrwAWjGYA
AVjajX4q4R2Q5RbCs8+t5AE0J4VPZuNoRcg6gPorTItIyTyOgrJtH9bRfeR0Nr2YQwIZ0AAaprsg
jq1STIcIk/VjtqwgD1tZBokQmaSiIXgDZ5oZgbr2SpQw9TACSyRdpa6SaquBUDbLtty7DeLQmNqM
RQYMpcLXdq295L6J08NNdjr878fCHL7aCegV3wAXDIRpkFk2hAB0tN7iAgmSv7PC8Vul40cGmemt
wH+b0Hyxy2K+D4npCCx7eTsLAyFiStTBPHj2qUZEsEsHmqUWMlPyIYDcU1lfUvHF6SjiluO3OgoJ
soSsA5c6WOdkpcU53JedBeiHvvq+BSl+WfP0uQHWiwkm7vdhZyIPsCGQdRYXS4IMJHaYtHlwinuP
K8UmQ5s39virct/ejRTBN3Oz2AdbM3aWZpCBZ0MbrsRi7rOiWi/REg13DkP/vbkU07Fe6fUWsClg
438b86BHw21msiCtpd8FPAYYWdQ4hV66CEOwIrpFdW+aGgGkDX+4toEu5YseP8xavTCWdSGDmRVh
KwPNjMRrvve2HG+aMU4OJpjwdysywzsu9kbE1bzH82nMxSEx+z6IsIiGtu/DHsuNbZgAP23QjSIy
AQ/TeY+hKM6+5mSkhfUB0ojimGXNlxrZBZhy6MP/jf27w/fq4XPxvfsf0L6jmWXo/1X77vy57D53
fyFCXu/yj76d9YoqsevawrMtyzd0/xcRUhfGK6QbhnA8OnuWZZu3vp14JeQ/rmP4QBxtk+fwDyKk
88r3had7wjAdGoKW/i/17bg2/dm341QnXM+kt2h6XBlkX+/r5+ekjLr/+Hf9f+EY9/I0mp2zHoZH
rqnkO1qDuLg9V7qVMX4kEudQLjW66KEZz2rIZHVybK0GToMr2YBrUkkmPjogOZjKfg2rRlmcum1W
RrEZ+9YO1GFl+CmhmXdUwxH9rwOTdhjMIxq72+7boEXtg+FLWed2c1912aE2szPFWNzz0O2nfYKZ
1sapgc3l41hU+j7370ZalNcxUiZQTZhOW2y8Luaxfg6URs5EqC52q9PUQesLLjqo5cpongPd0rZT
rMXn3EjmneM4P8Z+aA6uPsbWhZwBXNQtetrCFlRTWHShSwaQl7/XC3Bui5pNCt7vY43rTL1HhJHD
QtMOIAWZ6kt2Cn+PWcVfN+caawvKLUiJ86ObA5mzY7BQOWPOXA4ZKXufEHp1BzUmUYvctuiQeAWG
apR7UH8xroJRJKiSsataaKsMdlKrthjqIOc1V+DQt+GIBun2NNRzUUNhtaYWPI9+34kJqy7j5EbW
WG8Lta+vmi0Tvj4o4TMGDS0iNZBNac0yEwLesHEIsOGkbELSVFUQNblSCwHvGiniGMw9ZIq+qFFp
97m2X8dYwvTnUzXbFLLFPtHbGSYK40H4QstEvwTFUUu/tca3v5o5IA1knBba3YOHu1Ok03BKiJGZ
YCMF82OkjT65ZijrYAiOu3LAOmFWYbUV3UirVEAGYfyjF9CF4CqLk1WjaQKNRZ5nSJDlpJMfVDc6
IUHeRZZJT2p0rhbGUIhAUNtWW0lVeXtviO/TKmekHkkMjFqEsnSg1qqF7CU9fw5XC/3ggm6NXxWk
VtmwQ+93NCU2bth7cZgEJeksgZ8OpDASe5Y6Oc4jOYOa6OjQprWgKgpmVbGHoa83/B9+w2gFUhgJ
eeuK0fV6dK1Gv+pIq/s+dx9DjLCdMIMxtULeXSwXQ2jtkRWIHYkRX7XOXPiKtvO20mkeqmEul+bp
NBTrAmy0RIpXp/W2CFt8evLtcBameJvr7FZOeGmZE/hb189/vPZSVlWi0I0PfdhqWPMwDKlJ7m0O
rH6bEnX182eK9fFODKUdDC6obdoHVqJ9a0eoQVpxcTpQzUbv4b3tfKL4Yq6iXYN/MWTgu1sB6G9y
jdF1POKfYnZGhPVQvzhzioN9dJ2T245vc41ouAwVwT4umwPAdkw58342wiLoaJxf24lIsjqBwFNN
o1U5wFFzaVpBxoZGD6GpNmGJk9RfeSWW7XDBYgDPnbDJNG63zWhPgSuKbavqihbc8ByI4J2azdbF
DHOVcLtCZs+1cupotH6+1+boCzT55q4afWRUPVEfY+IF2UjLo0OkfKeNHWq6fD6oaa/5a+6r1tQ+
b9LHXUbWnPr1q5ls08gAOAZMxW50CLkHEYSSzBag1zq0fQ1M/Z3Q6Q54cnJ4fUpQm4Jm7LfqHKR2
uQwt7yxNR5yVf9aHeTqZckHbGcPhXWalNGjKuqsCt7Hxh8gZrPouXFetBlzB4JDeK2e1eob9rEzM
XWaGPT0ompmRcRyMFR8BKVrWFsEgQPbMn6H8jQ8xsoK9IQbyRyJ9m5jek6/X5I2rd5ay5WIZ5ymR
Ylc7eusYr9Gd7JKKxjkVB38rclgh6vyrzm8lML3ZctLredmLQfrDBuaK1yZlIPSacmQ0vSaW7W4C
c3ln1fV9UuHlqpOBZK4QHAxDgoWJbEUqzprAxJld5rBpe9EMZzooYtoNoIY2F0wCccDF4GN4k0p8
HYvbKRacq9UmKOJvRIkM+Ifh5S/yT5Fhw2nPNb8vGUHsVUK+yIQp5oy5g/LHCX0ERWpVgFOrauHK
ndc1g9Tk0OG02UaVTRZk79/FqhZnmeEmQnJzJJaoOK8iL86LPhRnskLqXaVVJQQoKoJEYeH7WDjN
zM2QHkMSuP1ITqf7ME5PeORXs/CZKXOGjfgW7ZkxP5cdYIzerHYNqlEk1jAtYRYXVd+fzLSrjq5L
J9uQFXG1b3FqomdzBHfFxHm+89zloAv76JZSmNqMPimZ/OIPoV8/lvnkHhMnvx8hDQbTNK80lLC1
LCkI+9Ai3bsjCSA07WjnZfrRgxq3hlZ0aDjqnNbGePZxdDfzjnyVLWErISnclUZUqwTeFa34HXUX
MxA6mC5ABJ923TrB0gVeikktdYAuJpTXh8Zi9t/3Zn7yOzSW/ATUgvCpdG/W5TulM0hkFeamPQBE
Sze0LtKjXSI7VXYSdWsJlp44ob7Iv7fz9Fi4lAwNPeH81RMVa8A97Fr9Oa0gmszu+NlAR91Kl0Gd
j++TqPq8dAzezKnFz6LRORWLOMyWvvMW9w0OBwmiMdF7LO4JYP4unKd3uY2ZFEUUU5Xp/ZLl3c4e
QpJ8agRLMR5wX/6kNc4vcHqD1m4oRjgvWThnpNZ268GLly92Xu867J8TP0YoFMl9TxLIwWDiM3iW
ccjxjGzsxH9X6Mmln9YlcEySqxbzR2c4D9WCKmsIjd08oszv9WR91/oRHVmL1By6E5ygm3fOCDUh
yd+5xAI9oDEqTPy9ZSJpwyk+EAQLD10mLiKpRkoI8Se3Qui04mQwGT8xNcxw7ZVFkLrwGJ0ZUSoj
xiBviADNXTINqznfolSU14HPdUWIllY3eCcqg3D0ZqcHc9YbT03svC3QhPGX3bioH8Nk6u7sXl59
fC4t6wjDC172xrN8Z89wdcAGT9QL8XQwKaziJTF8omWTCQfvOuvvOq5J3ih+OBYgXD/XvvbCJDAy
b7Ztm6I3WB14RiGjv9n5po/8P/H7F13PiZyH9HyAW3vXl9CqU3RSVEZWh9ZAsquq/hARIdR4enSe
62OYolTJIwcZmcAv35kflmXSX1OvQjJr4GzDKu0YeXReABHZVYxMvT36CxovolbIgnPdRwOnxtGa
Ft5eP/zsVfbJgjVMI55IoqpI8q35hHwofc6SorszTCCgQ+EeTQ8kxmyLfjfDgUXpSNxbej87BUJx
Bg57zUb8v/S4gBvCYfkSkCVP4e2uJyuanuUejpOxqUrH3OeztY1XAi6TuPw4VsCWkpRLXhrvSrfV
cYPClMAgBPZFGz95A3wIn/7gZCNXSB3Sp+oisCrvIwFfOHptCzwZxpru3jHAo1smMi53rqb7AdhO
SV3FrRedko3Xk07rf8y96Z4ENYzpLwOmOic5x05fbTjTwVqKW4IilvgtYs0NoZYiWFGi0lCpngil
yTYVWsE7a+JwtB4WSubuk8t/U0owMlgCu8Y+S1DFWxQqRI6v6aUnrvTO7EinqjHykZ4Cb9QYXy+0
rbbuAnylxcQ42/63Lmo5EVqAua3KJQBqDBHjIG3bVlOAruhxTCufXzGsg7wgjEVDbta7DUyBgSDP
gRjlULcP+VKBEw/dZRsj/MIGB+srouY9vqkK+5um1Yda54WLztubxIhGfvU+mssvUQzEf52Qejar
JvOVkH8YbvylcmeCBMfhIwLW/AvhVZ9HjMkT02U4y8MHIvqYQ7nAgfsy3S+R7W5xscQLlQy9YqCt
+om1ai0q/uI4p+ne4rLBFMsmagsuwX+GNN72XZuSqj+pdqrHuN38/7mvgOvma3UyYzLoTUZHqjNm
yiuuPocQJW9du1sbTe2blMlQrTqMGfeG7963YUne7koTQ631DtqDSKBLyhBTFswZ1G61KORRt0Nv
+9Qa/gpGb//05tvDpBVNFLW5vMlGht23BxKaDboxJslEPqvbgWrz+gfUqlqMWSiHi5aTMTv+9QIq
Rs6HMO+PhMj5u7Vu3qfyGkeyE/oOPGXbrMV4lKvZttqpFrdjbvuqRc7ub9t/HOOOcD0IWvqIiwCE
j3z82+J2bKYmDLdtdYwyWt72lUOdohpSR/7tMxt8M0FdUoJxuj0cARP9PpvS17XV0nWoJvdJR6O8
v3Uy/+w3yvZjsyzI00K8q8Se0ve8NiGv/UjVnlQty7+/7dYZVceT/YJ7lKr1BAQhZEzOs8MJkowC
O4GaCudlmk2PanW1XCYVcwPnRLZlVONGrd0Wiez03DZFAwGYk2lw26XWSg2XndPN00b1bG63qvv/
3T5+Mehrbg9/O4bUk9c1LloYmKZOeMHIoi2/E9QEhRA92+G/sYT5P8mCYOi2+C9jbe6TrpP/Iqr9
vZD5834/C5nk13Ce1nVsBi7qYBJkfhUyff2VI8uXumH/qmCatqxgEn/g2Px1n7PZrYIpXtG/cHXf
NyiIcob/lzJtDEP6Kf6SaePb1MHlM2OQ6FvC5sX+XsFM3ITEK5nCmo9VEvhT/2mwnAe/kCJaQhhP
HjZCXxtRsc6ZF6RJeYzmJdvYfSyC1iDV0Kpx0LkLQFmzP/v++uiHfQWmrv6cz1W2ifTh+1yEPpyK
lXjzgubfFE0/xsooL4ytH3MXM48bZSTXl+BaMOsv0QKEGG10rI0PZvpBLNWekXq1XefO24rWzQ9T
bDFZMn+0VCvBWkVna2IKZz8NEYFnou4+FQ2I8nkggHhJB3OLfSEevkbkVG96z3rjlPO4aWmwbU3o
8Hi+8v2EpSdAK3OYhzo7MIGMCQNNNDSvlf+YYvTdEJ9XEhBS4CQO84dMszPIafAdrXXsDmiCawTY
As9qEX3VWvJvLQLiXpjGJEHfhB9jM03ANYzxgxsiBu91kWzdOVzINVinXTvC7yiS4mgVpkVkbcfk
u0WAv+v82gTkFIkgm5kAtmiDDn7TxcD248ALYVcnS97fGxhhF7+Hb5ON95ROiC/M6gNzaVhw8frG
c1ztzkiJSvPEl3msjmNcjt9bQnPWLvwoK9Yb1KhgSgguOzDr07cNwF6arvup6lzoS0TGZo7xrgyJ
+6C3+aKjrzwQycUDATHAw0vtIRyZKNrj2WMC+bS6fKC1CROomrPquDbLxl61/OLT9KxaHtj0CEJP
qvazCc1eHb30MRCE1T/PyXMR5mcvtBCBcCq7EzxgWjT2xhMM+acw6baLz6XLrDU/WNqMjrDRHjyT
Fyk4GS65E59dL4r2U598HWObNFW5IDP854IYp+y3TXWrOk4d8neb6obQSpn92dZFbWkEhW6KkZCL
ll4dtL6//g31eJiGuUWtroXl75vIef7jaVipRxLeOrxvzK443Z7F7anYfKtpJzYmmBxewT99euq+
6lZLVjU8IfNt5D1uN6jNiIoP7h15y2/P73qktr6zHewBUURx57cDf1tVB6o/s3b1Tgshvs0GAPDY
q8RFLTrdoK61wuRy5DRniqSQfyx8ZJDogGwfB4cZzS8lxcZsxKjxa6EtlqQF5ezTgDZRSWlx97Jv
nix9b4YHF4avOlztJYEGpolnrDvygFDxdu9bkVMgIVoJ9GLadAG5VrHW3CdzhdjJ56uki0KDbjVp
F7VmxoVHTRNGR0+d8JxTl5j8aT22Kf3cvhG4HbE4CD1witW8+J5nXmgPs2YnxsXalJGBrxKP3Hvb
FeZB3Y6B2QncbryErracSw2UgHCMCPjBZF2iyLEuaq3PwSx1y/KMM8OnOAy0hS/WaqT2JSqB6oeC
9/C2z40JMx8oa83yCLI4v7Z+7BErbQbJNDnnuiidc4wVB4QUPlM1vVxniRtLa6+9MKcvfXA1KYld
dQdbBuG9uKijrjNRJ9evmyZkc+kW+GA4RCAsaf55ChtUZwXVRoQXMscbaJDnA740+G8RTVDEzKH1
yMTsWn7NQoaeZpMSBUup775ws3dl3TuHtpmIjaf8f7dUhbETAwkoKtfFddz5sqSxBwm4eqEgIAlU
LGakroT4tMy85BFG+zSNRIMXnOlPkw1Z6CmZcN5qmO2h01X2cSYoOEYpfknlggmPeepI/hCzTQiY
qW29DuMnozJ/Nybgx8mgpv1cfiIoJL+sIbBui7lDhwxnKrWV/GgdBFXYrpcuLbIjOZCneGWX2r9O
UXMnLC/dq81UfvPV2pcG0JTvVZcFqJDmxRRPKFybBBtc4JcPdK5r47G0xHis+8LZCK/d6wk82HFs
8wvph/kloluOm126WN6MFugLzhuXZV71Iz12Jt69U28BV5u7sp748muRTd/Ofqe+WK2pzXsnJs6o
9cL8vrGq4n7tcP10YJT3atPCQrgnMhryuViK+95vq+3k4qvX2o6haQgAIo1e51Hx1OL83FWuF26r
bJRAUBJLzbTOj0O2YEnUsHEPVaQ/unZxqEwzf59oeKwI4Hk06L5c4wlmeBXUtaRyaZZzGSWKXsIU
+Fc7jXvEEGJHTROxnVLbKiW1WrvuvG3/JqxWt/9xuNo0+HhgEwyPKhnBNXr3rk4S56qtv93ht4e+
rpYkJXShEe+r2zNRf+83YXc7hTC0nYQgNSUTVA/32/Ft2ekgbFFzRUI2BjUpolILlRtw21RegD/2
qVuH0YqJC8Ln4B0MaW1oQwq/iGEezAEMAenXO1Kq+cE5X5oy+tKHUbMVRfPFWd1PVN3H+4Ge0pY+
BrG56wfbEruZ9/WYz4Sq29SPN5aPx5/CycEy9BHdUOZikHa4h1FttJ5EO9p99b7Lib0pav295rdH
x0B40a1bC+4YFh/SVWy3fh4dQobL5ZnmwHwXTvB4IlLctXqH+RDBP+LZbV1h7zShmMqkrZ0TFYQU
e2Qg9DoW+iK3SesO+0BqRl0ahmBD/LQjpXfymmOuwXLHxLqlUQT6zbHJ3mnqnR0ZHyYC4LdaTBYp
IKeiLcQ9ziF/0/TdC7yNrAzfY+Ce77gu94FTmct2smRNGg5rWrX7LIunTVxon4q6AH2U0M6NZi9o
YmBnna0XFCxhEuLPHy5DwaWWE+GdELCI9UrHZSOOmnTNgtfwjwhwOup5RKnaVXjMCINniGInYHzm
Y5yY5F8lcb41GifEBIifvvLMY2xD8rKEmHd602l35GGjMO16GBf+3AADnt7nOiOwMMe8mZnua43P
oU2Iq6cLjv+PyGp+Ix2h5THIVG3KP9cjXifUOUMUd3eZ+S2h2rgvxBtHn0H5QX1fNBO2TtF9cKIO
gGBI+ylZ6CMtvn8Kc7jQdZvl20TTiGkbs5facOfNvFJK7FfnE2kc0TkWbbef+HoyFnOeFnsoLmXW
firfuUOOyjQnuV2r0NmJ4UPnhDi/ZvfL5AqEsnO9zfqWChkQBtPvUGhOMu9gAvYSzdHBFVnDq68/
GYKUNf/e9aan2gVuEg5+ftTJ51sn4hmmDJRzalsbr3+/ruF3xGOBW8GLdUNMw2QKHf3VDHjHzPsW
icEdYuV1zO97vo594ovtNPlMGnIkSdLPm9s1/SDRvo2hfoIDQGz8w7Va2nXhQPrT/yXvPJYbSdIu
+ypjs/e2kB7ui9lAC4KaTJKbMKby0Fo//Ryw+u+qv6ynx2Y9i2ZXCiJBIODh/t17z43468Un8MN4
02JubfxhHc15d6MTeWORP74UVkaJLq8gZAmmbl/e9gGKSqPPLnlWzwE+Vtvux7TM8wMpVAaaaXOJ
R64lhSUvuDKC/I4LVFXWXSOGp7w/BUNMAo8b3JosNZSkUPNO0Rq0GfWLjkQPkH8iHZTQEhi62T7O
UNthmawsX5WrKMkFNXnFtdB8uknR5RnQ6n3k8/9a7WzHvNh18OolDR+pEGxpgz7dj84h6mV8gucF
6y64mJmWOPT5xumyLWVVd8HMc/SHQ1tgZqQ4D3SrSfoDmVxoCtveBXhgZQAFXeswJOH8SgPVi3Tj
z0kim0wZBVK5pBg6629rF9Kg6FhW/BhQSqEiMMYyE5uZUtCtJfQLA/TXJG2JTFeZhr1f40JZoa0y
gV+KBr/FuPcLlxYyIny71hjvnKRw3lPy4RGAiNiCsFYVTGa8oeRwRBpRm7ewz6zj2E5vY13W1CV1
t1EcqJt+qt4VsA3MRhZU3I7C+pEqCIJvguhiw4gcXFy4UNOazzzvpGrdtV/n8TbX45qIH1VLJn1l
pkwNV0StukNx3dqBILDrZ6CHbiL2GgDXzrKiahMr42B0aC/X6rrM0Hvlk08vAioxyg58ZgxiozSY
CiZrXjYMbC6LD0uCZT8Vw87uSrHpoHeHUqszVVo0vpA9i4RUAAF9ayNt4NuFUfeCnXwxBel6+lQG
5UsKpUFrcZRLHOD8RF/Y8l4Dzg7e/LDRR2X9dsIgPNANCePHGPTXtOZn75M7e+gyDuG8tI69L9os
380B9lPBu5H4I7S+uPpp/Juk+66w1a1oWU03RTx9cGKdGFXDwID5BCQ+wu3I1i48LJWO1x55kmtI
8dKAtHUSOF/CkzwqZokL0ugKWM4AXw58y5iOjwgT78XQIE6R7lnl1xWvvRr8uzp5s4uGBpwwOyn2
Tws8LfbfXrQVXgc9KwefrpW79RsV7Abh/TT0ri5h+NTyoq/MfS6L8BzORq1m4/2OGGFgcoj7g5sA
8o/gmcoJXUm/uw119lnEMV148Pya5DTbWw7IYHGy+r0puCl5Xfe7imG057zQK9ZVZxNdj6ORM1Ji
FtFSlsXPTdBxssjze3cY0Zqs/EdocwfETYahHqhY7efJYSyGdanUNkhA4muaz1KAx9nY7OehB9UL
IoACjQKwC2RTu7BuuQpuXJXfWbF6LMb0YqxHM/YXazNlNdYFelhM052LjOXE8t6NkyHb8DZIOK96
ijdJZl59dLV9IWl6H4pHAuw8kes02KdppUIVBee1S2x8yCS+k+1cyA8v77s1bolDYrdUrUQ/nKTE
eIkQs76C/MKghqPW6ngz0MBIc8jYy/u2pcBCwOZpEhXQgYxz5b5SpbtVtXwqlPWQFnz8REQTQVq0
P+kyPIxxBp168n/IJbIePfFL5cOhb41+nGoAlAunIUk9pVvbh8of3pD0RkTY+9Ex7PzxeRQ9l5dI
gUPlkWGLvEA3xuBQ4cEpcWTNTpNvlir+Ndbeu+yYm7CIgFcCc7Nd4OVypZyzkrkWGTHeRBEctBIA
N4a02BD4hMbrl59drkC4yp5SgSR6D2L/0y3ia0Mkgy3HLZ6BBDeJeany5We0VJCDPcqleqneFlnZ
hzISh9BZ7sqS9zUy9tpwbLjCFT66IoePqObk0IL2jqbHuO7W8MB+SPAcTbJXdcWjigMGnI+uFunG
7wRr4kByJWluB5XER+LuyyZP6VatvXm5HUJAchYekIIZTWGlj/NYfAi/Sg5xh4NpmJs9JDsodMa8
qCQHKHLdcjmpAg7bcIOmXjBcZdez70J78C7W6hTUZg+thd4i/wJOALJ8TWG89ocdKlO9wyq+02nI
+mFROVym+OXb5VtZ4DIZJEegyWrB+Vb6blaUpGW+ex5IX8cuCTdv1HDHG73spyHEbNSE9zqbGL7/
9t2OVEROp/XYpbQXLvWV2kPbe29APzfeU9FbrzMpJmRzjvBJf7GpGzwb9+S71nj8SFPUZC1BUMQN
uGVPnZ1pLM6T4xPV8eo3TW8oMN3gl+jKX8Zh2QzxlK4g8NnrqAW8HuUOLKLwttQeakDOqEMQHJel
x+mTCM4RxJFXKXVQ9P1RzplcK1jH7qZ5SFqgWAirV0pXudz3C+aGGn07qNW8KatFnusqejm4VvlR
ya1ZMvdIMTBAK2NvrVwTZW6uR/bA35eMOlYEMSqidt0VzRcenMAzdyNFRdT4rltirk84Z347uQVV
NTa0S3VUm7IUU8WWwMdlX1em9veITRPZdeBLQePvkjpQlIjqcQeoaVroiwL/yKf/FHuYGAU/+pxM
+7EPvqWhZnft0NTZLy37afcGEtwmV75/Kpdm2hZkKOAiuxdLmJeirN2Vvyhc2ciRm0Dm78KfnzqC
j9xpaxI5unlnGC6PcG2SDmcLvEYmMxvfWeJj5zqvIx3DzTJrgnLUiPuUSAIJWs12wV23B+LWc1MU
5tKZ6nZoaToIBOYjzy+9rVvVGPpxtSUhAG/4XPMkUWBLerH8NOE6rO8HJ3q0tJdvFOatdTF1z5a5
AWtwLZFZ6NMCHQdwj1ffEf61pflK18Mp403EUwRgQEal39qwxfw/Xt8KTjihL2+DlkngWCV3krph
psAt+o5/TyPd2c+7ix3xdNhUXXidYL6Fd07kOTvZqW/zRPv1VLavlR4f08p7rd2eHW+nQZCL9DGz
e/pmq9nfZpAuxnAVfWTYNNdxkA2bFFw8LXpUUbj7eRof4yRUh0pEF0vVwXnpE7lZVV6e4PzZz6kD
FL8tjj0IsB0V99j2G/9Y20Ny20P1ydpp2l5Xi6qaOc25oXtomfJTOD84b9ogj4VjHm0r17mdsA8x
z0xdttLEkLRwflbYTs8cgshQMfyvGnbJC6SevDo2Ew8XRNWZWmp1yEkdr4yvXwdm199k1BH9u8Yg
+6sYWRQ/3eypr8lKu8aoPWT6x5g20+3cBGqLK4JiIfMrr+hyrg1CfAEaKammjRXk/lZVisNXA3Fw
JN3Lu1jku7Kgm4ToiJAgoZkmMsLqDoo5+ZZTj1yn7Im9HJwZIXtqVqbyELbXBC1LR1gDrx0ih7an
8M4E3iVN1LDjSvaP+HuenWS4pzBYAZ/GVZBp8RxofL80L3OYbo94ANm79uyOuuOY5Iclms+qxLoz
UALJrdUhlSGpMGw9sPBYjzhBOz7bfEakRi3BnmPl0evM7xAi3SGmJYOVnMqaoofZHbDd8BZ9qnuc
vZ5kDR64F251nwKV0biE+7J7TtrWObURh548cWxQHs0RrQGZwgIsbgJKU7p+V8/Jsy0hhuK0eZwC
SkbMMI6rtpfM4myA3TzXIVBkj0Ju731wGvqWQEw8swkuFEwnLijbrQ6BUwDbARkFGdIDkDhW3AKr
pF7PACZwWDoQB2OC6JTIK9v/FVhOTEjJvJN7UR0moi7ykl3U+x9dVrJ+ZANHDMiEcRB8zgYWj8p6
9sHBSEvOfKuZN69Nm3h4+BLuWJkmTxNwtHGhnC/jYZjkM/q62NiEncDTWc7Ov9KHrByY6cRWpVCv
Jmx6XuOCaY0W9drtOTwTgsFlT0+CaaOHikpF9m+IRxZBoaX+cBlZ2+1rk9U1wZ62vCwxAE6vewOV
yGm2Ed8bhhS2Nbk3rU0nwLX0szI7ldfBo8h8zJPAKDuq0RkDzkBZUu+XXszrTFgTm82E2RFMEz6f
8bOsoL5iW3xd6luTdObSREV5jymr3i3szbdF81qQMOZ+wiAnEFRMefWOmCf3jwn8TwpMd1OD9doP
Y/4MfagH8c621LGKb63LDHiZnO2SLj85Ci6+Y20LRKNqzh4i3jFm3An3+XtcMlu/g3mZXjF4vZYP
Xp38hoF4N+TDcyPGYBtIJA+7q9DhM5JR2gxb97MNid6IWkJGIRuxWUgGrL05fsZshDPb04/94pyK
YNrHyrk0Vpjs0f/I4UN7T+JXhkb5DnHylaloefXcP3bXDynzyM3MeXFdZBjGOxOfR/hc35ehuV5q
8JZogUOmc0O9i6EZJr2AcEnJySSWg3KpRupEMO90x5WpkVT3FkCUMfFeRwn3fPYhs4NW/L2MLn2S
wuODr8iT/gjNsHej8UkNdHSb6ae/9NM+msWpUfVbOJl+W5SVXkeuZn4V6t95T5oMf9sHnnn7wG3z
Cr9vobGZgVr0iUrBmQ5nLN10b+UmWpMYpNJrFvcWwiz4ne9Za24aVT27gxXv4rAFkF7hw2pTiNoA
fDJqe+y2zZnZB99qJ0WEBKW2yu1tYBnOwMt32yvt7VQ35whbEDs2joqm8eA4YtjOMOLezBFWLZsi
inEs70iNhXyuaUkjIhsxPc7eGtelzKuy8V3ZHmQph6ktMxaxrgutMdZWAG/z8GQoIXAhbXK6oKLA
++mL4LkBg5oJjFRlOn1i0SSsN6t6K911kHS4wviACtNmB5E/De33pI7Gc+26H3lXbAGPpFCx+mjl
Wi0gs+kne8zkKZCojaDRzosqj/3QMAWs8JXmUNZpQ059n0Nb3LN9ZgpGCw6WQFTRX8uwrALp+bcO
bBjCXi2Tl+Le0QjPkScwZRF4I6lIxk8N6la7pX3wE378DPJVamiNsZvsZ5cigUd1HxJ1k4iMfYhw
xfaSEjdgLkBehlXGgrYRnWAuaYpNs5T5Ll3MxZKAoQEpI6GOal8ps+cDRLyTzITO4vgoomKnYi8+
pBl12Uk9v8zkftfo9dlubtSxi8FIeEOy0bmHBlWqeh/1POPSX3xqODB6euLSJgOqSpPfeUl7MxcM
D5sgLfcBo+OTOzB9ad1vZTj626nw0R9kcxuzffVxI3q9gJ8nxnsRA0XiE8PUoEsfdJ9wz8QUtu3H
rt+0VDrQRD2uPFd3+9LW9x0hculbw9qOStDYpb5x5UsWY8TL2uvxKAHSW1j9hvVpn1vFJyery2Id
nUWou7HWt9NchYwFgeNVzMIGJgX7WZGncLP2IiQ51Ims63b25QCB0IJ0XNwOxc94rsC7jUen5b7Z
unqND87hduL9iGVPoXT55Gb3IyFahuSC/SzYpG0FP28rCi9c1/5crAVTBiEelXsYrxyOxgbIQ/H0
hiEQc3PrXjEt3ReCNErqj2zqM/cSe/I5CJq9r7p+38wZANFhCdZ1nFmHPmI2MN1IIiProQfV71Yw
PNR89hPa5Sqcw8c4my6Ookyp8hg9EgrF1YinVAxs0ad468bFw5I6n2hTzio4OiX8uLyhYcpOyR/U
I/742PreRNo8sjb/DiLynUxOI3jPzrDLOCiBxzvGKsju47y8KW1nlRIfvyl6Q1JKYPtb0ubguMM9
yj+FSQk06SQBdmuFkkFOxqB6gMYsTKEv1jR8i4jQEwxKeYHTHgBEB0C27qJXdiLuxuGihla5juqM
asSWkeosPsKgJUPqDW/BLLFHDuN93FI84klQrgCHKL8dTEwLRNDvAemSVhaGMQIR9D13ccaf7fQJ
UvoDQeLQWdHA9dHid/Ays5bOje+ONFfO5Ut/1Ym+8it/Sa38+et/l2z5+pY/6A5f3/P166//+vP7
vn4vRsUm1h9bfBQwvRXONa2WLwmxEOU8/eVh/sjK/NuHVJkLrHluaej4MrR9/TvcDRGh//zH//jO
gFrvDnA+u7SRMyX58CFVhg3v9Uf88/n98ThFZ+MHhoXwl4dtmv7MmSne//2Rv379x1/8+kla6gqi
MaS45vrQEaMnkj7/+lf+/KeaLy/hFWkQfTHwCjAHX3/69QdfDwWbtCBDa5/jRryEg8+wQTOrBM3/
kRGi3kSWpL/CjA3DuyFaDZng5AIuzp0cuOxeyk3XsSlMHDgUs2d+uJWutDZqcvQxcZO9tDx7Yzom
YfPSv2SscEnnbDzbwOVlyxqVRA64xY7bRM4s8yBBRo1871CbE/bJhqAAu/mieNF9fZhd/Cx+8pgN
32FN00y35N3a79Nby7pKJjMYnVkEQOPMDYi181AnP64SRjOL616huoDm+0xbKO1wMW5GkEUaL8mK
LUbg70Qhbt18Yr1fbO5PiRmJ4VMvxoACT294b7ksqEmAQ8D1Y656rL5qqYI1H1jSbnfSsEQWGKKX
0j/XiT41NeV/sUuUiTxojxa/KrLoQm57WEuJz7vKCdh0+fel4eUtkbhc6Hdk96mldduXrnBoD06R
awIuWogT05EbG6Vias8gzV5Fcv50meXNI31qkiCUcaYbrDlrl5ntalC0cAJ+3ldpOxKCcXcQH96x
5XByIBauWhDqAnfw1IZbyPpI5l71mmfyZzm602ao559jkFPlmXos3G45rBLDPdDuafoclrfIOM9l
xva2YiUDfVqlm/JbbzEFnchtS3vrOJTLNSL2D2Pah9vCTvRKNQjoSbxU+I6gD1oVj5dSTRDbm2Zm
MuC5RbaGMlgQheK40Qc2cIGR8D/EsLd6dLBGe+kzjNODkFRSIva8k4bBwJ+TaLOa7xCg++z7zE1t
K7B47Do413Ysx5ugoSXM859qRpz11JidE6DKw/i/ZRnb6gnzgt8JsU5y0j2yJoSzhA9VG4IkIBC/
nVr5Oro40FUh14XI6l037/hTZCbdEDvoy7tu0a/tUp38tPvMAZsvM6qlF/Xv1tTLrW9nHl6eINh9
eZ5kFbSrvySo/8mK/h9Fn9MZX3SEjJ2rYe8PhPTx5//6n0wVfOn4ruspz2WrhK/vvxv6otCbs7hn
OAW/kijHIPQpSFEWYju7zyzcHbEHjrWq3a3I6UISHfBCZZgKw8CGw+oe28bZo6HYcCJNf7ZzoR+8
iT6vKACmwIVQBu0TS4H5vzxx+28M5K8nLi0uB1f5Lhzkvz3xJS4aOTOjPSIEp0chfewajPPI5aCc
9QkdpG1C7CHOojtSKvFpdkls/ucXz/43Lx7zD+naVyukYpf331+8uI4TOUU5fat9N99VmXNM7SQ6
svOjQWQJxKHMRrULOR2Imi1Db53k3RIV1ft/fh4u3s+/v4lYRT3t2Q5xdSmvrs2/5MpTLNxekwbm
2FfhvItU4x37DnneYhEc2+RtWEy5LzP5jHG6vpDKmg4xw5ah8o5V2IrLoLv6hg39qimIXBgMM9yv
CGNHdjRuPcMyjSPUvoSBOYeefwKg114q0TrrKkAPbwSadJGFNLnF9qdUA2nikiCnLoObry/x9b+6
bHn7zz/2v7l2AzL7NJsEtrJUEFzfnr/82L3VqagbInMEE5ATQK3KbaLTeWsbiKsUQEbe0twM9cjZ
clgOvlMd86lA36djNKqnG5g0wyG3Ru8AZWw4hl4EHdhEetVU4bDPFhimvTM+9WHp7r6e+T8Z6P/8
2P2Nyf63X/7/iWiHoaD4IP+fEe3nX0XX/0jnv5qj//lN/2WOtv+hUb8dX+N3Zu36lzVa6X/4gRNI
23f9PzzSfzqk9T9sz9HQxEhxSce2MFT/yXjwNGxh7TMY/n9ms7t/XxGUY9mSsbHGHs1V5/yN8IBt
OmoQEs1pnLbJFwAx/UrIy0kcyyq8hNqc4JRD+Ay857xC4F1UER2s6SEW2SkR43QsugaTX5NQRhKE
HXSVcmI0Q55KcrflsJUTx61y6KCMmaM0eUpF52/HKc82V1p4FlqkuqHjHcd6/NU4BPf7BRj+v96S
f3fToC7ibysOjHufoxxkDOl40DX+tuIwip791FHyiOeNalC/201xmtNa9V84KIiTxDK1gdL4LzaZ
gcu9Dup2M6RLdihsC4uwe1p8i7RTg8iypEl8ThrO4DLcNpizTrDMXmQXtKDKy6dCWN8Je3r3X1+y
nL53qSdriw1i52G9mZzxGItrqLCqr0EncH0SFMVuXtLxLLLyOLMfOMRLzhkymLBFhM541m1qeO7e
Z4ogsGnwu2x5vs9KRDYMOr5oNronNC86xCiSvn75CqWDLgyOi3j487d10FxrYEyxTTp30wI2ZksK
DfvrSxQTIA1tSEhfhI6vL1/ADjcMH/Ai2jsY2gTKbSJ6uzJ038tDFTi/hpJCwZkVGBs00V1Ds3Vp
xXqbRE53YhJKbawOQjpGLetUCWPQavUtUWu0/S82EG4wf238bPlhe0Q9uvIhSyeYeWOkKCbOHmU2
gLMomdZ4kqEO1jsIgddfLp2l//Ll6/dEFWzwBgYH7KMRu/72HoyO5uXwty3C8sGZAJpxwi1XZQY+
OXXI2QU2f5lpz2yOaUP9fK+9U50N/unrv+YrI6H9lop62HVk2PE9hB3ljqQRs/pQmQUkwx+siSvE
C/tXtxkF22x1dep57qKvRudPJ+2Rwa6Qty+u3Qww0+r4rYWRbp7BbdKSEnInGipEIb5U0qIQ15Tx
eRB+fO7LdtqlVf/69VtfX74GwEO+CBRL92Gxrih7RjkCPDBfKvXbLhG40MNagrIfVUq3SDneSJ+L
iiafYBMvdLVG1dLQOOsza72qbM1yjl3db4faPTdlc5O1ZBMpzPlQ8t3q23Q7RRZ21ytc4gsUUUHc
YFpJvbFgm1mNMjl2FdpexpQGYDFuHBhkzXD+YrUA3EJmHhTd6K1+1RJDbUg+4tQS8O7yRR7bpIvO
xWzkztXxs0kahnd+1q+n+55c8KmJ00vW5/EerN0mmmp1cLTPhJ/6Ys6lYiWyacTZrPmnYyn0Jp26
eS+67CazRIN4X7trhLXxCGam93qb5no1r+IrDOSLD+hyYjxNFmKHXVPTW07lwxfrr9KYx/GpEE4s
v/H9wZG3yzktckpWjd9PW0YK06HDt4aD3IMozUc0HzjCWCV9Xw4gqp5+cg8BNJTtOa3LeONU3WsT
d5+0U4nT1B+mRdnHECUeyX8492OUUSZWP5lqHs4+1bvQF3diLF7qfFGbqqK1pe0w0kqiXh5ub9+M
eiWz6t0dOQk5sBLAKbT70EQNBhv29ki5B65iTS+dzYpn18Vr0TFDmdJsOQ7mRznLgDAaXzL9CM1i
PqawFNY6YzYUXrl53DDrg5cP+AH9er9M+UMbwLbNrRTVhtqFbV4wNqWloI3ooe/KeSAhVzXrbsLr
5duD4PCX3YkrMaRUjnvU5iWqJvc0pcVZdulvbejMxondp6Ggo3H4lZTWblxMslNOgggxwvHI9FsU
YFC3bXtnmezVLUfc0SMZlTmktUfhFZv9iHRPDD7RSeRn17rMDCp3OEW1cJhQcry6QrZq96VwstMy
w9kB13Nb9jWOPxX+IgDvmeKDhqF6C5Hn6zKfMzL5MRRlRrgfBe7JbZ2Z5WQ0jQoNrLhNYFou4Ua+
CWweO0G/ZRJ4HddDDwC4pe6pj0jS0TnnOLLdmdZ5DWMBuT8IHwP3tbUbw4FQtDtd4nTngnhkosLf
Dfwz8LF6zZPZVoUVbTsHXKGwiqNuKLyPUmujQws2f937t3YEwJK+v01SWOVmzqiYCjajn/qHuCKD
2vv9NhMux7urfNXM1FAFTXf0ei6vwn1E0Jg2hbQueeS+MzJImMkSDvsl5+jWU4LhRov02kz1UduF
f5FYBghK1+u26/FEKsgjFd/hzl1wa7siYi6Y4fNPF/DpDeb80mq3tBVWOzUFVMamDqXLs/4+JeUu
Jnf8sJimX1mGCT7Oi7uK7TugtyOqABBNmW2/wokwrotD6xSHZiYBU82HJEdVsXVIPTPKfRnX3xw7
gimkScG7M7vjmO1LNDTfgybC5G1IIwggbJCfEqCE2bAcUyEPiakOkTvOBEtIOkPJx9ISLpepGSnm
rtNm49eb1r0i8ytsAoSZWY+WbB920K2MrmK0Ujbuuqdjccl5GrN4CSg2wKgA9lK21z9PwBfkzsmp
lrUS2UbIH2Fo+P8KfR2m9MaX/H2GbQa7WTzDQam2aJ+IHD6tBgHd6PC0aLWqi3dQjpdwfKRPyoBM
cmvSKeH9KJ36SVbZxQvoF8jQDxvlNVts87vrUrZjhHI3OTJ/QV1unfSb1Eg8KV6pVez4cjs0zf0C
sR9DPFkAAltFSm1cxYEssHM+5z16Deq36Kvy3A8ffue/xpmLJcRLAwBOXJY0nYiN1cHzq3C7lKZZ
tTGzrrLj7YcFSCCqk4izBZtCC7dBPbdXQp3lfMvKOz96DLtuvBuNeq+x9WzaJe+Rx2EWjTtbB2+Z
JgjvFYJhfut6e2dGWw9U8JY42mCsZb4a5dK+Jx3m3OfRuPfK8A3CJmpFNT7XY5Js3MH7nTE1K+eY
VmVl7RLNjgwIWb+ZS4aAme3PmzYo5DGBf7Rpf4u08849HT9JFyLZ+1Sr9iQTihxYROyVnyW6I40S
AwY4mWjOkJD5/TREac3adM1gAck6rMDzmO4m0DW3kGfPyfFkVvmNPXGudXhh4gST99Ie4e4cbNg1
69Yy48dMgfqo5ldV5kc19bS392LTyJbr1F82A4OVcwD7lVD8z1YxZmqX4g2WFbAEAojSKy8dUhfG
gxamUazKk0rdeauDSH4GwLerVbAYaAEeQ+IWJ29aT+u+nG8qaPh7tn9IdJBXc6b/1F43+QXvWd31
b2WTf1daRWvF3j1pf/KmP4GpfaCNFv0gy+89AXgMouWudRLAkzhR1pX90n7t80yCI95mxFl0fBRm
ZM7l6lJDpvDdXV1jOzLeQ7DQ7lkENh0mlr1OU4S6dNJ3JiwozHbBLWP+zkIVroNiUGtEx190Q9Nj
IB+WSclNXzgXwUBAyRT8eNdciwj0zgl7KkEVe6n0bc6qlQgSlBzk0chzj4Podh1PmQAgQgo9rfd2
GdKXMBofb1M/rqzK6vehoEyc+pAydmI2Dpy7g6xPN05Tfuvmn5RbUCpUyNu51g3GQ3IFSV+/OM70
Ok3BW1GFT6XD/E53lDFjJ9kFS94c9PRaFcE+mDx1cOcQXgVKcEL7IWVK66CBUMonOL7qqg72fbcF
xnDFBGDS8RVmSDvm49Tt/NlJtqM9YZJsu9uhMgfDu7wrVFag3LUbU+stqK5q7fvt2V2y17qubukC
2wIi9pHFzbL1BuS3Aul2KpzibHsA8rT6VfafY+u8cL/ZuzqXG+n3v2HhHOtl4nqNqV5vl6U5suf8
HfTZuDM5RaJjPmJJ0RddGlwxD3DpxseW7VjpNhIz7fJoO/EjjJFwJS3TbSL/x1K8V4xaMQezDRoc
yXU43hi/eowQmkVmveRhChZAFUcL7gjvRvKttpBjJfK1xFJyLBLal0Fnge+FOd9bCwWR9WqODO+t
vZy571cPYXprYwgy9IbKyv0+2uljQzBqn2cuJzk/voTY9nZ+Ku+dzhuRDGvW4dp1WFIKRqRjjHfs
OCVFfVgkoLUxQC5d6nTa1zAyVqlPwCi0iZsCb8HzER+dFGDQnNV0hym3xkpul5sYI4EcdL1yTMJL
bV1TiCp5qbPywfXH8djY92PKfrzhZ/YbN9h7RXCrG6yxkiG7oJN2qcnNmeupyh8oDKKZPJRxRB0B
gBLDkXtylw0IHHtbRe1bUJq7iYrtsMR8mLOJwa7/2Ey5t7NK1sIOzvRWZ/rDcyvnAsJmWUAE5aVe
Nll2V0z1q5Mbsxp8Ma0bgyWf882Vlfirx6fpXsk0Raj3Pckp4m/MDi0PpVSLx4iw4Q6sqtqTsMmZ
AmPsA8rxnNbXl5S1UKp43YYQUPXUMe4nZkUHF9jlQt6VApjClLEn7tvmVvVZs556jJ5O7HyaYpi2
rk26bGH1YiB4roX/kklseY3C0zA+BAn6hMxYJbzMybZp+iOxYaxCAnr3Paa5VkTJlUbHM1fSfsF+
FydnDFzs0GfFwRBrqSsroc5NljvOZmR7vOGWxXEx7ByNrTYq7m6zwmUrOKODT7/7OX4f43RcGcd+
1Q0zkLk99dH4o+qy6ijmA5PAeK+xKBPeMWsafyDpoqRciYIelkOqhPs2utG5/lFSFgLgV67LrDSb
sj/2I7QWHDwtL5O+c2z3HADSsql4w3rxLAR7DsuBZNYeXdOx485ls2+y8ocf+iPwtvleSMtlAuBv
7Va0RNTcGkCN3MsJvV2xvs+9Q44p/Oq9w7bXhHSDxhhtXSdO1pFF8XOobbjhPrUzKmULH+TXpJ+P
8TWl2ryjtWg/TBMt1bp5EBJnpBsr6kfpiEzTx6qofgHs/eVwFqHPmTzkzgvmj2FqrRWlG3zox4+s
V08xBrFBpLeYzngOGVXHbokBVciPgB28NcJ/xP1Pu2Uo3rJ2OSDI3oksKNZeUz/xwGybEhawVqVv
FtoPApBekxbDN6fY5HVlGu06lN9z2b3HiHFHqIYne4b3y8e44KjLHhp/ZIq0jlSIuuWY256zHAjn
iixUhmc8AgqXJHIN0ZpEAwry2mN1F1iQOGTNCVfJiD+cHbavIWA5UiWbcsLytywV3kvYNZI0KM2D
Ps4drGLUS9xe/0fhiI5JGE7/m70z620cybLwXxnMOxvcGRxgXrTLWmzLtpyZL4TSaXPftwj++vmo
agyqqgvVmPd5aKNRmU5JFBkR995zvkNIHO31dNM53+kgcrtKgN2qqhY9BxLVT/tIj76VGhn2vlYe
iMQVGBAWWYUJEswqWUGSx4FjAXNJpiIr8mx4/OcLiRPzXeDFnWYRoVszVKMCN4N2qadMlJxWsgQg
LNN884c9EfoSoNxATFo9+CPh3thVvrIofSFprYqyTxKoDjVux0VimeSI2qg/dYYTxdCJhetMRM7m
+p6z/TUpvS0Jjm++5aq19MVrwSFyaTUBSs8yeEanCDOazFSHsmjJE/5YT+JXoDGynnAK+4gejYdg
lr/VIxMoPWE4VqTtnIaE7sye8djwjE2k+C2NRzbHj9ggT7I0gXPaHqGCbWpSy7NPQGSVOzLTIgSI
QBNTQo2DNgiWo7IVfTey3VAvoIKrXWcz9Rah5YnlLZkjhNug9dGC5vDD3eqnb/KBtSi+BPMTCSoL
rVWVHCI4jVsVRLRPTDak5FqF9jUjB2Ir/fpYjdrHiDCDwO8fcYSQrEKU0mERweuVqhNryNBrL+Qo
ozuK81cVPlauvZZ5B+xq8Plr487sg3MjAxp24yYg/QatN+fXzZQiG+dogev74iQ9U1lHTkvYQujl
ASrVqWCKpFnUIYcGcpiyuICc8t+kUTy0NgNLwUbJrmcvEhS68P2sbNWxiE4BK11MJZDVpHgLWN5w
CL44Vw3nwleXGj/mLkuD9CEHl1lrzUPftLvWL4+mzWmeZHlyL43pzarlCyifRyAU+ipyo8/Ktrcu
8F1ge87FyeqrHdmIx5eW019Lx35sdRdsdr6QnCk8mR1IKXzpLJ6WgVM/6vQLLh5g8ISqgdggP8w7
+JKqFVlDge7VzILvyLg2Wh/TqpIHB6tUHBGD3YxULXrBSpvv+xLQu9Y96vOzZpWfdVO8lx61xAQo
zBm6j6nUjAXKVfjapvvU9bj+GS+9NoX5Fhgvmotv2i61r7ZTJxEKiF0aHEfuHrnK8pydt5Ef6YRW
dCIeejDugRI3qendwms1yZNh/eTAthxjiHcYPr7VLqPLPvYoont90Q3xE+ALN3G/zCE9eyXBo5UR
3pDfPQVUnHFZPbqF/aUhMCvnz6yN2NHKhExBFnIYCAvDQyvT8k2hSIMaYmbgdgtxQudvyGjcDDZ5
LLbcQ/ktz5V+kmFsQnKu9inH1GWBk3rTFL6x8XQJMFBzN+D3xo1saJzR36cCQZ8HPxcQXqtiWoiJ
mB4UJ8kadZpjqLUZdwNd/U7bh5r/ElMrWLXOLp1ctcCYdiBh80U8oferA7QAuer3spkYc7bVJtRT
/TEsquXg5RDs7BLjR1AvBQoyaaKszjgyC1iaC4kHABdj126QK3wnJRrVaZUysKuKh9LLo11sYsuT
ensICG5fcMSmhTmNH3mHZ3HoiRwpnYKOJLW5mxOVWjIFXbQoSTtiXOtrujFADlJ4G8h+Y/sqHE40
2qC7S1ll5zol1tzSpp9ZRWib4jZaxAOKR4NSYiMGVI9xDUNuSt/bpBEYvy51kJHTSaL4i9QfWIjc
NWoyZBh0n3ZEav8ou/wNY3q5iQhetznrLrVnmB4no4KTpwqk2wwJ5VFEza8uCuHUxLaxRVAVLWor
9U4Bh3zOWgQSYqSA2JfZZ3viRsB6QXK4PR38kQSp3ExOFYnbXUMwtKnYQ1hB8048RhHUgLRH0E4W
obctKzdGZI+FL5gMtWt2WS67czzhLpqYr0a9565EB694tE9mD3XFyL5gmuQrvyuIc1A0KjuOlnxu
KMQtweL9DO4LFO1mf7Lh25avpo7icLIzd2No6DXyIXlS+EyoQOTrGME+xTHkMCea1gHzDzS8Sizq
gt+rxnEVFmTBTu5QYe725ezLePHNPDrEIWnZSfJQdWhfOCWzfKne3rZe8zPO5a+KtsyDVzgPXoUs
AFHGYpiGalMFurP1XMxVQeL9BE9JmqEIroWwzvBPf0p6P4e6nKCz4nDdyFEDXkH0WgD8j+XeSlB2
tMmJKTqiLskqWLa3JFXBYjBRn1I4glMQ+WeinGwdWHSlTEFFYAcCfUWVPbeaYZ9mKppN+3qTJgbU
S+7eTmbVZWx4uKVr7WPmv2ddi65IvWOYn/LWJXV9ZNDNuTesqhWWWaK+O2Sgmq4/RqPaKzk3K1Hc
IzG0OiLUdDMC5tdwirOI31soZT3GtVdsCxNxCunMctd7Ncf9iPiG0exx4NrqospHbRbVJNiBn+NC
X+uNuWebgE2r76PCdvZF89WE2njky/s11km1TcqJYYYPY9HQjp4+xHBpvlnMRLZtyhHf0+rp1LfO
22ha5aNfnQsLMRSFM3i+ra4zTshhp6zHklGTiFoME4R8uvljLTLy9bKA9dtxj7RmW3g6gGbgKf/y
enUJVXKpVHTCyf1NZ/dI7f5bqmGfQ2dYrz1qUL+T3daNP+sut58rs3+jXCZZU3wNEwNKMAELp4pr
DsDIsXRyWUKtLwlLBK2pTf0F78cTraNxy1K4cGCwvxSDFmzw/bwGPuGqZlmOz+0Yf8ZpQQ6Eo0Fx
YYsf0/I6xggQSh5Jw29vRWqJ7TwtXMWjdNax7n+L3fLV6IruMZDIGAE0L3pLhd/CgIoDBdLzNKLu
pKpD4uyYSGni+L1iSrAJ1Xs4EaMb0kRFiPW9N6xLi7kcOKXG2U4F67F3rBMniF5wNgwLCMNxUT8n
GMWogfJ5nxh2prDVfkAm1NHHzKBXIBcmaS4KCKQDILBuTNCFnoFya1TYbHHAiKqtl3FJKj2hlGJl
5EAmU4doYFLqmmw8jya+PFGfnQfN9uNFEtQNtyA1p+l5x+qUMpa4tNj2fI8WuDtXk1FKYktY4Xp3
PLHMo/bT1nifEc78EsM1ThP71Bh0Q8ms+ciBiqLfjABvlIfCr7/ZoyWg5NFfyd1NqaU4XKw22tm4
Mp1RlQyX7AmEU+IyyDPQOSHe44BNErO1RFIC5x43Va4HX0Fp5GuPmZ3R24p+XXoOpvyD4iraAkPH
DuPfZGUiFa1Kk1ZijyA8TvZe85mNqJi1OE4pwHwSQDTbOzvBUwPY6qjXxSVNKfBSZfF4JsOj8Psf
oURXB0lmqTTxXufDrYzGCD87DCrUwQ53E7wgrtaQ1w1zD1JstQ5JMr2lR1I76nXdBvj/UBlakDcG
q1N7zJpQlwZOf6MtXz3nB/ls5zi3yTm3tP7BcAhAYStBS19vPB/cgKU77i7MGUtb8FGAhI/7bsL7
nFXlC66CK76jnW8rGy9jla2GikUgpz2T9HPffkJtCfzQ3qQB43pXFunqe0mrGhyFzW+3PdFBEB1j
gpvOuV6Nh66zV8lsAo5Gl51+rNdBWh5zY2xXREG0+6iujZUZj5cxDd19+tpl6bRGOo9eAKo09Ha5
QUGLq83QzGcFlddV/lua2e1Oxujbah0OpabKrWnqTG70+INjw7TqBJpk07Oe0zpoZ2+itYgNTiDV
UFLCefkl1UYO9/g9l+PUN4z10SQ3ZfortLHLFJ12wTTvcV288MlLM+y3g0GzMYHcmj1DqUEIFVcm
HnDv4uTsBiQxnm0KQhbtfjnYnvdge+YHtuV0JSVo4gBM03vaPTb9V8DZ/HkyC//catO6mJHlE6IH
lUIW7k2Cyr1neKgv1qDqXRfQlhtDq33sdeNnrlS2jlPtse1RW3LiP2oG2/OAvf9UV+nORUKo22N9
bdwJSy3E7LEwAF6n28b0jhkK1rj3P9PoNnrpPtd5miobZVwImMYrCcceOQP2xmhvlVk0pFHgMMEv
60FvdtaRnfqrrsR1YxOidBC6senfk6n6KpqeI3KXLbPG+u47Jd42N39wcuS5TXlKIi9ZjFa/9Saj
3jYaywumucOUG6tKw3Q3OR5FUcDRG8APV0rwAASLHAXNUpt0dzWUgo50TFjOOF7KgOWnkwHGOtli
KEMnAYDkp6dIAusG0H3wOU+p1tKGV366iQFiOW4YbRKZH/seGZigcGC8IWcYgLbPKnwXRjpt+95J
ISZ8A2zT7nXORkimY9DDkX4k+ydc5jl9vQpYOnJ30ZETrUWUpB7fFEpxWsb4dfLp2R3x8w3j9JPT
hrZomlvWuxBrx3kqVLgPhKOEc90NGUTaWwD3bH64z56t+Xzjdug52iZeV2PinV3a5fD/KbAHK3uU
wYSFDlhfba/N1N0xW/tImq5cAzBOlgmECiJG5Io0u3DpC/PBa+39aDMJ5uXbTVVkF7A2T9OQDo+9
RpPC9vg6k3r6ybjyBP84+Zw8fU+Nx2YWrhUJ8SsOOO1FkeoFXXBVOY73M2kRAfQoFbH+hWfH7tn7
JiwZIey1JLVwXJrxiV0DItfUPboYoggN4ZFO6xOkioU9O9pbXaxoEjiL3OzJm45onXgxYLysFgQT
BNWOqTtDY5OuNixG0IM8uZpRfPcTOBZlXq5ahMFJlxwzaaQvHskpsYRmNf/QtCQ/Oh42ArrGK8w9
YG7QcHCIxZXjICW2fToERZz0D01JMR/nZszkSJSHycOYAm9i41Xuj7j0mN1GE6lkes2qyVwR1QCT
iLbWCa13voVdccDqO6ySKHwsnCR/zzO+647he+HivA87Bx3JPOk0mFeZg2u+4aiz1GPDiPDBFxy4
lC9SVmaMTzRNikPvusSG1iR6kVXZVpiD6dRB93/QWppewjG3tYO/aBxK1NQjJqVsgPPspfIpJYXa
kh2swVI+uiIrt2lL8gmJWOuaYyCHuE9ZTMwt6WOOPVgNy2d64FZhuxCuU64x/wUYnzmgNHSIbGM8
oEuZtn5BBqmJWZYEyUuqQzMKpkHjmOzTuOtsml9ArHeVHAjNmSeHqNvbCtVi75p7Hwfl+f5D95J1
HBOs5VgxrnFb0fSP9G0lWWbpydnowpLmPeJE5aqBuHf8/aQbknNeiODc6631JLPePEYzP96i5WoN
EfUpLLuFwDM6ORbmnJxSoCiap3AA/S3dh9Ll7CQ7JiAq3ImiMDcGegIVTocuya4hyW5HM4qhn7fk
QsD8vgnHrtd5hogb3bVaBQrnlTkm7yWDTZWl4LoG8yglC1NZ1XvtmthoNyqNfDf6zuMubtncTSvg
IZsGzFWzlbqtwGFLTt7hOADg84fpYmWdWBoQ9cI+9V4IHv8QaKdN+1phv80qbalDN1sozD7QRgSR
lnw/VupvYzfPH+zYewqpERrcNmufjPklIYbazpHVl5XGeMh0sal1t5197jYJkMqjg2LzCExltZ24
m0rT+ZnlPkKbPKGLifxM17xj2yBFgbe1F6n7vYhjukudfyKeJXxJGDzip1lyLGZlzN5qox3PiL8g
YaxNJ3xkEkJFV4g9tT+7DAs/Y9h1M4XFko2EZmGpNqVnymUL86My+dJbqoVFNjBQixt+pQ/FxpQu
5KXwqWdARvtOtdq2rZEHFhDe2cXOzQjAnmj6QziZm4Bm4QKRfbRqInooVQfWm3Z3BgxxC4wz25h4
Fnuk5rWZqz1jQIbVHA80JrubpryEcQAqLY7tnV70xkpTxXdXvFoGoyEdIGOZOcxrCrob9NV9IhWs
Iv+RZybVNj0gv1MXSv5g3yVMYwwfgUODvBy6THPxcFAmCeZxdwCclRCaDmsBO5tPK55xBDVyz/lW
V2imSZNKsueyLaiUZEQ+KE+rj+5/YY3twBSUotdF74fBDH6JgAOlq5WRdeAfhbbTUdwHfaw91s4I
tMdh3Z1y2ma6cNelXUWvgzt6S1FNz7gaMF9ZASrMctAWvQN2IJ/8Q97HwW5uecsqAYXf2b9wfzCA
9YvdMJbwb+yGAK9MPSSFcUUDjkdoFuTMqEbWIX7Yc1pK50bkAUw6jD0ZMDA1ZAuMCQnL/cddjYE0
YSB6XpcMoSM0Ro2V4Gox54xYKg4GPnHJgTWinkIdRl54tqQbzVyIP7r/+f1HK+tw02nijbfOyPee
l+TLgtan0T5FfL8P9/8U0o6uB3/cgR3VIDkgHMo8aJAZZDE8nimN+LTbcOpcTyVpeHP26z0rFk0h
ApAEsBC4Kio+1Q8PdLj7335cs47PK2b1WaElr16DayQZ3Om3/wRceFz+v5gaFXTcqVdVff73f95+
5XHB7Klr4o/u97pok0Q7cuz+V7m7unW3//jtN+fMv//+z9OtbW8fPOWfXfeH3Lx//uY/FdWu/w/Y
0MTcCdv7o6Tas/7h6K5reYTbmLbJ3/hfSbVt/kMg/PKEy15nWrbFH/1TUm0b/zAtQXKeh53EN2zd
/b/E5gGv/oO3QQjD00GrONRZAuX2n0T+vqVcLa20aqc347mkET5Hs4KJsDaaYFmLBWjQ312kv5A3
/9Ur4le06de5qKfuGu/f2Qqywi5sMkKq3bgmkX5YTKJ6M12i+piRj0HU/3b/fsj/Cj/Lv3i52STy
ewfO/AF5IVhOVDS2LWZzx+9eLuy0YGqqtNph7rWzEjeqp67VlN7cerr+/Sf7i5cSLOqYVXhBnVf7
40sNXmb4ZUN3HanQV5qlX8yKvoh9oi388+9f6c+OFD4Ur+QIzBncA//yrbHSTegVSasOtNFf+wIN
QRu5GaAAzjx//1IG9/yfL6DAAGQLUvU8YRjzp/79BQTZYJcglHZW2mD8tUjDrbHjCvcgWcHYDvUB
qOLeaLpZrEQNP4DJDOs1JeTp798KNoJ/fScmCHa+zdm18Kfr6w250Dp/JDGOJp6eBieX9poK5dXQ
1FVWcu7dfAZx+O+uwF99rzgjXdcTJjKzP/uQNMMpLWxP3EJauk/0bm9yDCeliEmTvDS0JKC/HZNi
uiaiRjWoxbfGbsgAovMTE6qwQOzzmrjp699fjfuF/9OdLVzb4izpebbL+faPX4zblL2ZMY8lYBr9
apg5O4TYEEWskXaP6H71+qlvav5DEmRLzAuoW7NnlaIHo7B8EeQXYvvcwF/4N/6Fv/ya8IqwPHm6
zvLyx/cF7gaxQZlXO62vGzoawOIbwmfI5uEBt3kivG7pmd33yizrf7O2GKSJ/ust8rvXnv/8dzer
EKhbNfhMO+lYj6MODL8PMd6Fkiq0QeCk+1yKRO5G1/0Zx29FE3T/5m75y5vld+/gT9/KmOYRCYG8
AwxOYO08eUVufWNsh8+VJeHv7wHsL/96tX0Bfo/70vNt0/T+9HiWpLmJvCQHqNSrjQduyC3Tr1FH
rqb0wdjYdb69Ozfjt57kKqRGJMCR/HNBtbMDboTOWJ+hOOmXytTBD7h3LEpBOfqbqoUBgovcT4dz
qNNotvpLmWykU75LFjg/RphmtMQNDfIKtN8vymMVbnvKApy2/Dvz3+9d2H6DtTRHHHLKeiEMhWBn
KsNWgNZmTu9yg6Ypf8npGDBa/bmYmhrTL+CD0Zk59uQn8UBRzl1s293PmqvIiHaZQWJdZA1Ik/zi
5NH/Xmo2uqVaoQOTTwy5ltqMDyrlvuSYCBfBXU5p8dR5zNH1iNErTRNr4UY0mupwx7Rk0ybTtav1
nd3+Svvklnn6IUV+izCQ9FWs+dU4rE0/+SI974tUn6/5fjJ9bmGj4DNAFLCc9kPMS/F8ZejT45Az
qb3QeXuS0EmSXjjQR19uFG/pN5/aFqnAyOcypLsb5fCaYZBF97ZiEnK9Lx6dK6GIEPalNZRhUuU3
g9e0Gy6QyYo3+rTXR6UuRgxIUUcBp/HhxNSvzIR0soFuX+BxH4ydDzTQYBSYe3wtJRpdlZfE2LCA
zZc/cJIvOiFrs9RenS7kSpb5V5Mj7G6ir84LTwgWEMGqnA51pBNkX334sCBsyUfVRpYeZ9KvJK2e
E/+TyC2QY2K8RiP7hIliB2vVNangJEXGIz2qkdEp7yQQ07O0BDfsdPXFcCGqYpfnziFKB37fR9Tw
nLYlu0sV3mCaYj5FKV/Ev+pBHmxK4/kliglE5TjfaHHPOVq/xqr+gcQG8Ul2syb94MxXisPPWVZw
wVL9CqRkRlF8pWV6M5L8NtBegoaHylCNoIGg+YTPVmlS7TbE0DF7tRn7YLB3CE0M++e52TZbwPOl
4py9sNsgX2flcUC6vkBoerBdAs4InbpOvKNlQcx3XcXasq0T5m7oJdkdMaMPn8yMRwpzvqzG9dW2
Ts/lJwQZ48lhUDbTbB94ro73d++lfD5pDJd53wWiXy7im0nTfarr2yxfZIJw9DsIS9JAMmOb1iKL
9Ot8K4/z5mzp7lnrqWUm0j4Tg+8m5mSxtWuwyMFwtRrmGG1DlztN1JuB5/eIuRjSTkZDG9H+fIZx
g6aihA8k9wcaw9BKHu+3Y+2EX0wTU2o97oNGy75ZZvjs4Y5fBh4vfV9KRJx9ja68whO4miUZ8fRG
2/GKi29OqmctruH8rLRJbUKA2gvXj27dwDnCTrEau366VeqlnTgT3petYd7qI+gjo+QWQsRC+FgG
HLZTV2P+ooC46h8Qq4bYe9YnUlJ7r78s+zT68miQLDDTsAc24dqr0jevSW9abe/quPtBBO+geAYG
bhcjTG9Cq7qFrsuti7JtgcSIob4wiEqpNWt7/wt+vw1ril1ML1cxr5mdxtsie5JLjtENqigqb/Yh
zLvWuRXEFQl1kKo7VtOi9KZF40GqnRp50Okdr1I/OOk918bHQbcd9Z3jD2vZeOYKnZrcjBnrtjYz
HZ1GnoTTY5SQ5hX1IE+XW1b8Qyjbup5OW8WTLhtiURqDkStaRyYdcApLhvyrAKotxFhGjwQqCjGs
GX+L0h4fKrNFFRaRcGrVe69jFaXPxzZZ0slGchZvXF175dmKt4kLXUTTaIJ37alWaPVERCuG+dhL
NLjIPWTlr7MqeZMhND6nmFlPGRcuM/R1ovFcZRHXyh3VVce5vbrfkPfDCwmNX/N2oOfZlxO6OwLf
DjpLXNeBNFOd/qsO9JckKpaDbjyPgX9QfbJhuEXjwSXZ4revSHXvPaNaAKQP95u/z8dyJchtJWoC
DSKbQFLcDINeIGBK+Dwq3SiUW0uH2zoiiGUNnPATypC/dkr3BdqS2o9BssdVWODmg4mbqcrF+EdD
zQqbt7rnioRtvBF1fux8DY0MCcouE2QybFABG37aAU4366Wb1OZKH7nnrVDb1i6aUSX7AYWbthYe
qpy4wt1S0dBfNFb44I08Po7Gc2jjyBvCjLZjMiHvKyu0EdMumQyas3qrVrUhcLgW/j4uCtQPXY3k
wCPnOeYhhF1xKip0eWLg2C7UZy26s8n4ZKHYM5FufeLTo6dTc5EGZg9VhmawF7LaWA4vNrCY1wn9
BxEPayclA/L+3ZUZzxBj6a/CvrZN/yglt0uXN97K8s1bGimxSnXGC8NUozfH/xFlfO2eZ9z4xbNp
t/EW69HOtkONiF7ORLYpP/zEoUjyEyCRGt3m1OqWVUaWdYnAjXxw6osIcDcRPhqSO86yQR8lS4KM
9FwuR0GQIh8qscsLzrBrIXkEELy9oNp8Nue1HCbkpDvg4Vse0XC0vnlFxyh0XoIgkDAFZrYaVXTw
PLAM7G1EclylJz6zOWXMEvqbB0Z9NRXM1qyp0pdl7A/Quvh/fCsI0oQ81pQHG7sig67iO7fs0AQ6
OW66vj+GwnRWsIFeOxeAIhbLWT6VN2ubfXE1KbfcTeGx9UyDJ5yDATBB9jnUi8e+IDGmeDE7MbyQ
AMiFKtsT480PlY/PBpD2nwnAsShlchMqGPHrXvc2LVip16Qk1mQACEjxDWd4jL+JdtAPuZ8ghhDO
IY2zYGuVycGsh20dVPEprFHk+25cLTtzhrmSXbhENvMBWwrzSJ2k0JnWemxcZ5OSq2J/acrsLWYr
XUFJ8+RU71XdsAnq2Vavp3rNDU3AgCzibZsDR68bDUx2XKuVMtW6TN19E6GFbs2XYnTBh/y41+Q2
t/1YpOuuR5bZBgYifdksM+tYxCijGsd8cmRTEAHAqNnt4q2jAdkE7415lUCZbGa6KHE1YlXuu7Ra
EQNNiGHeP+nGwF/2CN81W+hbeX2o7b7e9C7yN7dTxKX7CA+Tuvulje65x9VAo7TbxFbsb2WVHxwf
tB9i4gvwsKWTX8WI07KajwyNZEdN9RZlQoBmKirJKQ0GhAcc8xzvo5NsH3o/GpsO2soS31BjGUTR
2MUSIx3cvgTpL+etQdrfAGRN0LBZycml46AVUpjUVsej7/L8K9/eDTn2Ogkpy7N4Qb92ALBU5LYT
nVJtBnrMizEWBRwc7ks1o10ZYDPM2XoE9KHc7Fdhg/WuB4JEzecQS5Lozi6SRKx4qj5GRvtQKhAj
eiM3vWoHcuabx3QEv+mUlVoVjMmNLmUG5CmcGMPwvSWzdRbiI8MkMGVhiWxViJhELMxuHlj9ledF
zQ4BwrrV02XdjtgyQ2IIxt7ZYboNlg07zArgiVq5FapXDR1cHHLyM7Tg59AiLURIzQIxv7rbddvO
qeO140ZfUO8eeAaz7X2nK6ySItNGiOwS+wES0N5PDaLvkD4By5m/DYriYta2uZ3y6AEUvLUjB3EV
sStspRauQmlGJx9JshWEbxnxOhsFGw+eckCSZx6tcjP9UYKBJW0XNSTuEBS9m9RAEVh3DGtmsb7o
3FfhpdDm4ahsgng4uap9Y5pWYjfEZBjFxER4Adpmk7PB1ENjkhDLi4JjutFbGEO5Cab5SEm+Gyzw
HlYt5cNC+Ma1MAk4FYpjusYx2Ykt1u8qu80b5m/dJUijYblMY84/JGvMSQ6o03X7fXDMB1WaOO7m
Q0FKOPDCmLRDqdXzoJJzljsLEwUDxDFlEYwjf3s/tqbRPHFXvLP2PesUOyzVTDLAO2ny8Un6AIF0
z98y2eedWnxByM5SznjL+zWZLPFaAspkTXovRXi+H3W72fQiTBB5bZxcTcHhLQ27C8PQ0vzsFJ+7
0eubXzFjSW5lYF4LEKW2WQEjK/RhG+vM/2Ltu8PawSIY0N2HAjBZzm7+n2/yodMm+ZqaHmkbRpx1
mAWPiNAZY2GDom4rxSqv+43J0a4pOGjkgLSMeajLMFM0wDjF2qYw3cxRzoktSQCye/59ThfouFg2
cPYGUc6DC49fM2ocqXyNyVxs9XOvpZ+vAlQYsUIo+xa0yc+p1K9EpIN+stIb0YEdIg6Mujl1Gn4j
QsX5xpj54d+gItmaBRe3zJ68QZ4nz3nJBZF/dA4rG+kkps8BxVIJURd9GYFg7NPYE5EhJhUag75+
ceYyZJTpa6Vj+WH8lm0MQVCM25YHayiOmmfnm7AWch3ExXdlnx2cXpUHxzJliD2vvKGgNLXmK6vN
8vXfjlRdgUmFdY4pyELVOmA9EIn+xIY6l6WkrP8wu50G97NF8PnbHRriswc1PR0YqqxEFTB/J6fw
/rZ74VaLktCaASwrcUfZzrT0RyQ05coFo4eITOkLEhZf4szfQQswl0Y+XCzSHtD9GRhexgtuVzho
HI57jwvPyZ4CbZPH8Zfm+9BA+uGS1px7QBI8hHl5cjFHL5wWcqVpXu/fQR/nwdoqoNP083uY19Wi
nGuLuT7WI/VuQ+7qAS8tqibGWYunBNUpI/97lWyBtQH0etbJwMAPRrN64jk0QGKt7m/CbMuVP5e2
hQvJlcMU14mD+FysIvs49M6bl/jNgqkfNkbz6AI2XoD5eK614uh56pChvjFpQxB19aApfjMt+Bvz
Pz33P5xw+DmWbzbCharHJp1wjxRW9OTT0rPIOCt78aMaYPNXhjwaE4dd5cU3ay7R0demevB+b7/d
3zyUIpyONvermdOoSNikjNj86giCGEt+U0vzGfDY7+k8z/UugXhIWRZp7J6DnF6KIQ8iN54lDC9a
MPJkJeyYmoMeM4fQXb7NC0ZfVN8gHKU6q40nIR/GVsNNyuXRagodkbVHDhocgqn1esHJqkZ+zP5f
h6x0jfNDwxSJl5zyMrXVYd6XzS5cdFPx2Qw803NRP5Qc2Xt8o54HCpNUT3YAHC9dgC25RgzIEcPH
xjQBDKArq4dWvM6B6YPTvT+1zAkN6trsV9V1DoADygjcbwcmp/ODhuX7oejbHxiaa9LgeBjfQbj/
aurhMi8l87caTT3JRs5NZtEtMT6SgnjN1iW0ICtYZrRHZZknJBQKGRkfe25BDC1PTyjlxfFe0z76
qHF/FHRVGiLp2NX3Qc+SMc3XZAie5SS/zR/T1eaeMosiwW1nB2csQlW++7lx2bfEGXFqZSN5M3k6
sIew0tg2sAvA/EDSmQ1YXY11vcP7FAQ4rzVjutZa+4VW/FL75WYa5cqPePwlB/VFGDGCrcmimQcY
iaHCRQO/OtFpeg3FN+Ums62FumNu+Dhh9KVsuhpwczQA/dqeUc/W4JDozbf2/UfczM0p1CxYDms9
hu6sop2buWcpuQXbmgETA4u1S6Skh0FpfW8sRK+Zo4Bem6JFxcSNF8YU4J2ft0vMjyjZN9hTkfNz
Euh7iAr4EfGs0fXIM4iBc8cDB+gN2RfCM3Mz0Dtxnbm25q404SK3mrsl4Ylq/d4+g8Dmo9/AkX7C
ns8HZ1X3uTiJycfkI+Ko/0nzcF034zrrA1wRBge/3Mi/oeg63Z+HLrD5CiHOlTEFFbpJ5PQupOKO
WgjKNAUN0BW5Ch3xbrkmrO2JW/z++LXeqxUgCLqX2kHMsNfKcEknBLJSsykJR9nkhp7Le/b7oQ6/
3JCFG+AMjFjKIhfBUzP2l2yUW4UAdK3R/AfPb4fLCDl1NZ+oHbqw90ornFtlmWRlKOA1dF2OSXDe
Hxm4LO490lxj14VuQwDJcdQoj5KI1cDF+AB+wV4OVUhzKuILwRqDTXOas4vo3OURUoi42lGeajB4
yFpnC93WPRH3jd/5GOfjlxZ63zbZjxbkXZDvUMEpkHWrfAaW6DBoRwwQtBjr+LdrltcheevCsl0M
LUsMIJVfRTMY53vtWUzuOk7w/2WQ8Zadl781nTqOycguFfTa/7B3JsuNI1u2/ZVnNcc1wNEP3oQ9
KUqi+hAnMEkhoXXA0TdfXwuMrBuZEfdl2pvXhKZQSCIJAo7j5+y9NsB+FEEMXN/AAFAx3IQmhoNB
fl26NPhSPITA8apUDrW/7nlbXOFLO+LWltOavNzsKBXTdYlkJ7bZGvu2gAeEBBslx3c3Qu3nzy05
GVicNIn3id2QPyk17pQR9KG5IaYU3ejK5NilfkbbiRoZB8SpQKq4mZeScd73Kp8ZUmTkLyT3fLWD
RQMRj1pBFyE2o69EneTILSQBCss++VuNaE1pbL0DWD9gMuwLCYB2wghK0YyvLnvm3OSsvtzbUocy
unGdzxLn2WJuVk9za0pAjFnkuDKoGG/pMizgf6FznqNsQx9JBQWJQDO2tFr5VnWIK4HdaV57fbmW
a02wR1XT7aWau7xRSq9xpWyLtZlNHp1ZdDx86GYzm/q1bReK+C40yns8/+8+A0ZSSq6NUX8lpoF+
A0MAeBJnN1bEV0VmQMsBXvZ8bByL6roviXYjk2k+64f0vkxTii80IJAt8m2dj68aFrmFcuObyb9D
7IjyKQqaKzNjH9o4AiLLdc29lKW0ErD75SHhrR3wFumeYlNQjd8D033RrJyMtTDf2mHL4uaPLfB+
+U2V+JYVrCuiGQePU8vOs40kICgqP1SG7yiyb5GE7TVdvU6h5y5HguHQUdbH2grVPk9dDcVU0q3s
MbvqsQRfD3rXPoy6fJKEC2jSHoBP06/TfCSmw73yI23t0r4jRUvDTjkqLJiFVgGv3EwD2R4BYcsw
BcqjYWbJbVBYV5LeQzuIdqN35U2HBBgHFJ4REDTexmkJX1Jhay/LMsOHZFA2JO1wW8emfhTQq6Iu
IqzcYzKngqDbhUn/WLVYYiSpQz3lNtujtxxD6yrwnggshINLWkqtQEcXeMKNEDzCpDych3r6IsvU
2vYtElWD+IStZeenvPeI1PFs/d4p0afkxLkeZO00h3R+gKJd7hM4FIBR3cPlITD4qn0ly884cC44
fzzYhXtoElKXuOFrNDpykzipUd3h7nYOlwcHEevB5sohPKfY16Hiz2f5bRY7SEU7iDzIcVaR0dM/
iOgXOxErDQSGhg4hq12QoqhzsILOUYsfta6JQyv111wxUMiS2FjLCMNg0RvycHmI0+CV1Dl/LczS
Pgxe9OeHy/cSReURlel7XECbIsRoz9G0Do3srcPlq1/+aUZYM3GsH+KizK8AEsFqAs+y0GaBz88H
YhrQJeLlhG+FPwd7K2bqBBF0EYAV0zoo7FpacPWXPbpQl1XAjI9paD7IGUXWQwEYzGFY61F8lM0o
DpeHNiI5BLI91xUN//XP/0gCnihL6WgYc5795YF2v/jxVZumkJim+X/cfu5N6sLiao3LEyg6hntK
v69TQ78vyiTcpDmtwShwsOTk4CpF/GQ6VXkktati4xjLHdCE8MCndD/bauSgqwfdqY7893DjGOAl
zDRL9n7WIY6O83jpePjbvLwy7y56+zjS1dqBP0qmQJ4T5G3XG4uKgEVn9OvZXtJwQs3/pNFennqe
4/KvobdhmumDtur93ENgzcsJ+1HdT6ZU96OFB8Qr6FNcvkeCBOUHng1Lux1SvbgjEoKm2AgYI361
9CK7jcFZEPdGHkTU0d2frBSz2Xyc61ZzaH/PX9p59N0YCKJz3NpkC2CYh8tXl/yWP31Ph7XUhdY3
r59wvvVBu+qF+6rpLgxAPy2vAC2EV9JeDH48HLr54fLV0EUPNM7gaynu4G6tD4fQyb4SBu3rlLHh
4fKty4Oe+n/8U1VYcIAeZGsWvWwvmDMIepIHOzrzAu/SjrNczNFdNh6h8c5vgo5pEw/eOH5wO7IA
eU3Bwyi2RV894D1aBFUx7oDhgi/hKgY74hya0de3rZUcS0m2gmyCtaflCN8G1O+jwXdEKKj/bXIA
hxu3rVLAYbTDiXKEeMBSs4rKuT6t1mNjhOBpuMRreNi07rDl9LFu7K34Ts7S6S51kDzKebXJ5oWm
CIptnLb+1iQ3g4yCNIhWKD7BsLOn3GaDuIm8ZM0oUezg4imXuLXArEFEGw4FXQfsYf5Tjm6T0CS9
W6i30VVKMigxD6RudJOmU0TkH2XJc49bq9V5CVbVHnBstqxrKTXG5UvdA7lVeyHok2JGpQWxdXAn
HZ7N/NXlIbCqP76KbQVXz/e4c7Z7Mv/GbZaXgMAciychcejHV5fv2eFTHwbTnu6xz31uoD0exVhK
awVxQQResyY5yVrURn0eITrbscsteuxOKoq/ZRHoMBOnAX6HcWeEzZNIXT75YRGNow6VwcxoPPTh
MYi9g2gBKzhNoI7Kt2nSOeHeYsuTZ0mKXVx/J4l+m7hXdaLvomI4+6V6nuzmJR2oGI3R3PXUpex8
Bfl9ghI+HM0nO8GS28Yz05GEUD2nh1FrGn0P66yLij5BV38vKcobMi225MCp9ZepNEwy+Nf63rP3
0SicteEiIzPSlee4ChIUdnHfrb8ltnyvHe+djcnsHwRz1IbvQxm8gfFdDm59n4e4hAn5ZB4ybAjM
hWBnbXXyLanLPC6JITK3U0qtl4wUt61HJAvKi8eGiDyaLEvVhWRJ48dJBtY2gEiG6d5kEatdhUY/
M1+riT9STdGXN3Cb60EpgMtBg2vLl1CRfmpH3iMgqHfTbd7N3KDvdReTgLcgm1KAvmH7DXLnW6+l
xwmAZykYxgnmvQ7IGBAgbGbHRhxlEX9jFbpO9ajaawbjKbdUW9G2J1EquYTDNO4mCKgSV8va7IKa
/jA3uIm0TGZx+AjuSKaAv9Gn1XFy6IAzivoi32D40eWxtHaVFzrxX9EXMbcMlpPHzkVgiyCRijq7
zOsCvwFPVxAnVd0ZBEGSvsJWbe7oJX74NbeChsuGSqfD4qGHb0RwIMZPLsmwfK58iIz4DbHH0YZo
AjaQhHyy0REa+xYL6h2RxNUpLfu16aRvcMUfIKh79A7ZM3sSv8HMk+/oCwCPpmpEStDSFsri7E2U
nrbYWaV/+Hu9jTVLzP6iufJ1dgXImiBTCsgnv+iLgAiFVlvTvjILe5eP7FWUMbPEyIAamJG4Sr5T
6QVsY4hSkJiMLu0un4FaK8iiQta7rqm6aVDEBqRzdgaXQxnSZiTFNTP7fSjYzlLyzG3h+mZIHKbM
NpvLNmC/rXBbdeMXYVHMqxJqQt3dxYWtAOXHb0XiGKS6ox4Xb+AvtKXWz62DbDOxXFPyzzZ87QhB
bf33B8X4lRXuzQcFDanhQlhB//irLi8U4QhDIdtV0nhukRNVKVvW+SXFg3dtkIDW70K/wmnWequ/
f27xH57b0B3Bk4JVQxT7Cym3tjpb0urPdmqeeMuA/RdPZETPNm0GonBuCjHeO6hFxsF49lw8IH1/
mHdhjEXvwQWPbMXx26BrGdvmusr8/WDR8vn7V+n8JgrzdUN3bR/GAehihoZ/laXlFT5Ey0k5bTxe
ZdSwQfTqul+wDLOZnJ1ii9xIl8ppffB86KqQjJV9CtUEVUvMpyhzpiNt5m0KdsRoDd7MeS/nZXR4
3CJ/A1L1RrLNF+fExhIUZVCbzkUdU9wSY8hWPtTnffvcDmxK66b8lowQDYeQTeFFp8E24YtBsLNy
YZCIjo28SEmUTrjhhtNwRVr3bEqNxLJGas69OLvGfrEDk5GRu9rdjzL6jPP+9tV3oECyYaPP8+ZU
/X1WET5qDS9ibjLGTrm3c+rb6I3E7W5bmeNDNkS7vz/Wxm+4dk5HwzYEbmvX1Z3fBKsK3q/m0frY
xU5qz7CnNRpVdr+z3qSaVzLiBZk0kolHj6YDdzRKuLqOuDE6kAuDXnA7oKPsuQCDtUzVV6jJ+12N
ySib79djTz9nkpkrD1FI/6Tyu3srYACsjOI41T5hbfr0BWmsY3Frio1TjptLsxmoKWUN5DIZvYUk
9kCbo18d89HNA8U8pkmGSYMNNHsUHY0KPBCqLkFD1EwEvGK6b7QZcEPRc+MWCgf51EcMplID5Jcs
sm/uxI6YmfabxAgMx6JdqpGVpwrcM2ZRqsL5/6OMh8u8tdU+M9hBG3oOGhzHdZI3H9K/tOslCRg0
INZZH2/h5r61gnajhEHmQVKyNF2u87DDXWKSvxzgWdr0uf5EoUe/io6PRWsuFdVRo8mFhoF3bfvN
/aXXrrTixsLdGSntE+tPRu8yNFZFYL8aHeVeAM6tSVI2WDq6sjqsEbLgHs7rfgsjgqDppFQbxiWg
jICCqDdhJuOhRza1TDP72eY/mRAcwqJ/t3pwN06+Caz2mviOvZpFAg5pjTSlnB3E3DMIOBZdXmq5
D4voE0TPfZsW3S0hZzijWmJKAfg9m4GNWANsUdo3YMWL+ukfTtf/cEcxbOEYOk4A27dnD8CfFavE
qwSJpdXpjtwtXg83VtgOsIGV/10jPhiYoRNFdJcYPi+CYh7ezbfXYlbSXdKwyib7B/3u74pv3/S5
SdhcR4KO5K/08WZ0ekfBKiLNPXxVMjlRPu/n1neGCRYQ8Z7MjGxZ9N3zLL2SXvYW6OWL6dn/cGz+
w+Ju+uitBRYJC0nkr9LzNm67wMmJAWsiMk2GlqsK4GpC8iDKltn9JD4qtmrdRFJxxfwlRHKOJ5Kt
2KwfQ0+BdWvKVzLwHvU2fhRWNALTQmMXq+EflLj+bzJ539JZc1DI+4ZhWr/qcCmwLcbgfbQbUrgA
GlN0lBUrzEjJ0gvg0/j8kzhSx13bSE+ucv0qEkF/cHWgp4JfpEF9HNO4X7exBzh3it2lmLtRcMRZ
eq2YfMIRyhixzzCC/GfS7hA86L1kG5kX2kJ1fr3v0+FJzhEn+oQqVsiKHNzUAhFv+88+eyGh34vq
QUuzan3piYdazN2nmnaCnCk6ff6662msZS/KbtIdMdbtWrVxtOGyWDYoK5/gg4G88G+caJyuMQ8u
MPSZexBOq9BSziGpuGzMEny2wMxOUrH2Uqk6W8XIdzmDdYCWiHU1czf3HC9S0ZyemkdsZ8QAV+ce
gen21DksyDgnH/xoJhaZclxJU9v7un0iYOvLLkBcOuYOlky1K2qPhnYBO7B0CMtxpvJY+krdZ3PM
n5OyWsmxGXbEdn42fVz8qD7+N2jin71R2EH+tND9B29UNWZv+fe/Gqouv/SHLcq1/4Ujhxs0iAxy
I3xsTP+n/6yb//tfmuv/i1g2fA22jckJkty/bVGm/y+Xsht50+wuwPxE/f0/SRMujqm5BnXAsbm6
q5v/P7Yo41eXEiUtzQKdek33fUHgxV+XZXL0qKmiFCLD1PartqNSb636MML3S0dNAlkX6SpFmUmL
1YcANvTBIUtdgHelEdL7/c7JC6eUfa+J1fhPh/L0Y7vx51Sh31wOvDjXxL5pC96mZ/0aSNNk6K+1
iVAueBYHgZYU/7GBkBEiMTvDbKYYPo8WUE7ZbQ0UgQsFIOgfatr5U/jLVuhH0Y83zSIP5Pcsjsau
6Tzb0bAbG4SQescAv1Rs6kkZJK45eFRoq2Vo3gSV8/meFDmNyg4mkfaip7zELOD+5RsPBdtz5Oow
yjyKYqVnlCpnS1NoDWpesxahIfz7oweI8PeXThaJ8Fk22a38bp9q2xFV4+g2O9sk09dvX7BukV5g
mrssYDCZDCCuPQkfKEoIndYre6XPgoEJkjXvstEIPBz6DuEAb2RKO0ZZSYV6Aa8xz7eDsMpEo5dP
naE/oi6iuesDvOiCVw6SCQC8uXJzngb26l3jdz0WGZoiQ4lmSUezIFsxLtnAxjvkXMzed4aLJU8O
Lf52yh1Wu4RdJxSSjafuhWWit7aMdONMdOujpCd8gzmRD6nb1CdCc0HX5CnhZtU60CUQl1lTZXQE
ZcGnX1Zj0DGYzCGqq4cw1E7QVhR+VH4mkw6fTF7TCAYI58Zil1a8eXjGqNAydQbovAA5UK6wZW0T
SSusmS4Bdf3BaSMwsvZ8JOefrmiBOslJ+dLlZ1pkxFrYgHycgZgWoXdGGl4p10T3pfuriMbNLLWC
CUT6J/B0KJQEBnQiBLVfMEKUKItRDETbGZQc9ta3wsMpXc4nOCNjTixgUGgpsYb4xOSx5nPs0ivX
UR+ZboElTLwUmWlICop9y68zu7TsblkKADcuOSQDyVdLx1TcvZJn8gGA2hE0FfgjV1VhHt0EU089
qVPpkGTEyAzTQOJsAZzB3aI/v6zPRs04y7u1LA20bz1uG6SiiMiJT1cIDlMMFhR34tNxkSVjTuTv
kisxAn78cZWCcvvSEp7E40m4HELPfiwtraA907/UTnKmkXyjclTzfnquQO+YqE+XgfQfW9OoF2Vk
ExtFbmxFnOUY6ju0O1yTVXjVd84mrpOBIXPyMtjp+fI/ctaeETeNrcd6GEs+c7+Vy3aChFunk2CA
0iKq6ki8czQs0X39ZOl1vxoT6xmh4rp0gmzT5d0utXLkUiktnpJj5you65LOEb3z45BkT8KCvanZ
EZMJpNd08WmNVvEGAiQ+QcFwqbnNeo3NuMvigSY+YqJf3gQGJyLDpEVvOOWqsXDjkC24N5McsWNh
sCwzO7y8gzB2w0WRjw9WP0Cj8jlTk8rmwoRYmM6f+wROvXe6nVX1R5NxV88ODjXELI/ho0OSCtU8
3xqKZamiGr/vodSj2MOW7e7zvm8Rmleb3MSj5JnqVJfEN+PeZTwcXBNcyRH2LBitablui/nE6Nxw
DVFuWLihJFGiKrKV3U+vSTf2S6ET0jEQujnFvgcYlZ9HvTtOJbYgW21wRKDJ0MbbDv51gm/3IHrz
XRgEU5ekyKGKLZ6qylmycnyGbUXgCgkJezbYzzkxykul2cYympDU6AV7usDl3ZmcvbEP2iWP5ROz
qGwZZ/yizEHoETOyKmufj9QrM44XR67Q7XpRI3zc6BZy66YvyHihGxqj20IytXKjEJXBvPiVaG+X
WiBuQ+3Z0r2P1gbqmFnekd3CMqqYxDfZxvbb59ZgZfMSJiSXz0a1nB+Fn53HOf8YJWZBHGVZC4IL
Wy6SPgZEQtOXeQoGoIWhjGvdsN4ryS0izUbBBMGbh6RMNQcu5+S2c/tmmTTcfq2US/vyibQNC3Pf
R+tp0D7tIbqvBtaIMWdpJ7AMdDOT7njnGQplbsi7y4NpSaBjw+rGX6fjsZUSfCzi4MsEvcAmwWkK
I4oNBH3iQqI8otVUPBH3892i7zT16dmg+l1fnogqhSt6ONitKdYlJzvpxvEzXpBbM+H2cjlNuDeI
ddiH95MgciGfuDS6GmGe/5b00aEow2+XU4RQbBTnevhVA4aV9ITY2xNqbtBbdmMsULxCV+VnH/3L
hm74l9C5Aamam0ebDAQfCxqusD5vbTtnbAH1pA5TYzHMHyAsJF7vKi382yAlHRc5fgFybOXP9wqN
yrsxxEdo6joZAmjS5nPfDCQLAVZq3gMH1NNBuU4N29HeeqkzrAkQkIge4PyCU86ZFqZfWhDpcGkR
x5gDcJmpfm/iQC3QD6xKxuKXs4h83X5lhdObGaW3VeWhlecuoQs+Togi5r5O6RZYkzyOwuiWbRlh
JEHp5bUYM4qKc7tKWMk0pziLjD4EYRObqgMegvjBZ7C1lPMSjTt7BX7aoINO5GwJmv7yf0oqIBHl
Rx65/rKchZlGXAcHWGCeZCkmgn6JkoslFwflEkWvolvz7MzPPBb0adr0Vpr5WXFbZQwzgkUKHjud
T8WWDPMLhck98FmSdXb/LPJc735HWCXCkEWIjWiVlMnK0KZbAzECCQvJdyvgZzpVPtUcW6Ds8L+A
Wa5Lm3+i0D8W3PoclO8V+cBLfajpVfgugFdWb2Dd6ar1o88kYqpt8ymCKAehLM2NFdhPHe8eVp08
X+oAbeC8Z+Z67vlMMHIJ1vv8ZgyLFg8XBh1zeGngqywgKHHBz6Z21b4qyz1JW0MW3hxHNoboxKiC
kvQrHx5hDZZLJi1nbeDkYno1l87HjkSiNbfaGVK8lSG2olaxkIlJ7nN9XEZULav5mJl6+NbFM9ST
N0LkSVpq4zLTuAtNemPiIvA+SPuMfZJc55Vz6jmmsRBbl9UGeSoH90cJYrCr7YA35z7rmKo5LRq8
fJh3aJYmt8oMto4wNxHaFjA45UPX4EF0DtDmGS1YN2aa419gtGDR0YXza1Pd+2QIOdGqrtF0VRUn
UosmuMiqZWCn15VJlIL2nU1Jx9XJpdIGTbrNPHGlLJQJLf3PMENtqeZl1Yh4b+CuZ5qbOvshq11p
8oviBr0uLb9oYj3jWNStDraezgWq2SBBpotycNYtmzYvIRkOETHXy8slO88LwsSGPJZyLWshf8xy
x++hpyPwsVhIG7YioP09BJK29ulbKQzKFv3JhPWO/grr4VKfGGcRfz6sQ4tIrJ4mlMet1fY5fwpC
3yg2kBAROoBQZVVxCx5z8a2pdu44kVvlhnd1RIYIlfK4neY6frDqjWyyR6Vl08YceZN5ESIXG/e1
YFXWACggSi02zWjtIA5RFkUsoN0IgixJw9vCYTIELAdQTi0/6rZFwE84b0mPeWW6HNfEftEoNzpz
YoT3Ws8LO/naV2SHuLSb23Hb9s8pgpZF2X0Rs0NJi+URp2d7xSWIWFs0tw2F3iLImNHNzy+7lHGv
iyasR+fnSMg/2TlJ8pPS3rMhLrFL+rdFcrmPFqcmjHQ8DpwiTgoaHglwXnAf0ipkLgmSSDKgxFq2
1tVIF0e3Bn0TGpyr9czprgtKxLQ4X04/v4MjXGsrWRC3MJVvAI7WXJTX8I05jeZ6rhjk6VIGxeI1
640ASTlnWGJ4j5ca5LKIJzU3VyPR7wKz4dcQX0DnrM4iDNbzR9m2mBHw8zJi4BIxc+9Ryfg05PU5
IY/YEdvOHW6G6MlUBCZNlBnECtbcBMhtDur041L7uk4jcDRyDze1K9lRgyurLGalNpxXTJ7kjnB1
z7nUdfrqs71ZoIxWS0cPDnGL5d9Iz1FQsV6SQl2il+zhAxXWwRirE3mOmwJiwDInwGQFsIhOH1E2
i7lEneblf0rTXYj1gu73XG14jNpc4xWfHluLqttFNUjJGdtvjc5D5qd3ecKx7mKkZTXQfKRPJiIV
C3OI3nuPbew/DmjgMMI4V0SfnS93R8DlnP9OeyP7+FBSgrOhiEFK2ifLys5ztPps2/xOgbJy5yo+
k8GjCHnL83sfAGT6YXfq5rrBlxb1Z81FVSRfVIlsQ7jvoaEClswbMuZbgA9gks4HRQCk3NpZD3Px
H8b2m8g/25hFYiqcq5xkoHSrtPTzcu67Dq34OJgx/PNPoGG0qJWXXUsVg1D5QZbVtZvP95d0omhh
wE+9YFv+Y+ax6e5izhmGqCs5HxukJdeMggcGQt170ZzJ/8BUN29xpugubUc8eAQVbCo7OhElgcg/
O/YRa0/Z5mdR81orgWyWrvoWD1ABJ+BDD9DlxgaLdfI1b5FW9FRY0B76idXuch7P9+HSgnE18rIk
c0CZylPXe8feuANTHVMcUiKNov2k1DyDu2g3dWduZrN9w/B60XXjGlc2+9w+ApgZ4tZmy3eIteG+
j1KIgnhrdRnPFGniR/ggrALymDNpO00rX83Yfmp07y3y/Rs3K04ZYx4WViZwmYO61Ha7bcKZu7kF
ctlTkzzGE34Fxl7d1tpr85EhKpmbTSEgH/bLCUii3ayHCYiscOk0EgMBoAGW5lxUzj0AA7PhurDh
LFtG+GPTWYS0TiOfMo+CEIb3c2oHBJ+Mx9ZU3crTKC2EE9BiDQdUDLBna8SkRP2R78ioH7qiSaSD
GMH8GsdW+e1KJ1J3UWKj3kWhCUbT/+own89RHasktcEWvwPYaLZBx1XThsFm6Mj+Htr8yM0aXyKV
GPmFe0EmxNqv8Oshy2RqlA+w8IzxTa/4kObz3HWJ0ekSd6HjJFowd3/gYiwQ3cXq0ACsziiYCzzG
BTEzei6JcB8mFzMSWk3eR9YByEuqQ38iY73Q1530jA1ivhvchsXh54Oi8DzoOTL0BZRexJwESK5Y
GvhmHxIR52Iai/MInkX3RMaiOlxeRCAoVnbV/LuXb7YB0MbCJW1IDJU6ZF18W3akMuozRKujEDu4
NubP0HTbVUr6HrWbViIVnR8YhpCvBr3357d+/Igne5/xIak+P35QqyN+URcxO+AAX0SJvP/n71y+
+vnDP/+jYxRxGOaHy/cu/7x89fN7/uUv//zmz5/5f37vl7+KAp1OFZ2aP96evLzJDjUAFoR/P/fl
5dUu0aZNkyJ3+fcrC2DURgm0WoLGq/rq8sfThmSsPx8U/3uB7GxvFoREGqAPIhOEFK4waSVro8Jg
wwQz5APp+oDUyJmHdvl36Dp3rfJKMGnkFAHPBP+aEUrU5O1Bj85tg8KNY8l0vg3VcqiDYZlF6Dxb
10JLiT/DOfC67cPlm5cHptbRygwTVD6hqR3ogoGaJ75vXdezsBT6/+HyFcspjkEMu8i5jJ1t1KdG
BdYGu6M4YDkQB2jegiSP7k6MfrfRHHaYdVV+4GhbqIANxz4k7aNGvbCUrlw7BgFFRgYwHcDMluuW
N6izFZEaOSvMq3aF3+2CyJy2Tp6my9hS+QJ2yxO6Yf97O66TEdllRXRdmGBxCEkaMISSWBuls7aS
+Jo0iWfCEu1JX3o6EWclYp0xIGtABJraEJ9kNdENri+aKbkGvgOLBteqyUUfU0AQWkM/8TFJuztg
wi42vvwG3XRNeoJ/Q3rx2o2fQjSXfYad2gzahAXNk6sa2ibqhNnfHwHC7o9xHcOddJ2POkhPyrSc
heEZLRzbiS0NumiRQlRsoYzDlghvBz2+M9vwNGkQWTVCLKZWPLReml71GUCmtvTyDbqITzFaH17u
QmcpNZe+k/zuAwte1GXzAaimG8hNGkpQiZqttkXcnIAI39TKoAqWwzGMRrYrDgsvpMGVai1vz5jg
Om+AhtcFm1KzH1Z9+z0zxu4evIq5Nq0Ab65012XES3Y4IbyMdJPAyPaD3UMyJbarysC9D9ItWaqp
AMfQ3ckKdU6jjHQnE3/bOIg7kRil9HbcHFt7dD9IB6B3m1pXus2Me8zwkSMMAiJdJzme9AfmZySo
yfGbiDpu0J2pmBOE0DeYXYJATZZ9iHVukONNJzWDFNixXvX4gcqWYC6rcXm+8LUsYRFYWNh8H/p8
0ZnjvsvIGlS4iuneLgKzOxtWRQQRXdzefyANCbQw9bHoO4O+bX9UjemtG+VBI8AbqExPLqTDJlMF
zXdeAfsVI/C3qakwnIbAb1EsluAo2VpFWBXRNOrRIUV0swrh0PAykrWM0/0Uxs1jQlrtTTpBAm9W
eaCo8NPijX4cqgDLW3d6Y+/9EixAx7iVlJIPtoa7UImzxa1xm1KJ5WWvE/aWKrYx9BCTiqfC4Us7
NdpEoXEVIcS66ehdcwJFEDX0kkMYb4Te7WxnWrl9YW3sGndiaxtnzyZGpwqtW70PNnmNEtWoAU9g
h3nGFHaijfDkBAh9TRYLJypPheNfS8N9DAJaIsSKUK/Gt5glxket1t/ZuNJScZKrViteII5ES4jw
J0WQse0DWMws1YEB6Lw9kPf3rE92Ru9Hi2k0W6ySoGYaP0G6CwO7qXobh/Genco7raH3aEquOzie
WuZwMuQ3KOmipN2QuWjeoOLgZqy2WN+P8DdZZ2JSygbtrpbQalpFQ7YOOW2xajrGTQ5iA58D7arQ
Qd2eY5HyqMt3Vem+kLCQ3Qrb28zdudwhrrEsyk/py3U373knMR7J+DoWcsITCtwXmwlC0ClwTpWp
ql3Z4kIU0WOj5LWfkBU8x2/R6jNu+667HpO+PUws3GacVnMuKxdqhuwk8fZeHa6nQIlF20/gi1WE
XMiCBcULiOZU31TXj2hGo2vMavtk0OJ9I1NE2SkxG5rRrom1rK7uzM6yH7SY3VnidMBVg5Pe+DSb
wixbI014ti37aUAEHrB7KepuTcQnukIEXqN/opJb+Z2DO8a2xwXK7imu38hFtWXyWBbWlqXuMe57
tLv0/orgxWW4h1tIvDQd/d7S3jWOefC74oCIeGl2GvkTFCRpEaar0CwfFMQdGLKLYNyR2IH5FLt9
wB5RMuuLYrEUqnu0SHachHvSA7Y4KTcxzx7uINJ/mFa3joPiBrEUXauRUf4iKwe5LI1slRrxkhyJ
bV9Sq1jtRxIN9CZKFP2N9I8QQd+tuZeh0WGktc6kRFs16Zop2c1Ui2s09+AljHMuxS2zLdJimn3Q
yXefCaE9n9IGccTHztOiY1NgEquDFbph7tJwSxQZaPWrEWRrzK2nWFW3qLevcTA8YmRjS1fASO9W
VifeI0EZLCC6EXb53IfibkajhsjZbGxItLVs1CuADwARxjdDXV6lyP9d1e6srjnMx1xWBenw4psx
qJORhUeY+rfCoX8AF5uQhUIcCqtZxZm8c/XsWIXUag23WHKskhTXvEFAEskBNcLQaVVn7r3JnmvR
cV0CVEXAhwW4qp7J9r6S9CNyy3qeP5r5T8UAR0pWNo/OmKiuE++bBbGYHTtpOFX3GnjOx1C6j/XK
8lvW5MF9gi62bAf1OnIN9dO09ownO4jebQJNQUWsgsxm4kWsppG5+3ByDkqTB99ocbVhonSs/poe
/ALF4sajBd4OzV4bzsOIn9ykdUos2jqNQpJRwjf6Kffj/Rhm7Bn1xFrR8bQCIpyyLtxGk3+vSSYU
LEvNNstKtqpXE8E4q54DP2asbLF7V3t4Hafw0BQnj6YOrri9nZRnjTQEmknaW81K1iR0lixPWqvJ
IFuGyf21qdnb6roZBE4/DCCwIBS+mPR+sMdPemIvlCqY5NRHFV+BMcBiyu0KQaq3HwsjXVvyCofp
bsgG+qL11TSVwcYxMDb5qXc30uBwySZjh93v2govQJ4mJXm17skac6gpbCVpis5++jKhO2JfObTX
DLK6NS7m3oKG7RFxR5bRwD1pdLCy23FwLofyU4HVdxpi8yojdFa6sS6lZsNV0ncJIX7Mf5p5yqRm
Jst7nZbvTs1dP7c4CfWUEatNU1kR7TCsCVUEXTSuosI9DnX/FXVKbnMDfSOpc9CWiYNJ0T71Guda
PxkMVikPiLtd9xosZWJ9ppU+e0ZaN0JWja6RlNYnc2R/VEqxlYPF9gIy40ob2FLJKnsmCQQyn0Hn
ONHu6XDfORpi5yTjRu8M9GgFgDlr7A9GYtyPFElz5wVIAc56dP0omdwlcCJQwpp+lQz4rVj9Pgwj
wIWrxdtGda9tboab/ybuPZYj17b13FdRnD624E2Ezm2kz6QvkkXTQVQVSXjv8fT3G5PrKPZeko6k
lhqrFk0SicwE5hxj/I75Epr7ecCw4jUSypSR3FfV+qbjTrzpS/Z0ctmv7anAO4Udm7gzrapeRpNr
ZMIrfggYnGYWIXNlAqXQZdzG5npjLhbX/DS8LXF8GPQcUKtq4i0WZDSzifYc5TbvSd48a+NyQxrM
c6ETlml6M/6Sbbvpp+EqNZ3j5CLOX8y7LGRu4ukRpOUq2YOWJRt7Hb+wLs43OwesCzfR+Al7k/up
8J+hd7lW9tteqa+p9Vx0dpuloBfOiuQhnZvjFNonvCLexuHO6LeOb/xuVpBX/kPGg+MdYCak+qyd
Dq4zPuqg7xu/JqS5dzZgvEzFyG8mPBh3bnLm8MLYy5/57N3mX79LyHCzKe/bnDF6Cu7kI13mAtF5
CpfDy9ESQrib2jiOMcJJDV3992HNuGY1giwiDwnAruZCPV3lBCc5xIC6LMMJZSECe+FwVPLyrYlm
zUqe1/VejhuRRWryf3lwyHMMsY+i28hYCTmr2Sp/rpjLJNkTMR5txWCO2VlQEhPGhlTH7q7ma0tL
yVnla/kd/9U4EWAxcbRIjlQ/p0g1GrJRUPLb+u/p1EIps6xY/b8G3qWrgI5zbPE3D3A8Cfh7eUht
eAf5Wm7HgOOnJYGAYwc7/mB3V6Z9xzq0NZjYjb3+JU9e9gs0Z46QJtNDncKHJSew5y+MFHNzbAeK
gBFOyY1zrG2HeHaTYNGIc6wvcVWScOnunI5s17UI360kwAm2xa0Bmpq8AIBrK5uxMLubsbyUw8l5
ydNq8nJKCPjy2jlG4xwjui3569jX71qQbEMCV/l1O0HM/evlyVv4Hy814KzMmWqOuVkD3d+1qOAA
1qrZxnBkPDRohAt+1oGALV4BZS1Sj6nA+3X3t07bYldMM3hol30/PIn0o56EBBgQHB7gikCqn8Ec
iwlFE3sH+RHm8Fs4bid5CLkdu3WgQ9FJoTDyP3IoHZFegb+fy9B9aVs8Isp7OaQ8Jqhu8/VOHiHn
VFaf8e1/nFTED+WECRk6y1PxFDfi1FNKtk1nqKeTw7nTcOIwFsJ6WpQfmDROcUH1ku4hHV6jUdEr
QCyyDO5nk8FiG62X3gLVKzFeLTGf3Y0mSAfWC18exbbFXZVOENlXza2PcaRrbPfEwAkFoe7TL7bb
Jw2mPFM/TNfj4ikiLh1POP00gJibOOLERI9wLTGL1ksuRdjINyl5NUfoCF910J3mGTQb95XkUGKb
405Oc3KIZ+K1XjeRmDBObDbmA93C72LEDADS6Z2iQcBwJRenuGWTZFgmoIjdPNkVKRgmQUS7tlsq
GvmuPIt9iFnEJNmWj/i8PoWIKyA9G/RNCAu6Lr901fgg/xVBY+5roYkJFYxMvXszRc47HlAkgWCx
iWynOP6SaIlD4v3Rgr7Zts7ygt4ftqXDiFpPmHzj5bEn19bcY3v0TGDym1WSROWSvgQ5+zyR+DDW
74vTP2YR9dDqMGR3cV7bWUTEVvZIG6efPZQ+xDiyYbWpISsKU0q3pvb0I/1Jjbt9m2m6VhH0SHB7
URCaxsdpCALDwA7OtA0ek1inBcOXE2mAMQlxrH6YYu2WYrnvBzJZ07y6iXIKW1cgM72HQdGV2R/S
47p9FdE9mhPnX35WfgVYa+Vv8Cf2WDJSMQHun6fWOOkFAJKZYDigh/umx3MDijzO4Fm6E/Zsa2Ga
aAC09PjyoFLXH+ucmTZg2ntYYVe5EiWJWUezqaIwOTUWvY4CJ6mdT0SMAYDEwlCH17fpQxReIVz1
ADudNGCoskzL0XKr8mDO45Ve5/a5blE/BQwjlikh4UTATMesrtUIPz8XFaepmFcVVDECWif4f+Mh
mTsmpSGzbENg6MmA95ZXj8j0Zm5ULnTfi2ei3919awTO3p7D4VDQySweJmUlTlm7sqg7Kixw50Eu
+VrzXPpxJz04zbW7ONZ50fhUBxLlp4y6UfP9U+ksE+k20Q5YxbnTvUtQaT/XcP6T+KuxT4L0oJ66
wV4CUqxkB5kEw412RE459bVTNlvoDJBIZqu6/aAVlL7Sg8fIzQrNTehgZXmTkqO+6yL/qhCznkl3
f+azjx/NxOB0yJ3DGFC3rAnq9Go5Jgt/6aXO1tGpqGCEPVnCzJhYo9Pk0M+aoZgMx9JpnoqSUXM8
oZk3l/Bi2Wa+m8Yz2lHUhS9OWBFAxHTDJYrzUBpxeZzmP1ScROClKE/hNFz13boJZ/NVNwAn4im/
pg908M9Ys8MwlfdiZQfejbIFUuA+JuxhCJt7ibM23PTLz2+CgNKoyVub1DOmznIvhAjaIUDMz3Bd
0FG4rAFGRnTwSBNh6P11YJyNiDnhHMPeKkoHrQEf7jecKoCiYkkVFedDkbft1uQdsyNCM4Mf5LjV
+36iPEIkmEIhOxeMbeIg1vFbpTSyXTwpgaCu0jy5DD7J2sBFCjRoc3A5yo/3jIKJxBMQA/lOt6t7
NPUY02RHwB6AG27goTZv+8HChooGrtSOOpBjNmJW65IiacwHPcUunqIuO4QeiEA1kERaEZp2P+sY
IbT+uFtXeHGlRVUmTzKBRJeh8UII23uXO4+ZWJoJy4utg+oRsGztcZPE8eVYiBA69/NDWOifgp8p
Ys5KABYdfS7qXn3DrPgmWkJwWno0O0bBmVzTezBFkj53FnWcNfpIcbN30yjurZproQziN22K0bcC
aptD6uEAig7BnPdxP+g7J2TD79dguO56OlB9fomj7i2WMZAzwuRJYqdFMQVHBhLKk7EyIyp5hXj4
4QgUk8dBZhJbdgSxEq/VDwhiWB2lBsH3jMi0iMhaKnC8XdrpNA2kFtpNHlwXmn+oHfPazsYfK9A3
o0MuEHfkRSTyIdnkYrKOtnuUGx3JrtZj3QXNBZCNsNxh3rgGTI8qdfJz4Np3iArfU9f8Uw/dbz0F
Q7ZWaoBSR+o48hEENv1FtCXv4BtmbDC0i0OzhVQ3wsDPqH+jDM7/6AtPS2AmTGXnDQZLB8IKTgXg
XBt1PzNM8VJHlDAemLaHl2fqP32TpyZiIOsvbXpIqnNpD6idhRcrkB+OCjeraVx0oXV2wvTMYm/X
JwZzk3qEUIMbKH4e5bsgdq6A7DPgzX5Zki8BBV2//on70WNmBAxr6DfGhauXQTDS2NpFvt3+KFHr
6hpmEwo7G2CJ1FXwSjD06zSzAFUp2GcTIMF1jDrajXl6/M95wdbfRXrIXVzDpTGx2HkseOf/Svlu
TW40OLD9KazhUCyDAkVBfn0/LXfsoI8r5NBT0TFGtDVCHddgq7gL6cCbhD7vmxqo9yx8Mxu7cJUa
nMN3VVvda8Jk9CLKojDwUOvynRNixFvCgeM9aZCSuUcz7t2bxaLD0etLmg/0byNwZCAAHm6zCP2n
H2vE+/afv3BHRKv/LGqVFy4vmyASlMpeIG/MP5nmQ+PCrR//yxNt2iln4ZhX4ybwII9qbM2btb3J
6i8ifTEMMxy0q76BdaohnAvJ23Pp5GAFUK5U8O8WofnEMAH2IEtfFCG/mk4KsDX47TdYY+JOMji8
e2oXZcC2zSAUjDnbmhkXj2MbciNAQRaFppRNsVynmfCBZovP45trLwSHsmQUFDbLPVXW29SyYssK
V7gmLVE8nn29SU5ZfFV/Nsl612q5/b9506y/++7Lm8YLNS3XdwLA3b+9ab7nZ96oWeQ4YaqyWevw
aQWjJGiFtUyw3Ll97E1gMUWmVPQIUJdzZTOOk62FhuXaqwKXNUh7HkvtNmrMgyLHKFrTurJ4eO5S
0cblV1mP1Hd0uWhiPX5gTPr2zWazrefRBMddaZGE3BBNyWnN2od+nNlU43NbHaKYobTcgf/5NeP9
j9cMWidYu/LyERj8XYIQDU1mBth1nnRsXA8JvuqhTwp2zDZRaNg0tPgHKTK9bhLu2fnJlSLpaRYf
ZULe0zEVNjkpgndOvV5bjbcXRTXirG1SjOeuhmKpCoa5WR5mmAaVbCqRXbwvPu9MGQRPZV7whAbj
FjgQrD/aVVhMYETB+k0dctIYyhxtRV5jY1dM3X7yqssc+TCp0hmGRz6fPL3ETnlRPKSUdO2L09Vn
10d57sreRp5agEOUfa6EiOVHY701cmAgi/FRQgt+DFrYn9m7HsI9ipbnDGrC6nUYTMjuClxFLDXe
yfDJ+cRN/I3hcTMAs88NTKxvLdL/MufG1JXE7F/vY3KEEK1YqLEle+NvUkJn0Kw6X6b2lFYFKyTF
6rH38SgwbTg75XTrri5pIChBcRgeLq6LK3U7EkiQX9UDxGYc9p4X4dTVwrMq8aOJgwK/8cglEYA/
0pLypcVQNCjBr74XpQ7zDbycurFJ95ph/tKn9cNLone4Z4epQ3EX5F9+xsJRaBhqd2yorQmGAqsM
qwR921XeTWoP72tR1/ulCfk83LdGeJx2yGyIgOeEBMB8X3jac9jH66aoh+ku8OZ9v/ZXWtPrhwz7
NL8tnSv0nc6VA91V7GlOLTBJzKHJqZ0vYTC2/KQ0zhgU7ZKiueuY1Z2sOc8ovDoDkXynwyYXJ4l6
YtyYI3BlaUO8Ub0LB99rXIadLHjCDFN0NquHge5YH0KIbXNqJCnS3Db/ygOywXzWJsemClRMKvV7
k0IO1emDPkZfJZI+LcV90uw+VEEZFfW9q4FgkkMbbZTOQohbrec8rWF7LX0xaWKvXtqegyp8ZqVE
3D3jJVpb20VmQ3Hev06B8xqS3pw5BJ62Y4h0JGiPjCGvm5WKK9CoEdaKDMi1ehNiEBX/1tZiyjQn
+7LH+aEpiitTj/E+SeHQJxZV+Bp8LGX0M2rzk2Kq9ki3o+E39hEcC2+kLb5wHha1MF3x4q5sbT9m
XClrDGKnE1KtZXSiSVNet673lGkweIXVJRVnl3emkEEw+GJE7+fx2Y+cTah/89sG6TvKkZtOLwb6
yLY5JXBIiXp6UlkfQqCzY2AnzMY3dsnpml2xorjEy06z66cBB5e1QXvuSytMJbvvIEYeusF68MPq
NZRVyFt5cr1vfiaN+apu8Lit451Tzg9xOsIAkCRKszHv63QOL1VLj98xeIhA9BK/ffGj6d6xMG02
6Xs2zpQeHXpyX2sp5QrKP2Si0Hw8/QeGij8wZLlfRDfRAyX3tMdBx+avh/m0S+zwSWN4vgsNY9ta
TfDddvcag5PRYBSwUt4bQn+sNP4wnc9xMl0P0S8m/ZqmLts4vjKMlt0DzCi3/KvaheGf9vjCtbzJ
9lpDkijLV0Jg942PkA3LD/sKZPwZvbNxNUBPc7Rqiz1gcp+a03lZ/OlUmQGDHq9wN9M6hgcEaYws
huwHFl3sJ9hjHO01vnfoLc8aRjf4iOkAgP50PS3rbydbzMdsZZacjddajBZsRcTSe89+jEU9DbiO
MICJUwLfU4+LXesRuFD3JQPZPrEPZdyR8WBa454OHRNFhBXDkB/dXsP2iBzKXRXMMiXt6VRtgLu+
htgDSRPf6c7ZK2JQj6xnwdaYT2I/O3F4gVV2sbK6OWRaeVnXxN21s25tZm1FJ6vPRzEGi62yPCsb
rDVYbwiRz/ZIYO4J0Kg5XL1uC3ylV3sl3Dp9rRfMFOhe0b47+Gma/NTRmDFU4uwEJc26eB5GT+or
YEMx271opv6wGq55gL52qnXy5WPXenKDar0E/U88tFzmS1BRpqXBmE99ibtJPmB2XsXZDF+x0a5M
r8WRYJpPTYifc+Kl3qVdv9Q3nfxEfYWiDhC0taHZlku6Zx93IAD6Nyvk9RP2VsFVOKzp0S+tl6QJ
sus5mmPs7YtdYBQO0NSiX0VddTPQ/5yqab2NPC895WluoBwRaXzeFFe5RoxONeIazxiR6JbRvIdE
5xzVWaqzsLyOl2F1X/iXwoGvyhbyQwKk4i9YddOGIiK3nGPhj0csROKzi+Gl2zfZdR6mwdZJeDq9
StBK6/2pzpnTG4CHe8uAx9vBEMSG9mdD6rFF7uc581oX91aKkNCo4NNhPHNEbPZgR31/mhx80A1G
Khl1J0ALiSSpfliTZTeb5oc1pRkGwmZ7RUR2ezXHxp8GcvqhmKvhKq7nYQNDJjqQ37rP5tE4Y+AO
mMOUEGs/28OrHdiQtfgxjPyfWTImiOx06CwhoqPC3Q4lPaRlpaS9Pzj9clt23C5xYNybGq0FExP4
g1qXnuZHEjCMi59cVk5gILCUwVBoHCE5jcfOyC/RsPRHvXDpkptm7S6O5nVMMrDLXAFRtuli3Cun
PQj26TmtQrjHKBeYERpZj2/WJkNkcvFZqdl4Um+njhFB5cXHA3sn0+sTurz4NoEhTrHCCJRmjGgz
SrOyw+tNGMBZhxKlqkiQikmhbruIsboXn5SEq+p7JsDZ+BURESqEuGu1apWizYBe/ZHH7rNdrM+q
uihGnMXByY6TCZwX9d3rGMF29IH7YHLn7z4mq9k69+SFczZOJZZBNlbn4V5Ro/N5xpgCQdXiVIep
zX4vUXSl6Nmlmbtbj0Ja/F25GRGtTa52Cz/qoM5SEaZlREQizv0c7yA1XozYuDVsIt0BVfDfDYC/
uidVJ7UL28cUFcc4hW6Vh1iSaTgQCNnZYOC9dcr1QbZPxSFH/AKrv2Xt51WkTCl+rCHT36LL3ieh
BuvQzinT26e1KfBXw8Ad9rmL26ePsAkocd51SAISRJBhtVZqaj4R+8uuTyntcqR6gppT5dddSHXZ
I0K0MnC4utlmTX5JmStuSBoF7oX6nCHCxyemobXiJ0oks0a1vnlX3H6iavvEI7khZ0ZQZNPRGKan
tU/Gc1mQkY0DKU44U3XAGFFpthRB+DtXRqcXHeHZ770GZRlEyi8Ly8MN4jn0ZDhBb5p59bF6KS5G
j/I1xemFe948zVpz2+rBU+SsYJXmPd0t2hB3eiIz9rrIk6+1yblXgaAG7SmbmTi4BNwc2uV99GGo
9CT3mktz33g2tksuQhPnpBpoT9jGQ+fdwZa4m7CnPhAdgM7Ua8+5mqaJHjDQzm3Y3qvQmSJakES4
TFerSxfUuzW3HnMZaNairtFS5jF6E1xN8UDRYl07JrwpOv2xQ/nC/5OJWSVun5hwgX6nepMdmpAp
mjlfrNDKAGRQUUXh5xjjr6quiDW2mEVSRm5Ss76liMYcS5Rqc0h/4o35ixf0xzRpX5GmnSPwFXTF
2bTDlxslESfdnYsBuopNNDUwPHWRi2DAGkgqzoviHdM0zCu1F/UEkRNC6GF9sMq536RO9ySiHZv1
gdW2eZHaU80PQptKBEfHndTnXdM+ZkDXiGSofQuGNmlKWx9r1TU2e/XWnzzsFKzbRutvEg8WdNjC
dO7a4IlsIEi14LduwFsX6DXCmRR7edeHIM9ccnCeJiePt9H8ohvwoU2PG4QoDPxnncSEh8ADDabP
Wx1vXYZb8PknEYEVlXxC7qc/BtWeXKHguhcpaiJSpFAnu0GzwelUi6hxiMCLb/wx+tCimwrNOdPq
Z90Kv2ptxdwC/mSFfGc3exU1+bTeTyXnGi7EhPkxvjH2WN3l4K2sPkhd5nyfaNFvo+Q9lCqVDXvv
Lt77OjXvp2oJ3vSi+DJMxAJy3/ZG/OD6xYlwhM8szM6GDEAKJr/oevVztrQfI5NTS85xpv6tvSHd
pcHac4q4WGIY3mIBVoWXta3PhWVCF3NtnUYDvzxunSC0nZ2mTbt4JBAnHRr76MSwda05/VITER+m
Q4QL7tZjELizAd3Vj7V4Id3HePQz/xf5F7fMoPZSL8XjsNdHHy8pGVUp6VAVvZeOjUJyyEaGeleZ
qN+/17KID3qq0vdgJg8rij/L2G2YRtcoqYeSkLOwPMzGYYnp5CGJsxx26CYW0FBroqi2jnU10OCI
5q7ToDSOjXcQ0Yr049KSOAvtNTUZT5LF2wb+zFJhpKz09an1K8kWBIOi8FD9UR2za0dxjXimzzfe
GDwp4ZRSYBhyUZFF9VyaUJOQU6sBnJpbm1I1Y1uLpcCE+gZDBXilEZJfCr9C5sw2cTNbixs1YxB5
GmYs2eYs/gYAlD5HR+e4CWF/EfwMlVa6Dtv0t0l3mPRz6zrUvVT2o6HZaJ8f3OB2WHEcqcxyY8A9
OScdzved64PiJPklWXC/LpPngZD6eHSuUjs6G7bpbK2OkPDUdenHIP4j0tVux9X90ddluHVEVab1
I1Nv688iq2xGD4oXESZOLcRz+jX0ZC6WK4wy7PlQE4BB2gs2M7a1M3s+RaWI1ZOFnajEsTeCrm90
W4MIcoYidHvqFOyUFXcKmzc71tGnc3Nrs33XzSW7KytSWtAsNjaqfY8Brd5RHGSTvW/C5d7Abvxk
o7oY8Jw5W7XukQKLkAixxkUJRKfoZDsDrVG/Q+qplXcK4FRNrjmi27O860HLwNmZvrdF9Wb1Gmlw
6203caMq1W1IEMXWaebhYP0egvkp0DqCY2wEaslc2udUn6hM3I8KGcShL7xrbLxByT0G+fWiW+cq
/E2ALbMH3UTpS9C42HQsg7bcmPbPPHKwDCXm5qAmPk5ko/nr/PKa2fTFC9AeSNZlu0xfFclpB8cj
WQgfAlz+79MElpBP1VSJxFBplpXyJCYOiRXtidigNwW5LQt7nd8vb2S8XKf6+jAWpFtBhWcwFmTC
Uih3TZC+KcUbSlH21Xj47YXr3Qxve6pwnmzIfczLvZe5T1M43rSVc/Slfx0YVcAaQ7Mlvg5hpFX7
QlReAje75JLJ+q9gXE3Hr2HSyG+Kyfp086SCcE5UZcd+p3a+tG7vuwH0GDSTRPG/9E2ZtRzsprvy
SxPqUvaMuzXLZNqcgwEOXUgqmJR3Tc/yrG65QhAZBWoIUDSMvz3XqJiA680xX37mNjSFnovLSu8T
R//Acx1SoxYfRpePBAvad8zvapzX4LrqAbQP2ZIlPVkjSkdBmN+QtNHiFORtXdFEDat2HWrOo0J6
1WcI1QKsPmXo3ALmt3V7Hjywic57AmhiZ5EaqdJZmXAHFnxbO89zgU0nM3tN1z5He3ztw+mBcRiA
QxaluxgnOW6PmgGGuhq0Nqn36r5QMwQNgAXIhwMynzwuuvdDamZIm9lOIRcKwOqdXxiyPiotUYC0
mZQNDPnWtMMHKVoYJK4/41mD0hDGh5J6mNkj52ozNNzkubMFauTwGSOoJsfRQo9D1AO8OQwSsTGQ
cca8XkdyQUp2CmUjyKeFnwI96Flry/vAF20vCy8xkddOR82URBqMB9jeFELzyZIdz4fyiZQ7v5d6
zKrmXYF1jegF8YaQ2ZdUWgalp3qX09h+mag7/ZmBj5J4Gc/e6uLqnengkp3GLpZtIqodIxyuFjv6
EqwvieGn4J9cj+lRHYtILyzOa5DUtG2eaPy/Sg1J9Kx5F59PfquExYWs46z6jO2OORFyagY0wzpR
8+Y5MiCcgkkI6gL/zN3qVHsguPUhRXvYTP16EAgTqhmYl8/HUrT3yJtfO5rbtQmekT6wIDDLgFFv
3mR5/KruocYwpoNHQFZoeNU+qoiE6VGYiEeNSOLcueLy96N7JaT1RYAval5P+8gZUqBiCo5oSygz
5M70x/ydwZG+0gerlWIA0DaWeZ9RKM2pKW/GTwVxrAWmBLX7uMTPw6ezVCQO2uw9oXeLLucdB3T2
TUYX+DMAL5X5l+WV7wnJTGS1IbeMDIV/296hseAeK/2k5lPdmjU7Z9GV14uYCRReVh7q+WijB6hs
+ga5WJeE2r6X6ZSULWBkxBR2/UGpCqWeS8QKwSqQv4oCUdFGHAuPfDtlZNwAakOfQq2pnSyvwrTO
cvdlEjI2Trlq5cYC9sFf2H4wI/AynXzDg43YeartkxVVX4owAMUezLTsd5MV9bv3ttUMGOXFPV6G
FCiR+44W5iRvGSvdqx4QBcKYNBFtrd0V97FHdSzgt6x6aT3sYfuXNEeRtZnm/ENmkNNADakU3Owf
PyO8dHBy4Lr2M6TBOlofqdNrRr8DOtE1dM6T6ydb9RJI1GDsXa6bpsJC2okfFYJRyrU5++GT8rXI
kFmzR8L+7aNThSdAVuvDNnPM92ChXcq5r5KKebofrT8IH6s3De5F/B5vAdqQ2kSvGhFQAhkYTYuN
2pwWggAUo/mx5G5Dx0vzN/CxBDX62MHZjBpCYi4LVayghLovSx8dLRlpvKPybLHV0pGJoqMz9e+Z
dGGTK8psaeNg2V8yQV4l3ECN+XUaU2NXtsXHkCc3UjkpF2RqW7HDR1Vccu0Aq/zUDcYwIRrRwsC0
zVxfmgEBrsegw5VCwjFtA/+O9UqtGZ3o0tMUQhMW9Wzpo3UVYo/HWHzP6dLoAaZ/y+KpbObBo3X2
meUaOCy1LmPSal4XYm32GZIKut2oIF8v3TAmAt4RhUPR9p86gIeGjcnWHFlIii+oowx3Q+88GAHz
FDowWwS3Tj9ixAuTnODnFTbG+MdN06Nc7mpNzNKEpyNaVOEhro7qP/eAlCjBVJmpxz5UfucP3vCX
dSiuUzsmX9MvwwuY5nZqNHcnM3BlWeAnuIan/q2yKjBEFB/jEbirHMRSBTWkun9iy0PAwZh3U+SF
tW8lC5Lt0fbAQ+tovZ2nLNzidg6Lz3temq6Gxv2shglqjqF1SwQTyHxU5hhtvsC2zUgnFT3QiG/y
zg/IeWgt7xLn1YMVc+WsbDau6UeH7mm12bqzDGVW4Q/INb4WGwOkTEN62jjOYwwCvik1Uq96ynTs
+3lDAzKTquw0iM1L4VU3Gr7uCGWWX/70qVTqYZNBLwl4zwdmNT5NqlMn1zFKXRJn2QpWdF3BRCaq
EAN6OiLG8PU2H7mJqpAxZMw6ZIUN23XSAypcYmMARyt3gr7rHtPHUba6qf7ZsyTLZKXANZWr8dTQ
GXkBpD/Iw1+qge7X7tGyhp/jNNtbk88ny/LkqJzQQuASDdR2GqzdPBH4xlx10000GJ6bfWZ1dV5y
nRIQr1sbB/bvQT3ssrclKX6ZMUsE6NxIqJvOWgdly/QgZ2iIdJJmb9cQuabcvUpCfYFSZz8Uwvgg
rPa2ack8Wczk1vbhYLUrPLhCyFME3emlw13JcHY/srUQ6GmTG8P0rWFKutODcKcoF73r03k60bVL
kbJtAtbjcP30KGzh5qB6KT28L79R17V4LRrUGE6LC1Drcbw5dXbcoRC7MnevyEMx+UG7JaI97UIW
JTvPX2fH+jY4MsZfad9th4RT9tp3ywSQdaDkbmUnF0xMOe8kLgBI43BQidXWbH2vBih81ERNWS/K
XCXJmhutGh9l32zgoDO4H65wqEJGLi18CjrkGdzmXZT/qYYXtYSq9axM34nxwLahhktpv+QBCSsk
N1FqzSQlte2NB/Z6oM1/12JnbxT1Q9x8jv7wq27A1f0UcCU3KdkSyZ+cPQSYVkY+i5CTWGiUVQjF
eE0ay5b567t0d2UUnPyELHCIOlbpSmzYsVmvzTEWe4COeQ385YNdB1eaFh4LI/utTDmI/2H6JaNp
NASbVkgfEZ6jQU8FRqLAWfNZzmX65WEKoDgdhDtcJj95hXHIcG8msJG/qYF6tugJj8HoJSdlDKWY
XmQbWRH7gCIOCPiXuZBo/Sj7hPJEZRTiQmw32acyFnJcdpSgsnbswC9Dan+mXf4sEUCybepVikij
aj/8qruBRPmh4DrYfselq19WnzoI150abxfxbWDKKZyhsYdt2YHsxnLztX31hETzrABgwwOxY0Cz
sYPgHi/AuxC63x5RBkstAbhkTz9K+zTPlPcVhkxAkgzzRk8crKgOC6H4DXZx4xLEsl1L7VMNh01X
5MTzyHhq2IKQQGR1+NyNDiZ82eJUT3MAgyiCJwM+h6hoOIyQ37bqIgUYJVl5dLdFZ1QCxP8YYtiz
8u5zccPrAYAs+vqaMeG1cJVQL5xU7ad6t0q7lZTA1QfTzN2ErC3I9lnVQnyEmG1h0ARFNznOdnbs
U/fFMFmSYZv+joVSGxvtPuhMIFLqEKv1f/j0tBcyhV96w292wDvbwO1v4ZpBhBcrMenSCGbJDuj9
bLK33oQpPRY51gEaw08Zr1fdU2fDuVbtTS9OYwpGHQbzw7GJPBmcj9yZURSKnYR0NjIdxVP6q+zw
Y7BmD1kiLVvOrz2RzwoVxIYako7+3TLoN3G1QhWw6M9sp7ng1skyWnq/5IZIC6hpJroaqaIVAS7r
qLQk9aS5S1saikJeaCwVQD/caSe3Jf8slLwk3+gelH9XtrJdJ/4B3jzxTwse+KyRZKBADe8qK+Ze
DrVDuSCcNoGstvWAcNN0n2Q6vlbeR6m1v8TRSnpGgI9nNC2nJm/uxVOkSpzrlaEHQ2RqxtkGPQ0e
cSB9RUWIDpOVnOWOdeWe6O4n5X2Yy+kH2vWsa/q+ydAQd+JGh5NIcQwxu666K4aYv9SUxZhZOeJu
pRFtnyvm/AhPE2iAibWTt3BZs5pTHn/4QuapqtACQIEEQ6tl5eXPXFeouqJQSuOp7txV3PWkB1Oz
J2YUF4vqJbeLP5bMT+Vd9uv1pqj9i4fRf7q6f4qpQSYDRVcvvohdRpRqf5jJ/CAfD/7n2SEG3mT4
ABjgch3yaRAdWYLZNLi7D3ymdvMDCR8bOjCe/NqkRJtRaWwaqazkbVYVsYzTVX89E30AiAzqIY9e
cIeDLU7JrDrAHnsFlMfZ1SILhezgaI6yHue9YU4hSWDLPSya6DaZbFva3inoh+ka3tElvzkdC6/W
uhTc+NTwTqxSavsyvsfr8s6d0asJy3MdYFy3jf9D7SQjLB/sjnRKefD9tKYS4RJ9czEsLFbivMII
zzaWqOEmK4c3WWvU3u+E660F8WgPT9QmqAcrtgE6zsaMkq8QHwyc2ZMro8bbMCnr1756XCznSTlI
SdHrWut7XgZXKPDEftDCtzmKXvpbvYvfas36qB/sQ2ZXzq6t+UClqlCbjeajBl2WA5RI0uYoVWV6
Yd52mCVs7HEkr2k6I5O6g6L/s5sC4j48rvTpR1yAJCOJeGpM0wJITFm6sndV32qlrW2LcJN0znPV
NiQ3yzTOMBgGOA7KRjOyvlmQ/28sjY+f1e2v4rP7b/L0fwhqbpFq9//fv37bfX8ffVa7X/2vf/lm
j7N+vzwMn+3y47Mbcv70mw8lj/w//eV/+VRHeVrqz3//t18fiHJ3Sde3yZ/+n82JLUsXh9v/+s/P
8Ndfykv49397+izLz677/Pyf/NVflsa+8Q/Mh/EeNg3bchzbhTP4l6VxoP/DMnCTpbQ2PAv3Yvh0
JZyR+N//zXL/AZFQd33b1G2D6AKYhP/haWz/A5NayIVe4Du+Ffj2/42nsbDZ/8b09E2IigZO5Ybl
4mv8d7N5b2ktLZ7we40Nj6hR8Ugx5J/Jtvpzr/9kDtBeKsvEK2PV/QmXhirfdvJD9Rv1j7gwAeMY
018/xCITGPq/P0b9Qv2sHAgPnwdYOh5djiN+L50Yg+hRRDmlvv/+EoO7M6Z9/ZGKyz3lNpTnicg1
T3xC1FfqnyHRyTAYCDc/aI11l/oYixhdRxmhvpzCKkC8JD/F8qW6ZDYrxtawkKNXjtYe3CYZLvGk
nRvbjSCNI/my/YyYEAxTmqLGDMlFFvL/M3cevXFz65b+K42e84Dcm3HQkyqSlSQrWJJtTQhZkplz
3Pz192H53OvvfDi4jUYPug24oFSsRO7wvms9a73McotPJcXJ0J2CBUvE9IZdwggcu7qkK37cknWI
n3rY5k1PhFh534xlIO1taZ47A1DekDvv2p009R+lshMSHDICtRaNIQPEBr2rZg8arA+bprgb9Ol+
ptIXINsjLJxK2U5pnZ+O2IRHaKfJFMNI6DLCieL0aJmghOMlvdCbDr15jHy9Sr430OTVgsMbkQeu
43q9deIivWhyfKB8fEjNgc3vYUEEFuLAyZMpwV/V4NEndFIn/kGU5jfdLp566mSBHXm7NC1walaL
szfK8kHBAdn3jp0gFmvIxfW+ku03hdlKvwozzvcK+m7TdEuA/l76Svdu1MQcYpSuBuypzoK0h3kB
st5g8CqpeyIVHGh4UoF91pLHech+FEtFqQgjGeGy7HjQNOWSjaaHOd8HnELFYaVp424JKM58I2Lr
a+nQdNBTKCRMHXk0miFdIA233ODThO99QUwc8aXurdk3C3oX4xdaFZvOivDObbE1zrv2QeRna+qc
QBUAkxW8p1h3zBDaD7BbJUy/Mth8sr14dLy+Y6atAk252oGE6ks8OFskWcpyRi4/RMoOLq9Tg5YY
6zy2Yj/n7Sg24UzZ8r2KkFY3Kb0O6a6vaSTS0HDJudiuoPVrD+rBV2K51yta9ikNCB+Bl9ybifke
DzZESUmBtXA4bSAenKq0EgdVdod+ZPM0CPtssBbtysLba/r86OkdgF92jeHcumAqY8UuWYZLMni+
nbuA1CZJGdPuzvqUhlY3n1Z73jfUWW5SDQxM9OCJ/GRh/6hcGtl2Z0EVmX4Wo5ZRO6gfhoH8K2NF
e0g/12RYC5tOqBOwG8zvemBEqBGkJlKA0cRsdXBz1ZLSFaTVyabAx+7ChTgcKxsxD7p5I1hq6l9N
a1ygCT91uqSFrBkXfT22pvmRCsR/gMIsgpb1G4Oczl0PkoTQ4Anyp6x/cnbgzxjnNKDlhYeLIA+E
qwrKOA4RSaOfs9hP6a1PRIBdzOKgNaCr2CrS/6zMiwE1YxwoRBrDaJCpQfndWkdWFIC1hEslQ4sP
6eodC5YAWt13B1svvJAT6KHuQB4o9Z15vNzhcRfYhnlibVWb+3GrXSKBpHFvPpWG/Zo7URMaIR0P
f6bCRjirgZc+IfIhmqiohvMt0vzP0QJIbruQwpsuQvImQAN2ef+t4DRDVz6BCgL0MbA+Ih1Sv0RY
IYIe51nj3RqmzseDvXUa8Oda1SHTawyWngeLRywZ3QU61s5sfLTqFOPazOPR2huNzI4MIIfC5NLY
MkbapLqztwepYfGs06wdElQ/fqRD32WTLJfOuh91kw0HY2o8hmO63C9TOnxRhan2U9fFp977Gi1e
/NI7CHAblS5HwA10SmkKA6YI1wJJdCKw6IF6VIeNKraS7ml5uYflS38XOd+VYEBjUrFTYoyXPPWj
DtpHWUy48EElRBo+CUbOSbdZYTmpPxRB3DecjYlUjB4pmlT7ReL/4TRhMbrEMapT+lc+KlY2zRjQ
NCIUKWtTQaKvf0LX5MLfJl4lbeeIVI4dpgt8+bOyAwB1n/AkTRpUqjhSdo33zWlUE9RHuzqRnQpj
pCu/W+YvrWwx72oWFfQiPaFejnF9/3LrarN0T0etM8ZjPBdPSxkB3NK67lDlE6A2VFFsnOmwVr3f
51p0Wg3GzfGDOueKDVe+UDie/CU3tF3ez5VfVx6tNuCfoWCYakwD87E6Oc4jmcj7TovGvWvQ3p0t
qA7C1eZTpaBolEY5gX37uTaS48jBusAUxSzxOk3tq+zQIpvG2AP4k2qv54kGALD6id3kbVEhsEg8
9NpyV07N6EvdO2dkB16kh9GQHbaq8oIEwuhHV+vzyU1GZpkEpXWZHCzqwMCMKmdfyLU4agWGr65I
UOOZOoT6tby/7rl1zPcRLkFk3jWkGGWPfjKgf1gu7OAX9A525HdJ9qCWjCbAS1cSv6exBqFeQkVh
pie0eAsqb4vo0x5nPVsFkpRRRa2yu6sS6tF1njy1JXPRCiwVDjNR4nnFoEHClhVP2NZmWRD9jWM2
00dx6r9NZnOkwHEL3pKBRlEyXYtvrk75q2lHvzCp5Vtp9avybG3vWV0XVAkw1YpJJe7VncrXp86m
dZLbmbqZcLuwbGj3qSHNxxg2XaatFplaK1LN/ksK4Tq0ZPvSeY1N95DUsgwNE4AdSER37JyItJ/a
FXsE10TPrv5gm/ajpllHz8KnUNUi3JYv51pFWHHKS2boXxzKpVw533UYfGcwHsuhy5PzFcZ3vclZ
SOR9Bg5DPDYWXGPA5b6VzCwfJgt7e1L3QInFriQT7FSunn6utxuZiNeSKd2HzHQLSJAom5xBfc2L
h6QBo+0m3uuUkHrX5PVxiS15iGJ9YawzWyRhpfWkT1v2cKR+6C5m89n0fM1NkOw0eomw2q3emi05
c9wyNKdcY784lOWjnmdTqIjRiTM7PqWNdWzdYQdiEJKc9xGpvg0sI8JV4kFtWWYaMKwnaD5qPxnz
e1iD7V08TFYYb9RCWwMdYUNr2ue2yZzlASlks4mbWGWcpmo/ilThjusfKvBnUakVp2HX6da07vVt
/M7mugF/CW9QUK0N276DQwONcM5FtlFk8c2iu5T0r1hV5/LRzlBZabYjmSQa6itJFJ8qHrPXK/1c
DjWFD8hH/cG25rtU731HFsbxyszTq4o2uWHvGf9vZ/aQZ0eK6bD0GcGuiRVStr7DrjuflYkD0FC4
x5OsEMe6BYcEruRsjkUbisJ9rPphPcmUjiJC/oxMonGCebU9HZtYRs6T5OR4NP2LCZqhgUA7WaKc
LB+oL4RDnStFjhKaIdaEnihCbWhgf+W8WsVKOhwX7Xb1cguRGtJxgql316TkuElwAKgSrkJmfLZE
w9LptJPThnFt4b74dovtAkGlhVxxarG691tO8IgROsXplkjRnkE8mH30nK0slnuTBg8XiS7dx3KQ
HRwC/UVSkiW8ezcloj7PfRH5oxqBGzsmVjZ4Uus0JOHQ2d/duNfPfeWgpfJMki9pTZ1rXbcDh84P
3sP+sBaowrWxR/KB2ga+n4WVsZ2+lkS8z1BCMF7VX6rM0A61KM5eK58Xunc5mKS01cBWbAr0sZcA
nDP7zUupiq9X1bnLJ6+riBSJmd5NzeVkxMULJlWDJ27u49L7zjowCT2R3dSVTSJCrYeFmD6nHMI0
rEjERzM0B8RmS3ExENScG/2pcYU8xYNUZ3PbRJi1FiIDsvaFCxJ/rKkqcRgHl1SNRL16sswxDiqQ
wChXG8evlvxBa632YJVTYOGUOxK80Z0j6l/0qfE4NVWvTqX3iEDPOTfbzRy/F46rTmuELFq01YuU
BiHQ+oo/KsnjY6rJeq8Bidu7rdUfJBs3AtgkAtPmBysKMFolg41jwpskzKNtdPK4y5Ui01I9twy2
oY2qDzbNJU3hcc9JcahHZ7popOWq1TVgFxydtdAI/h3eWD28FC10UM3uL5ZHXClV7rBEljQn6ixs
Dx+117Q+nCHzPCrrkG5Or94iWrtCgbdrqK+eSct2Tk79LdXsJSgYy39f1KBxHigpV3tv8dBrbmeh
6DQuFLPOD0sBXTWKayN0plcnazndm1LuS10jPHosboplYOiwNY9hhcCvuFy4uvGOauwIYxKGBQs+
lbrHzgOXM5Yp9Nz8No0gDsPAsIpxPw8czpHxE2RKOxy2uOGxXO3TQNX3mgUe2VkZAgN6iQlC2idU
YvdXdqfVXuxqzc6kpVRFymOP9IeHUWWnOGLPXPfeS5vSZIwxbf4+zVUCYZuBJw88+wfhLq8JXa89
2eo3mTAuNn0zeBP0b/HkWDPt7LRZOz+jngnqkiW1g2xj18w3LQSCU2K+oizDK1OXk9+6v0rq0Ofr
ja4jE4crKx/wnnCObntXE7Dr75uioTlHuT6cNeufP2pt1GcSGlNwvYlsB35TEY83ui6ui/RglcYD
E2l/NrYUd5mPRqAN7RumclgOKRV2RDQTJ6Y1IHcjNzm1yU0uVmKEUMnVR4Ree7s0iZ+GvQauuIU+
841gSuMcbYHMaVtav7/KZ7rwSAdOIDaLChpU3wVxhduo0saaNUkCgQ0ywLFvTcz8HdtKs733qjg5
6HbrICshS5MG3Xnafvfn5vozfBSIeTT6Rd72Jy3mozN96McKm264qDo/y/RB0IzlESP1blJcwY4M
+hSOFxMo7ELEuDGEMFtnZkZNhJiXynrVDcOZyEU3MPP6+1X1r0wPYRPekb2R6p/NsYnkj2akVlDm
LnXioks4mV33ga1YizXAbX7fRNssaSSsdnEFr+frjZ5N67EahS97G1gpeGsw3NF6vt5o6wO4Dft0
ndb+/BieDeb49qxKSz/r2806Nk8VMpEtV6ZFcWK+AbqKQyMS82VFa0PVm8F3ZSg+xmV9Wtd8vlT2
VNbhWGUVOJWC1rFdhF41nWJNA4Lg4SekPpyXiDJkUprQHrgpNf0nBjQ4nE6/HzzjufUkmdx2FKSd
t1M0+vGj4rGZxNAccEmdFxalhz4rDo7W4v3hzNvIzXCYcsO80TNUN0X2kkPC+rFUlKah22wacqj2
PqqT9M2ctnZOYfWXaI0eElLvv5JCR+qZC4Op4VKvIuse1iLjalJ8DJ12wJToAqUdqc2bhHSS+KoC
O89riH/T9ASQ4GI5MQY3k40BPsT40onXVS9Pbu6NP6qePh5evrrJ5LceShJKMUS4i0zrS663vFlx
vgcGMgOI0JcTyMTPYSye0HZ6R2vUVbhIBzUJ27OIwO7HFZcIgXtvUVmS6t3WZ4oC32jWyMcOUKVv
ZZXpk9K+tSwnmszx8qVJ2w+acKufrmwt6wEbDIWd6TLX3skahHMLALQOAaBCPXFn7yZtfhpzIS8N
ksbSfGQHgve0LuewS3HFJoyItVqbUybY+caNUe7XeJyCOGY9oexKhN3sjAd2t37XAjIl6Lu7maMl
uonN7NGa39SSAIpAyDTogx2AMcFUZb+534rY8L4wK8Z+N1jGU2Jpu3LwxGlpMNk3SaVuSOHo8U97
1gFAjHeDONLcZf1AM6mUvheXDkyv5dw0luFPTa4OjvzVJdV6sgkwP6wsR9iAuEg++uipXlGxxToL
jMwxl9u271UgB3vyE3f+WWhpf2dV/bekdk06hduEq+mUULGIwspmMr1OwmhYurOCK3WMMV9EcsQn
tSFHvSrTzzkRZGe3G4cQ1vbT9UeshdT5HhLFSF2LG7WBrrNZtrtic6SNW42JlLbujNy/O2vojDws
csQuoRKhh7WvDU7AAopziBr5Od9G7m7y5mMsk5CmPZzm7UaJ7p5d/fz7R+JadG2E/Tws2N+EMzXn
6w2aCAYQ4IT10BL8ss04bXLfp7U6XX8P2bM592zP6DwlrBXw3RERIHoW1/ZG+qZj+M8bsfS+ijh9
dX0CeUJHD4gHFYTzddEToQP8/VVhZEWYV8bLdadTs61xysQ4LAvKvoUTxTaMD6N1k0OTlqdysj2I
BjTvBcGydY3jL/Yoq0SGoNyiquzYxHx401LYrHK98cjLoygyHrhgEDZFCeOHdr8YZK5M0WD4K/WC
nbnYnxPZ0igc3QukCORT0doAMR/pJz4mcYaEZZ7OHJ103yh/sldw/KtD9TgViE4lLnK/qemntjzW
1KKb4uO6j7fsBmAyOIzUHN1ytjZ+oWqGyBrPILZa5CPumty5Q9DM1UR8UnuJXSJ5XIrslI+ARjTb
UBPfj9K5z4DWBCN4oIIO0wnD4COq1l8UtfIDn3e+bKpxvQsKIn72qpme86w8smeLA+USxE5bQ9t1
fAS7TlN5kBL9Ebi9ocIuey5S+TmqCvF5miMvjpM39vF3Y7wcco8GadJHQ9gBwxUUFxkep3DZmuBO
D9yDTyk35NHTdLqGWjYFEj8PrJJlBqVJ1K90Fby3lDfbwS/lO/0m3ZUpGnAL3b57k5ND74+r87PK
vdPgFTdlS7bWyrVK7Pw3a3bOmPpaseR3pBtQo7MNy2/6pN3ptd9Q5CViS2dxk9vce9zGsHW9jCi0
Ds64fl0MCO8sXrMgS6le97DcilY2NyLHqeVomXG3adxLoXGCQq6RvDm2YTKU22IOaWcggvXaW5ta
Kc3iz0Wnpjt77c1CPwBhAFJKzNpHQVo5LiKAZcP6xYBfoKQrUfRqXyn0f0VcT/+lMb5PPWXfbRlb
zW+YZZECCL1/LNf0OwEU4rFveNl9m1E9H0oKzuwZ0iL+umVjydtBYT2N0+Rrv5LpTQBQyb4E7kpT
PtkivnVYE0/9kNwu2wfdKrMl4G6/oFCEQiTeHdzCoTO8ACmxcfQ4z7R+wO/2RpCMsCPJ9rqdHUoh
no3Mk3LzlzbGXjLO5MVYmYFuGv1dnxgCW4ZxW2TMZpWGnm3U4aIuaFPSjYSinoDFhIatPL9hzGJW
627ayfKXjXeZSyyANNOacDTAnWsZ6n3LfhSChkA6eVGgx3OAo/bWphTX06rnaTbduSTYAZN99JBH
t3Skx90qOiPQ6ZroNGZhipLVpjS4DPNsBZqF+UWHnWPGtHpKspF9IT/BsX1IkXwRVY2/VcN1l4kf
cXKfkKRwUht7GRHdTmd5gBR0poBlORSPbUXvdr4xcPPsjX4OHPJEdiykW94snUElOmMQf7U689fy
XtElRCRZ3WpKt27KOPlWZe/sVBOKd8B9B5QxaLExKAq2bM29SqVEPkPVytTCpewbdCGcIM76tbV0
AtSQspmxWV3G9HVT2oTLbEf71f6eodCkPIAzoic/mHSdzh+h6jc5ANWmJpp8piQA6KJi6pKQTimz
dAg4ICb7Hb74LJsAy8tncxA/U4n9pJ1p2ydr/YLyFbbjCDI0NZJLNwIbGZaFpTLVxEoZTyvl8E6F
ccQ114zmE9kl3TFyppuyzp9yczQJaCSc2QaLa5eeGyaZShgoqrcYWuHUWJAek27dSzonsCnBZhnH
mVVPP0hQnlUBgYMJy6Q9lDbHtaqx/Drao65Hw9fEFN82s1aVg3biyXmHgSG9T+wvIkp/xZmZ7dWM
KBjN9rZBy+gZ4UwuE1ZQWdyjRIOkzdXP2qNXybknZKAKRK6dxpm6sacyI7Alsi2tBig1G/gUmNgy
vLPaz17rD1YU+Y3Rx2GWQrVwFsMM3A7YOxkjrD/eudj9pNP5GKsFH5CO2ztOtL0j7mR5IaVtCzl/
btmf7eyuqQ+1TrOij40Xp8AFzp75tLrNTYxV0EyXrYCX175Zdzc5vjJkhyFrmjtAAEFXdOjgZYJe
ortd2d3xRuRf20b+EuQ901nj+Tvzj9nBKhMl3ngq2+I2ecL9yWh4sa2KDlBr8zZ4HGJKmvY20kgl
14pXPSdASkuHbzQRSL+V4g4Sko7hGOu5hRMF7JW7lyYrkAIQZ5LUOyZ42Kdl7YRr0FhpTXaQ0Hyu
+q5L7P3gVDJYKpQPbVuHU+G9D1HNO4Ok5TbO1tO0XVA9NaKIrAa07zuEJmwHrI0wxDzR25R6K+ZL
VMeo31F/+a0aIejluhO4NvbdKhoDtuWchQQWFM4r1c33Fi96aKZEDc0nx/D0p7R2aAcVDnsIFomx
fE/VcMlVrZ8Ya/x1KU+2To8IKlLgfjgHo4JhUFSQuLRsKxlN1NhnvDW6fleI7I0OWxumw0Baq8NY
ZmrZ146MSVDX+eOkOMX0hYZdxSXtD6uqggJI6y6v8tG3++XJhFNTll0Wuu1CBGVCBzJpdIzEA5zQ
jEBKrGx1aKldOrj4lS2yLjpgaA6mB1OxrsS15rdLeWT1+70tLE5NgayrnQz8m2Y4F9Wb+Q5yTH4R
gIO1sYOsaNXmydqgvrNjB0gS7F1S9ViEFtfGJtP/Yoxx9q0OeRLYxmWI6S4sjBkHY6Lymqxj4Jbe
T+yTF2elFZzNHdUe9wu9XDs0ttJhTdBV4R6GyUwO0bbG/XPjbMvgTJAR87ef/flWWw3cC2zHYoRM
PSpgK6/PZCvHxFpuX6Z6jaKAKgIRAXPU7FVZ8itmNlJIttiWv/x9R0JMWJbFc3O9+/Vv/vLl78Nt
x6y3YoItuDyM7RCuhC+8bqHm1wfcbq73/fPt7yfx5/H+cujrH/3589+Pp8iFDWJjZaiOsnl/vSPw
jOocbwcH+Iiy4frQhp0YR0RsI3HK4llfJQaYWK9CyAbvFMXUcRwaUkLgah5B7AD6zex3W+XHaYLt
UDMbyhTteVJ/cZzuTKj7j2yd1WtSMEwnjnPjitE6amJznG+7Em/2WA39/cuqLTF4umxwhnF8jbZ6
Ieunf95kro0i5Po9qgPPCK5fJsJrafNsf9XrTnYuLeq908ZSuvz999fjOQDn/nkU6BL9X45vi+w/
j3S9pwfSBBRszcqZOfj3j7aH+fO0fh/rz/f/7m/+3c9MbXBPTn+AibuxoFRLTEpbo7pTEu4w3ybb
edr/12+vX11/dv3t9dvrzfUAf779d/f9d4cqx3pm3cZn0W3NERpt1JUo1Me8Wk7w7ft/+0PZdOw5
/vy+3u6EE+o/73T9/vpru2X3M7qneWsddCOnNP1qvoxqBybH9cvrr643VorYsdWglnG4P0e/fvXn
Z1Kf5e9w8f83KrRvaZ42nx/p27/qzv6/lKEZaLz0/06GdvuWVv8iQfvnPf4pQbPtf4D+QnoG88QG
6uKRW/9PCZpj/EN3dddAgGZTBbfkHwma6fzDRMgsXMfThSuFLv9LgmbKf+ho2hjedaZBU3jO/4kE
zdioeH9FlLngBWkR65j5JUo0m6f3V9Tg4GQQf4HuHEeYSeiG0DUjHqYltRPvxrl7HZ+0U+zjjsV5
Ff9vEuuNvzPrYPIZqN9dA0EdOjvjbw9eV1ZNgRmItQQTRhbaOlyK+Qu1RRuuCskP6DbtT2P+v33Y
LY3+r3hFtl0TZa712H1HzpKUd6N2AJiLEwTK/4XEZ/LR/3JK3P9+P/9HNZb3RJ4N/f/6nxvo7V/f
5X99oX9jE7Kn7SLgCetxkER5PxgOAtKAFZJCLZG9/PePZSJf/PvDISlwTccRuF5MxKd/e1/BTzRZ
PJEMEg9zdE5s5+CY8m4hdxQQhdvepn2e0L92WYt6SGOUzLNbr5xzPLxsSLHf3TplhXYPhGDImcvC
SNEIQfpc79cOHJHB5LuTPUy51dG/sYVAq0ObO1Rg9un9fExAsxY++J2cnepI6VP6nSyHQ17xDudt
FBAwewcXWhB/ON+aNhkY6dpnvrX07D9aN5z45/f6KRlY75m1eBwpPKKAREKyqBinDk1xaZdfoiFN
GCnhm5vdt9zrc9bBy7N0m0137Xwldif6eotlBmp4kx5n/EFB5OgxhvEYhxtcdbt76zdB1CrfEkVX
h8TyZwshy0w5Gf+Nde7tCdmd7G+JN8K0ZJ2rZDzNYniXtcfuBaIF9L1PAhRv0wblhpieZ9X4fd/f
atZWsp2dvQNhgzxeA+owwoncoCM4a+aOhSVuWmsi3fTnuBU1bKg/O2LR2eyN8zN9ZRp/Tfeqx6gK
aKhu0Q6hIg1sz8K93dmLu/iyxmf1blTiU2rcDycpVy8KHVtwKBGzyXBd5MlAcWqjPjRzocC5zFHA
23bUWvW90s7M2iX6v5XaDTDFsjCIUma/14D7M8361Ylr+NB54IzqE/7PM+4P34rZxXXLMxjujcHT
HKbKBvPnrJ9Sls9x81GV/dtIKgAR5ngPvKzX0KvsKfKXgTM3rxGbUiDaoahcM5T29Gw15ac+1wEL
dKJ3OE4pl2ddWXeqvrdbr/TxObCTWNlZIo5w0c+4dvIYWwxXCB19fCr8SV0Hpuhv1jSq9k6J12jU
GrShNkyGQsqJ1TrvmtsI0lr0X73gNZ4WlxwW/LafmuOKgzGk5BrqrPu1e9ofBoT99Fef8wrKPjJ3
iTbc5NIATiAhhoii+55JCtxZ3X94Nd0sgukXinr5ucz5a22Vn3rBfqZAMBqJdXOakGJtULxoXZ4I
rXqqARX7MCAwQaZn4rbwHGJxsM0kW4Ch01cPntE9miunSWEYN3XmxftJ84qAIHksU1pyGgo9qNA+
oy3k/GnzARc+vbEaVgdmN7YMedtxynCHqT1cP2iPehBcxzfXc+85FpqogTE+4s2YRXdoMIzx6IOP
Fu6WbLAH5VBd207fSngIKdr63ciony9u8RAr2EJTDOh7MN3HvEP8SOwkmkgNOFu9koYhLbKEcH2c
tvNmUdVTXs6Ib62YpfXwarSofnsSZuq6QQ/reBoaQUR8E3liwGGafWWNnxDNEOCS7TuNZcjle4Ga
m51GHWZeg52ZXMV78jENtJe4p5rhWas6fBojb9/1zGNn7DPuUiuOm1cheB0FDcVDlm1dpygOrO2K
q2GO7p2D3tL0nzYto+KabTH6HyeLxq0A8LGB/N0BkeWa03/tNP2zNIavYs6+5MKAB8iVamw3Evv1
vh8Z482uCz17fp4c3uPe6l6dtOrQzo4P9PAJ2/AUqLcY1R1wmP30Ek24dUdqpHRDSspbLQ7JzTaG
NmH1o7E8baeTW2uUygSDGXwJWN8p/rmXrhVmqLuEnlul/WAhPMiIcpiS3CIKXb0MDdl0kc4lnkTY
+iuG/OvnCStC9UbOxmy4HS1qjWORsJ2JeFFUwilxcWLH5ufQM1BNik+Eng1R31BIRfSIKYZf86Ga
q/iES8VY7HnHVdqPKP4ONk9swMQJbKZ+SM30oZvmw9hVzxpiQtpLUAA9hMLb/Zd1AOBRY0ucUR2o
584rEUhGdzrOPirYCJ5hKjyPoN5iJ/06ri21we1knM1PUfM8R3gHvqJ82xEn21bBFDcOBQn5CXns
WVicjYxlJ32h3W0WD4Ze4ltsf3mrs7FYd7HYrmOTT3RdeLsQrofAh3Cvurhu0a4BrnNI3AOFE639
7ajzVpQLn86Y3fQJb+uyDe6LxhjE7p+3NYmpXmeolskf2qXMP/tOLXC7QDmuXow0uhOfqYOZN83S
J0ox04iVcXhhY7hMjJ+ax0uLXbz7i0Yst9chd1F4jJlihIm/GnnersxRROXTen2BMKthP4/J+XrC
W83w2qJFqjwHRy+RmzwmAnbm0RQ2idMPP5iR430pki1UhmkL1G+g94R7mf0tU/trIuPvqNKQFjjm
wXbWHO894cZOHxheGh08kmD9QUjU78VPKrzNPttGNYsES2puOVB1qqp4ZCmJpNREUenv63nOH9y5
U8e66en6NmgcZ6d/yFSFu9ijAux29sFIrJuOtCj6253aGwg+uoqLQizzPZSYL2PU37YwmXczatFi
m/kSytwyGx5g946BVVNLt6cLH2FETnt97nIRg8h6bhanDE2LAnae1dV+WLxfyJUPZccMkJRgWY2K
BrHLSxiStPYTylfaSgSIxhUL868ikGNQz6Cs9pmd6gGjrHZomhK4bUpWWKoiJHCXDkpbXAb4IO4G
0dHPsdsV0qH7ndQ/ydhBjEViwSx1JigwbMnxe6T7gZJmoFscikn1o7eowdEgz9B5MAEuNzn/64HU
XhWhUheT+DajbaD+eygQgGtRNl7mbCDCyW45S0l5IGXuBrcSEQdgezALmC0F6x+2w6ncgmMI9EW8
zgZZKHW+r5KGTlu3jqeJ3IF6jr076kMPyZpojLHm2xINE6kHJIlOcx8B1UHe4EpeVFK5vJ34dEO0
Zk/TipCJrLhoD5D+p1bnIzMy4hcHo8cuGTVyxZNO+GyVM4IsAIGssXnuBc9omodT1laSOsQm6HAe
RhsakCryfT5or4SPsNbRFO+Gmo7wEuu47fdLOeNuE+KRnI1T5w2unwlr5/Z48gidCZ1sU7TPcQNG
BEQbcQlbRHZ3Q53wTs6YRPo1f4kh34bTIrSAyJagMfeLNelHF7pmaBsNmUyUqhYHC7pNzi0hzui4
8canx8md31enqc4ZTSR3soxgslAnD9OTO4zkUlE3ZXZAJJDoLtVG96yAdu47c0Ys1n8w2lG7nUhK
leR+DHhvyPoen9DCkV5jRW91ywT0+0mkFPsmZR1NdSe09cZb0lej9FK/vcYty4KeQYJsJKkRhRG0
RAUvpaKt6d/IPAavMzRHG431cQUrst/Ib7uFeCo8nN2hZhOKzdF8UjJ9lAlRSM4wQQQXNF26wTAC
6dHkN2qWP80kO5q17hdzK0al8twx92ZEe5zSDd5tOaeldn5GLiC0QivFoel8vAcfk8NFFSVGc5tm
GJE7yaJgoNMIiyndJXGjHwdRP1YFoTT00997Ls2gbj7SjRWA/eXdFJQv1YqaKyt0PP/RSkSPILJa
DVGwbATl5WPViVBdKhxAWgLnRax0Prcht9Xg3RWSJ389oxgo0g2U4lrRbVrbme8tBGp04JMZPWJ1
Y8wYM8VIhxT7F3zaYZLbTgJKi6HwvpNTc7No0X1hfcQFHzbF7CywyFqx8rUIaIam+35ZN5NESjM2
agOZpj/zYSKtsUzZgQA+N9EgB4QFIwZpt9giFwZCRG10hwSpC50YAjDME4kRQH9O6eSOscBuxO5r
7xWtQxKr9Vai22KxRWehm+4Jd2EYsABuxdEhYgoPs95mdTUPv0D1sHBb8p/siujJCGr2TWuyFsaO
shX+2D/EzOhqBSAzZ/4gicwCDRtWunixBNCHgXqm38VuujeoRqY5AcQJNlMSZ3FLJvljo+Oj2thT
eT0mB49Esl03smwR/dYZyBiPBgK5kpxRsZwyWBryxkzzn0k1V8xtYJ4ESnXUk/vFNL/YtfUxsmEF
j1eA4rHEELhstzrT+aCO+qsCPnOm7o36mGiJXSs2jqHZe4fFxhNg9f/B03ktN44sW/SLEAFvXglL
b0SJkl4QMi147/H1Z3FuxH2YienuaUkkC1WVmXuvjelJBFwnZsMj18ebUSMBAvDH+xLG28ikaZ7L
YX9tSREcDWlyYyM9CdHwp7Vz6Gp1R2G7pK+KmCOkkKdpyx319AStyDlT/QTziifJY7PvuFr0kieI
TU+xmYFRL1udnDe63Gk3UGxgPYn1IXeoFDx9STo/MkJPaWecw5353gO0dVpVeElq40Y7X6eaKDof
vT3gZqZVKkyLMcLA27TMROul7vwwRdquJUfm7S/hMS817dbhcLcJNWfQhXokRbQvYssBEcjfZbCc
VobmaOS7bPnVt7H2sSMJujdZI9FnVt84MYjhfh59RX1Y5tR/Mdx40ZWl33KzqpBjA1LgXSMeDq0a
4DjtwEX4mfbMc027+TytYMkSWgbxMAEx6vB7ZIpper0o37EQnJGBfqvQTfBzy3y+0SmlR70tW27b
uT75qN+/TU0DYBnznEkdGddTWFK7m13s8O6y3PsJnnuKJE+NGPdP+ANMtQXTCMPJBbNzmJFYumra
ToE+EN9aYMuRF2ifVJssT9TO9hy13mRogj9Oz5WWq6IjaaKvYGbne3tTTMXYSqggsQtb9kqNISKK
3Q3zuF0F7vr4AxZc8G2MYowORAD4RrN1g95DR7+hJMx1RM/FMMnuS9xPFi7raqqPfY5Y3NJJxYLn
biR15sQqSkwx9up5Fh29VD5KWDytNGY7wAHfhhB/TqmbJT+tuO5UbjVA1JovqDTUBbO0Q822a+Ac
DXIB5ACPwdgw/8uKq7g2/7Jl2UKZQ/3a4vqPU3Fh/2f90i8MyMD+EJcotisw+ktVX6tE+KrRR224
Z0MSFBuOExVmO2xJnWsOcznr1sdj55wlwMms2PaXdEVUijW4C/yUpW8kpLxlRuMQhGOhx7kNGpVs
2JMuJlfZd6pEHcQhhtzLk73Nt3nBDb0G2boEIeoY2MmODniMHFFz35aiP2pvwmyU/qpr8TNk/oQL
cA0SgtbjEJNQUSYM+0m6GpLVIxP0HzP021jEL8Bc38o0Sm09x4iNLlLHAc+magh7RSSnoYjVdpto
1aN+qtbyUq+80CQVh6ZlQ84pM8HMbjNz3derAmCQn4B39zC3yrVL1KNCKoDdilXqp7XkDbkyb8lE
cotcNwNVUw/Wqq1489OjENJJSfnYuNUql/oJgFCjRUBhhHqF4DWfgS/K2wwuNVmbYkn/ZI7Jk5lJ
fMq6kfDYurjoHWAYiW6SC/UBDO5YWs7AxX4DEt7yw1pw9Wa89Fi56A6xiQ+i/qZzSfIkWN64Xlvb
UAd9r5jiNrkI2DSCJcZTVqTDnx7rjZP6RlnRoKt5u+Qu4o5kAL/LV+YwCok8FEdoKZD27/IQAi0O
1bzIykCvKsOm+/xaAzHwnvVdpjWtuzQPmQ6GrafPKHu2N3hJPtQcC/Mjr6CpT4PB40gCRHzIU64/
iyqg25dv+dS9G2UvotpaYYuSog7922JDgX2nJLhonuxH5N/o3yTi2BHiITVlC4txh+H76xwSWAlC
m8fjjGSBqg2JQkZLMCDMbvIWXEeBoLS2pfCrKq8VtCpAKhugAyuEB6gKa7WvstnVmXxvFLEWtqOW
3oxIKLaVrF2VRlH2RNFlTwFXwhx6J4aVJ8xpxzOXcmM1QsnuFjq/SgS8AS2vFijiU/K2Kt9x196n
rj7LBvlKCqxd21qWfY6QD6WdQXylZh1RU7eoEfIt8YpnBlRk4K4y8o9m8uuC05XcPrsdYxpOzZ4N
h8L+eVbrz0SjiTItxV5FhCcHttbFXHVDw6KdJsbkPTSPai1IVAGwS7gi2NyVEl5qB8gROvZQwwgv
lgK5e+qewnceJML3Di1y5iek6zxP0yME+UwCIcLXHPFEbQlclg0M3s30376YvgK/bLdoGtE8d3Rd
2yoiw3Xs7VEucrdVn/4j7QEBW3FlqLWt3v7WhfCRZ6yzLpvz3ZpxKuSa5U7PN1DW2q3Uca2QKtOr
kZpF2aI6+GUsv4ScbY/svVIcal5XWm+m1gkbxFUs4KzrXM0katJE1z6rO9hZqB6KKxqjwsWgyUY+
IyxAhZPSaeOdgYSqGzw+2byRlqykoOxwzYnA2hCueMuIfU59rq9+YD4rquaCBZqg0omVkwvYXpfu
Rw9V2nWa/GZF9G/BeXZIs0hCiSiNPvRWIr3GoeKe/bltGZNK4q6faD6i7OdZkfK/UtdxdsQExmsa
1/Jw6HtgW6x5FveM8cv41YaGpmDOT9YK6jFXhPOYYn2f50NZPkW1s5xd1FpAMwf/MTMcGdyJ1Yq4
6DBHBhxF0i761IU/ea0t38jZgPGzkaUAOtHXyGVB6cJQwdhQAsngXJb4KLVFQARcYvNSuGUNRIcp
cJNVCghrldCHWNlvObO/L1aT+uVrReZ8YdShPWqotbACVXYzc2MD+7SZB43UdWm08JsXB82Kac9p
rD9T0E+a0aBekkvhbpTESCXKpNm9GMMuDlVORsgzSPzoBKFXZQOKiCcBq//fVxZ7896ZS+8iVnUy
OfuZptnJrKW4JsvX2lmpTxflqGMQ51IO6JtTNBGsAsntBJd/hQk8aLiJgU1t6pXeeDU150nGXE2x
14OOrV6nXkUy0jIOIHrgUUvD824t614r6edJoAHdi9ucCPtiLO7CL/ogErN7wy7y1bCXWLs2S+L1
tTI9PzRPw5+PZW87qM1XQ2pnCwQzbijJOy381sPEC4HKcbnyLLV1V0uDoJZI1ibSzYcCB0jHQj8a
y0rSrnQgV2TTNZ1XdDzvE6/CrNqvrJVjOoJsp/RGYZS7VTv+WjIt5UTKTzo4Zi1D+B6lyJer26wf
FH0RaPHPgttrgKZLgzMP/rBX690hqkNEp4N0F0BGyGYHS+hZZMQC1DItvkaQhiCQkY5axRV3aeUR
wmlTm+bLlHFnz4Nw5Yb6VcspQN7lkUbmgTnBtSPNRJ6EXZ2gLlzl9msGUG5PdRXoCS+tnasvGoOP
BJ33Kqh3cjAR25C6zswRdyvOnahOa/z7xVenry+qUH6oLb+RCe3e6ogKXDSBu5ZVu7pQ3/I6hnHB
YZmtmuAi5QUGIL33kKqhNj8T/nB4k5D2oxC2wutmPwOikdjLWyFJnw1EALdXZUwonHdy9uQjVezk
+HYIKwOZhhPA/u/cAY2ya4mChDUfiKHKKdIAf0WIWmzI3jg+xYwSZW3OfMgpciOyNfVW6ar1ooQw
eBKKQIHdBZYAMv/OxPKPOBVNe+XrKUqvsZcTpyW6BQ2dFYajL4ot0nSzMOw6TadrNTaBYcyfchpC
QVDOHf0lN1WRotf6fKGQRPhESGqIyy6R9WPWgZFYOuOxavq7qBNpIRdcnRBzTejWTnH/RC7FLdET
KZW7GA1cOhEg6BnHTKxjsvqvyMsjuggoqln/qRcLyXebLfOp09j2EwHdYBGhr0UuZq+gDZ3eMLDl
W9WLNCrmVcvo6C3RnDqlvtRbWSa6RScOBieRLxb/ptH6Lk3lIsg85prVfMwju0WPQGw074Cx+X5p
i/AJtd5Gi0hj4GJEeoSYk5qasOqVFGfCf4VtrxAkgLxc4rHKcbVtjOJq5j0fYcoGOcfVzsx0qv2B
a8kzxHiUolvbDDRQ8ak5S43qhD9pAHluEHoTbylcuzJtoVEaF0hL1WFi4nDVxS2QrTdwf4nXtaIO
CDV5pEMT7QR4FR7GErT1YryvmNVtxFZ/1ZpJBYVyoS2Q+G2oh3uUxxk6DLI/ajloC4RkxticdHPY
AkVv/bWLUl+V/NRchWNWKfd4mX87oWE2RNN/z2WvJXqT4N65sBzSCmfQgYBfZ+BpWldx6EZ8EHKo
s1PxnplGZdEAbO+t9loISbRVVC0KhEfTOovU0ypozV1Y079qnvfU/87CSOALpPINBQCnwayfIo0j
G2HxSRFoAJORik1COzaKGTqCVuI6ro27pgKHbVEJ8iFaXhJ2zEYxBZgiH95/Gz2KBaAPU3jtNfBS
TZx8/7d0hdSmxBdzDbNf87yBxrT9JuEvl6Cbqop1EAvzIkI7dIpsPCVrhEm66xkHhgPRbuOnOhsn
cxRpKDyfc+qVP2TZV1NOv1siLRF7138Ao1wz5MvCyE7ttAapFy6x/99qQKV4t54/Y/W8bjXZ6vQm
rQtcidyI6CM2aQX1ugTeiyURaL1l6zXjXoQbwZxUfMma0yxOa2zWCnBiydSRZ2ryTk6tL2tiTJqE
qlvn5hKkGTeAFFcDlMvhuRGRRUl8Q8mHE14H9UWhsbgzqpUGXe6y/fQuAT2EUrWUaqLpWkTDsDSw
bdGspGQX/tJxWnYSLtsnBNbRyfVxUwW2Fu4X5G7UG/I6CUGPbw9z2hpQe3FzFAXXnEVIuzXirtgy
dqOxk3r9dwUfvlO66L84FCycRj+f0AcoztCNksNClRjoz4lnhSQEDmZZwTokQ0PkiOijcQpUwn7B
8XOG1IpJ6vtSv6J9JkkhC4z5Kgs8s2lfaPDQ4eyVWON2i8luHUkPOQn3zCvznTQKPMkxbQqZyMYz
qUqkLE5jZD99cXEaUfVwPgYk11/wuho0LIrk3Iv5v1zllJn1dqClYDp6KOfvTar4gAJ9JVc/YAbM
11VbKCWTS0xnxovW9LcUDcakCLcR2iC4HsJPbRQMxv0KRi/CCacIqPaUc2s0jmVM8thAIJnepyfL
QjZNHkHBRal5kE5ON4piStjhfO6cWErfQdVHPJNDutdaars6shx8QPiUzOpQaU9/ZaP0YMVxkxmV
/kNaIYpXAqCRGkCNhOhaTmn+gS3+gn/2GdF6RhUmcuARdRErGCwYg+H5TJY/5OH7tFeIjUuny/g0
P2hJ91GWjU/r/5ek7aPQlxJEYpHWW6wliOKZayTRSnUYhY+oF4RPABSG0jtUQPeqIRJsNrp/FnN5
R8BErNLvrXu8mwzoq42ajlyQGa06aprgazW0Txms6I7AzpUfinK/pHUuJQ3g/pghUjF226bOTkXd
yH4pA4PVgNpWCgMsKRy/hAlL80xOHlfL3Kev9VouEFunRLZlbqz2rOAZES3mnwRz7sg9Sfh4xpOR
LWmgKVBHuN08u+DzeFBrwi+GyS1rlVQ9yrN6VLWNEMZ3SW2hK+koma1yUbch/5BfeWI6vguhbNNb
S61dVJrHRUJFVBfSV97DLpzzXPInVuOTPKp6YRatbmWMrV+QcLCoZXZQsuWpwB6cYVzWnUxvyVez
8r2MGXZa8kxziCm/F88e7p9pLzfWtouq0Ne1ntuRLPtzKrD41rVjTgSbS4pGxrvCIKI2SUDrRU/t
hORqqkGjdCknqKsELekaRygXG8vGwrM1MdTcDBUTR6P7Q2VdJplGp77OFOGmHmB4zTAfj+dMnaRd
TVC9TcfVLfF+Bwn1UNRopiflxrk2UOrvUwTiu//+VXGK7xSpjGWM6+v//6csssCkTu1F+sMQA1Dw
nv7vrzI/5I/++3/J3VqV9/++QiLeUziDOWIFKouk3PXqiEKZz5F+PF82LfrEU9LwVYxqDdvi8V6S
x3fOQYYzZIsUn8qmsMNRtlCgrNYVCg7Ri7X0DIatrUCynhFwkGXS6GzFrfB101eSF7vOCk+LwWIp
5W/YjP+y6xIJ0jbp88KriSmtuwlmh7VeeA3JTqwH1rUGQCAZwFeMwFDkurYtE9NUJCfQI5ge5wNk
rxaKu8Y+VoiqgbANaHXG93uRONBXU3gJp42SESQtTOq21PBMpnX9kcVZTydh+kgLwsXncDyKOiFg
k6kWqAOSmHuNcoxabMxLzmeoJOvrXE+Dx1y/tBUsGXviGH0r4R0paiiecqGNx6ZKSxQtc1BX1Hoy
V6YiLb3EUvYtmHZu1tmtKKrWwxr/OssIM1IS61Z0X+zNM59gMTz6KjzoWf2yZAJjWrm/6G3WbybC
Edywa/f0pFDYr+Po9vmo7QSZyPVYytStgu6PIPj5WWFVbAi9nRnVH61FLula/rAgYBWJ4U1aSO5x
QVbZQKe02VRSuheL55OuIs+zlDm5lQTUjxOy+5jOoStFnbVjir9tYCy4k4wDBfMXA/vIIbGEkTvS
KlNfOIUtpGBTMpmeYSgdKS3coKKuPymiDOmInMxnG83yO8ZqdB+04RWVDh5fkmHjRK5xuLfJORat
YAK5RUW6q4Tl31Ka2QNBxcYspd2It31bdmg/SDgAzVwukAs0ennl2I+ubskDNkUWO2otEhyKZk/6
PKOvOotArukyDjie/6yuf2GVG9jxzFtdT3Qmaqa4+NouavqUIY2xlu7VWfPyotVxZeqwVbvpT0Y+
PlS4Kp9xJcZa/aWK9qZNy88QN8iKEvWgGdqe2ZtDY4hmpKQ0z87SA1le7EZDeWcRaycV/Bw36LwN
SFpVX/SLKSTDFeoeZXdEw1LE0aWIOHa6KtQdXZoM0sJ0BtgAX3KmW7sWPSqPymgcyTCZfM2AnT5Q
kAdtX5j7lHbRNu4E3PBjaG0bpcNOrPEyWP7FNrJ0ZV+JVUcNYskHwvVW/IGyckzD2vTAwWmnKmTC
nsbHrlHDE3oomL5yKl4MKYQe1yhEOTDtQeECu7QnkeUm0Yd0NEkbb3RgBwfIgHBTCHAfBa7zJnSG
l15ltA7iNLk3qqDaQtuI98FqFjtSjeIVyU4Lq6TiAhwTemExKN9KIQWVyhNm62XYvk2UMXaRZu2b
1bascJiGbwCqmBaIQ/nWNwyR6lnP3ySiLOgUMBcW0WnbtC/TN+xIZNcvbfxGL/TJ9Myit3BhvtRz
SX2dS0QEeWqZr2xMNOS72nhFXlXZ0qi2lzCz8GFWMh1u5FFmiyLxv18CypNPWliJ7py84/LSYTQw
Ww8tYhS6RrjEqaZtE72bTiFO11PfJ9NpIgLgMMTMMZ+/3zcTllKrAC8FMvjYSf2+TY1AGnTzrc/M
135CF1mu3/k8Jc6QPccLgpS5hRnhKgA0mMdthJEOmIs+Q+TVy3QmoyFp3W4o6K2PfBDCXEmE2iU/
zCsXL2lbEDCjTpgQwQCbVpSWo8y9hMZIprhZX3wJywr+QaouKdkC/lqfJrTpft5kxmXlJxZS/VBi
s7XSJr8VGtsxE2AgMKHFfjbi8qG2DcKsNfbZJGM77ZgIAvCmd1dqT8EO7L8qbmmAC277zA6BZzse
NTLTIJiE5g7RjgLYabj1Ubrv22r1m25iWqNllzZJgqGd0t381HyFK5v8ODJPnpX8EFbmBJUXSwt+
Ghr73Oy4TnEI9J+lWK0BQ7bOLUgIM8OUhlt2kp+7NsEYwkYvBix6ZUF91AIvD591LVMSe0IOyubO
JlKO3aFpORr0uGHqp/trhBALIRhB7LJMlydWLIyr+I2UCrOmlY8iq8okZlvT9WPKZZOiycKnugx7
ScW8WNICPsMmPzD52nfEY2zUEIdRbSbylg0BekptaPxgZwH0OiLW1ZvGhOa5QfxA+bQzqQZeQKLe
NGjM+O/VuXRIQMInuo5UDimDRTV97XSpuUTLLG8UmmJs26uvVM2yoxSSo+SNxPP1FtFGOBgN2pZS
EcNjF09Pw2xsDxbcMSRxdlkpKrP/nK0kau1saAwIg/QEeJHrNo/79WKsEkTK9WiKUnbqTN1bpkE9
5MnIPQ9T0k4lUQ4KNby7XARBFwnPukw+MxVEqKooDyGt/y15+xojZGZlLWe9Zlg+E3h/FFZ23LiD
5AjqJ8dfRSzZXNGrBdF5EMOOpkC6QF62pjNCi9lgO7ZEohA5+0MX7+8z6W58VLiLd4AyFzsZSixb
szqRxkvpIRvnXh0qp4sZ2Ay1TGBsDKt4JIpwRl62NRciFFKzag7czE7RGo7ewHpjtA77XIyrO2Wd
hNpI37cQ0Xb9rLb07sfOr1VwLktPJjeaiJ1mCK07LSjxqugD6gCyd1rG/jI0l2UuOBpa4Jqcoe+y
TBkUK+az+RO0RnuyZEG01S5PvbIxcz/MlMaFYYiqU492ROxweNbttVOogPGFtVBucNQKZaw460zW
JoiKAzebhcU4Hgyjh2GVE7fa6ef/CkfeyU1b6FAHmzUwSHenXYCCYNR8NKn6VdAhUjWDlrsDrwdI
knHUDOS4eTnqbiZSRzeijDJciE5rIdeHbqW8EJSlcAtdpa0TWnQJEePZU4FufEzTNyUK8x2Gaax9
sr4HzX5YUq0P1DS9aPhHHcgzuq006rA1kolaqI9yaR9Vg7RfR+aD9fPw/+/3/vvX+PzTcLWQpWnt
QrO66DSn0A0laPUuiAhy2yNjMwWgmqmnhk2xVeZF3CfPP/jvv+SSMX9pac+OeB865tHEongde1+D
jQ8gg3W6S9YNKlHzOr5PyN3vkdNsE0e6lO/m5/hjHaAEqvFDEjyBxq/LtUp9o1xQrw0LQXWnq7kc
wy8ABP107RrfQksobJ5tlcXuVI8kMOkjGr3ahwsZ5H7p6j/8xrl60fmryOgl6g18jm/yNelO6wdB
LTwYiOy0C0BxIrnaV+OQeOtRwOocvLVA+IAMcsE/FwTn3BkRit/GVj6liq28ZN+wbiBc4uQS/dlp
yKT/re8ZjbbmaNRnEkr1a/SmFgB2vsf6yIbQMWLkHGGUWe6lzl1IuZSdISKZZjMcUUbDlqVtzTKz
TD+pqRjI1DuEuY8URr413xUI8KDIj6ZxF4QfXjriPE95zXobaQ89pum32SIs6RlFfmE2nE8qMq3W
rne1D+WreOHWrZbbBRs5ckX2jisekmFbvqVvwidSAlpJ2B7cyh80V3lTv3OZLHU4QfYa/+uPyivU
RJZqAH1SNYKIYeJm3DcH9G3kOqSf4xeOY+VK9OCFF7fY6s/sTw+ofuN7fB/eJDJcbKS2R8Az9bpZ
XjjVkBD5VJySi1xkPKnGprbbHBXGpnyFcICaRLinwmaG0jO6IxDP/rSeCVFID5Bx8eTirsHpQrLY
lNowoV6mAPtL5THsEVKX6dbeiDd8NssOXP2bdNYAlduqfh3kIEfhe1R3IMjHYQcf0noRr8ZdXhyZ
hSNsQdRwvXyH4CdtVnrDqS0cir15pHFMIXlPt/n8XAERFccSRA8GdqNX/muPzYdwnXc5Cn2/2K6u
un99ki7iY8GLeSSdjaCGbvJPx5X3q3Xo/Z2k35l2/0ZzGmwO55Yz7hM7xIMNuCD0r3YlclhUHyVG
z6F6srbk4zI1M7aAUkkFTF9NETqOJwHWo8nMo+oM98YrT9ThaAkWcLq7+C1/6qodPpGOEUvrdAd5
A3/vZX4VfJJO/WRrvLblRUu2YHLCyHlIV/kSbrmbku5WPnoCE/+1e8IBsU7TLKG36kUku6AE/eic
6r3dk94cPwZPdYQbaeVkw/ebPohjDzVJfJq/8l17NC61/0VGTXcgVdNFlds4pjM/sk8MIS/GFY1L
9Q51j150hOnZSyKXjJX+D8BHDygDNMQGEeJJVC59IO1p+kyfbGXKN3O+p6AeBbhP9xsSr3ICQiOi
1AzKF4sId7v5rF7BsO6t2lfv/d6ckDsE0nf3KUIN44l2hSNBh4ONCtSyZ9t8b7bmC5iG6YcsAqf1
h3Px8nT0IMVdN2KQveRTINzpFaU9HyntIPGuevJP955+AW9oXMPXrquxaR917pgv1Inr3zMvNg+K
g/iiXK1rnG5pg4VQ6BzhxDtEsZ7uMsAi3+Rv9j7XDQhR9qTv4l111t8Jb/sMD+0+8sug/uu8OLTT
7+Y5adpYxd5gesIXx4u+Ad0UVgFzuv1g3PJrTq/LAw6DR/jK9EOxs3OqQrQgW8/pgoINCPMMaqC/
SDyq6HUHjsSN8YuOc1kwwJwmpDWKjRO+vT/zkDlrWDQQcyEGkzBXOhp3z4JcmC3v/KZ+i78EgrpF
u/uhYp1dPOOoExnGQllwu0C6xKiP/TRz9P1AIC8fNouplOzn0fTUPmzMc30Ve7qETsiRleyFySfs
AwE08jrd7XbhK+ho+Lxie0MQOa8X4UVm7niD3kKvi1YwzAy/U13puAQY79SAaWxvs+v+RCfzWKfO
6IhufxBe5ot1WM8CQ1RuDEfrEGnH8N9E6MFB8KgS8WEod05Eibvbu3Y3LsZH9MKR8GFslV/h0AU8
fylFPQ2DAj+aHQftG37keZOgFLXFs+ViZrDjD/0v2iMTjxi+buQPiUb/tGEiAa6aBXyCtpD4DHKt
XRehU7ARAJMIbFmu+dIWTvsnRq6wSz9FPtKbtJXOzfCVHopHyNLmDo5eGT67TdWGTKZy+EXVY9h/
ip+Dhv1QnHx12zVOtC0WL/2z+jdIjqajYe3v1SP5bwx64ftFWPrZDlHXOsNHse3qgJESmgqDdb4V
joxgUVkvjoJYhgFIsAIEg+C+AbHh9JMduwbS7KuybGSvf7OOkujXe0yQEEQafz7oPpSiu3QW3oGA
BFzd5UvyLzqmlWP+iuNWZ0+9LBKxmN7gGIWPTphLkPpTBv2eGWfBS2xewZBChYFjOO+R+cYu7MoP
6/3J6zg0wsaAc8sj9EWfHzlu+KudMiJcLpCvWpLiKFP6b0tEp4fA+NiGbAuOcNVfovGqzzuYgE7n
w6LGAOQ3R+Cb3+VDvi/vwIzMb1o/8c7cl6dCdbuP+K1eXFgLGJGiTb9XvoUb764Hay92eMOM6cwb
QT540jnJPYsDy7qmALklwgD2GvnVEGv4euVGeYjJTjfdeUtiHYCkQPJXRBrvfQBLg1CUOt7ovyGA
v9npbB00tugAIPvrxQCavSzTC/LLtw7BoD2+Ch8r7/ToQgUuzuY+If4OLuRyy/d5uQ8DsuiRDRzi
QP1WretwRphYzYu9eN1PuFWA/SbecEvxy09e9yrgwCg2PcgUPFu8eXsMiosrJ4yfg+msDQc99nFj
yAfjr2JtJxtN2xhHZvLadeC4F14W7huJrb211wmZ/HeJ5tKFsjFfSMBFUoOy1kCZDDfU5cEs/do3
g6IP2vXMCusuRb2VSicWoaMwXdsM+7wnx3CzlDv5xv9vCJsSt8HoLjeQDUbmPbWVGUGJG+ZIeuwp
pQdSkJo90a/cFNLqVVePfe905p1CUhiOXNjqf+2tt176FHylr32mxVa6skEhf5KTV5qC5a07J+cS
T+VuatzoZXhkjQ/unCeGcc0mcoytycWl/oEeEXPov2kwa/GpeFTFKAP0IKpOTbajOcd1DhVScoq+
zE/5yCaR/0uvYDbp3QWwoT6rQ7ONd8O+/1Bvde5DFJPRlL4oVUx+KRR+eCFBXDjwaYzA+uwL30RR
VOwrxV7KcwlBBx03sSznaH2pfuvPOsa5saH0g8cZaf8iDWDKpvzD21Wo//CWLe94F7FhgWNBJYdw
8Cn4rjekYZ5bMnB2tEnvpZ8M++6FaWf4EITNelz/qoP+Ur2nph0G5j3i+rUr3/Cg2gR4z3jzjjUM
Kj4srCO63fCw8imx2K4NuDkUKHb+yj2uh4ATbypao8eZvt6DnxNzKOYBji+QwpjCNuaNiVtYP7Tx
KlyKF5wyZDlwHWd6nSIV/Ubsuf7jYGswRuyBotCjDPfiA93KS0fVsROUjcas/WQGHYJp+orE9F21
Izr69G3xQu6o3yx8YTeCut2lGH4cGubEjDZO+284dI7EI8PxhKoOQf5byVa9CwPuLU5xzfZK62ge
HDfP3CZH81DjBYNSEtvGMT5zc4g+eWby/QinDAuM6hPBW7/AtatT7+m3zVCwu6Q9hVhjWG3aTjsZ
xWbe01enT6EGIQ6+Gkquy8SzfmH8G31KbFjcqFIHY0m5z8iZeguhs1W/H8JnPX+K1RVWePNO1zkS
tqHHDYrU4HSDkJrr2dzeZ7XxzdtQu6Ty5tee+BjuPuTZ//JhcKpmXOMpaLbyRjgW9/nVTDbjp2U4
7Y6UALrsvwsYsTuGFqaTkuqsFwCTgtc8xICPMbyFSIomzrt9zMVP9mgEm3IQv/KAVijHPXVXXCMf
ka3J/rnLt/mh+hoJO9/n9+hEZHNlcVcaEOz8oxFwU7+Zz1CIcmE1XWwy1gHFcrTJEIvvkkt548eW
LuKneFXuNDP4trijqBE+8PqMKJKRs+/BBX1Hwj7/pHdHoZD/68I9ApLnlP0e/bIbF8IORVV/Mh8Y
dr/TvzZIGelta1f9CQ+EeEshNR935E11tG54Genr1YcJ5patOZ0b/wKOotwWx6DfoJJ5h+0CShaK
62Z4p1XAeT280/oAV91ibHHA8p/Vm/BReOIPXEriyTse1QsBcJikyE889l+gptWf9o9Ta2rA5djA
yadtPDqKG/6E++4RtfsUMe9WPgiOAXgWeofTjBsgF6LXfBAFWM48obzZf0joBW1j7fCBGGglnJBA
b9+6ttf+FTHnw1ycCv8jwk+eVRSh3nKIv7hVp3/sflLu6OAwvhcafNHm30iKC6eCSnLLhlO+fwzX
WDnkv9o7q/OWfJEOGBDbOCeOtTdOEv7CX2YLiC6s9S2mgekaClL4jfopHMSAIHDFteD5OOz++p7R
iRMfWVZz56bbbhdjgb9IL8/N5ikSo4YzttKlfhaxJhMGn35edFpepff/kXZey41jWbp+lY66Rw/M
hpuY6guKBiQlSpQolzcIpaSE9x5Pfz6o6kynKIY4c05Ed0ZmyRBm77WX+c0TOrZKPaftw9AWzjkH
Y/EjBst+0S/FjoUzCVnv1a3/Dv3Vup00tH6Fh/aVQ0C6U5bpc3oYklXGObF3V/3aRC+Kqobclqnb
pXY5IKk3M58jpBvii/GOX9Y/1x4yZWsRYVNClnbhr8mI3XeQ45TrYG/Dd0GJQWYkQE7OfEQxL+Rb
oryHOcOMXiQcmEO2y16Ao9uXU39TYuqzcG+9O5/9NHMf43fWcPtECj1swGPK++CacIStsgTlbMa4
q3qsHvXn6pHw6N/KW4gEN8Wye6R2FVfYXS/N7TraywvzqWS3FQBKsyXBk2CpP5Nb37c/OodpzGN+
D0BNmg/gSDcokkG3e6Jgd4NZdYlktopd3VJm5Mew78HesJp+lvsCByV8XwCFpfPuYD0N/daetzv3
tesfw2opJStdXmX4yHDqX9SOuYto/bNtYPhQxHXQGGfy87SB+l3RbfNf7lJXnREpazKAZokst7fi
G7OVvh12+TVREMyhvRm42HJV3uqbfsUTkC+1RcVA8B6OsT9Dho+WRK/DBVoHHJQMt3ZT+gyX8GdK
WuYv+oX8VlirqFoQwB8lAvkEXJjljnmVv1RP0CkQveuVvXQf4Dqu45fLdB+tP0DQnR27G4nRzObj
b1GPPJge5TbepNiPmCVbGvA+hKYfXuTy8rSoQ8imC5RgC1fWl6Nt8PHfI0BYSVQXLBU7wuOhtbDs
5RyH8+TOgxDCFG4RT1KsVUuz1rlvo5LUjayn/NWzog2MQyZ+IewS/CUvQCmDEO2am0gOMZlPuR4/
b6E6D2yGbvojBHZz0TDZgOM9asDgqkuh9KRLffb3H71VXjUiN1aR4cdIAaeMKAUJZVwii2y/2+8o
aLeXttRgGAeciyYs+IRFkktUKh9/GON9bGIWw3CBJiYAY8TJyoD0wbceAVmWjp+TmIN7hIJI41nA
PQXJQYt2GN9kPTxI0Y1Hx6LLPQvQgAL1udx1Qn1TI7mapSHFnGHtXe4XhWrGf0XSzLOCmgsJ2ebC
ht1deMO7lrtXbu2qpLBeA3nsKTRUrJBwNZpDoJw1QnXAK6Pd1o0cj/3erJpoNUK1oDPD4MzNH0T1
OAjQq9PfA6vHDSCo3qQQrdk4vyv76raWcOzORoGjT/zSGTkt1OFxyCVtVQvZobO+VAbzJho8J5fU
nUbhabfubaqIO9OlODJVfRYZAxVLqTkq+owuw51FV1sPeTPqy8gDDeT24303qte8DhKYTLj0ifI3
S8LL1mybOfLjrxZuvhvb9WH0+Y6rlZdV2lfrBpYVcSaO16VJ6mr2TicP/g6fUfKHEqY4tsKrVvaC
i0BMU8zKvLJiTEbalCTTbmkGFgntIGkUK9tWXxGJxClJNTHfA5yBHaILf/QRtbVfogP4KLnsuqiJ
l3pMutDIzQYC+y4sfKphxbr4499Ocyf0XBQkgD4LuliAl0zdsAXsTD70SNDF6GM1bSUL2wOBPkRm
I1PQcl4gZ7iuknqWJMWqFOEmR7AeiYrh/vuP/6rvMn26rWiyZTAhEkf6Lmav97WemaUjRx32iWIu
Vx6tg5AuhjQBlNzSoNslw5X+/nMVZIe+3LaiapP7HcMtoU4X9ptyjlwZea/2SsmkBRPEEqZYaawC
s7sZDLjwowyaPimvoOFdGTZ4TsbJVLaZthZ2tzlzKdM9fpLU4Q0oqqlqAitbrujoDSiRLg/AQ1Gw
lJFFCBHFarC0R8wZVOS1f+3lzCcnQRiWLyq2bnuvu8WIN8wya73hzHIwT1yLqoBF1Syhqzj6fX4s
euAqqpQFzMoLBCzTkAN+khXAW+nFh4vmSpY48ya0UwtQheJhQjGRMZg5ehMRE7sxz6XSMZBwpXJP
7k1NBydJpoVKKeBNHr+p1D/y3EUwJl1hRiGKntQeOAAskxgdPnyPNJpoMlTaWaSS6wudH8JaHtot
jKuyfLDAgOQDyNQ64fXmDSPwAuUICiLAYYvAqvffv9RT71TFWguKrDWpXh2t68ET6B5HXuVYCQeh
gTzMzCi6M5vnY5EerxxNZe/oaAHLpql+fls9TOcBzfHSaUv9gDbNvk3MbWfS/K7ZMTktWLNL92Pe
Isdg85fOWvehfgX/AxnULt4bPisqrvKb7tIV1iXvfpVb4t2uJ82S/EdcoO85IKCRG8VKrtwbufF/
ZWVSLr9/WOoX9Sx2AI4quoquu2IrYloiv21GWxe94qlYr6AmAiLTzFArMMA4MWoZEt7pWOJTlpja
ukftSZ7aytYyLeMHT+kAOEYojBj9u2er71ZU3leT5oLmoVYwdt6Nm1jlmT1yMnZogsEdh5epGh9f
/+1ytco2MjPgcllZF42Cqg2Eq4txkp1SEjSuGalPnP4fvb4NNXqXHgA4ejKz2JLrc9dyavdoBG5Z
gKgHGHq0BDyAJYpkDaUT6UxPzCLCPxK1kcGnJ1SoxcrT2U91y4jdY4zR+cnb9+/u5PbVbF0VMjpv
Bgvx6N3BN/lrDfYAiualotJkbgNAosO91YQhXnmotE47D15WhCDI9HJa9S606CtNcjI9NDlo7P27
OwmijID9L2p8fWozouHqXeU44g0mStaFXUPvHw6t7/5EJ2ILjZKGadhuJpWlepKh+v7GTh6M+KIa
JqexKpBz/XxjERhUFpBcOlW21XG+mRkarEBQa0gk11d1CJYYj5p1TOM8RPnl+08/dS6ywibFMxnB
Pe0oDoveFZiXcyYMk06PRGuiG5mmtl24UjzzPtRRmS67+sw9n4paQkYxCY9ZhG7MIzm5COOtdoi7
0hl73iWAmx+Glf34/s7OfcbRnQVYOMATZcEC8rsajXIlrORM8D25JtkMCq+PVWl+WZN2iFaLWrMp
CmWp4XgpY0gws3sWmJ6l+/5DJkgEC71oruDL7CE1MYwHPxxjteMW26Bsr1oZfqilKvNuiJlSmXQM
/MH/gR8nctcggFuNldxIw72fczYPk2CUZ97mgftzEhyzXFAa3z84ZdrKn6O9Jst49VrEHhvI/tGZ
IvS80STEghwPcPqs5hjH1TRZqICgLsKEbWZW8T3s7sk+i5GiVDA1wVaVMiqdf38pX7x+La7EtGyS
VV1VzOOgUximbA25VjhFins7w3Z8FwHFY20hjGHfl7W71RCs8LXt95/7NTsBNWkBrDMNbKisjyf0
W+C1PaUeyygunHH056bKnqx42LghtvDRCLqley4fmlb80TPn/izdhDiva+I4O7arIBiHAflbzgL0
I0Bmk8riixs+fH9nJz9HqLLCCyaai+nOf7szgxpOs0szcyx6N6OrrqQOMkPhnsk1ra9pr6aYv33O
UVDDcMhwAY5kDpIUtWSLOZhvqnxjJvXAApRMMFe8jYNsnVVhT9zOn0W4xlTtwO3Ta2ibdinZE+ZK
SxYaeCxF8+VlSCY0G/2EK04Hi6+hfNCBYCsEAjeNR89I2D30+1xOV+iHSotel0H0ou7T2BagCte7
8xJ4YKpLmR9qqEUjcY54cZb4yWWHfd5Mac0MW0cBAD6rF342vsIzl9YdBSWcyQ54JLP8vHltLRl4
Ab7JFMTwxRAUeenMOeUpozavr8GrWc+KCVIC2cccclNXzzMcZi3lAI9xY3n+c5cYSCc3qOvovdjj
NfdLRhNvHrlMsE3dooc5Kuay1PUneamG4w1Fc7Fy6bBmNgPwFpPVizACPGD1/gO+wwcvuP5+pSgn
DiYSSlNnC8ogw/TjbCmOR0mjTMucMEEQQPW7uzZO91qn3lml/ZNuBCZVQ7SHzvNoJ+FNZfsCkaYO
qv9lFuibIRV3kNefdKVYYMR0PyK8rhg4IqpaXc6yWF2Ng09jpzDmgew9lK2R8nJx/4SUuOpd+a2s
4Feb0R5aG1Mq4T9kLaNTCUFQzf4Zd92dXtu7sW7u1IiWa+suRYgEuZTYu7LwFwIaIS5NUAviAN9X
DDk7uJzhPlHFJVySvVpjjcdUr3wLh3Stacrb4CkrVzJ36MFggleqL02qrPKe0WPAY3ddplj4StNq
WhTlCLgCzsLFdJ2q6KJ5ZTZ3vqG8ffxca1xWWbUHfTuvWhQqVOB8dWxves11dMaCTSm/VGHruD0x
TRFPmpqu4Vls4iBF6F698XRx7UVoQ/jlvTRmV7Bd0Nzx/Xu/i55LPx8vax9NHteTbuu0uhKN+Wbr
Bt18q3zMoCPeRK0Ndyu9gRqX3VKDsqZcCFdnVsiJg0K1UUul+aSDyjSPgomboFqqlgPoaGTIMq8c
NvVk2mTY9CGTUl8Gif0WAGAHklECZ5F57VGF4n/vap1z5lqm4/wogGqqKZCbsNHysI9LFLosbdvl
SeYgBwI8fRNJUjAR1ZKFBV6uMZR2A/Bexo4ER1izflUy+a4qQdb4viUWWZszTbQkb91h0HTm0r5W
HRoVmmwYqmKhinkc20tvaCW/MVLHgzJAvyu3gMoyeAFc7m3dvnx2cUKZUwHETmWis+Vjeds0snvm
UJvEkY8fEfq2nGeWpfP/41qxHiKrc4cGeVnrHkWAZAX/L5EWH7ohkDpmfdgP2zQGnKhl63JS06gn
zrlobWDFcQij0XjVky3ufIDu/P4Gvb/xKnMl4E8QS1QRXag2yFm3xDoalyGtjbmXoFZRnENbC1f3
pdsYMygb8f++ONGojzQkGXR6G6p6VBtUUZ3HEZwqFFqbXa3ajN7LFzSoZm1cHoouPcTNAPRHGxGL
yV6+f71fM2gxnaaKiSS0aev6UZ4ZtTnsJjycHNVi3ARfCduX4UC3bokn32WnJrejBHjo+w9Vvr5L
snbkrk2TxEiTjaM7zqssa7y2iZ0sAvIJljCPqpfRaBD9CK91F5x0Ckeuf0lCcw+K+u37j/9IAT/v
NiFr3LaqCMUw9OPEzAtwexBxETujXgtmiy2rw1CB3skXtFavw9jYt5ADGG9jjZtKSFt0dCewyZz1
svVYNhrucHzZCqLroYLLn/cWHZPsZRhuteYKGT98AqHom+W5t/U1THDhFB0k7brO5U8h7bf8p9Dp
WxtNwoVDuvc12MCj9RZCwkeCcv/9Qzq1MDSafgaPiUxIP/ooH6iwa9V25EQRugYmDA/PXCV6c2WC
84YyRkVZ24/ff+bXhJnbQzFdQ+R8CjbHaZfIEdaUrAgkEL/ezl/weDogyTCXc+X+45FHbrIQqnlm
PX5NK4VMSa59JOt88NEm0CuaGLVrRo7UNJshbh0houvAkC+/vz3l1DPVZdpdGq6zPNaj0oS0qw8C
freDe8zeaKnhMzYaDTeOyuy5kDQ8tdRlKOtLC20BURFlSw2mVTOsA0CBiFTp6MCN5qPknltZJ9Il
noEik79bqmxQEX5eWj029WkYQvst4QHhQ3an6T0xwL2sg3rbtM+KGwLyCdGIUs4tNX06aY/34xT6
TB2RME6ao8/mAKltVI4iDLURlxAQ/eiAoLUgm3g991m3rtF0m0HQRK4BJZJU8zilcepSE+/ahwQ/
61p3vEB88OpD8NZSIAJabGpNgXvcJxGKNZwEHoaDqaBhpqjlHGYcoJC8SZduld7GAhJ5PynIfIiO
1bmAQA+bBJ5YPDHaDh9aBlJhLfQO8aKPb0cQz0Y7CdEnSOS0WpGD67ofdaVvyhZJhjGTJ1K8t/Qt
DVMUMAKT/gJ9PZBvPeJ+ePs5CHHZF6pSvCDwvMynMuDMgps26ZcHa9lTa0axbHG84MYQDVdfEOiG
TvrhhuDlfH1hDJukBI1WIIji6s0mS1EigTT1BjtnoeXVzfcXcXJzYTnA+MJW0f8/CiSJKEgevCx2
4HQCqeK25Ug5WGZ9pmg70W9kBdsGdS9B3aDX93kFw3bDHatIY6fTGDqBTbQaJDuI0xUutKRQBzQP
wIPzbmpN3/uNelm67WVnjecu5NTpZpBYWqpF85On//lCxlCGRow0q6NU6F40/DHvy1XlvUTJ8KRP
VM6qin+Whb6biPCJ9fN//8B5CoIDXVh4aB9FUbaB0UY+0WyI3LfpeZfgy5LSPROs1a9FMk0wIiNz
Btr36vGu7asoVcaMiGFEjBhsdP5nMWbYpWruo0FB5YGYFWq1E+D6OOuwCNZQnp+1YEzUEhXxCMID
lYMz2qS80/guEPZjgmaOiukmrlAAihQATufD8KlogzuDoMK3T7RlLKO0kPBrsefhQ6Wu3kh5/sKj
xMNKvRzks1H/5HNSNbTukL2wvkxuYh6SadD9cob+Gqt5JJGj/KWhbYokpAWyJg5+NvHPyV69k5Cr
6shIDbxjUgAw3y8Mc9oBx+GAF8WQVyga5iRH55zdqAg8eUXkQDKGpYPQv4XwAwqUBaqVAdgvSFJZ
Xd34ZBOkBHvbqlay9Wxa4pCArcneew/qSpC0TkW6FHJAIjXtY+XAH62tgGzv9Svddq+GWj1YPc2M
nMUga/mLqKMHW6vvkjx7wSz4MkeoflaBnBTlc2npiwKDv4lG+UKrmhakfRgxnNNQa8rtYBIefg8y
hu2+lWiLTDUu4RjfthoSMLlZbv1GQ95CXjLhn7umieCp8ZgGlLksexnEaS8ja6le+iwHXKQDtHZ+
fPzdxEX54ynnBR0VP/sZyudOVXHy3Zt0WIl/cPuOU/vSraaWQsLJVpSbFLElK2o3HUPO+bQhyq4D
H+QPjq40JQXMT4MnHdrKISzTl9ArXxu/Wo+yOEgBWWbdEbCLsrhDi+NmFGVHWmpfRKX/Gv5UbCRH
Gh9QgjHcwPByMrTIoklnyowNkNGS8dayuKxcry5aDdzjFIs1ky/JKOAjL5XD1mlhEmTebV0xzzKl
M8fAqQRDkQVlJARveyrjPkfF2Gz6MEBAxJFqZab06a3Xuxs5XChecZ+Vw4ucg9Vx472dDWdqHPXE
EaQQDKekmWGtdpzvqwq7WkDfdkYXN9pGfULs/8FU/EVhp3dh/qPBBlVzhndjIpbpAHf8JzkzLzNX
e7Ha+g4/ZhpjOVO/fOpUraoeAAU+yUv6PVCq7PrOL+P193v1VHSlp6UY5PvkY1/K7ha11b70MgzT
QxBtZrouGvo7SXdXRul6zKON3JlLzYehBUpzSLk4cCSzTm7u4hp0hOlDnfGvY3N8DXvxlFjy24gW
XGjdK8nwElXymZrq5OtVFMaSzGKo6Y5PXyHZYVBaVeZAp9sVRocfa/Xg1flWloO9R7KVxv1iCL3V
YOlnfYVOJNZ89tR5VhXdJlZ/XluEvK6uRMHawjzlQmU1K724ZNes9Gyu4/0Hs37jj/JbHstv9KmX
KLat0s7d6WpzBzV/FtUWMGbEpzU5vfr+TZ4qdrk4yhmNHIzK7SjqJm4pEJznTY519oTc2HIY9adQ
J1x6vjmjPr2UU3pLnq7vDM/eiN57OHMFJ+oq3oxsa5ZBgWUdp4G5KYI6SekuFUN7N72fDh9mr0LE
vH4Sdnsny9FDlhiXfWTtAvhk4DyyUHsKq/GtNr29lIon/B0vJAFr1lTO7M4Tx7GigaqxNcGZ9GU6
36JvmY70oUFCN9TV2buuF4e4YgEFXrG3mvTcMPjUYtGw2VJ1RQVSchyIWBluplZj6tAdWJYeaHj0
TGYor85zw78L/YH/2J/ZztM7Pjp5mdfLuqYxgRaqPUWo3wr3fOz6UnZpXsFYfpyMBHu44WZ95WXp
uca3eept//5ZR+vNlsIoFGJqlNnoY1WBC8FUQamLCkcJXoo+Q4DNAtYotJUvF7sxz0xIONbWGmw2
rTGHsn6YFH0TYS495nklRtZyJh4Rqk+Y5ONOgtxSPK5yrGeR4ZHXlZQfoMT6SOhrNc1aVCS25jZv
ysOH8jEQzYTxI9p8+btIFWfQyAv1FtkVvEVxJ14XqbnAPvZ6CN481VzYVQqSztxYcLBpuah95tTZ
sJILe5uX7c5OEH2RhlU5VjupKw74XK8aCaopBNC4vUraYa01sNSK5lcY1oe24iq9dNenKJgk7nin
x0xKVBtLowyS9kVgImET9+Ms/2mt/YjyLBM2mi+u/ISVzXNUGU6JZJk0aMMFQtp2P29lTHI0FGmW
BXy0D4VLm1tZClCSsPHExgATZIZesUx6kNJy8pIDzaKzWOGDVW9Hb4jRQk05R4wCJ5+MFYi8wEpo
o4ookhds2MEwQRm1rEKvA7hZd2jTIRTVDSEGEU102yQkiZotEAaJ5ZhfManuA0tEK0Hf+b3pr1AW
AjJOB3uGCcOTW4CzDm1tlWILZEn5Hhk9ODqs+tFK90idz7WcfMyU+3WVchTqqMZF8IVbvIPs6N2G
HmQG1cFyra1ule9tkO29Mt1LVQ2WwgXzJKC0Z6+VpTyqMbzFNMoewn6NluHMNJC7ZXDwaCKO5OaQ
vBEptn3H1/ldmEPLmFo1CAdg+rqspfW0JHqj2NuDubWMARIpFznFAUTSV+BbVxpW0cL1L7ugecpM
r5+nzbD6Plye3D+KaSoEBw3YylHBahRVUQ8GAUmt3HlpEJH97mbIcbwAJSQGY9GM9pZbPBMHTyUp
9D+oXgFTgFU6+ljdH9BQ8QZYZIx/FNnepVFCPz89E4lOHkc6GSYTTlrOCN98DkUCcBDi9XbqdIPt
NF0DJwol+AS2Lt2UDDgdopv+3i7VqwBbnEI5nymcivgcqqbBM6YLe1w42nlSJHmnM1GAwxEXIE4b
8O+dZFzyn3cABSj6rJnrjbcE/4UfgHhFEvFSLhFItmg+Nhjy1HV5g/mwS+N26yYqEywdsWQXI5oO
5cxZoqRswcp1vDh9y7z6tvG9DbriW3toEVPAbarVSxgKKd18D6MQDwJx0jXzITMOWoMMXES4bIZp
RhhLF2qJWqk/TEwneXjR0tFJRwx3fPNCsc1d4ssA+d/UCuvmsYWAj6/XzNSC2yLfl1YGhl1AGpDr
8WV6mxnKYPC/+mhuhcYDpVSUYDidD8hnhfsSvSWUe8lEfmD2DHBhmtj5xA0NHb254gU0atrwyiJJ
xasgRE6BLlSVmFi0h61HlwEZRwUJ4dgNVlh+4EIAQL2O83eIVAiTymhz9y2y/AAjOk9gaVCLQ953
xXIA82/mNe6+hE5UNtGhYPZotsamkiFRxqU3a3o4tm34MEY56hvJBBKH8xm4fMAkK/j9Hjx1Xhoa
JboN3o2lOu3R387LQK70JI3aFPVDZkzqfWLE26GTV5GCXc3/10cdl2htjt5whuSj45soKaboC6f0
2JFJvOhq6cxtncySDeoqcCnA0SjnPt+XXKh5VoiS+4qcysdNz0sXfp8tp7w9VIZnxcNeDCY7csNn
bvNU1kOXhpYUqRZ12FGKbJTACtKY8NIz9kUBPUmgvNT1zvTtrZLzfvn39w/29CfqdPInY9Mv3QbE
qUG3oGPolGEJAaw8oCrzorjDYxaX7zVnCKpOi+8/8iN0HOdZEz6WXidoZfMY/DNWOar+OCg4YR/7
FwKTwxaMI2RLG6NRuZyNtXFXoc2EF1wX31nWoYhQcSwHcoSym0Z9GRzzei9xUFWQXeGZJjUZaTCu
7AFogy5lqE7gPGIm+jYC9Eajy4UUN66N3DQuxnJceW5eX5gW+62DlYbXAL3tbYuO7py9sg0C9KUY
3lYXintXxhDjajThEltzskS97+3iJpXSYebSiQXQPPdrHzVhW4rmKv4J9GY7WMcT+7yoEE0CAIhJ
WHZB9ZleoOP/HFqoTuiI433/VE+uWtasxiiI0TQY1M+rtutdvNJ8O3G6In+PhwcbtZHIHdfI1+1U
saibeQjfcTzXyDy1gNADopFJQ1d8qQyqVhr8XDUSB4Xq93Dk9dlj9TLE9UsyYTD6Mt+j+3P4/mZP
nf5MnkC8y9MfH9n1b5EHX+0IQDLKhxFHSIZczYUNTms6+stM34SWch1nxWHKT77/3FMR77fPPa6f
w1HEbabLCcTmfmXFrLHQqnadqjyWWbv7/rPsEx1qXIgNQGKUpUSFo1Z53VkYemDK5GhpeNv3bTcP
gK17dGPVMq6xccl/6Zi5MX0aV4Psw2W30Mygb6jwol23Mmd65WjeW5yhfmQY/XXoaXu0KvvEReBU
iwH5ScqbZ8DFqgRiea7+HIKRXKgqsLwe270KjUE/RDhHH+/rBkmTMbojNqLdi/LU0k/X5LTQomGb
VLC1cW57/CCXGFY4GZpDu7N3UQYbqZCoNxTkr2dUXjSMM3J9KT1gs1FBCaHv7Corr9XxuKsr3PQw
hgRKtUj17rkdRYcJHGWPUusr4F471/BQcu4Qv8TThCO4RmMiuvBUNIQjrd+L2N9MeXNRao8WGXFf
sTawVFh4fv8ovBEbrPoQZs0Ou4d8YUbSto/0RYf8bCD5v6SxHBa6X2/wmK13eunjFgX5FYfeM0fM
qU1jTwbUDB7YrcegzjjOK3CXOX31nOoq0x5b5ChqWTzqub5l4PtYY1F2JtKrpxavDSYDNoTJqPh4
PVFfevgWEiCM2NypCN4Du3XVuVJdFCjhBpM7lDKN4KrAdgw3xNIwcXd9EIaOFyZ3ZcNYM1cZ+ya4
dqjhr9TNn8DbY27VjpO0RLRFixe9hAZBdWSzFnELBVjRUYP4fl+cYAoIOBbgPFTCDb3Ko33hSUMM
pjJG88hNluCnYLjLdLz7UtmJhLvCfyufBZD6pAH99UjyMduzbYDZQ0aH3IOIKNn1qm2IwnV6h6se
+C2oTitcC2Diot+OpUf80GpL19AQj89RvKwlDChiebKGlvF9DVrf+f6mvjp+I/0IaECZkimL9s+0
Yn6LaLYxWEmtarHTq+GioKmOlJp1qDOsLEq1Xyq2m8+zBOnwRFUOPvoK1PAp9F4Pb5A6jVZBRBmA
aqXlW2fi0CkgBqBtRkdTlmB+acx6vT7mbkuwzS3/sgniFyku9n4GMVoXEJFrPE5KdLwrvT8g/njt
9/WVzuhr1rpUnnVlPnTLxE/f64gXhUo9MLfkfcCtwOz4FU1qbTGtAe0jpF9nnql8IoKCjQAqAMCN
wc7xVFMOXc+gbZSAzy4xUorg+zUDYcOVNzg/gxHh6fZjFqw7f2N3SA9kYTRe2TLaDZ3/Jg+Fes0A
jel2jGKQ5k7+nE0B6k0ZXryR7TLEP/GHTBddWl+jjoruCc6Kdk6PIzXYLXrQSvMQXVV8O9lsA6rj
uhXcEqwQqEwz04kjW+C2m1JLWdomU3HI0Xz6wtPkC90Uf4OAGiJ9MQ2Ktp10Td13eIq3j1Wh+WAN
bWkhFznIU0m7tfTgMQWGNNMaocy6nFzJkqzLyH41O0KwETZvni7PXZ1sJm0dgGzzwviBYum753qb
3kP7yQv1uadl++k8ac17bDB/TElhHWuPVVkelKZ5U5n1MTd/bANVYfrPL9bk+uCT83ddu7bzmgG5
v0W1vp17QffrypW1nc1p4IkwWtEthJJeFlim2OYeO2TKRxQBCbEtml957YzxpDs6yD/SbHg9sxZO
LQUAaZoMaIWi9niqNjBMiKtaS5w+zGJkIbUZ8r63iVf1K+o5nk9g71shYeI5xS94NlGinEGWnEha
IAha4Mz16UQ/bvBid10UyZSg2Rmvr4vzB8NEYri1C54NcFLHHorFCI90FqC1fG4Xn4j+tEqY6dDG
JUM87r6nzNibLglSJ2owkczT0BEZGmYmQvdzrYBelUFGurT0O509sExcH/HQynHzDN9nv7ZWahru
3KZQ19owWQC2NiKE+HLJ+rptevcKtcw5hkmHwMI4lNxiRVZDTliWf51i//Ha/6f3nt38VSZU//ov
/v2a5Riven599M9/HbKE//3X9DP//T2ff+JfVzi3ZVX2q/72ux6DKMjf34KX4+/69Kv5+L8vb/5S
v3z6xyIFWDPsm/dyuH2vmrj+uAxuZPrO/+kX//H+8VsOQ/7+5x8vb7wD5IjhPb/Wf/z9pfXbn3+A
QJ8K0f/4/RP+/vLuJeEnUXd7zVKUvk/81PtLVf/5h2QZ/wRASUsdyBgrEBTPH//o3j++ZKv/tKZk
02b+DWQfAusf/0izsvb//EOY/5Th/U2MLA4pBoNcRpU1H19S/ymgecogf4GfTWSbP/7v9X16lf9+
tf9Im+QmC9K6+vOPI3DINF6g4zRhrjR+HTjtaQ3/dgiqiuxHje7TAPKy0jFdThNR3+pKWjp6gYae
lbU+7pCo+ymjtk69HKFTeVgE4LhWjejOzYQ+T+L/uhwwnzInhw6nV+G+f7+ciIeSqzlFJBmZhYeJ
n0MPeG0HhBfl9MXO3RxDAXjFUptfY7UYn6noPseLvz9e0GaEm0JCcJyv2aExVoB1xBarzOfMahmC
9dC8Yexs8YIAhGDUybzN68tKb4Mz7dWjfOTjw1kqrBXQprLJPOTzvZcoynpNpIgt9vD6S+YO0cpA
rTMZGnx+y0A9SKG3RSOGBH/cELPejARAdBYm27AS9UqrAoZlvgzLtavGc8nS5y7sXxcHIpz1hjot
Af1onXRFxCkhlWIbI5+6CKviWceKZFkUroKJU4B7awVtAn7/3w4qAS7NjRfPI8h6MaLkSJCjLNFb
y9/229/r+ff1+xFD/93Y+LgudgNBFkAmFdtx46jPYtp8fSC2fuuKlUdDn+Qsl+eIdSOqEnn3Qg5X
mhqTFUyFTTXJv8dFom/YiMGKZlOI+IBWtUssFoftMNQmjqewFbAoDa9lZWPb7Vz0TYmeEw3ZgR4L
p3agbDujfwPHj+4kBmlFhbRTJBzIPlg6Bl72w6jteylU0Y+J8hs2WXRlo4gl05nAcCdcxp6abxqb
MOe5v6pUlHs3k9A8qSxt7Yfms2Soj7Ka2meOw6Me9/S0DKi+5O+WQpf5C209xG8Ol1JXbJm7ykuP
IhQHBnRZIh7jrKI7igN8EV4EGbA8Ky1fM9dH2eT/8UJIvHU6mOSIPLXPa90LJ/vZgSambtXdppFR
05Rd7XZseub19R18u5WeDxXqw2Jd18m6tqT+8P3S+VwQ/vUsyFGFPpVmeJoeNW8wii4lI2vEtnUp
Q1GgMNPxogdSCs3+RgS4qqj5ufCmcVufV6tBz0ZVpvfAXP64DQegWpi1GovJvtPpaZxgSqLeZZ51
Q4aOjKotj9tED3cqfsS4fplXMk3vslC0B8TIz2ydo+L0rwcAuUIBYi94Ecf1DxxDpR0lBXV7wOZZ
1GmXml2jPDEixxQjoGQNr7opBfMkZa4XB10LqSq9UvqM+nlMg7nm5wocFh+Zy0HXN501xAvbiG+B
CuhrLIYxIS0jdw2+5DIpqwFpLIK3QpnFdmvOVdpfI7chC84xeQqeFKtHxZwLJtx1jUhsIXxl25Ty
6bpkhj3TexgRfYj+s2sj+SVV0kWhx2IdV3qzcAfjh5blxf9h78yW3EayLftFKMM8vJIE55hDISle
YJJCcsyTAw4Hvv4uMKtTmXmtq6zf+wVJUhkRJAG4n2GfvZ7lshDAm9OGLiLmc0vAMNIExbdpUwXO
0rkozzbuSynixEyjHZhsWPdjMcfGzPxiGdAYGfzVfaiV2QG3hf6/LL9/7wz9capcVHJutF6u/6t4
AYbDR67bct1gyX/URlttGe/CqIc5rkunvowCXPB/vj1umdo/r1XfZ3jRQpwKrfIf94duV/f+oHPw
gY40YbuYH9usf7RaOgGR10f7qAppqJZOeLkdQpvxzY8C44f/silbf9972OhdJlbRySIQ4L38rzu1
TYcG/m1rnIekwNDTMl/cMioPgc9UUqozfbCn3MQTPvQ3lTCcO1tKdkKJk0toy/EQlQI0fS9eagve
zX/+lrx/JDm8N/QrgUmoyC3tImX7+0LWFovLiD8dkg4wo2+UoD+8Id8WCjYUqhVytzGvtry3OzOw
5cWiJtxWSfiw7itiKu3Y7gKs4pRDHoR9xsbX2dFTwqH80F2KxIsOPY3wTV17wVFPYLOIymj8yijW
Nj+Yzx5KgDm5aGv0rrorxR24Aes+zPzuOA9htEPV8WQKrChFGMU1KmxQdGIv8xBz6xQz0nCN+wo0
Coeq0PuuZ7SK8KiA+JrhT5k3sWWo6OiK1nycjhmQlP9S3+UUrlfS7yuNvp4fsIdz40aIutaqx9+/
wzrUOShhxz0LgZG39PxP5pLCbst8Y49mAMf6ZGLTBo9I20RuFt77tvH9fEuEhmdR0hcTbHD2kc7U
NW4cqC7N1b6/cubilBv+phxm+wyHMd8Tdr1XLjbOeYHdKdNLm7TVznnOfeeMacQT8trsUBZFtnER
omMnCBCmsINzHcr8MPnTfSeo9FZC2ZzsAAM0QMjbPsJqfFlcRqctiu+AYmomwt0oa8+35zQknZ2M
ghp+Hk3SbUu9e5/ArHKWNj0ZJd6kU+s0lywFqR5mfXSe9DEZp/m+npiuKsfqYq+0DEbfB+iBAZfQ
VFyGDsPKZQ5BlUXZkz84xqFzcqqq9eeyLYB7p/VzE3rPrGt4EREWIWR8nzPEZmUqX1Kb+W6sr+w4
6gwNa9FPHgqy+I1ZuY8Dayh80KHZqW5JY99spxPx/6HLU3mtJCKZ1hNBXDirxdwso+sgeio5EZPk
0rP12a3HZNstDIoFGp98xtFqWGxYAXb2l8BcjXXFWOLjoL9JNuGXsnzP6/wLmMdysbLYGodyF6hM
X6U7NdtlMj9jVSNOo+V9G4exjFuJafFiYOTVWEmDtVWJu3pgQm6rlHPeN+gFNm6buScPwN7o+Hcr
SnXRjbrUvdyWQxS8TGKJNo2PVCUchkO0JEBrsJzI62y66hwLKM9MMQz3f9YgNPaw5GAmBRDjHSQl
exex8i5IB/GolIXB+pgdnVKm70U9PzDofKySTD2vWlY5OQTyw/iMErzA8X3ld3tAYbq8BOrZpK9u
0QVPqYWxXygIPPAMOkzaH05Z2JU7NLi/pA8vxlDJr8Sk9TV5RYVfGbxsPQwEs1653NXijRH9/tyw
1kBtSO+HBCNoewnDL9Pavszruy6fkLWkLn7xzLMCtA0mHPOVsxPz3L+OaoyjvkUrxOBHKOfnsEqR
B6b63vBwcq6wGF1aswWoRvXTiooeSALUlrC9t7uljiEdLkeuNWfXUK/eGRbnBrk3lnp2jeFlUVL1
ElhY3q7wvsawuUq4UiMeWV3yC/SbvDRYYkaCPTiKluZxCpt7VjJ716ZLdEBZXeDTY87niFmFncRS
m1vjU+J8zevpOSoy+7pMRBarJdGhTd38MtXqzsD/aurm7kU64iDgpTwO/kBhUOKGCrpqF6GcrkOK
gyi39tJILSg6qjkx+niRZTBt3DxP9/6Si6c57765jpbHXkbtUYryW8LwAgtGdK9ct3vkA+JglvfB
iebkNzdK5gsjb78MV013YrSo/zUQ+EzOKu5rY/YqPK6wOjtLeHdvLs1OO+OqGJn1Ha7eotJnNHi4
E4UE3m7g9A8SIjJwj+pcmrWz9btf0WRh5OzJb7Icugc3UJtqXL4Ls54QUs+wowsgNEXWf8lg+5Zd
8Fk2/XtmJdCRvPTBX2lM1B/d3RxGxV0CCHWaAufsSf6gpnWE/yVL4NJRAMBE7H50eyRmBmfLrKJu
E5mIJerAyK9NZ7z1pMMHbwIB05dyy0LQ/KgIKRhhgKppWe0jFCl5UmFxrZosgZ6D06K91C+mTpO9
HzknZSzvqTc7cd5hjm8ZQXlimnCXdOq9x1l0rOQhqmWA/BpuK77L05av1L9mIWo5mdzlkZZPTrSv
k9De+wM6bdfrc267Rsa9ZGzIaCjd12ANkGu+ombGFrCsPvVurvFCK5K3znV/ClPPuFXOBWk070TV
o/NUtm24qfwpehujorkHdFvucgb8dnVqehs26/qYBUw99jiyW0n3WROhbSxX9Md+HPW1UkxGzR12
4FIdHG25DwYtfe1WIbI4WCxO7c2v4qpN8LWVa6IfEeZ91kTFu0KmO9FM3FsuOXWlvZOUOHqpwXpE
jM+Pu+M1kTK8M5a7XoXT/pacAcfDzX4Y+Mp65sg3Vpg1h36s8SW1F/obxsuC3A1ljNudIlanpwKe
VlNrpE0hHo7F8ojQlq8MK7d9VcFEMnP5SnEsuIiK7mTHZAC2D81ztUB8yod8iv1p7bbbmrq0awHm
yDUjRSxOzlKwQ9jy5zJDXK4nR53qdcTeIBvCBa0bETQeJnKGXZq6UJyBlnOR2E/CkHh7euQSkZ2k
3Lq0CAN/ADVal6+BocurI6+z6g0qud2428hWzJdxackWW/0oQzzYaIyskiDv2trGp6i3cIwACgQG
RXgHPbak8UXPnt+DSi8h6NLEDLfaMKqzZkThwZ6KEdS83NvdFH3p5PxFYc1z1JU7HmwovkZHmC1m
d9kmVuXHJiS/Xd2ZyRFrSIpja3IRupP8mHMEwUOQmRcYkszvaKpGnVv/qiQF6NDwnGuXBk+D3+Hx
LS1jg1mW3ldjeFVq6J+Iwxf+XCSA19Aebvv0UqLfxuOvb84GDLNA16B3yF8cuqbm4uz9JsUrunZS
CTXJjKe08E/TrMkuYWC6kaEO2WKZe1208HUhx9n4JV1Vn9Nly4G3+9PIrDxyzA1DlfiidmF/7UID
CLBuL5myYbItajqzDps1KXEUzAH5OPVrvxl2pRX5D32Dd6RqcvrybjqcZuZmL7Yq76Ox/+hsZ37P
xBqA2Yc+nY07jS+tW+TjvUzwrE0scGG9inAndCj0obg96NqBGDBQ8qKwj3JksvP9oDHMKWaWRaGK
8Jg0lY5VBfA5lEwsYkMCxcCpkn3lZPndXFJw2HSdgXH2+hcxPhwPrY8StPC+llh+XfMED3kqeTgi
27l3hQSFALbq7auLGRzKL2zdZu+UgpyMmWwv7jQ7+MHx4WzoPjSZBwFiQzUKS6XoZzCEv9JGTScZ
uu+q9j/aNifddc24ToBJID7/XjCxSUoCn3wy1KOqBg8hueb6t6N92wOOSXowYo66r/2RRMUdvtpG
dBr0BQfK9lBZiIM9653REe4uRGErD/Bg6Yy9w6VUP2GJoaovI1DYoyoylmncdaXlP+tK630Sev6u
q9N337+sxTCdOimMVj2TpfyCWUmDy66+h8H42ZPFCbODvZ/paNc2lSCI8/YLSOoNguIXzS0by6DO
tlP7LsO2OFTagiQAHEbABAIfIpJ979Y7JEMgLlPrzu36ZKtyeWfYoT6a9b4erWEfvqoJgX+vnbeQ
/84Wp20a5ncP3fc+S/Up9Dq8rj3agYKZfpOZjNHKj+Ns/fBiZXUQYszyRUGz3bVhvvLS3GPVvxkj
jNWqiJAte2tv1PtAb4sDbwF4Jrc6pJEl5mGcjMbF2Ix+UYeNuV0zoO7dzwpfi6kbWgLjAp/fVkLg
yQ1OCzaJ09zgdiDqJ2VCAwjmMbZA3SYOFPmw3RbmjD4Kw+y0h26a4pjeaXS7BTw4yNBQWZhVI/r1
d40EnlWajMhOGabCuTvEA5hahlP5KoaXscVfCsGnOtHUz8C7rkpraWFU7E7loxhUuVeLPlr+TNyr
WnIPbOFTEFQx8o3jbBdssghMDOUVcWukXM5iSjZLK13g4QOsQJ3srAyOHElfM2QTsSwqsDzCgdtf
HrriHrDq17Ew33HMCdFra9z5R5TUXv1gBOBSkERvVcSCTqa2I0YM9zgbjbuQtufYZT/JeI9unQ5x
7wIRUb37xsbwSCz6gdCsYU1i5xYBhs3BNO1cI3iC35gd7HXOsfcA2yzdc1nT03UA/cZFmO6J0Dd6
KE5Vg7Zs1KxygYlva/dz9kgxGJc8sGx+7pPJxR4Voa5TEVairMFZ2n4xU1aLqkJfsgTNxQV2ta2c
4oWs4ryggUXOyeQEb/QAkXVmHfOPEU6Bu1w69YZNK9qUI/CKpPgIU+8ng3vsGQyx7eWcH2YdvGZJ
N8PQSdkI8iRGLejsfCGupuV0e2eArKRC1eEmkzxVkIKzcAIKAA3YYb0hp4x+KIOlUiHZ3dL2EXtE
En5o/NDY5TjKe3EmpqtNMIs4uX44GJ9cnJHCeRXgjddlWB7bex0VcWL56CEbFDggeLnWhlXtM353
6selBGZCm9qD0BALw99OC6jxwnOaXaVgHzTN9xI1B87QuEsW9kehJhlHDQ5/5VJuAwNTn7mW11Xu
PA3WV2V7/dYfyqsgENwWWADUQQQn1WsDVlqdfl4OuBzfh4mntsmEpL105ZNt8zuNBI9v3sjJS/gU
0sQGCLzmxuDX4c1UuG1/j3iVbD14qlUqd76DpbRpAYHzv3q9ZaJ0aPTDjJsO/X5GIhgNzxXqT4YE
KXtEGSSDHDihElXcW6Tj2BsHsVu555BsgqXie/beaMYdXA2sCEGpNiIi5dBmdxmdaONt6ZcR53sQ
wMwe9+wQXl9Wi2fXZ+SwLZxxA1PdjqXwr3nP7lpZ3qEog8+O1W/xbFKit472OtDgq2+996W0hw+s
rQhPBhxpho2t53EnpHuBOQeiM+udQ7NYYHLGZZuawCwgz5/dKT0GlXirzfaXJVieRwQR+RSRDnuQ
ksLyXrDLJXaVbovIfzSGud07ZbFdKE8fA58BEiwxn6es3ZWyVldKoNOLiJAsk1sssR1RJXKWrkcC
UTfsPgVDhWZ5dCB6dlt6yuA33XcqnkAjEgfDfzuES766j1giDChhaXM/GrWxK+cE7kAXAMeAZX3Q
TffTY6Drzvebq2IZPlsZgfYuCvamgvllm40fh67O7/k9+f3tUYmJwn0qqkdnTpfT79fl4E4bY5kt
Vp0mI6NCoWDZ3Be3p7cDSUmLLTqT7XHrAEweXWz3tYQ+p8ouvW8dpwCz0ChwjQmOCOtr/e21eUg/
0hoj5oaBQRSDxlGY0jwHXSrubwfvz0e+k5hbLRhf1CL85Ez+F7dkGmf0NUUnZq5AdAnjSs+Hp8HU
XYvW4xKCoRpZ9Am6zI5bvFPey33ToquRBkqpGqwjaSICwToA1s3Ye7K1K/OdrFjvAmuZ9lFbbwuf
U2iJOKvaD1nnOKkX+bCViXoKp2NUk/8EDUKYFrPKJrKIYVLTusyS/dv0gzMfSdVyP3ookSht3/Xe
tE9Rzu5KmocsnJW7C3zjw/P66+KmclMI6mMe20zhIasGMz2WqXlwm3TPr32gKCO22UI2h6ih3Gzo
0gLtysF29mp+RQDzbc6kvyM9+QWmGOafi1U85gzYmjtE/7ANKo8q9ZaSKIX0PuhP0l3S59BSV2k7
6SNki8LK0rvJrQ86oyLqSF9B4UieJiTR7NyCsLbOnYshJo+CiDSh6pANNgssEIoe4UW3I3oJ2Zmb
Zawf5JIt960omwOblD5kDjdPkmfGszdaR9ee7B1JtH2SJkaqZbV8zCBZXuhe3AX2kF7DsAMd2eIZ
rOckemDit/Zk/2QWQXTsCS02S2UFL5bHZpIIS+2MtKguqO8fpOexWQuQYXk1I4ct5ogVe9AglSDi
zC23aNqJs5lZ+UnDGTRW02M5LIyCo2w/9LZqHk1KZVA4m21QRfKa5Esc2NPnKgVhRXvDwza8fvG7
7sHL8uLawFmRXeDfTQyg7EObt1wLOzywb04HH2W0KYM4TULryUsBaYVdPCWZ+KxkdR+2VvodKsnA
0DkSlyzYtZ3n7Awb+A53y9fGKEvQg4zclxpoQABd9NjgDxoMLO+TBpjIR8X1fd9r9gExZv1LCSfP
dvE0TZsfPYz7B7dssuOiwpZSILur7en3SAVvi21rGkBWdeGjp4e2slWstTg3k3MmUC0OPZYAZCiu
f9F1vQ9Ibgs3EnfT/GgvTsDdOImYlmS0iVrGDjIJ3YOOILg6r5+fW8L7QYzdpRHNZ7upzG2mS+8Y
IC+9hl39Es3FPjKabh/67P8DqPRrU1E/YUoEEmEkPvdt8s0IbehNTfg8T25/RXDxySo962Jp/P58
anQg5o1POLU3z5bjnEi3Q7ztLeRja/JpN504DQpSRJ6Kx1Gipq9qLKYLR3SHivrhHaI08650c+tO
mgAt6MdGeynNBazZ+uLt/5lqT92FL/VC9Mac3FPqmunLNBVyn9EDpmBFCIDtLpFJXQ1PKnIHRsEw
X8Llvul2Y+N6TGNrJ658oF1R5dZqo/AyuELjpTpSi0MQvlqtgYdcThljAaDRoPSKO9Kf4zT5r1Hi
REeIvfMuAA/gUxYFTY/9Z2jTA+dd0teyJ/PU5qTPJQb+qVcE63X8nC7WF1N/yadk3Dkl0DTXKa7S
BK4SBEAc51YbW0OA03JqQk8WLJM8NEab5GTcjbxbFjm72ok8IbILM6a5fUDUDc75TsOmCn7Fre9o
5+O0n3n1vnKj3dg/RCRkmCnMJQrnIv3h+KmFfMsA/5H5W4yQomO4Ehlce/RPmA+2apzPtwP30fPi
5j9cI2QlBSDAskupZQmp0Y8TNfvbo0avNfw2tyVCI0gg+SCai0nSv4scIHo68Gfico9vpQwpaaZL
M0EiMrZEY+fFktkFyjJNOfL+CaXr2Bg7FcLUmgBO+gLP8UbVmO+01E9C5+rX3BsmS7MpDL2PmPes
nDTYDBGcANmThNiz/zJP/g8poObl/m19tV4n5hkPymqfph7+k2a5xg9TP2S5oCbFNFYCV7l3FBq/
EdWTcFm/pDOR/Y/5OXUkMZ4zAMMZf1adC0jFlRdjYSLDX2dC/Mo7FcUKFxfNL69Hqs3qf6QKhxXs
6M5HCEaIfBnh8J3pUI99eQ7b6FO7BNlTBo6AAfafo9v552bmHWvmy2M1sDqSkjEu1os7ywcP0FZR
u82NnCirzoG24iZwJIsVZYDlNCsnY3bJfGZs0yWtKu8oNEFBHSqCQ0oRG7OI3hxl2JephPvXm2sF
BKCY8OMooLgfikHQJ4vgOVGgisr+XZFLnhjBP0xWyRKFtyFNs4QRNzceNeNii4S9M5YV3zeqyXkq
OkQtlMFmez6Tdm7wD10eHevE+IFEnpcehO8+M9SCefwydrHBjAdujBtvQPE+5qZLGQS4WmXQx/Ba
DFKJSczZgE8bLBQ2DedrZtnmwSj7u8HtK5ij1o7mbXJIYYfRUoBEyghZbOsflOYMsjVKej5hKPXF
QJDvhEv3YVIkqsqAEm63lnx0xTAgTi0FfJRUPy3p7B6Xwny0RAscKLIlbWLm1ysXs0Y7TXajwdhu
M43bBjP22LTyuLV7AbYqVxv8QXb4ATQX5Y98ttVeNcB9s279n51bjfsgKp4c8mwSn3xbGs1nn41h
LyayHgsElpd8rSJzijsrgpNeIXGsigXmC+vSdml1FusAHz3yan7ZimGBXuO1yGOLJNlb7XdJMfzo
R9OxSaOE+uuzcDGSHuzko/eNn55wylglWMMQ+L1n6HkgHhJcuyWttC4gD8rS4Iw8192zQHxKrerF
tEMRCz9ZfVmXXa7Ceq97qgSTRNdQsOwf+po+zVAhDDYBHdXOWyLE16h3pm3rzPjY+6FARgy8umHa
N67JVvEsYE9MaKY6yW4wGIUMa13GC3m7lI59H8z525A6dDyK/jnvxx+LRpQd/ZoyogWGATZ2NrWX
pG4DVop9mFMUycZ4Mb9gU08JP+uwCyqA7LXhvMcDKIuNxt8FoiouJPC+noArrSUOOtK7CXPGvO+Q
3TeCMD3b+rl5oCPMjldqxFnWfLUoUeyRkX3ydF3uJlm+4SjaMtZSkA15BM1RC6w0q/xuV2Dvtxju
+2wq9NNuaJ8RFQIHB/KHxpUBdwmld05cFgtnvbyNX14+m7u+70q8s1zvQHGakod16dwEVK4Dc1TO
3QcSMW6PUH6AIbd3ekCBPuRpu7NHa19YqzkO+XgUEIAvikKGGe67aflkVM1TtISHyDCHI/PU5rlr
VRe37qwfFTClNZCk+NWzPWT0SKlq04jTPRIwK3/RpPCXqdk5aOd2M6H32YlyYlI/KrYoa/Idyypg
KcbMz17WcwV1MKPFMHzKs9R78FP1MOJJ+8ScM85rU/GKxp/GKr6v/nUqWRMw+8wPtkE/eTIJ4it3
VpeJ2M4ORLMfqxNCy/YquwPI7E91GH7zsfc+hnNw7IoheGiBfEXU6fdLBm+bOdrrVMGCjCxZPmSL
ulSjo18qWoabsh5eF2EkENrq8OpiAhFz109OlByW0Y0ObUCg1Fb4aBUUQKnfkx1Vrc212MWN9Gnn
zysEpQu5/kbrU5lg1yhdgNZFezaUK168JfuJlJ1STrPUAI31vTeG02G2waebbfWjXhQpRi4ZajLC
b0i2bAiSjvlmg3iHI4vTXF3IY5sxE1yEHQ13/VgTcDFRTOUF26pmbXYktnh3dPO5mnprQ3NNHIlK
f9gNn6bBEXobVhUto2WRhyHHT7EZBpTiPrQ4gfMNaCW9IwLELqs19paKy7TI9nXk1igXXIAebbSN
KDVtk6wxaQXTJVL8oVdPMN8cjD/cziwOQ2LdeY0fXh2stwrUJKc+xAqvccBepQ14e6ucYnz9yCMV
lWeZtnjLpq04YjJtbuoiLLf1iB3BZIaSmhWGM+hivtOPHra0B59C1uKDE+KlOvsdPDXZoz+sh3yT
+/N9VRqYEWX4M/ZULzOvpcOl3SdhVQcfm5r7Csoklfidl7G6jS7Bz4wD747Woh2LqBsIeq3DmEXP
Y++Z50RgEy106OMvnWxlV90xs4V3zFyc0eqIWK0DAhjX0ZakH26lgHsjwaabpDOuOJn9lakSyFSI
I0pbt+gMipPJyrlaIlg7CrqFN5SnRXG1J4xE6J4qJDE0FcGdzJGmd0Z6xmmqZDunn5nrDpDqCPXP
JBRp6NxsTXSpsVoK6gWBmtlqfPy4a2HtbbMft2pBHhUtfnuJ0vxSBMOpVv2XPgDLgq8oGCoTaK+X
5L/mbAZAMjnftVeYxxErOrecydA7AadWzkCluvLaFxDcQs3YeJCl4mQYhfGS4ONQeLs+w5KXcnT1
wKx9v61/Bka9Fbp1r82goWYzILupDfSfvmcf22Zfc5YejJpQ1enZvFHPbN20x/YywG3YmCi2TlHM
0CWzNRJLLJ8RrCZdEa8SD2nTGNBXWGjNOtJr6SdHpwnHUw7lODBIi4RNS9xAp7SlNk6CEKQZHsok
nwL2nN0X0ZmJ9/wREdUr490jw5X2fTm5xh7HunqX211ysDor9r/YuoKWSKxydemvGzr/SpYdsrtG
5j7pvV9dWFtxzpgvdKxjlVWCDki2bhtMwrSAh9hA71U5HFzS0gdPKvqjFtzwHvOS0hdIaMf2qvz+
TnXJsHea+eKqprzvFov8E9tyKgcGfUO05AwGa7XzFRyuQMiUzQurzkR1n4KZWyU04FObYwvWeqJe
bsrLIlN716DL2HnKW+5Hvjn0NMz8BfzpVirmj6MQvuEsaKpl4wldzFHYw9GJOpsM17C2FCR6Wg/k
rnlfDJvAzSoubGRXq2p+k+Z0UOZebHOrajBTCubHyTMJOhMZxuHYXVEtDDHjyI+GX8vYIQvb2naL
sCEY6m0k3eq+b635oGYfvy870LshH0hBnTA5F+ot3/rStB8Chjd2OIMDf9MoSFKFX8HYOXvbpew+
azo5raJnElbqWSAVfKki+1L0fG+dlSfnxIy2rR5jaajPGV/f1hQe5ioL+A8RXSYdffIW/MrG9Ehc
iPlklv/1cHtN/f0fbq8ZpdmxI4CLCM3CiN2WZrQcmnPGyNM5D7wUkOz68Pbi7dAFYb6V0ofg2tf9
oUGimXQSGKad92djsYaSHYPnv18MDLM/d+xdkHDXh7f/UyZcZ+lAk70KAvLvidUCZlI/073np6t6
uSQN22RhNryH219Ob2/n9tDEdunE7AEbSN2efx9Ae5RYyf/5YjATh2Z+/sPI0+7c8fHOi2c+9+Dz
9q7XeJiwy8Pt337/D2aX+KStbbjFiaL7491aYpHl5vbGb4d0/bDBqK6qy3LCen84V7bmsH7tE7d/
WRXzMViS5kxb9aUrnGrvrc+iAu2e71MKXZ/dXppCB7MJ4b64VV6xggpwSUXRnDIqrANF+AVwpTNn
R5XQZsVd+5u/eB+3Hy/WM9Ni736w6lcJ1S2wNcGxESF5uOkU//8Mz/z6n2d4uPl8NJv/9xmeh/4n
ZlJ/HeD594/8e4DHsvx/MfGKNNGHT7RS1v4c4MHR7V+MVXp0nxjEN62/DvD4/6IX63urqZ6NzH2d
NP8/AzzWv5guYY52dR1jmNaM/p8GeP6wTf2LfNL0VtkphuGeaTsI2f85tFLIcSmmMYKym7yHZifP
dbfIs18ueiun+TiXYp8041vqwANhnaX51RefQo2plJmuZkguS6BV1effB4Z+6jMojatmOmBX0swj
X2BNWQ+9s0oPm/Lwx+JyuwP00AZ7SyNLEqN9vh2IvXJKqDkc8aaPI9V3J9+ympjMaMKdyfcPvl7Q
2GD1tpc0oRD14QY5OuqSOO6PvDSSx47hr/3gRG91SMV/denzk+DRj3a9oEg4dh06lrA6JYN7b+kw
vNJjvwPN0xNUON8zPz23yWJcEH/hI2NMNelQGOBEg63PuTe6moWERyPTXWff1m/thFFM1/gPjqrb
g1eCnleAQY0UHwol5Ueikx9m6vhnXYYIV1pMBcmaJuAMmuFPxZKBHda+tibv0q6HSKErdWBRVlCA
u0SQKOFvAmi8Do2ctKNtzs56kEqwjvz5yKrrV10MBaeMc1AL3zgOAbg1Ip9LsUg8+Ec4v7WyENdY
1R+fgfXIP86kw0MRimV7+3D0tHqabS0Z8zRkMT7Dr5OTX3Pa50y52KujT2hviD7wExvB+I5scJkL
NNtwycp6fbYMms2msDHDkSn1NmUqubGUTwubRusomh5FrX8SSSgPNVVygo4BNLg3Mj6rJ+xHk8Wx
d0GBWryCHWpX2KSbgbJOwEf+8tX/40z8PjtNVrix0Y+/HNoFJq5iR2u1bbNC3cb9UI/n2wFJUx+H
jfcTS2y6muMkz8LPaVl3Xn/215vh9uj3AYKYPNslBRd39ojlje58O9w+0D+eZkArz/2SuNuekQ58
qlt/2SKK685/PFy0/TjR3N1S0vl6k/suq/z39uj305sEeAl6F5hfub2d6Qbvtj/O+e3p74vh9miZ
dYcBhFSb2x15uxmDpY6QVIbOv2/T29WxOmCizwTAs17Et6/u9+H3a1QVzVORg5xd6rNY7+FyoaO3
ccqwPlvr4fYv5TIliBomyijrtnTbm26H24Z9u8+RhmWYNBcoDDyi2NhWbsuCkCMptALFPv77eVlQ
dRieXGoGS4zDS4VUetRL3JffRGGO50HBH86MUFMhGpYzzv7L2VsPt6e3gx3ltG9Fiw4OmwyLkXIr
ORBiYRPfDg5aBExpmOxfiC7mYjiHfc/Drp7p7Ovh0k/JZ0ym4rGx6dllo8FG7rzO4VIhOLGJn29v
CpMWrKTO5nqz3V6w1pXwdnD+fHR7GsnGOkS9ecA+rD7P6w/YFDQOVZ7dsUHsyq62TsVaMPYrq9kY
piFiw2kWPjcHcy1SR92U7RdXf8kqNN64X6RndyHsg6vLuHapzonDQaXReJ654fdJisOpHMSlD9zX
kAyfShFfZLee7bRamfQ+JXS9LmO3f1BZXnVfUO93p3nqfOvemvJXRtoW7mhT7orlSUYd6eHktvGo
5H2+6O8DGAHY1hRLTXXNBAX6dacjOk4+/oe6M9ttHFmz9RNxg8GZtyI1W5LnHG4IpzOTU3BmcHr6
81G161TtAs4B+qLRaKAgWFlpp21RjH9Y61upL+gFm1rsmgKQVsTux9NT4k7Uu241B98bzQBr2EdR
CztcxuLJ3ymfmXBa6Ew0UrnDHG8GTdofgPEsoRrpKrtZXmrPLfcspL5N44LCPv8WW5V/NJFdh11B
bPhUL6E01kthmm4mWNdAKP1bBFFoW4mCxHClrqlRxbsqI3PZKFkJpEPa7WN+OuR+tbVtZ1BRpTHc
8qR8kPVCWkw1pA/0g2hCuJri4qIqUucBq+Bu0cIpt9IjbOaLaKYXL0GpPtqELOuFC6A7U8Z2Vpxv
Njqmxh7PSzaqU+1VGdqdpDv7+fwOYKxkFKC1rBzLn7lpmcDE1CfUVeu01LQATAc8iuCOyefwFHla
wnZ+eEvhX+zrbL5pmdcfY9gZu3QqBfiBecRfkNxMk3Woy9bxyBCChtvcxHJJgrJAgmhHeNhtUv2w
GfanGdeT1vr0pWUzBPbE9IkQ5dVrFaFyThVp9uOtijNja1sMFUwmh/CawMRNSxYMNo2mMpH8SEA+
3MMrBoyWae5MmG/MZ/Jfs1j0PXaWVyUhsrXO+Cph628XU9v1lelu0ciZO2LyWA3oA6MsQx2MLGIE
WfNF504+9guQeV746czISLtOM10joJxkls7VkxoBjVGt9mVUvE11P21zNxM78sS+VxlulXHREFWw
VkkcRPezrM9m7+m7hY5P01rtikoPbeDowbZB5LJBBjW9jFnb7WxLzWFMspjrKXGB8gzheZVVAclv
fkgHlMbChneTmsjFScIyAnAGX5hBJOpc+SB8ltI4VskQ6nr6M48TMrYhZW4SV7soJCdibuZg4Dw/
MNRkBF4m37piqEN9ITVsqBuWBuU4c5/1t0buaBe+mZ8u+wREd4xyhRmwH/8pSvPRZQfOPPiSS36n
jl597/3um8d2PZr8y1gVNMq8b5mWtyd4d9fRTDxCqt0DxaUI2Ev3qAlZHdmReujQqbwtbqSBros2
hh1rR6es3/I5OyqyqVU7iZ1jsbWQ2FCNLKN5TMYAGyQ5XI7/KY2M40SPkbfptkYM11YVVbanDeM9
KQq0K6Mu4fVMga5m9egvJJ0NbE6pDMbPmPAYAIFRBlYCcUR/TBzxZaR1DmvN+jY5HDSgWLA4vfWp
XMJJs37nrWs/le1rOycPNezRLQO8/NgSxR1Slxon8Kd8u1l06Ey8MdHqf6i9Q0sox6OR+y98o48p
uoWgg3h6ycwkSOf42OHbyGbz61LHSOUaguiJbNlaiFOCGMZ3mlhXJagtIX34eEaUBldB1y5FNJLX
LtOzbja/64ojoh30ZFcRFbrJhAbng9nbUhgNa0yXyVR0yzS/2U16c0mjJWOYmTjBlIuHXk1Xc+4Y
ipb5k+Hmz62OaAfFyqvFsrSDPt2n4NnRbDH6crGEVNNxzFkS5qJDtpOTb996o42RmR1k5DH7aeqW
Cmzqvoz5gvvnllYoPhynRG9gzeLgdAjMcqVdPNv8sO3vdJvRuY2YN9oJ8hqdd33fMAku8vxxxEy9
0a24ZyMFbrX7Mahc0s1qHwtSkkSVX5M4pRJHYxTKxORv+V8Sr8HjkBLctlgRtoxRHVStn7Upd0M8
iziBtOZnufgYVyJUZFp2q+2evb3WPi6YhdiQJi7BwdJhQwF+aZdrqbvRcpxsI1pU9sexfxqmdGOY
yO4NTuzzLEbSqSJ15SyNCVx+bL1GBSJKtdAoDX6xGKxGR7SbQk+rAwxV2hx92OYgA8ljoUAbzZKc
orUeuT+/fxTn/J/70xEdUTdrlGT3Dn99oDatT3895Ugsd2NXvk9WTfldlIw1CzIM9TFjJrcWUfeH
cZ21/ONpxV7xGE+n0qDeQ5gtwmaZX0yzRRuY1SVAPTbFrnK9kNVLwyqOUqIeYsyzQ06oLfqzPbay
N/Y1b2ZFKgTjADb2OZVXI+qWXWXyGQuzO6Xrw6Kpfz9kE3vxjUcZxNg6CouGObxr2VlodKkBxdBY
hWlEMMn1QdgDAKMkfWjXkUo5Dx85kCcExsURo++wv/9xK0h7cY3hUBD2hv99PjnxMp/oMeZTqtt9
iPByvbxwH8FS+DnLpdt6paXW+WMNpEQ/KTG2f3vo16rciAt3besuztr03B/qtR4u6tILfMcnwblx
aI5W+1xPEjd5iutzH03TLi/cG5STmiqRjoaFMx+aUsdyt1bl96fM2ooToYFrZT/mfcqkb/2QexfO
FZ3CUI17iQroip78HKWWeEEb+R7JfDhwioBQmvT4Eg/NZUFM+GrFUZCZ3iPrKC7uSmi3zE1/qsTM
981YuUixVEUokV5uoj6brt76ECX9r0U6cidtdz5pI+JU0dIfLYnyx1AOQtsnkf49RY7Cougzjeea
WMOhDgqYy4G9XiLsGJv9zNLyJob5EJXUC8A3P+56j2aIThLIwLVcBWRDYRqbXJMQ3Jyx27FB/Zho
uVyUrs8PHA31i9YQ26e1X0Sfxa9oTZEY1Kkd0o1rG8su7bcB3zQtMOQwa/g9y6i69KI3wAHU8Ra9
meR+CMzQsgfe0q5oCY2I2xsLNOpPvVL7NrPPXHke91VumU4KOoSlPmqC1LFj5L7JdDH8+WmS3aV2
qisvhH+opJ09WuKX2bX5FVNKVi6EFSU1ItgSYcDIEb9pcD3tis5ltgalZ9PU6XzLlmTcCei2Qy4U
hqZpemJbpqO2bC4DeRIXmwsGwYXG2qQxwDS501bXlwJJWdEeke+HEbCFq4+Q7aqqqdvVKdzcBOLa
pXMSb6eP7S97ZmiAnH3vYoVa+kvfmcthmq3HLvWQ48qx2GQanUzR8a3bRC5ZPrdgZJcnItpTxtl4
+LkrHJmv66+zizrcloZxdKruZ4MbB55JDo9/jHbaQLJm1SRpOKdrLqpgau27X8EYPSZqEsd5mTbs
Huwn0orQfeXTR+vH38Fgmo89BN5rabGfdkvtwqg72vvK+pn2i9xXFiKEmR7rydQnzkN7Qg0dLXvK
h+sgSnlGckQ9R6yL3jMsdxHmjuZobkTOnSrjHRWA+WtuBWkrbnoDxvNgz8q6ZoZ2Xi3vB6y6n71p
OtsZZDUtaQauwJMxGzI5PeUNMpSBQ3rkga55fnAn44TsktUUgltIoEIcW/l19kCvi4rXVdpoyhMF
bVSNoPES9kxhvw7vvaxzubjqYZ8knr8pGr6blAq+5DazJx+cWOYcedDc+tU2p2E1GDocVJN9qRwa
2QWmgbNB3hc9WfC7GqY0B74s3ktUY5zyJVdm6+7LKm/QeuGHzKf8ZrDiT9IoevBWTdWMmNgV3VOu
T+NDW7rjw/0jWhQDxF2mh44D4gxwPfoIylT6HuTPKzyaru+iJcBPZvk8ILMMRaRnZzbKOoY07MMc
RgKNDIrbKlWrXxs4MUkNu2zeRtk4QBjzERCvgO2icV7yXCXPIp42XzBFIXyvPqUnIf6uPY4GpET5
NwQG+kUXw1vCeuJZL7+pnvdXha6zGQr9OjhVhJHKA0De/hD6gljLaXuWqLqbBEaxHMcOILoxKGoy
VDK3Tsa4k+okh3jwY9RjGUy92R6T1URXL/EJGJ13bFq+hMyqn6N4gDvoQOyF+1y0+Bpk3FZXkrX3
2cCyPGmb/sxS98OVwnzwVQY5VLUoYwQa2kJGNUKZTh3sSvupajTGynJloJfOe96S0WRb2Yvq/fYq
Ers6Alp7vd9ou6V7jgF7HDX8lFeRFbT38HImN1pOfdkGelXMJ0uXXAgqWcLeEyA9xviibIPNVlc8
JqZ+5TT61kWCABpveoLdJC4pMuakB2uvakzkdl+M29liCtGiKySkG02F6/pv3GjkUczGkRb4s7YR
Kc0x/PvecXHcyN7dH/HJNdvMrREMjsbJ8BK1kx4qqgK2Kq9sKrhivuYWzW479Je0M1Df5r7YZzmu
XKbGzqYqNLHTHFxmfjKSwGC0t2kZ1fM6TZ0OGNjcz94BYNk5W95T3QG/P+zqKl2v4Woflz+sUWdz
2gyHuEoAkIoflBjjAYtydYChsSkyYKKL46WA4jtULSjCJw2UApkuB1+6vzLK9jeL6l41dJGJpjkX
YZ+SugArUM4fmCHtIHJ4KznDPAVWh4ikr43oLb8Uvo3eypHXIa/sJ8rrIQClkW3TsY8CTSdmwTP8
3x3e2k3pABNtvSQNXMd2YaNG8OkqCmzFPgTo+wZPtgZfccQBPBneri8cC0gxasPOoIBdHKp5mEX1
qcEusRtb43ovxfTeXVDz9iTyVt17Lz0nTNoKlo9tvhHudrJ6VYZ2pTCZ1EiXGhXnIUfZwxCn8YM9
Tuc8nRnGUKz3PXNrO/KqkJ3NZTFswdBHC/OUnQ4W9s+pnf2wmHF798a7dIz+bGrW2c/wmiQSk1Gx
kB7gyhpbUxa9Kl3h+xo/rHFJ0K8RLsVun0Vgnha3YanhmPvWxce9DTrPo+ZM2lAX+XJywerrVXsR
3bUeKkydTjTsbGIgXmLT3eddNh4YRcGB8N0B3QcBgUkqk6uElMWmdEEJS/vakBPVikQLVF38bvUs
zvBBjR92Wz+nOeHHNoQnJMIR/ogpesUOiyJbaEi2rSy5+K7LwMHXYVEu0VZ3teSI6doN0tSnazVe
6KR+D4s+PbgduQR0jB3iMuO33xuMTQzziAlliwouDbFNIuvzsCiYPYMOZdgmmp50OiulYYvDrw6o
pnxrdX26KTO6OdYHPkX1xVIZJ9si203vdZ+E1Cdiw13yqvUJkyhCEM4lhBlCRoanptVJcQaIyB3G
ivZ23mohbhOGnJ14xpFKeVn4D/GQfJmlT43Y2KR1aDy4UdWcC3aS3WBp6XrO6BeaI85DxLbbxMAf
WSnUOrGtDzhQgLwUYkTLYjHpWi9YszWQME/b0qmni+V32j4v6696g6WyGrPkDC1+BThWxBYXRkiy
gIB3EH0UBCW+zbwR08HjJrvCVjSE3UutxS9ZRBxBZ3ONlew/BPwm9IpetSdJfJP6sETGYrSIXaT1
KdgnBz0HDVLwdmJlgTgiHwe0lX45nJOWiDmOeS2MepMEg/Vf6Zjcboiq4yCtKOY9c97kRTYwXbfF
qwklMHSmbgw8ljW0Dw1BdNlz5ZQI3/hHyZHsjEOSUqHmTXX14uskW/vc5i0SgQYJa5/LJ6Gl2BxG
XgDX7+1wjDVaILWio2mxA2/W1DE1Vn9dIi8MJvYjhtXD0Bjd2UQUtrO6Aa1fMmWsglxx7J3q07Ap
isTg9UR629HV8RlJyEag1JmZVo0xvxE0JtuU8JyNZQz10a48+rWqbUNmkAPmDc0ME1ji+/svWiR5
gB1mvmoN6BVMIGe3pg6mPRs4iYAcET7eeIfeKR6i1G2fAIGjQqi53SKZBR6kWX4TlF71qstsOaCv
0E5s8zfDbPSXqgCmDNCCuywJmxEcFrk69YnTZYz6MHb5V6uZlr1dLOZDVBT+vpmLH32Rtxt99uGJ
DbpkHlmyOTHLh9ShuIgYrwIja7NzNVY7odU4fyc2lsfcrfFK6CydEHZwJsdnr4/kxSmsLYz06trr
6Dn4yfZIMGkM7fg5YrZ5IfmFu/LXdIVeeHkPsTpC90UgmHOS8EKZ7OGlyDL3fH/wWrTzvgZyVTet
4mbXNbzqEXm6F1NCNgVb7HR03Qs8g/LCj+2pVLtZGW4uW/nHaH3Wu9m3ievhTFM/MMDnXjCazpcC
dc4VvEt1zUzjuY6n9pyl/RDgv+oBRk/oU+fxuVwfcHRtZame/YFOtZyy9tZY77XrqzNqgCakeTAe
NLeXwdJUpFfJrCGzFSMG3voRN6Z4NBJtegEvw7U+L1mYTou5J+/I2EheuCDpaveIUtoLUt3a1TYL
ywFZ5j71qF197l3kQETZKS8WKLW8f6tq+mEhITgYvKjXEkW5VszpxY+Vh4BIIHfL1CceQusp4zL0
OZJfhqjeJFK/EjMorvS85Ni59kOD+t0aFopzebQqu7v5wpO7tgbxU3bqxoCwOY9xOjPftvIzMuqL
j1wkkLOvLl4bNprJYUBrStLkKu+z22NdcBNG1tRf/ImOhYnTo9dzEZlDi38we0D80VxcRoepjVNG
1ubraBsECTUeeoo4PcZeVGyMpmd50vj5LZ+H2+LGw0kyDuxyH+ePD8W3KErmNAQSjbiINhn71U7M
Fvzu3N/M3DyDqWDF0xsZetGqNLe2Uw3cP3ze14PzO83aXzrKdiAP3g8UaqexG4pr1ZPwOGadCkAe
qK3dLhi6qiRYfFS5CcNpFPpSw4w5IWUiyG11zLm7Efc3cyGYhKkGCrVxRZgYsXovUNjfZWimy755
gSS5nwucVLocwebK/ln3FKknVc/3OlGm1556vdv5GeC+xshnAxmhgE5T4W8d5R5d/ANdUx+d2TaP
9NxcHIrubbYVKdDMdgWGO861gpj1xnvqJ8ZTo51DQNDIa547Mt5KxUSpEd0vE+H3uWyQiOg2+XAZ
DlidQ6ZT3ZfSqb7pc9UH0Tx+KEVli/V2e/85lNfY+zXsGFsIF3AaE+wq1FsCrXKLk1lj7XZbondn
suLdoDULt0DQJ4nP5tZl8XSqerJNUIVZ2Dcsm3NnbK0CR7v6Q81y3/b9Y+/315/FkXpNGvw6THMZ
9hbrLKlet7EKZ62KGMJUiYWtYkgClk8l5nwluRNkWF+HFY9U6kUg3VWDcH+OsjRgaRUfGR7qp5m0
kQ1GWczKY0L5blnTKet9TKIWzgZPj59iRfpKvwLy73t71NeMzpgVHkSbhHB4kCYQK1WYnmIsCyui
vWUtUoWY1fFpXCdl+ppBE8WIRuHnj6cYB2fYmJHYZCs/6v6QSKi7PXBIwEzi1M3WsEUwh7uHLdYZ
gROdsm088WZpN4PTvNsgCuhZUsSB9DLVOZMiDlj6F6Hue4wxHFHX55l3iJvk81GaamIITTjFXYZ0
l1P5CyevsfiYsGL/TWSk9EF/7za+yfF3F1MhbwSlBEhgc/9J7g8Io9uVZMnCe/3p7g+aCS0hn6u3
f+yhIxxph5xuBNHoeLr/5PePqrqc/vb0/j/ces7CluBOWC8uVfAK17p/5P3fj+5Pk/UXVhnG69I3
1wRCfVDUE8akeJDb2U6i07g++Fi6N9LEjjys4rX7AwkK1XFpSUaDqILxhn4PcxQf1pLN5/3h/nQx
KEYhkPkbq4BZ4eXzuYsXnTqAX8b6vS3rTJN5/irDyO8ihZy7M1N1lsZsKyh4M7Ol7wNT19X6VzGb
2jZZh6aazkN+n5dSg3SQv2xALxB/WjbLfwjB7h/lqyQsKaW96/rsdv8jFonTMXHf/yHS6+sBvsOa
bz3c1XfrgDh2vFNRzejDtRozutP8GDyGZqUTo+xeiWR/PQxm9aAM0SKDzVGNAJelr1onwiwHxdYH
gXTQBocxIpPMdLIe0X+KP3CQ/zMKsf2vaiUkd/8LIM/Gerr//wRil7Qsf3VV//EfGrE/PutPyLP/
Lwv1AAg70MyCLEkogH9Cnt1/GaYHqsQjsdRGIsa/9Sfk2f8XTCrTZghP6JFhuzAr/9SImUCefdMm
aE33EJG59n9FI8Y/85+EPd0XLsIw13MJqaFGvQfZ/I3ybJLfB9ik1OkjtYpSHgTd0AL+tAZEh3NH
tXh20FT8iqaEoogFvfRM/A4qcV+bDOnOb1eYo/1TT5xKe7Mip/HegYv13W+IOLL6WFwsWT8HUpPb
Tbag/lzMhSTrqR7SfNPAZRQNjkWoUQA1Hdm9tAzGjVC3u+49NcohhydcJ+owNT0ZzAnOeiLkPTlE
nzaDUIZqjhFTmiSDvOWaR88fjRqysaHS+gLNuJrISPD9BhJmyTG90b1krm+M+XChOJJAub2hhmje
8JPEKaeELL/rnqeBi3Pj3CFpjaKExYPt4zUsYyvV91RN4pcxTzmDhk5jvjFhXadsg3TiBHCGVRc4
qeqch1mqfEhuqrSMSduOvfS7jn8NW0yHY9xmWllk0k7Fh0sDFh/ZY4Ca1zupu8CQ8zwjBQGzwh42
2zMytZL7FXUrjAZXsKKfDRwPbRXlP4xuhCBPsyGTSx8PSLvxUURGewAiLYs9q40JnwV8xegblvEu
3SF8XvChs58xA8xLSE/GyczCgYxIfQP/evYf1ZK4I1Z3rzFf+It+Dc54St5ioNqf+jKtM9a86XL0
1m1N9AWDdb6UbfbfHYDhBK/5pMQWTCNXqYj5Wgqb3Su79HjbZO6yVmJ6xTpnZPqbW4b1VDqSU07o
TQUcg1KQfWgTuW/KraNxVw7s/J98ZUjW2TgI2FkZM/Dltl1V7BtlMgMlNMVAt2ItvVM/LlNn07vA
Q2Gd1nTsDWbTYBgFmq2aWWImSzcTLzOUj75sNO+37Y5mh1tsIWJ8A1nELxlS+MWEc6DFWrUZ0jjV
zkWMLzUsDIfAEYtMY68OS2dw+4DstxHbq+Fa3j7zmBig0JA4kNGCF/E1rtVsHLK0K4CQGUjFr3U9
iJfMqg2YkbnNZlr2XRxftCme3PfS1nzjMDeQtk8RdxTTClTsoOHcpnrNq0JAR96NV8hM09aYm2zr
GEN6yvEBfa2tYn4ZXNN8Fi0sWsBCNowba3zU3Tl+4B2QBXVv2zdR66SWTb1Mf0rLyF+1thv3Y2nA
9TPG9EczOPF+0gybaYdXH6qOeHPfw4QBS4uGS+PXvHhOhfxBL9ttInvzbLWCLXfcYNIqS/Om5YsW
+ilMZrQgxp7c1OpcuI37AFI03/vRiLNXuA4aclibrR2PuNljQiN7ew6KDKBPrEzjqEex/U7kB3ww
4lXsa7eYv6xiBPnTyfZKhWiRYzWCBxiYuJdClE91OcT8ProET/TQPXlVrH4MUtRHpafmS5Lr0H1y
5SZQjCf+IiO2fcdI+2sBxP9gNllO2c5bRaqEcBGf0jz31kqr8EoUBmnMKesTR9RqTvwAWCX1Ng3J
Ts+SO+QNzE/5vQShtW0oQh+Z/bt71YKAIdCx39FDe1uEe+2BDVx3sFRdPvkmd5fU7duLyaW4H7SO
LNQltx8HK9I+DEwAfKmqfh/Sun+kRla7ttRmaMIZrVYWyyNuPsm9wekD206tRzau5JbbCW6F3NPK
MMky/XehZyVBQUW3amATn3KT04k4xsI4Wt2ifdHrpbv0gwufD8qCg4E2gUiemNJ98gfCfOZ5ikPD
LIiHN32mSEPtb7PKgEKjDSZWCZ2tn5HxNofeND1TxKgdUwIRsGOZsUvNNetJYASBIUd/nxeeCZTL
xnlUNAyXUuUyrbSX8lMJI+MK0bnd6ip5GarWucIU6K7sv6ptxOtzMNadcQSE9mjUvbaDEqbt6sQ0
T00qpgOYRTv0CmO6gFWXnFbI/DwIAHyu70J7t93PFs/MNl+aFJpWNu+KttYQ1Jv1HqAki8WUUQ25
Ne3Va3sjHMkWeIs6OV8ShZ6X6KZs1yzThAcN27JfFSARCRoIMviXgWPhxZe8lfYqsdyLLGbv3etU
RlfG8rNP2D72qIX3xjJOT1Ght1d+B6h2WWZigBirau+jIAqzWjikiy4wVwEW7ue2gUFqLPVOR0QY
lsRh77RYkGhuVHPIlpMQwpl4VYJ51YlVLo4sCeCj5765nWLXDFEtisPiDNFFiXjYzaYLBseS3h7K
GhtwPHr7pq6rILLgz/dza/yU8dhebWb7FADAgJhcFXtPZ/5eE40cagWrIc8bp6OWp9YWXzN+woyR
kOkqXvF5Ho4JC8lDWagSaZgpHjSdFUyhMv8LHhDnLW8946ZFAGo5MN396JPEWfS9dYq0nCRSsA4b
DOHRVvacFmxY5l1DNMZvoAfxmXI932mL1j573gyGFojHNhsB1AuwX2i4CLzKFw/27ryOIws/O6ll
Nc8MarzhOKpxKxfDFQ9lu4fIl4O4Yk28TIR9ZoSjbMsUa2GhL2pnI+lmkkvi5yGNzSEA+pOdhq5m
Pe1LxmMCO2SCKDScgCMQ+oyyx1cMTTZk5SznuHLkeuDq28Zl51M4Q7W1hbMcFSiErbOIKWD8BB7W
h643Cd4ZQBnmXQYBPZzwg5J2CHGUmXYZOCV7jTrT1T7BAMoBMlbnmfOOPYCOfb4WXKUF20M5RWaQ
ZwsZMCNs6W02wCKr0RQ9pLNSz5qWaQFTRJLNROUc+znt6eZZs0QNVr8Yq9a2M5mrun5nM8OPpm0K
aW6/5GugjDXn3UfV1k1ITLTFOnQyLVggaoS52dTJ0+CwvJCel0QIkbr2S62qhTnrUl8tmY0SjhPx
JTiYRprgLu9gck6p1YtQZyyhdglJn5AIBULPB5JQkAZhb3H618kCfLyjvmxhFLb1eOFQlxWT2IQi
zrFmsMJFY6h0l1m+aIxNCYDGZm7WxkqbWUKwIv8RL4MFSzT8b/HJ/G9KsQG47UHL/387YC5V2X+U
/2hv7p/z7/ZG6Na/8JYAKNGFMFiigKf/d3uzumP0NUKNmS+qTuKX/97ewKDnxmbwItsW2Rx/tTfW
v4ibsX3XvPP6HUv8V9obwxT/ycdnsu3ojjD5DwMMSHbvH9Ep9VLl4P9n8LZz98RGF+tfXhH0zh19
U2j6cSH6aweF+wxpMyMmL/3u0fSczMkRG8iJASSos9Khn4olzkJV/vbQ1ZKPZX8zvP6Z7VEWuAO2
+pkcAAbvQDR6v2S76r53pHsR13LzGTaCdD6h+SDQ78eyyG3lwvXBp86ouTW/Jfn0WRrl3rGK/ibz
WX9KfC0sWdvlWk6KZEQIlu0sByFZIQ09CuKxFqGZPzbL8q7ZxReT/dm++h2PEPXmFnzOjGxAWeWO
1gI0N2/aII6YdfFpGH8BRWZp/FVKoLhwC39OVpLRIniBx3RkxfWgAcQRN/vzKR4+pkXPn0h03bJh
YAC5tNmDa7jnVaGCEjBiOq7mGI03vPTUZ5eovHM5SLo0W6d4DgXI4r3OXgriGghGX20Lq8sD/gZs
/jraNHbunIjLTPeJT06xJawQIAA8PKTcD+Dw6tiGPKlJfCo1jFwF8cOAQI33dcYWuyvlZN/IFQiN
Gm9vbwHJSE3/BYhguVla/REvAeoRDYzAksOeceqXdau/1QjR3BiW/EqxTKllyA+hwDyZTNN2Kb7+
DXojKH6w2M2s+8ZZhTR1MattqfST4VfjQ90kO+FxEAoXkIVsq13qtAoZNGV1ilwFmsV3ONrPzmJZ
aGkxQZbg4DfeYOALX9BpV958a4AUnFNP/s5yWk7G4VZozWgpfOvAgHzcLnn7DpKQThEWVMjW+COu
7ImseXBJGekTEg17CD8oOki7WV9YuNwmEu9sGcMpXW0cpW7vwJSLPRm6O94pFxRWP0Scqb2Tu9/L
BYtrRTPKVqpnt8SsLs6C0aw/mAhkITnEW03vsmsjyLtw6sXZTQSBGM5Ji2uwAS3cBE82BICwztWT
+pgU6quOfHfb4sZGgQf6C/hryPKzJwMjPvfOoas+c1rzU1YaCMKSqtwzBZkf9FVukibGk1/lVK/t
UD4nyXuU+PJsNWjuezYRfD9JqEHo3qhOMCWfMJmnz1MX6E5C5W192lAVEhafentzV4lmLJCM9rSN
Be9vZv5MWVbM2ADo18qPs1d98U16odrOQyq5KGh9eNqa5X4UbfSz5wYW6IvQgnY2din2kW5GhmrN
9i+U6heCTPja2YiDqVFqM6GMpBrBjzB0ogxqrKJst+EN+HV9QGWHpQq0NjlHrTBPhLN9bXAMHN3a
XB7bkbZTAWJsB0z6cKBZmvhwJBLUHAvlVAh0j1cNrv7kxnsdrBZCTiSCaR9WxAbMnrnjDhxErv2T
33i58nTFOR8fe3RmrfB4bXuXJUQMwKa0jhPXbBsfzAgrFm04LuR0/GCIsqs6NR1shWd9cWCqMbFa
Zb0g24jYHY+ZkXyt/eRK496GiecObEW45FAH6KElFY6bEsd7ZSW4BBCO0dLudKsksIfkC03RxhNA
220q+ZXNFldYOZl7tmU3CAr09FvVdvMRq5wpLSsQtBX4prUPzyxAliUfdpneysK0V95ovhkjjG5N
PD9livr8LU23UgpK4gy5yMQGwY975JddtdOd1NsbaAH6WUWH1prZzk6gFdG6S4SKmZGfeqf3Wblg
mwduMzNRx+eEda1CiSp9vGAj+p090iwikf78o/vf6IisxP71x+f88f/WT/zbcyNBoAGjl2vU0wY6
dGhQ94/EaD4umvPTzKN9lphib6wS1bsPzF7VKven94e8dVBexNbvflhGvCEu2Yhg1G80cSA684ro
3olYT5gcMbi77ugYiDQGQJvkx1oPzNja0Emo+j3D1a5J0m/0hSTMFGHtH5ZO7+50+svY2dUk9y78
GoK/jGJ3H+FfbrH7/6DXw2CYrNgoCFNPgmOUQKwuTNY7Yba0z2aKcblAhhIbyysrdlg+lXddiAJI
ulSSTq9uumYKfE88EBYBkytOjgpl/r5sRX5q7DPXVX5KbOcRfOoXQgueuun/UHcey3Er27b9lfsD
OAFvXuM2ClUoS7JIikbsICRqCzbhTQJf/wbAfTYVCp0bcRuv8RpkoLwDEplrzTlm1FE2kDTYohsX
ruCR4JWR/KMqEocmQ8O+qIkTCyJF00WP0i4LFZwL17WLrjhvpvE4dk+Cpf+JbqubtdMhEgCF9CIK
pHS/4TrgcDZqIs+tn+U0WTvi+9J96rR3HzbWpXS/tr5U5xYL+nw0Ib2XYD7xqDv6uzfAdgByF0To
oLd1FyNV/qf3svZjWIfzhtdNrWN4bKKy29UG5BcFEnHd2YAsJXrFESEz8aslI26koJr97GZR6oIL
eu9Y8tFUxUAD4RSjK9vgZ6UWoKkXSpbDkYPzTdXUktWVjWC7FmBktIMoMKUQ/qYBlQcgNOAr233s
AQZFUr8zh8Rf/X5r3+zz32/X0TWFGTbq/UaMHeLl1Q4IZEb6ALpTf20GNklV7URS//Vp1V+35tUG
+I99/+NWFj+BY6kPny2guZtgUiQNOpqZcDjfrBe6P3iYijKohHpNf/mzkbL6jg2KXTvCrF6LTObr
7jAvVs7IhLRUq/pPfdJRDESwiouQFf+UxN9jlPKKjF1iehfL3KdR7vOiyIZCHNZbpEOK8W69Cdkl
NJJ5QPYHii4r/77Heht+ucCEgLcYCMzD5zMR8Sq2tg6IYX221T24bn08zcdLLFa9deuXl1kv96J/
orDIfvrPXdat9Wk+3s7nS33eZ72uDC3044ob4UV03n678T9eXG/47Tk/3urHy623f1yxmgt/+Ri/
bK73Ct1+ZgYiM3nJG6X8+Do/n/qXu//xk/z59j/e9U9v2gHRv8HfFZjYyPwaf82ZKl18LidNRkGt
ansA681hvQETYWV/3EfgcqHUvtx9vckSTxwkHPKx9ei0eR1EcLtO2PYgnf55s62Y4il0FahN0qkE
UTJuDdkZUDLouJ8UHFrE8C7Psl5e/2kxScBNqG0lZY3mUOVut61a2W/M+lyMy4dgabypWjyrKqdR
2O5k1W5ylPCrUWIqJDANkxMRYb8VshCcLovfoVy84O5iWF0vykRlz/28vF6prCbc5d6/PaQc8+4w
dEyLFifK+q9ZTOnrlp6lcmumzAMol4vT+iQltXMkdsvzkZ0XwpRcXl6s166bv1wLHOMVmLG5s2GB
0eH3KBCW9VdbmxmMY6x4faogFhsqZMGpS7yyzPQnwr6/RbrNOmg5btd/3bKVMhnG5ealFMbz7wUt
VG9xxdKuOGdU2zet1x8gVJaca3UcxgBX3ArpQ0ls2/LdGN0PMSriuD4hIlje/vKsIYJzmtBHOxl/
zKN3rcnnwiTLRwozG6LQmOFkXQaE9br1a2DsJe+FiOh/3p++nDGHCUvy57dYCYf5OZmmxUm4wiIJ
Gophs3hdmCm9DhrEuWpGoPVxF3OxwzRG/lpJzdqpJKrMOCc5I6kKvOnJdY5TaDyg/tozJUBtDHGA
5pLEmoCtm+YHwVKJFsGmc3TybZYfy8s6lDOZEaxvYX1fpC7IY6ffzQb6OtU07j/u+M9Pu14s+v49
xUO2wWGdbaYlodtfX6Vf9BbD8npKG/PR1svZaibHng0SYaIB3o74XYSNH5as9/GmVx0TvfK/7Tlj
0tcn9oWfVSzIMlq+v/WXaNen/ufiekPiGn/lKCfMCd2bRQ+To8Qx/HQlyrhDSNYm59KKr2z9Zdbd
OlIHw7dYXoQlcPjlc623rf9IKfz14nrrxw69/Nh/urg+bL3L//xUXYEqYOxu1kNu3dfWN7NeFGXO
Gf7z8rr1ceVMhDyMBeDu69NHSm8fVHiJ613Wl2WtyZG8bsr1UPvYXI/v9c0x8/v3AUiIJy/0+Zaj
xVAlmSciwvlCWZjjZzk2YiVUZtID2KRsUs4+Pdy3sgF64cVDRjcopri53v1jkx6VOCV+aBHnuumW
gWHdU9etz3+f102zAMCogcTGPvbbGLR+sG6ALeGvm946P103P959Ncs7K10iN9bIg7u2nObAlovM
s87b8mib3931jZgYycjvPa5ftrcMXOvW53f/eZ1T9qzMI7oSn3deX/Lz4udj163Pn/Hzhs/n++2x
SfHUZ0rLGMZXsw6cNKCa4rBeXo88vvGsO6+XP948lnAKKcqo0sNhEF1/0/V3W/9587dIUYrjursm
Or09DiV+g7inU+Gve8qfN9dHfwxVspzag1vl23xhOaTLv3UsWS+uW+t1nxfX6+zFCPm/ut965zF8
H7WmOH68++WYG9Yd9POYCd1lN/7YmddrPb3o593nA9atj3utm79fXh/08ay/3Ov3F/j9UYrWJH5n
f8G8jmp1+Q7X08i6tT72T9d93mW9VV9ngevm57/19/i8uG6tj/uPz1qt8JnPh6x3/O2l/nTdb8/6
2ytFy4Av1V3Txz1rdA7xjkqCQWrf/tOUum7N6CawzC7nk99u+bxuFoJDfL1cdwabH/dch9v1yT/v
+sst62ZoImoivYghedmj7Q9cybK5HkG/XP7Y/P3a9fL60PU4+/sQ82CwAXjts1mjpMfkuH5XW/q/
qnnN6V+weOoCCwLkvqspvnnjU0Z8EPzFXn1iOJEbT1bOPXVhCMGwep8q8KJmjV1wJknla2EWB7s2
lCddC73rAM8bxsXwmKXIHcpGejs1zeIjaEup2tYDWmOdDwjgu8QYeZkniAl41dMjaZIXAMiUG6mT
+DEJIkjjRb0fHap1g7QDZR3jfv/AH8PJXExYjVhUzVAuXTHCeFlPr+uJ9fOf93m2/eWUu27+6e6/
XbeeutfrPl7hT4/7eIUx8y52u1fxQIh1Srf8c9dj9/MyATUsYiidUxZbz5vLZWyK/77yj7f/9nDb
6iCO2061UbplUFsfLsBDpHfrPQekJwGmTmSWPO+0HoJ/3qTPhKEuL9+1pLF9rUwkNbwRH14H5Dgx
QQKO8btTIAGu+KHL5zE1nUNSvGYiN4MEDwcFO3THKihQ1lEnnAXmc1slVw3Wqyu9W6MYviVuWr25
irGDMGV9tXrrIZTqO24ny1+G5x3S4EWD65Z+OzvxxkyKEXLE3G57LcbyF8FfrBH1EjwsoCmlHXVN
6oz7TunPzZsdxVaAJxqiuUIgod5eo1yNDuHY0cOcgLInM2khY0zfLcnbgxfSvNUs9LucZwHh8Els
fd4mpUP2ooLst++/RjHw9SjHZGKBYJLU2ajy0ewrKIRvanepwIdEXZB3yoEhJZrFcLod6NgewHVi
ZlQFLvoM231I0WIiw8+3kB+Z0TjDWCH80GwJNSvM8oeieXcm3HqWyt3erpSfQiFaSih6sqtA8ya5
hSnKRPpKYa6uSuc6xOm3eBoiyHoLOwZaZhm+9HZ974p066ZJjdaLb5XoNV//Diiqu+3B1/herQZW
agVOE9q7XBQ/JhdnhzKQOYryKWCR3O+mrLjWperdse57d7xYAerjuAenJEFUp36tjUvq8xBXvgNh
sC1gk5Dl3s42GIywwO3qEoHuKfmOZRuV8zZG+1HYh7wxT0o62IGQahOMJcBllSYC8jQBsRqMMcKg
YnDx+kRLWBcELaOj4qkUxuNY1u7ZmmpCOCCLIlN6ImfU2DpO5GGy8B5T2U3+Ilm5T63+NY6RCgip
fCk9CNCzq31RygJwiY4sjQEqPfdaeFPMTRGgFqKgjRZ+iomZKxpr3sEDs/wenLXr1d8mYZVbEqXA
bkjTxaYi2gs+VrIiFJyh2BQmsvZ0JEkbWhIUyjXnSUzaN1afrCrNXAuKdjjIsCGZi3awHxaUmXoF
E7k2fLfHHFWXWS7Ye/tSG+PiK8G6wOgfG8uoR72JPrePR4OabF5cmj6CZqD1x27EYGIc6S4qO6VK
vpqIoYKMAmvdY6S6MzuceEBlFxZd83U22h/4CPF6aPYXsppwPRU/HLDB3ydD/Z5WEs3LANKqsIih
s0ttyy6n3XYTtXL6LQDuxrM3J+7jmGsXZ2SlEppVUI7RRTYoTUa8hrKkw9brJezc/q/ISYprNhL5
hJQ8Id5sh2yc5lxn304NFll7fNR79ftsF/oNIwVwW/IVyLkxv2bE/Gx0crGh+9aveWqZu8RraJ43
CYvD9GgtOEsMvN8W2RqK7vzklXm6a0LztQz0cmxJgGnf7JFWQjq9RqMzbeZOv9ij/qa4vbcrFRSU
6HLU9mGq3ovaiu9TVYDOR7kdEHFNsQlL32A0zcVB10ISwfhVd2x2EmrEE+YAdmnnXUNEhBdAZHc2
2RGJDarUKTUyU1XnyxSZYtHWAWMOJeyOSV+AqAqfjn02XYAISy8xx/jpV5X3Q1BqE3LcV+E0X/K4
uHfq7Ew5FnKLc8xs1ppa/uIBLadQ7RYNux+AnkcXOTyV0kOpU/fErbc3DcgoOMs2TUIcGsmP2J7s
2jlG/I67qX4s1UaHJ7PB7/gyFkDrTTdWgzGHeZzzRSpafh7TQfoNL0eM7bNuDS/eKJQgnyaSsRn8
mWBehSUgqzKQGgpRd2ZFFpBrdsBqao7a3jQAbqL8HqwSunj4Ms+0jwjwNkT7vMhoFj8lCJ5ZP7uN
klEECe/1MNmVTZgGbt8Bwpurc5MvRXJV4UsoIQwRBYygQd6aUgkh2LScISbOSyIC60kDYLown9nU
Q/PTLE37UA8xbobEn8PK3Q8GRtuEeJHOnItj1zQYKcceNZDJitDWzZ6GJkd5VGpElOGF2nf8qFM9
jjdh1WFpp8lMPiTVf69qDgmi2CU/lfpKggQmBr7FgyIkZmXK6OKYNGWlienP+1p19Ex1HDabSI1+
KlH3jrRi9jvjfhgN52iUg+CAInfMhOoc4yUqrDi6MWb9yVKrelNMWXaGIX4ypm8oMZXbnPSUvMLR
NyoKGSI4Co805TalNUDHSc09gkzM6wArHDEAckDNuiF89OyScoFubcxfGB/PGPsiP1LZUQvsRD2R
FRuYSRVKpOyB6jLE/jLZq3xj2wy0O/Cb+C3V8I/hLCV9dsx4ynIm70i/0QldnLv07DUMb31of2fF
vG/xxaNfvKEprkPcsKcNbT0aoWF0o9s6js/avQ1Vhay5htyefiC5kHLUvZVYJNnkJh+rnA/E1Xnn
k1bRCyblWp5V5SnX+HYjyvQbL8SlYCQvaktoO5nBIV19ZQYzJVH2QdjrD8n0PKg21iPlvs6z5KRb
9r2cjD2NuSwmAJ7iERAEfbp4I4d4TXp7Oy3dG9m/0d3mAA15otIEJB0im7WEBuQp7u6jEIabXup7
bNNHYg8hKjO4NJ5Mz6hvvY0S7prqMsrWe8DuPB4bE+C0ADtkAwhy5LDB0lduQ0IYUjKXMzrKeUG+
ZmRdJzsZGMaNbMsZ6qQj/vXHnPn4kjpY6EmJ9pRgzjDRGPrm5LFHvLqZhM1sugaeNBUe+l8F2aqu
2EzS6vop1K7OnN/iUkVe8WZ4c+ZPhIJvOxzgRjyD7rDlUvixLHpRabWxkmnZbQkD7pP+bA06Mrbs
bCqvpHY4BEWPHPU5AXPA4L7Oo7qpG2P+IiflmrQ1X0ORQR7VcPhz7toXeoUh1rW+Tig1pKjOo5Jr
u1wq7caQIidKZUTiFx80p6iPXYqj1nYyUCHGMXRISiqx9B89KFWWFzFhJngCay/YjgKD3jJORltD
q+aH1AioDOexQpxUpN46SggeZqwDmHHWTk+Z7jfTNyptIcyy+EdVzBdpOOGOfi3fRKIF8bF0opkf
CEWoULeV8YhKwt20yQKt6zih5nYDbBhtWV3NJ85KdIL7mkMQp2Ao2tcB9cU2sqqvrjUcPUy0iM9d
Mibjn2LKvqI0UTcqdQnoFt2DPpGkHFsDgq0IN57IvlgizHYIYtB5YtkK2lwyTdKsx9h5weVY0I7G
GN/kxJVoVXIR1o2jvDlRXOOIoxwMRkUZ5/EyLr2qSbGDtmTeEnVMxRhNUYDHD8nQnp1yxlQXYkfP
SJBMJgZlyC2wM6Dm5fk4AP/DxymuOiy84zj2z+7k/mygG/qVsA3fG2rOUNPNgAwga+rYt91u2jcW
AuEZ+ULWV8dEuXq6XQPn51zs6s1Rdwhpi9NegaRvH/XWsy4sLlgzEG1jhSfJT3XI3dIMlNdi1Jmo
l1551oEoFcKFaWaZjwmjg+MeGdGfxOxubcpUZ7W5ZlL1glyM76Qz/AwLUmZIKdnhckxRAd50eZxu
52o4pMrgBXUKVKDHwVta3nQcw/BWbQfiFWochky7E/qdcwKrqEhrMACxQtRjgl+XjCBGIAY/ox2v
vZQnoFEps6p8j+S92/JFst97I5PwjJQZ2Q8bo1MPMhXmvZi3iF5ohMYHT4m/FtMiU42aW+JukZLE
jXJHPC6e0yKw46q67VhAa65a3GaJDMxuWZqMtU+g3ZsQxO62RgZkx3Zr9n73KSY/ZGIGIMPqIXWm
famZe3MgNZssi4piLBEVuT1e8mLeRbQlt6mtP0+1BgYbTEplwfwhQCjHcWvgDxQQuW3ztSaqdNOj
OchVu/WVDE2iO3L6xGGJ5b8h1BklAfAxyfs/6XP/NCJaOBXptVdJb/RcO/bdQnwrhHMhjzn1La/O
fG9CZdGDvzpTh7c3Q3TMe/bCUe/mWy8Xj7J33y3XGl9L13upGyz7rZH/SFLF3oY9IHymuwdJbKmf
m7dNZunPeeO8tCh7aJBqRJLZ+WkugIgURuErXTsGqkSXFNbRQSvS56ozxWPbIWUWuSC8CbETgXVP
RUpIS6t2wC8mEnlcquj48l/suCGGQ+ZBTG6rYlspe07ZbpF0zrtQ9gTUMx9oJqi7LsI0iAunSYu3
g2JACBzhWhg5+djTQKoPolRlIEgMg8Ueav50INqeTFyJe8LuxSYxmejoUhKvbqnu1mmIvx2ie53z
TaA4hIYMOafcDM0XKd4q5U3EKtpmnnUYnEAHOZ114UbWrbuJwBlvsA1lu5FqaM7Z/9TAoMZ20XHo
462fOorPuQtKB+pNAqfmRbBcIrxK9fHnk/4AKcsPkbDNQ40IRu3EgcQw0BW0xWRDap6dtsNWkKwJ
nrO5I+vQljmLD0ayPGtPGIusIIYqwzJxwnAwjwt3a17ybFglD267FwmjphBwsdv0XtgOZAdPHjmo
y10aLpbBzrkDQxkGrjQUGHuq71TNcJ+SVwQIxNzGjknnpEGdpnrA1Vidc8CxBwZawugfFSBCYs+I
g3DKn9XUYJjnpDXGtrL3nJjuCFLaU1M+yLF9dpOH2OyeUdcXWECy0s/cgIQw+8iv0UStTZohLPiI
Hw9SzDYjS6VbiCtG5xgbo1RJWoi957gigIG+972mR/YeRVmxd4ApWVqakZhmohGcNe1OI0OULCom
M1pD1gzRepMT/8z5Lv1ambx9lWR/JaP9nf79fnmLx9Tu3yyqXJvQzp8aOVINm7qD1UV7D8r9xg3J
FRv7V7gjweB4l8QLIgvhdFZ31vkn6dvZKQwjPoHjPugsQTZGlFZI0gWzo4ikDCD+aLJABXEWjoiQ
gMaFkduSQwqPhvzWouk5DfRPs96/Ci3Sb0u+vbtubm5VSd6PLYGP4DZqd+CYC8AhxiPmM3qwtoN8
ultqENNdX5dN0OKw2ya1hJltkLMJlTw/u1q3+X8iG75J3puyLX92v/si3+X/Iat7aoBqdP/9/5W4
GNHt/4jXP/fzX9N/nb9hs05+0xh/PPRvjbFj/QsbJBJjF9KPvrDz/9EYu6iFAeGZqqqZNtpeAyHx
3xZKw/6X5bqaAdkPCB0P41F/WygN41/cVSPL20CFqsH2+d9ojA1Nx6hZ/YLZR95sMsfACmzrLq1Z
x+D2XzyUcChqQVM2PYA+NPeoVJ4sdwr3KsSUotL7+9Rw4vsoJcJLaPle7WCoGpVqPBREMgFWmfHX
CyLDx8J+qJTa282tXqA5VIrL4kUhC8zEGUSIXlQNV7uPgigq0sdSYQmdJ6O4tH1VvRjNjaeRsJqo
81vYU1UqvLG+1buiAg4PpSBK8b11iebc195MAYDs5UcH71yGYskHoGw8EB86BagH9bNVJqyzhg4R
Y22HWz2uraCSguDAqZXvnafcxC6IwIyU5rOJfe8wy1DsB20aX1VwKmGbyK8J8TYKh/yuasiVSYVd
vgCXp74ZO8PRyIkdEVH/JEGVoQGcqhuSX7qnVriE3CCuxmhaMTKrWvxUMA0QVr4np5WUVVneTvP9
hC3yOLj1N8/xYLhkGTE4nAyRcbqX1J7jfQMzaCQ5oOy0W4O1llfFlCHsGN6mGC6e+NszDlUu5Mt6
VrsGzgWBRKmHZs0Wxk6xBgR0tvmXwiINXJp5VFHZ4TOpHeacklPowMqjig/FPD7g9PTwEz2O6O0S
iiZBoWptoJjgtpTyAq7CeyaX7J6zQnGNevmKCW6kapgPgORS5vNNXx6wSI04dVrAosDdi4OUg3Y1
5fCAwwEaSJ+SBi7yeO/xEXT7org5VsOs3kFiKfyuUcVh6lz91DqJR/2iSZ9RjW/NZC6uittQea61
8lCZPziO8Psz50OtZqt3iRfm27A0vrQgBCj9tDvmgO2dqwPTdvBVHL2K6nBjMdWt9E4GFj9O0Hnx
3lSB1BGN0RBTyKInol7IHHjKUejW/QF9IlgLbDxnbVR+lq36vVJUzqtRbdyrCrLy0DhqAMIv8F8q
onCrDpQGtPpOtaMTds0EBDsT/QF3XKCEKV0c2y0I+faMq0HrmrIX0a0g0d8aQ80uxI5lF2fuQDAM
ySEGonFWM0jQqPdVrzVOrFVKSFkPM/qHGzeR+g1mAbFtc/LOEiByWQIZhD3r5IaTux1TOKZmmF6T
5SRfuyy9yatDXl1wEZiZ34gGqXhV4MFXkxAEKcmz1RI+l1Kq3wrFcU7KoPLzi95XSoJ1Y0is266c
npGlkPvJV+478L33KcGhNoWcTRqm814X1FkMfHgBaxCWTWm/+TLKoj9DEP8OTINksppSlYXnb0m9
2FIHQ7JPxYQAgeYwzYR9d+e6rpyrQ4QOJdnl40/YAgujbA6EMMO6A+Czx47m7aqwS1ho2ea21aps
Nw2Ze07G7EWNzebqlfqjHWWnJDSMGz1yn+lSlygj4y2UctpQdlS+CpD3TtMWfsEIfMOx88IEIGHk
Ah2s5fM9AQjTEXwNO3eSngsS3wNDMeId8W85FPHQ3vddVm1JyKXcpkLaVMHkbGGtcqDhmN402MG3
Yy71WyNJVn7zPm2KN7LP6m3plilhjn4rnxQQIJ0JKrHUUw3gY+Oylk2RrRvQGdxkWYTPz4UsEESZ
RCprpeq3oxxO6uy9uh6ug7lwQOBY4qsWhtvSxhxXu0r5NYGnPqlO0NdGdROJroAnJeVDlWgLpKSK
L87EzLF2Y3AlruZg2LLIBVNED8io0e/NTL0DkFPcuaNzP8/EfVFzQhIf2cNtveRXAqH5Pg7xDhTR
MarSZxKNyUIQlbsrtiVgyOPUhtS8tCw5Do7Tblt487u8SUDKxEQsJLrCjL9SvltpOYIC0+/ApgZm
bPQ32GE8P8WRQCBkVV7sxrgvpv5FZdF8r5GFEet3FXv/LlYT9Zb1LZwvF3BNJIfFvoCbFolnAXDM
ZC7aYhqsnW9REpKsGk7hLV7fU5MZrAnxZh/QZ3XQeCBw2DR2gkm1vIDVA+UpVV5nUG5vqTWadw6N
1EnFYMOC4ql0dq0eUmDHmrTVtXQI1K7/mWIMCRQVXWnWlvHFgtUDPHgmqiwzp3PtZq95oj1GiVTO
LsHB8GIyuODv1RDe9bHuPqWK8iqc/lxVDuvojICXTIfYrce97gM6h8gqaCgyeDe3eixO0TRwYZze
cDG/TTb3HISIg76pvSPWfM+PoglMXdIlB489ftuFXnPvKUfg/T9gJnrPdVRbh1mNrrg3KAlmbvyY
ThkAsAlHgpphRGj4K1LI4bGxFZI4UK3yhrPZ6vEhqYtX8htqH6kvUuksRk3vQg2Us5LuYUBho21S
ws1i/dDOVvmlR2DvF62Qe1srvTvXGA6q5ji0vPCfU5RRsXezhgJ54O7d2R53jgTcybJpJHLA1Kgj
FdHtqAAQzEr7DaMWTgVbfxq1UsJt067zQidtTDrZJvsQfr2AtslwIhkx9IFiWnvO1GRyEla4HetF
TTt9E32mPU/aWR0K73nKxwcmRkDCSTqo0ajvzKx9igYP7k2n9u1lrpVdlbnfYpPVeKmMJFecFM3w
tjadP7/1quxGN7Xzx4mEjNRjjNOUzAQHkWPdqIem5ZzY953OHAADIbUcApbNVuDgZxE+69/0WrXu
s1HVjkSeGRc9M/AH1pypY9TD9CQLuPBdv0IOyy/Ep8142jmt95S2MftPzSE32vLc6JSRShEhqs+m
kxrm7oHDfVOE47udP+ThHJ5rGab7TsNH0tSZhj0h2jqICc9GXe6HkeSO1kJz7hggJkz1oetuQYFF
Z1NLTqzFy2OVdXSWSuU8yHAOMOy0BCBX7X3rhWePAYjAbqNfqP3ENzQwJIgNONm1itUYveCG5uRf
9VwzK1AItezHewLD5l0VtfIhUvvHrlWsLw3rlxwtObpTGqO4oPdQBbuLSN9yLCtHCmA/GohSu8Ij
+yFezDF0sG8k5aRN1zYV7yeLiv0EvHkzuHm453em/h2JtxEXX6Crs1+NeKzsTFdvk5x9v6zQM8WT
VAN+aQSc0VeXsidDY9ljEe+UCMBjqoF98rYD0Yd3g90zeUzHS0iNh1Z2iKessTA+ubUL8VSPL7ZV
/tU3MgzKJY8gJlmuNc3iSLG8uRqK8jKWuKbM+rFzlPIx3a/TiEwtbX/WHlJRaIFKHt12zMDVkwrb
S4Y2Zb7SF393UqYdpk5F1KycG6gtybaKKpDqMwUHx/taWA9KbI53Zmh+s8y4x8x7UN0ah5GWtiyi
bbgJnXN28zyoWcGQzr3pzLw4I0T8aVhGfOnCiB5WNHNScBIKkEmHJaIgnrfTqm1PdvWuoDHMbC3t
roKpljRZbePGujJnFRfBt0gpWc4bE43+AZB4RmgmHsHBoPiGaflZ6C2oimxWD6K0Zp/8AGsjB7U7
Z1ZOp69MCDwuo8PkTk9m21MI1MMvlAyTA33nZG+l4x3mMiYEzXwsqh4PdMcx3/GObF35kvYATN3m
1akrnmFbDWl9V5mAx6Lx3tOT+kgyrNanMGIzGPKeNqknixzgZYZdpzbGghFIcEONkLrAIB+EWT3H
pkeH04JxOgjOnVS9M63YUBKfbsqEBmUk5bWMqHBQ0D62khRqBXGNZ7vD1lCYhDdjSQ+hzdQgzosf
RcEpN1SM5AKqlkbJVJWkDDrmbbfwzWxpz3tWXRQgMMGxzFDIMHAXmtZyRiFH7EU0qXlcJ0O8301V
ShczJYbApAcbE/YoX6PKD8fZuzgZNbI+h4rY6NWjI8OI7lsCBSDO7yH9pTfcfspt8lBsxETUH3Xa
c9bc7DSompvCnIiPXyZlIwUycrUQYuG3IrW0S72zOoq3tIRO0yhFfqn7tD4OBQ1Vh3YuhNliV7Am
IrEc8rtr1xP5yp5x6CVwGHuh4dQRLyVz67Ex3Jr+9oQYibPlzsI7T+xIOT4YMMdvGzjB642QQ2Pe
FsAOUU2EqKCi9izxEHkKxy7DcWyr3bEEUY6BFaBAzWQ76K1iZopRY9aZvaNiMPHtE+bUSkPiSyJQ
8Qv2yloxMW0a+sHp3JvCa0afZ263+Ld21OEJ6+3fcDuy27EO2NiWuktN+dNxQY21tHO2eZe9m7rK
AWlUw8apCFxBVKXgk6SiGwFWp4cKXtHzcJxxul+KUQJb1nDUoyn1k7aj8FNpKR2QOiZWVdHZBWJE
ZnmUvqaEne0I+Mw5xTIM8NORkv6c2vWMVUq3tt0MThWgkD/HUcoKahwPdoPzVNejW0BzxRcN8YzX
MAMuB+8QMWHc6pKxPpxkfDalfCT1YCCAXXX3eWigmWG60kkWLGpeOQfRJ1/mlhSOBEx1YDk2DlRP
Ujt9rOy290kWYhTNesEJnBYNxqFm7yhQQPJ0eoH4rYGYA3Odt+G49ZbdstHLDb4xDD9ZdlNN1UsC
sY/dDx2FWxjJuSqmJVxm9geTpJ+0DO3AbWVK2YD6a51kr73nmpvBs8k172eKcq59Y+lKcbKQofCL
43/O7TQ6mZIyrg5yX6utH5rb4DKlUeGXC8OzSHKF5g9OvrRuje00oHbB9LUuuBPw2n7YiUeihvnG
B+1nyfxlN6TYMuNoeJ8swJM5KfVWbbqXjsUnME2TDyfgp/Z24l3UkUONbChCdCYlCpraoaGVFfR9
MpJoy1gYwaQT4RM37qFtq+Jgal4MP0V1DlmlM7HT7JtMS8obxTRO1PkqFr6hGmhmH4Hstd4TQ/oh
fKGdPkbANcKuOdh7j7SffZxxuu8Yt4PQrL/Z1vTezsh1jeQwtwTsVEOW+CXN3Js6VI4V1KdDIwmj
6h1DPmg6Ej4Ha9l5qlqW5R2DcIVxutBnWAfh8MbKlTsAq4Jk171gzLKPlW5116a8wlXdcxbv7kLO
R3t48y5tOr4XilZ77JTGnHuXeRzIGbA5Fi0LzbOKoAHnh/S2STv/5aZIEmQNIJ8Gs0+XwL3kuqJ9
sQEVXRKSz7D8VrVPw5v6qoadNmyOhqXjL6d9hSc0ive2S7vWFe2xKW4lXJcLmPz8mBQhOcZkByzB
bZTt24noDo0u2QY2erIXYQr+0KQBlLUkfExWod2qXRUoC+VcxOFzrLX7XgUAG6UeZCaD2U5ZIHbw
5gsu1v1i7btlRdDtew9XdZVHKhlwc+V3k9v4NlQAX1tOgbLR1Qvapidw9PJC0V8OU3aYp+Y6iW46
i3z05zRsv9CfF63R+U7s0WRU5T7tCvfaSfWhypWlnvOc4bvZqEDYjn0UksjRCQbVGG2Il2b1C0lI
lRYOPqdLnPIo2aFkj4wvjT4gEEsJq6VXrszuvSZa7Vq6b0MLAl4dy2ulIfNqO4Q4MwYOhdPBEQiB
3/TmGZWGsrDQRx9iFFKmiiKVYyoeh3FynLSbnuXwTZKNr3mntP+XtjPZbiNJs/Sr5Mm9Z/tgPp1T
VQvMA0GA4KyNH0qkzOfZfHqrfod+sPocEVUZpcquyF70hiGFSIkAAbN/uPe7LxUZ1vCovreaFj2K
NHoL4i47yiD8druxYhIWgyZ318aM/C0m7bljEINOtYZqxPli1Rac7QkrrWq7LYccgRLEbMjywZJt
SranFbJ/WxENz2OrRzbDEi5Y1JnnXhfkO6Ge3Ra8yFsS6wnBcQrU4b5hzJzvBY2IzkaQFzV39b05
P9pBs3S6ZlLR/Lhvt1boVsTZbt2Bek/2BgudoLVRBFLO4X9i1mTIn87kjpc0xcFgac11oAQ0x2tm
q/KdrdWKZBRmR1Yi2aukzKZEcbTz+Gcsav3Ehn9tQ5iG2Gya+9jIcW6g4dm2jR7eO2vhK+IGhnHR
OJjugmqbhb22b6IpOUYDazaZ+O1GDhVA46LQdpWnHgtQu9upTvR9l9U78HtzwLgfMERk6yrQzZ2w
gJosUmGSynFAVT8I8V2xu6rEvrT75s1ocJsYTDUXnORnkQ3hLmU/RLvsrrxC80968ekBoB0GMsDq
hhjkUPffweO0sGerckmxJ4kkm+pLkxlXfUqihYX99UJl01+qb56Yik1v1dWqxh0kgqC4yzLNxhDP
mqbRX8Outb5B/AoCRKKRZRPO6gTYf115jL10zgjsz04j9gxy662IPRbWRMbAAtA0ZKAaw5hMf9Bi
QgzKyO3ue6Pbx2nPNNfyksdcQdwFicGpWbLbC3jNFvOw1uqbqx3VDDM9fNIxeQ7rKTahB4icw0LP
X5rkYXAIeYtt54dphf2h09z8LASITtU/wc9yz6LfS2bodwgkSbfpg53doBponJHWxhcI+RwNYkQG
zDbzPOIcTcUUixSTZRGn6jAEGjvIPhmWmpTaLtKorXPQE+QTBN6y7HoizWbfuV12BvtwJhbdxNYt
691sq0U4fhjot6wutWxDPkVCvEvhb13e6lPBrNzNwgtu02th0Y2zYb5X7MdfMBdNe+7n+154P9CC
+UjADf+xFEwIBmYTnrj0DoYVw9D8eeQcb3AxA4kGEqd5QfUYggDQKO5OvUxem5S2l+MyIgmj8h+Y
jyyLoWAbOg0ZvnwHWyGZXkUxWjvkKCuNBQFL21EutJlSEFXgmHrzHeIi80LlrBVJYa/IpHeou14q
+0eHTXyecHirTtd/OokPb3gef3iSyjkc/L3rIKksyur+RiZmdJeSHlM8OlPrbqm+hn06intKHbmX
eoIOANXpIuyK5i5INdL/CpOJa2U6+04z/aVSxsEm6JVZMCqhoItrKKSLGpk29RF3RWyyi7hFiJWY
0foSYU43Gpchm5MqtfzD08xFOCVyG2E/4cYZKYc5ks2bT2FwR8S1JKmk3EdEmS0r6fbbWLr3rl41
B7LaBvb4iyZmbJykV42AICvxh4Mxf9A/B7TCJAaPO3N2HIOOeATsqDZtEHzTkAitRcExqbDZUNxP
S6dm4qrxSVoe63Pg7W7MPH1ZV8jimk4/U4GQHzETat1GgAlTqIiaRit2tqrWTsv15TYqREupm0g6
fCp/R52VpKrGXow0GQWHJaL1YIEAUFL2hwHpgsfTxuwWnoFbhxfaCjTAtra1MnGvS9/e6LFz3xBd
uO2n6kEEJg1vCkFCy2Sxvn2fSedMPF5ksFYK0hw1HHy64tlVxSkW0gCm5BAnRSolJTWHa2ESERCh
/UU3Fy5/tBzas9OOBPRx6rcIfvbVHAx9+yAp15MCeNdYMRzs+6RZZ0T0lG2wIRnstajTz7IoQJY1
8i5rcLPm0C4Olp3+xE01rZVUDW2x5zKngWoRtkkFT93d9jg0BsJFGhZHhZbcxbX/PgVvNzuHiepw
VyA8BI3WHNz5g4RVvJAhLFC0dCVGR6j9jMB+t7L85kEzY2Kn2L+sNJ9QDijvyTYgtz2ZA9zHwezX
Rdh/b0O/BkWQPLrUQUvKvWYxjvNeQhR7oXtk02Qkb8mOjtAw+EnnqAhHkgqcKCdmj62/oxwMrGGx
wcQFvjTL7kb2/1tKXWtAyJCPaLJg5gxm0hMuQIWh5f53WaWfhZi2pF8/TXH6hWJwA5NNsrxhkcEt
6fBa2Y+zTd2wZEjCpP6Cbqg7mAL6MUzobyDQukXpQ9bp0m2DgqyB47IfAa9MnmnMVBPtMOrYgwMJ
A6Ua+UFU+bNuTWKldL1ByivUwRsuvHK5Agv7pGYbJYGJGeEJwbHoFRzuuJy2zCd48Uj50onOfC6m
llyexN3ZHAJ7uI1qI8si2Ezl+OynFqSPeUcyNUV9tPL537q/M6IRZr2nkncPyTVymHphu412KA37
CaS+udE11zroOVLcfnDWetQCu/FswRpDbhOt58xWUryNjhnSPYKrDsQK1Sa3Il+Djo/1Cb2MM2Pz
CT9qMrLHDHvI1qpALlAxp599ozfz6AjEYkOref3tdTkjmkfmjOBRnWc44ad6dJ8y/9NuX+oovGoj
6DLMPx+ub/RMLny1yHPn7GUg1iaV/Bz0cSV83CiOpnEKA/IFGeTtGQtri6YBS7ZIgpa9jrB2Ze6a
B40vDgFKMHDkZ+zkrTtfxig9i1nlYhJULpghbtBprJwflCm+Y62BwhpkHYs7LAhXJo7Lmx0WnOuH
Z5bf9KjjzZsfu4QC2Hkcmsskh2+sozkKyHXYMG540/LyldiTkDhEBx1wcAexRyL1m5tq87nWm0cy
gw7wcBbB2F1B2EMxJWqGK2EZMAvCFLLSDVWT0uAD6QvXgYZki089uKGx7me8tD3H7aHe6nf9pC2z
4V5WlbVnu6EOt+jA8cZ7J+3O2Coq3okJWVVtw5yJNkvmpdNGqHXu+nam9JCLurDH4oHIMpKE2SRl
Kxu56IqGVV9kySacpGR2R/ZGEckruWRMI3JDLW+JaghbJ67wMXqUjJ8oX0Cf+1w7yDunVWh1rI5n
VjwjDf3gkt1a4m9YN2r4vPnQ8l0ZomomCprzB9lTEMpVOVpASCexC2vb30oaIsNp+5014iwDrI4w
i7Pn5oTUY0FeeDkwRTMB5mnWUprpxolhfXU993ZZVbRJFir4UGvWppyomTOzp8ln9MV8APh+TFPp
+6fIcd8oiOVqCKrzLVVSlR7atcE2drKW+jYyQJATafjOZoIWI/aipT0SuXKLCmOHIrHG6EgbiVo5
+CWAjwnwHehhQoSzOYRIEcdr4eCdIetZRVk9uAS+OMPwmhl+t7G88aWcvyyQDRdexU+n0R6oEEAl
pMEZ/dLidt3dPswkI0y95A/EtnepdAAKZsjjCwpYRoJ8SCRwj5Vtc8QGFgUxgVKrTsg1Z11Fr2LS
F0JvR8TUzt9tFfC8h3LirZ1nZ1QL1TILKPoKJe91nb/Cl4cSPkzZTgmEqjlksBg/vL5cy4g9Guld
NM3zLT1/57df9elHFwEhc5uB9OdCe2OBWSz1PHsZHoj5hMWcYoggxWqk8C0pZxjPegH+ogaxeb0s
BZiRzL1yXxEq2lZXv4gJ90glieO6YglgEAcxkYfiQypcdnH3arrZBy6bAfE+VB7CFXkIJhmIhm99
9+fqxIbJzvFs5SzVPOGviJnzDklhQPR1u3xfY74QpmFtldG/2DZ3Bsd5sSDom3m8j9WhRhm3yMpK
IIXzUCYSPrJK/YCrK4XNE6IPPaSG+bMS9l4gT1/MKSW3e5sBltprzYela0/EJp3D+ZXiWcFRSuwE
hrg26HC2buMGqLGTiWkZWwS3QwyFeneLcQEzI8vJ0sGBUb2MXSx5edf3STscLSZCR6EjJrNqcbVq
DB8x7DaK3eGOn2SLEKB/kl1/prJ9oFvzVh5ivXXmO9oSy9tPmyCkBb3yyteFvUTY/erxTqpUiRS5
G0+Eju/aV2IJzT1KVXdJEhM/Odnla6F/oSyleioI9uKkC7bEecdrJLGPNS0gdISmPjMRrYOIlqXx
doEJLs1Py+HQq2GbphWn4DyYs1xCwROI5fgO8jB84JwIGCsyxrDZbANeMkpSI5GTNXtFPPwadPIC
uZ+3YHibXYoMGJiGTq+2qoDYqCbdSSNygV2NYmlq2kZltr7XvWaTy4ZxQea9Rxju97ox+0vHM/l+
zbGOYP7nKG5U1J9beHxLCpO0Vh9BnH/X+REvHG8cl7ahGsiX7J/7rvqWO7h9CHOx0M7ppaUt9Ph7
biBhKcYWtYCn9fvBJhqWhr1Z5nTWyzyFPNJdC7Pf0/EY3JIEUukECkYESHM/kjWTwFEKRrdbUTm/
+L0Yd4b61A1t1xhmsLdKtDBVusx9w76QAp2uWjept0bmxgtZxU8uC9tdM6pd0gUG7s6voAg0Nm1y
b9NLLmsnbZd+8RM6efrm54xXmgwhdZh8I8bIx5EZU0HuepGLzWTZX35JTB1ZH0SPEm6GuPIYhWD/
nGnwEOuXe6shaIcHAFDMYUAmSFRkuGyuWIASI+3j6kKpPmDicl54ESzFxEAobEqT/ghhAMRGYkwd
brrsHPWp3JntVe+Q7mg1EIokosDDBzpPnXX5YVGwzuuUH46f+FDkCL+M3cVECOs2bUnV6gK04Yle
49uVPW/wbO/bTs+GyICAOvaSSdNjXcdyjwSLaJhENPcq7i7SJUs0IWbXNz4Z39vwnN2MVurUTka7
6mSpAclmXKfA4rNSOxs02HbmOCu44FsOqHjnFaUNvRfRhdqXqf4Z1EhXpTXE28j30STpRbkN7Hwb
MBjitKJK0dFUTyAnwkXgE/zmTuNxGMiZFZjItLpuloNAtWUJZGOmKFb4lki980AethCrd6blfnWn
iTg95n81KC9S54SxLJyYZTlBkGudBRphyuKbWT9ZrlXvgcI2BCbFYt5fofxB/YEvzclIDkUuDfjI
SfIHxBXexk2g8A4Ye6LM2yVC4zpK1gwf6aDsifCBYqCNVywdW3Szpk6GcJKLIxF8v9FRULeTLyiP
JKG/uYOzyhzlLzgF3apjQRLFIV2HSdK9xaGhCZZNTZJ9J1YKlsb8jdkA6RbVON6ZeSCw81XVTB38
9JgHV4RW20O+lmHylJaVcRwLe2lVGv1dl+CN1SiSueZcJDPIwWq8k+Eyjmu1ItrpSpfHJa2nGOEi
wJ5iXKWRGvciRQdUN8ba1kBKZn2+jKbsAcdkvLKi7rtb249TW3dLxvyrsoz3hNp5FnY4i7URc8cl
oSd7vSbglWSvQ9EQAD/qya5VuY9SxtzEQc/20Ea0LKxmMyQ8d9Lor1otiavi1QESE6erA/koKEEd
a+COQEjbg47R1TSTlXTNEVm28YPVr7V0SrjRTZwxiCFCXY/jbDVc6XDqgx0B4AlMEs+86VsVoRov
gqpl6DW8OcVJEnfH/kZ8T3urWnm9q29UxPs8K7p3xD/ZvKMLFnHqH1kEa9u0ztYeX7JJveFa56BJ
MWYjQ5r/lt4hWquCLl8JVE5tgeMOW0VsaeWDk+WXOG39A/sbZ4VJ+Wehh7Awc+dExgZp5op1BL3q
yjJDLt4Ei4Ypw3PSQ/4PWlClyPOytLuTuQdokGCuRc6rtazKfkXuBYtm9hYrSSZjzSBlUfbZWmry
vTYf8jafnstsCzx8LXpK6940jU0UF+WyIVyc6SRpQqPb68AW/Dt0Y9aKnfiwziZz0eXOWw6ie+k1
BEHpw6PMsCrrthmCSovY7mbzq6Fx51BGzGYBSru+nda6Hj8px3j1WB9lomW+gkzUM8hsDeJnbFXT
BokGbTqvD0RkVvNghV54ZE116hEeLirC1Dc+FEjPCV7B4AQr1YK4lUMEQLnGt2WHu3mKT0Aowhgl
weZQ/4PXXk0GG6Ns7AvOhzBZo8u6VGV6DlzikA2Dl40n6gBxX6Vtqiw6ZHUf3tfl+B7fY7j4Qdo2
C4Eyfy5JlF/onf8tEr65CaFUZWE6IoMj64Nj85hOtBZ51/KeQA3WLVqat4O04nVZHdtZ+29yL/us
wqjno5fAdmIKD5OwD8mcU7fbQ5/P70R4mPPZB/XqhqGrdNW1x9J59ly33etz5e7O0JLbh99+69I4
OaNwVnYEUEkbKzCgczbqDW5hzbOn24cb9O7vv/0n/l8GzmJBhvB18lN8AB6D22AGz3Sx7pIsTp85
OsrYeLX3qNMSJgWB5RCuwY8RoXSLlrr9KpyDk26/+vuHX/7f7bd//4p/9GVCDDQLkU0KtjASTpoK
k15Th+fQj721hNhIqmOLMm8MppXWMJ4h2YUQ8fpZ9OJTzhHeEcTxNdnf7kJgVM+9kOmIo+cbgRwZ
vr/4hBfoL1oL7HiAickoD57ZMRAcWbuqlmkhvr07XnlbjljsoSM1ifLD4dxrFa7WTKxywtsXKErZ
VDLmsFnVLoSKjpI/x6mIKZGUEzXtGLYF374ZieGfRPqTM3NYFjrHnGowyTlVu7UFOEDT+JAxDoMx
aOQKwIKtESPRKpDyPT0hw3cilQPznXBmUgScFfTRbxAaLqMM3K1LCz8vsTXVfzdLxyD3vcUmwBLU
cZkLjT2I5vBc+7HFzBACQgeldWE6OIDnitIJtBeV/dQbP3vsjffWGL+cPgpXkx48S5iODNVH7Fht
eSiIdFmoAV3NVJNrWXvbpFRiE8xI5n4oPqcxPlG7cA3qzQt6aObSE0fB6KX3lAuwGhFeYscnCcRQ
1ywAJKJdURFZKx7Uc187W7r0iM/Qa1JXoh8NA4oF1qFhM/hdtjNr74mkeIu3Wg8sVUXtkn75bE3Z
u6f6xyGjcNBtmMk9+XtoegTDFimPOBmtbTRN9sGyKggYyrMPovCeUs1Q1Lx0dEM2tPO4aFi5w+ht
hrq+T5XSDpXvKkIpnZ7F8CepkgHrdv7CorG0QzHEDLIeJBPYym3rYzGcTXbVCw5NVa9TLhpyu6C5
jYWfr8Mhe5hG9Rj6XsN63exWdYcdRDMG9+BkJOJ4Y1atGxu2bcy6JYkYp/Z+uk04BfnumKVj6Nn6
NbZb3zf32GLS4wgarE2yfifmHq8roBSUHQnEkrxh8h14LgyZmUfhTq80irjufWNN+E24g3pxKMsE
zfdg7G6Pn8x7yyHUQB/0e7bleM1Gh847e3WT5GIP1iXu0b2FL4L0iqOnlzqyBAbLDKWvpF0jBmD8
dPuLMBpaDo8J8tM5wRJElgP+37B2dug2Rsi0zGJ914AbOnrBodXMbUZc5q4Ku24HAX9r2frI0spk
q14A9bWB6d7HeXwoMsW/2zHTh7UhXWdJNuoBmyovHOphNK50/4m/och7r0N6QeHOmSd4K8eS8i1N
INhGJ882XtvBzpeWH3w0pXFnxc62Td33KU/fhrpD0zgUO2gK71BwArbYsXrsrHABcjY8qDCjq2Fl
JiyB5JkAx0YFb0al9I1rkXVQReN7UpYjG3/mUV2szRmUAT9YPdQfC7v60jPC3sMkviqEDAu9cgC3
pKTniOiahzPee0pfyLfyT1pKvU77gHVfx1VseyBjkninawHpGcCJT3Hr+PshJ8bJzw6q7MUdVHJt
p6KajWPtMxKqSPRowrNBasbe/nDMNLnLp48cfdFYudeBUY5k41gi6tg0Y/iQzl1UD0iEyRS6BY/N
A3vHeMVC7clLmXPMadzEGbF1KEr/e4z7ADWXytdEeI4Hc375tTajer/haZdwYeBHq2NoltT3CdMt
nYp0GVBnbIO8uQ+lw96qjF/jsiSDbw5RxE1RHSaXWF3ubcizmFI5/wwnW8YSHbBy2DqQ8pBiXllO
IBZpaWzJ8c8tG3aE0PrRcLDU0P/2wS/x/kF3lWuwFafc6LqtwSbCsxAFpdWe2OP4ELQAKKVePnSG
vW/nhcbtgyoRqNi6RoqvF7zA+3QW+A7KhWtHao1zGzoEvizPR+pcqelIyVQk8w2SEPNgyqd8Dq7C
OQHblYH1wVE6Y6f5wwRjYGW3bBZvIFzDjF6mks/NZkcsVlF1NPO56ak/zSjBnjp/DQoAGqv5THNA
UhCmhBs9Ei+ihpXLS2PnVxY7z64+eeib3suSDV6J0CwPhtd63mAXHpEkOswP5FLhvvNK/dw1qN9d
JRgGRtoLesVsCqILImOo05ro6S4Ssekbp+HWxBGHpxTPu5cruFEqPE7az5F5PZ2EODoNwcg+2dSL
fDLqL4AiIFHsjlip3uBWsd56xaJYJ+9pYfdedE5ERWytlW5RZOTUZeqU8d3DKi+uML+/D431KEU4
vWtFcfTdfvjKLFJmL0TrhO91xk57IsCaDU6JOtmLmxVbuxczHIHEExjTxUzwRywDU8gS1TfL6M1U
/rvV2/Xn2Ly6hIamuX6RLUSKqOntlcitn4GLGJUkYQ0srxevg86kN8wRbFl4UVYGkc3MvIOvZBLo
qEH0hCMyQFlM+Wl0kYjWxuQ/urME3C9q75vR79uyubS6fXWqSK3sWib7BvK+l1XPzKhYXKWzWyCb
ObLjhx1fxBCFT6CiGaNHNgY+T/HO4GRzq/jDTGt5tAPUlG1rkfTZMEIAMa1TchWPBRq5kmAu9MUN
nlKnuvbIRsnt637AlAZmz773CXDPASox76L86oyqvQuMaV2NBojEyAjQCiDsGqtS4oAxMEXxcwSz
XZKJywzWHL/guNyRGrMtkl78NKtw79VIvmnenU3U80T5CpK58gxjz1GotgKFxSOeL/pcPE1fttwZ
k1buJipcGGKTOsrQxjGjjEttI9UeataKruPcmarYjkVfnboQhjzZBeE2MUNGwIzbTp6jP7TIpZEv
N/lJVpAk65hhalfrHme6Mt4bc4o2+MjdgzuvKW4fMnrCQ/Lah215ykGdnbI6ctZeyXT1t98yyN82
Lbwmi1plhDR78drwLRzxeMHnsjhQzStWS3tFWhR6qioq16lWzTYRX4NbgdVZs13OuyFZ20NbL5PA
afet27y57pQQnT4/5yWTG5EY4q5KtGdbmf6aOUC+bsOfZIbNV+T4wjqoo0ed0EMK1NI262AVsG6i
ZCXXrkwQuabToQnJAO/QA1hpf4jCMbl4j72TICGy83zpFQqBhA/Ups6NdQPLeoF5g5LYFMySSkwz
BYfxTstyb+0FsIP/EKJy+c0Z+BfMe5ciytvmX/9q6//dMEi2o2diGzRdzIPYFv9oGFRhkEZlG8U7
Assw8UyNeepa/RCZrf/A07VRzKYIx4PEiim/XjtihIKis/mfckwplFKI2dMRmnrlxS9d41HgZql5
iJJI2yFfybKl52TA8kvrdyuUlYbmsqjBiUoiyp0hikGnRdTOSeo8tWQT4v1QxtFK0OEXhqkzSNCn
NfOkcAcn4j3Nrf7U+FW8N5V1LoNJnv7+wZsjulKpnqRRsdcS1EkdCjh9dJ2J/VpTrkvduCrXD/7k
aRS/ZFey6CJb05j/43oWT+Uv2S5Ypw12DK3ctb37WXbSeCd2rVsmVkycc4IvX7pd9Da9lSMhJJOb
WrCVB+uK2tFGDpIWeyVS68r+tTm7YtqgWcDAIjLsLwy7H3njYsZR7pM+Nto+8esF+hJ5GZKYTEGA
a+vCcX6kgNMOiIPDBxMbIpKL8Ftap2iKcPC/GNGQr8D5MDgVoQsSoQnuXYBX3jBWRyShl9bEpyca
MCLsnanPGuPFE+zP/+eXm4Xt9ld/qm95lIAmcWTCdWf/6h/8qbmlgiJEF7BTZgCCK+vWTtBsy77g
4RKkQilpx/BsqvbY6UhZw24T8xrY9paK9oyH74Pc1+9CNhTumNa7m4EtttuKVHvbX0M3kMtPu8zk
2VsTWz8+Z0N0TxbDsAoStIxakL0T3Ng9ar0A+/EnrwH+3X/44BweoINcmPiDXx7ciIs17yZk70A8
9shLGZ+CJ7Oib/jfsUDKouKtxA+C7ZXYWFUzLEot0r57lcHdVVAEwynZwbEGXOexbGV/ChZhVPpz
7ZM64tYZo25eVgDhCsQrbGzP0nLTP/wqscN70uTa+1HF+UIzk/ZHxxHp6GP+6rRBvfG2iH+GA65c
434qmnwlpe6+B2UGIpJtXD7oL3obv0ekOT5T3ahtigNmJ1xlXlOE4OSDdAgx+9FBoq69MvVxYJwR
oKJisthqeg4AD76xrNib7MbU2TvWineOcTTDS+3BXKqk4T1y6R2QlqtlX6XhXek74T3NLAcCNJhl
HQ/Bsany165xuq+OZVcg2m+FGkc07khBTfvadugYEteGXWm34pFENMbT2ZATqDDwUzYwkmYVcj5X
dc5bNRRno57sL47WHdNPQmRnYI8TBcGiVZ58igORrhWhuPfY7HBcaBn8LQb4CSZD0pa5t+vNRCZz
22+aqWzesb0hHG/2vHfx7/Z+e2fGc6hOx3XU1+Vb7jr+wkekgBZLHOLQznatVY9bQNParotNF2VV
a61Tygz4z8b7n7zD/vtJZLuuYbuE9ZJVY/z6DmPBE2kWntydz8B0pyNdthhtntzuNe3MCwCTBElk
7awZJprH1ADoEEaJ3CGhp+P3+nZdzzvHSDe/ZzZzXsHubuvq7Mn1EW5PNo6rycfeQZhSvlKzqn5q
vYXbAoTKRmaQTe2trcJnfh+E7wjbEG0wHYWwNZ30ls9MPbL5MnaVf/Kw53vqt+tt/8m1xsmLmgLX
m2MJ1zL0OS35jweLZleAq0w33E1ucYZYbZ7NMZJLJ9Wie2mrY5ab2S6X+VNh+sjkO1090dGctV7R
YNaNujQCj2Xnmmx/bHnSgtSZh5UWMhk8y2WH+ltmHcrBWQg5DR8G7r+FpeEAlHH8zJuoXPnsxKAc
3TtWeDALe8c4OtmQi8d+2q3sVWpm9qaytw37r9XEOutPngIe8D94Dhxh+w5+D6aPBpyBPz4HbqeX
OIKrcAdRqTuPqfROqrbYl5lvjtu2DxNMxkMlox+uQLshovK1j8CPuDAOHVdnIJf55XuanGFfP6Zj
goo5M62nzJVz5jBUIi6Ro13VQOyi9wCZwqXru+/VoOs7s4INE2tCf7Fid4UihXdaE+NXGYtzawXI
91ljh0X6krN4O09R/QrCLVqSDBUfGq1Wj74LiiMvnxQToVWVDeVOqeKSlnp/rlkh3w1y/ObBHkJm
mm2ackQdbjsvzRjb59YU4sx5+ZaSiky4BfSXro3aK/oh6w7WwL1ZKZvWMMMe0msnhatoOUlhryPQ
eOeGVc2KnPPTTVvCmb1vUlr+Th9IOhur6VraxtUDf3tUVX21rNa7g2aIZphmsPQnFMfoJSGO9ket
KPGctHm09ZSNm2Lytmryjy08s8PU6xFHnvdgGyqBktMC4W2lWPcaglRsirIUKNDd0rsz7UZDtIT8
ZUBatmH+8UkQMkGOJWxqLGD5sldpcEkz48zEId3GXVqvSw8lcZPLeh3Rvq91gk1Xg+civoNitYlM
qKN6pHZITpHvRfTlwcSw2zYk+SFhHx/RdDcLR2NobodesDYqw9wKiIR1+kJxRf2XMtHTwnAbN99t
o2TyNY1IuabuXXetZjuFiFBwRlL7KQyOJeHxTE/oG+DS/axS84Ju82Qg2Tr3GcNRgcPUQ5izqGi7
LnUKQdJx54iukYFLNBoJq/UcLaCL2mKM9Cd85sVDGg7Rsnf4yjBwqNUn7wWl2MJy6ftQmDp3mRpZ
8JSB9vw/nyyGSTrgr0eLS2qyY3jCEI4vfimRQ0NjMNS52pZt6rCcTYRngq2DJYpuczFO4rOjib7m
ZRzAA2vSdemK/NCHxrcudyX0BAZ3WgxXovD94dJoZrhXPtdaFvpPtu9FuxpkAXya3thZlvPaAhka
yjE72YXdnNtRQ7pXdQDfiDi+9wNt6dteQYN3GcIkvMzrvgcKUrwVhgnkN0f1G7Cc93Rinb2ubRdZ
2/F1knHK4OYpt5CVnJwC8UNn94qEWd0+2fD5FmFhGGyGiw/W5kyqveKkwrBE3c/rkTgj995M22pp
OVGzCfs6XowG1u1sbF+z3nQvfRKtLdxms09vk4WHTFPND3ds9pGP+tbQLqb5nfFFt9MKtuVFvJko
Iu5dKlxukh6eKRyK9eTEK+Bp3boHjodS0rHZSwUwDB15afMYyQ0tGKu5cQ/3wl7dfPC2e7Qcxnpp
UE67jIkNtLnef8FGe0rGCjqFeMgnoAsU3uSd2T52wNatdtjnwUdLgj4ENuzFVJEXneSU5giT7tBh
Lg2tpNjA6FWnKGN6rElHJ5f6Bhn7LGqblRCIq9G72E8xzhsmX162IswoXcbEFex8L6nuI/QgE9iK
tZCY8VBJxjLOfvgJwgB/BnXXgXkE8zb9/4kH/ec4P9uv4v4j+2p+hQH9rz/SgJp/u/2x/CpWH+3H
f/nNOuesHR/UVz1evxqk4P/2L3zl75/5z/7hX75uf8vTWH79618/PjOw5djq6uhH+9ff/2guAiyq
bt6b//cM0cVH+3/+919eolqSdP1fokR//9L/wPy4f3NNe8by6J5DS6f/AfNj/s2xLUxdwhc4yVFa
/ifmR+h/cyydTBUGvA4twFx5/Qfmx/2bAcqNegwOiTB9x/9/wfyYvLt+OZI8RvkcR3OlR9Np/XrT
E4bRp3lMWFmv2XBezeIrg0S2JDf93MyLjN4iTTgtiWYjE/CDMjdD4XuX9Ia6J4I5FM6etxm8BVTv
aoqXUCeD1e0UaNDAlo77EcXwDAYd76QzIK+S7PGTCtFTGuO37GWAdvBYAp5Y4b01rdFfsunHm2nW
jMz76bX/oE4hoF1V7orlGfcn7Yssd71O+Ne/c3cmy5EjaZJ+l7mjBTDsh5mD7+50J+mkcwleIFwi
scMMm2F5+v4QnSPZVYcWmescisIkK7g5YDDTX/XTRuY1HpqQQz0bobo+NsGIAxrZg24aOA6iGj4h
NJZnrHC7jLtubUXjnY6L+TzMoId9PDEAHB8IGtLhjc+9QK5kMVwNhbCOYdImpEurC7P0Gh6uBvwo
npH+qX/Ml9m3oy8F5uRHqtkMFjDP2dYtbrwWfubKmnL6eDrqxUcbX7xrJeXeCVD20RjNbZHmPaPC
8ZkkMYb6lAEQTo6pgsQi+s9mKigL5WZ4wCSUst1jKExB64SmjVtCXZoBi7Sf+gawAcaZlkEwMmZN
3cQ13rCaImGGz9mORTejQzTGgDqNN1sHTyV5QxxzEn9VR72o2y4NLiua1JS4qU4PZ8CLN2pvl7bD
Vy8Zrq4DXnTwdvAnyU1NpKwhlaRvs8DrEk7b2jTuBhU+eHK+6D58Ye/66WCP0mqCemGTpMinZgPD
4bh81i4gHGPTX0ojP4aMeK5bxTEuSrbRpkXkOUUtM70Oa1Eh7+wRN21qMfo0EuuQd95pIPq1mpDk
cX5DNTP1RWjzPZVtTj+BgLwxWnKX2N6qqk1QlAIkcSGBSIQIQOxuZrUB69JvIuywOEfanUT3RHMX
eiu5wBl1c2Y0a9+9w+pRv0Nsb7rqrvP9hgsulpsaOt9GWfOwrolGy0nEoBtiOl+gR5XxzRSlIp2J
eYZgzEU0JE0icFjKEuc8cq+iANUO6JYD7QdJeB/JmMZMsPEPTYHNIp2Hg2FTxJT3PuBXYtw9Fdpb
ow13aWPhiDRyAt+uppc1TTD0W/vc5BAcV7hVtSJdTx29PfXTpgYUso1tY9iTDMQJ0b+JoiiPpATp
pKTAkZWA22xUpPDZqakmOkeNcdXCrTd+TYckmljU4oxr9bDBBY6mVErggn6wVPs+561D5+Yc6nXX
YspQ/n3nlPXFT/WOHcLwktwcoZ7S5onqemNPkAp+opp/sg4HDoGNHzeo7ymo2IV409YWuIt9j7KE
Y5PJwDQ3pBsW+XVw2ed53SEcU9BCM/p6F/mHJcRE8DfLnmr3Tx+t2nDIYrNgufcgHOsdtLl1M71V
1vh7MrS/T7R7X3vjsYcBuPOtei3dYNrNuSU3yagfSUzA65RMAHVAmStRp0029BQSY0DxovjadMkO
R+W11Q+RaOdtE1KG4Rb3fiWRg3NgrGLJ6fqOX6/17I6bWELzDKE/rZLUPJjtZzjNKP3t5zj25cY3
/c0Um5/mvLxAMV1qlnB2ftTvfY2O2RA9ORhBpdcwSr97YaI8lA74aNJatQjFGfsBhi87ehqB7bzA
fDzVxTO+VMa+kOimPsHDZSfxqa08fhmZ/FYMZq1wsDEJ0jtW2P6DHUf6NCbDqx/a9Os4r5GHHwWg
5EoPwTHNk+Cq8bXlCgT2qGcEV+qRN5z+Eb0TQouDgroRuL+97K/U8F6LmdRPOYXdxs3Fb9jdTNoX
t4zHbNdwzZtfwoMY2u84tYd7myTLWhYmszTqFmwBXCH0vwI2+Jz2g2QT2ixYnb1G5mw2Ae30QS3n
/Ui8BGiBE1+9veX3zaUzphI/muLVxYaFQ5AkAzhttlGcmZ3aPOfAJKvcvhtV794lIWSrxHkplYl4
kVD73kIhmov0FEF/DmQhQKVjZIjJ75SpBZKBVmtYeP0FDMlLbR7aoH4Y9LAflQrWRlbFG81Tkq4A
cS1DBjAOZAgyzgOMFIOyXHKdwJtbI8QmJUaio5z13XyksTEvCd1YHuRSUP5Ud2JzYqAy5+GHh5nx
UP4VFt17Fjg5dQ31tZ3UeLQO40wVQJBPD4VJ/zzuSTGyvHSq3ySOwFvQ2cEmpTmNTq1mby9W0iis
yZDjJazdyHxczkOZa3PtpHAzkQmi3Mz3vhFb1F/YR72Mm4ayfrTzNngEYbsuAVejtVbvI+bFOy/B
uULXy7EHuLcpmk6eU09d2kNle8bSYLDKEthPPuM7ytZMzNThc9qCRpfayB9JDPIGyPDRyLwDsuXB
zcj7dv3z7NcvyDC3POJCIURIYzJRo2B4Cy0uS2usd4PCaCj9elzXnr0vYwNwgh0emb7MB90eWVcX
8zsa9UzaYEj0FdKXGgKsjX4D7GASmKxA9THAoTt1DneTJptoG9M14uh9cqb5p58iLFZjHey41T5U
A++OA9KxxYG6CqmbLhUXJnsOzhMR9dbzxJZfrITsyWqU8sFlbEhZHACUitC+HJRaOeq3dJ1+h0r4
u+4nD8waoSKLsW7D+HeXYiSmkiE4AVHAQ9UmvyAo3Zo+4MDmOE8xG5C0QJDtQyLNZFVWYS8DDi1U
fk3duW0Yf9g8jtLGmAhD5mseChop7j0V6QEVKUCnnACvxQdSRCWBh2CbpCL+qH2cuiln9wMWYSZA
c/KiKX5ZT6X4SKKULF7IAz5b47kd37wmV1tRlzcr99/cftzxhdfeSQ4mMAplQfbqKnHwQrxMYEXa
A+c8vRvTT9eYh/fGjL9JSlQ0ted7zpF3Xj203ED8xUxacVe2CF80w2MfmeOMpi92IdHqjeeHPMZc
8VouZYeeV3xmnbnwfsqVz0gIvgLjTEgSTxwQX2EXzxvm/PFGdtHGRzOZYlTTeIR0Pfv6pQ7teDVn
rFztYOQXmdl8FX/mwDw67Qq0hFBfZlTb1Nws0ojXbUYMvickiGPJtCO1lHuXK/dTaRoukHqvqaE4
siL+zfH7tBQ/B/WH1xi3POvIcyUIv05M0iGCo45fMrm0UKJWjOquBVY1clyZe40C6y+idiSoPLJv
1hyQzREsS4OfHRUs2yKgcZJamHy5UBuRYSDpqiO7leIccLZ3K9a6dEBwL1u6tEEsw1CJXQmIQ0+7
ehq5vpoLrq9iN/tfWa5AXg+AkHFTF7n4MowREpdQw9oQ5lcbiw9HSO/YGulDwVP0zirDZe5PsYHx
UJks0RVS1taYqqeorh+AJQDn67OnbL6vZXKNnLzcdl7KlrJwQMyiOaytuaHHW5Y3fyDp2zrXqWrE
xuwbJsqmjVPYfJKjru479j5+whY9DHiODSBAXbEs7plTE73n1NA/ueaA0CSbq2+756DsLhHz9pXU
Y3+gfoXHS1TTxmO0LU/ZmbnXqMlMe6rfLs3Qv0qnfmPLy96u1f3a1tJaVwzh+wo1ZyDMTIlBclTk
QG75Ih9XOuuRkjD+4t8KuLv5e/vUGZGseYzh4sHzBuXpWxjFK2zzaQC9aYazcMeJPd1QprHKRzs+
dvM4bKJM9KfC+Is1BkBz3Zcf8Of92jqBvnptTLCZmc8m1RH3Og7stcPvTPpPcnBXzXHStt6MIaXH
rUtGM2Bd9S2axRWEBgw5AQY3w88fssic2Vj39QeJLRe2gOoPc4QYYxtxssU25qxpyn51Up+p4GJL
gK4Dkmd4j1T2rQN2o1k+PrSJ/t3bLfZYxyO4WbqPMAodkJWsKMiXUNGCFUXq1jFePsX1JxnlHfH/
fbW2vjMDrtGcG2CTFIK+4TPzZb4VQEiUnPptcqffos6f2sxkvoPJHXOgOLcXx3D3VV1hvmFqKNvW
2UBAz0loIfebyVcMwQXOdf1Rts0x8Caee49Nlp5AwH5yirp6enodjIbIJXB0IeBk1B/dQh6IAYLR
FxUiocZ7l042bNkITvg/wKzT+f3kqfDJHePPICCZFlJag5paCBOKf/wJaeAYNjRJONYu5njjO8NF
5OA7IkIzoZYnWQQns/CPaUlsU2jciE6y8Vrv4EXJV2i9jPO8nTm96VH9Um22trzwxfHHdNVuwzG8
RVP4ze7zl69ZQ5yIrI36JaxLCJ9z0cUyHi2BWXA2qOjrYPnzI4KQ4g7+6mtq6K3CXT8H7aMT0jWE
Le3JzSDDJ3PLUYlJTALnYzVm64DETBvr0/KlgGpcFSUn2rNPFlnxTRkJghMGFZMew7Ghecxm+qQb
eciGAY8BKeeIFZqGjILAkAlQD50QYvYoGIeV4chfk8uRDP8Yi6s0rVe7hirn4DeOc/cr1zBW5WU2
ApMgf34LHfuSqeZh8pHoKMxqvV9o3RTjyPOSTiM8u1GNs50V3QnvTVplO1DVt6QyQS6yKlvHSJKx
nzPnYWycDwzzNxMHQVxH932+JY/EptDfxmP+4UJkWuna/erL8Mz+l0x9gsROUuybhDjExnyf01un
iN7n9QJjYCNAA0fN1s7LKoaaPePd5Dt0x2sRjSgCGcc+hEeyIhtb6VuainVdIhosL01F74Mblruy
AR7A4R0zlyHqZ5xCxCrpXcGwHa4EZD+FwAdw5tRBtkpsXOWueAtmsqOwi94GnkjL3xzu7q2Rzj6M
k1ukLnpQnz7ZyIrIQqQ9aDSuv8HR9tiL4TXWaq1avQ2jTLEErZFBXthWvKJeFGyjOD0bSfRIOzpQ
Gkyujnbc5yflwZGrcLJuxy5Xq77MKWkw0qM9sJ9CcblQk2CeU5cODzkvHZ4sGrif9TBzjpKlWAW8
TPQPHCEd4kRr/0Qs0GoDvf+TjY3t7pLG5sPYowDw4AInoMqLNxjPqSQXmaQESiLnEQNJQySXC18W
3bjNp+iuisfznBM+q8Jy28j6t/T4Acjkrm3uoXn0i4e29t/CEu+n5BSReAPAnB7H7wxzByf/fA+Q
ZAXR9yB6xfHVTD4btnWpZgZRSGoErOBsx2qPcsU2LrbvXSovdv69F1yamm1BlggO8wmFVvWXr+0v
UmZtwzYuw09Nnjek6b1mcDvZPfFDmjvGgmirkl+KIDwjbaXXCHyouVCOk7B9VDHlG50h3zwvuxuZ
t8CzMb8aY5huZvpQBzAAQ6rEsAq7N4fxGY++R21nBvY9DNqTcfO08dDbw6tokWBki1plqhBog3jw
Xeb3vZzxiNeEC2wm/F0wcbf1B67LnWhMIjllSGqjyi+pGQTIw9ZdHglCNSrZNnOanIycQtkoh4dW
D8hNXHeu1fb7RIkPW0o20erbWezBY+NtMjirVGr420zYWMhy+SkjzJpDR97KP+ehkAAc0u5WpfkR
etE2SZrurkDx3LhYYeN5b9JEsUqhNxBZpQ7cy0l3YtKhJjzcj7HDud0afsqsVWBmScYm1JO3imXD
QurclvlwtgmqbEcfDdvlyCHH5yzRzMSwhJdV92EFAncxG5uhAMLvGNORyZGku6G7mxIEtg7rbeyA
Z2xoMBoA61X4GTZzY1sHqxnuJU4WzqOIk+lMwKX2/io1NyjTO06Srn73OoJscnguCoO+lwbdP5Wk
9dqQU8lQ+PYdwBRvJ5Rx7QtR0Qsh8i1uVjAsrr8f7S4/CBFxupvdA89Un7m0QBDQLacENmdhxsN2
8LvimLvuYRq9U5MA+KxLf+vgEEBHQd4oLWLsY/8jCUltBjgEPLkpVw/sS92TzrdisKehgzlH4KPB
n3Du6Feldaq9H7Lm0R/l3kKKXQE6GbfkWHI8S26EFJh52c88ev4650C3Zif67Ufu79K3qqVbjJrE
wM/utDKfm7A9mAZTR+hi2BbjK5Dq+yjAoUHWjoQiCXfFKYe9INkmK4AakMfZI9VQ32kbLlWG+pzK
+ELWZpcL4jQ4qkrGwXWG715C0s6NYyVu0VxtZ+3zhQvSelNxX5jIl1XWXQto3XTuIQ5MxkdlCPiy
vkmluY+hsiaUFpvGhXooOzKgWpuU29DNtGpNO9+7paayYt9E3atsY/TY2NuqMCtx3GlCyTYJ0hJl
tIrFCZgT86bwB6rJC2xKjrpZnK9LV897BNVDRKYg8jl3GGmBr7zBBcJkea/ijLwrc9AtQJ1tR2HK
OtHhehbHOjoXkDe6pv5uDEdsscMPy5HpGhZUtfvLm5jUJv3zcIw9q320x846kCwBrpixt5AeTZxJ
+/d7TdzM22EAtcBozjhxo3Ai5KyzcQO0zz9vSBx5p8kR3omuKS7APx/swpR6Q5tbvWXNBMeS9jsb
wYqImahPcW/dI8i4lFKV7UlVZrJBmhHECgkLMbeHghTHpI06QCCnqRp5147DdIUKw2Ejsw7OBAgL
Obk+qVkfSBWR/VhiSLZ2eLO8N3RsaoLpCC+b5d5jJimvpVUTI2vz5i4aQo4if757YoVEDeBsepUM
iw2afLD+833//DB/3kMSl7zs/Cz/fIxd6GbMFOBgTK8nveQjhtCPNkMzB2uRoPsgQ4sTqeK/3yRE
GdZMVt5sq6xOo0ulalLKcFr/edf/0+9aL9XrwVLlmnY8fyrhnusUwzNcVvdOg9Pdc+cpQDvQwxKQ
zCvqTpy1VfFH/POm567ZDsL8/OdDwg1od6RXnCIPJLV/PgGQ4e9/9edj2VRam6ljaf/nEwM+no1d
s5mTiuUtbto9R0l5+udN2CwNxX/+O027bQ1AcZ2F3AVBC0CkFL2x98moVG0MvgM0DPW69TPsg/Ii
Y/bD2uBpOiBg16SRS78yj4GDkx9I+ZZcAAw+XdqbBgNr0VPSk+RHaRHtIceHC5rDShZC3FFlbux5
ElxL2oGhGvYmAOHmPlXskchicfAUs+B5OqRnP6PGqwQmvfZEHm0T7f2ehdEx0NdHzgTuuZ/gkHZB
STwOC+34LOK6A7MB4oWgCM7C4DZwG24sA1VxSsuXKaPQ02Fm63NR3mWO/Z0KHizwJfQun7IbTi11
NmAyKstPCMKI0wRChodAnHLOHARtj/2jgyf0zpxhh8JH3qmq2s1BHfG8sYlWIQ2tlR+fZjv01ixz
9KjqXiDDmAzYc/NQmVNP5Er/gtn5Yo4YmjL0IE+e+qG8ck6014mr/GMR9RyXqMRkkaTaq90bWc8b
ySZOxF+cfYtHZVgpKSvgkTFIjgpqZFOpn1rIh9a8jx1xqOkBbAhZFT66Z+m+5lYH27uxf5cGJjkO
1UWt7ooC64pNFl8bTgQjN6MAQLzkdTiBVgQ7ElAeTwSSPZm7ivV4A0JwyvKbFrAXY3t4iHrnKWzU
cQizexOovKrlK2I85/1qAgsRVS8TdnZ7ljA4e/2RlOHj8m0Vmc1VV7Yr31P0uafZTyXTlUbBZxA3
vUe1uS0jYjKGWT67jv8G15n8A6JskZjvVc/KKufmZ2js947f0AUki3eORacX7S9M9ahqAgzCWfYp
YYvYIqyHZ3/57dYOcsMl9yDihnP36ev4MaQlwpUuPyX+dsKq/Jnuszjg5OasAN7cVMT+Z+b2KBTu
1UiZL3U37jXAFRT6/geLNNsrzrl/KpUycVSmY9y13U1gHNy6Zgl/vAiOtOlC9Gq2rI085WvaSIe0
/J1TmcnERMsNndZZKhsYIA1PS3ck8Q+OxbammxLhtxe7812r0KAsuorW+dR2D8bk0dU21Oz7wAp2
RtKgOOzdHpk+MKgXsPNAk4JKvccKFRMqckny1L0vgHZuy6aDh0COblUx2Vv+dAyK7E/88FttGx/3
JZmgJaARrvzefTe8YRN33jOM4z1TSofmg2qVadKMkUDzjiwE36i+NB6px+X1aDB/75qkCVeGbC/W
FLzhr/9krbQ3lbR/acINnGX5nfFurUBEf+cNVk5ahGPRxPtuKAY+3dw8J0dAAPlbWmDDK6V2w1A3
O/SaHJ6Ye7YQ6w50UZmnosu+pipgFtJeU6/9i9JBAx88QASi1uiCeGvTcC7WOYMIk1dxY48g8hL7
Y1YBL08YrGsHqmhYP0W9/UOjHQVmEZorhlTQxFjNAKWvlk+lKQXled7+CBAbMnBevZSbNEo1t6N8
bXzrAd7WsHNzDTTFIdJdv3LIgnTE7J5yaYdMBV6VYwg2uc05Upale2Oi7nCRIv6Gg8/JzTZQG+ly
BLu4SlugXcQXN/Uvs5/rDeWCPFVTXpKAYJYv30zDvXdSGrKREbJkfmt1fRSAujsr3qVkuta2CByy
f/BPBig62ktuOEDrXeA1yzaV4V1gOHug/uyNDbrDUqyjErAJcOX91MLnTUXP8Z1gEDylxCa8gPt2
ust969w03kfNFoyEIUSOMN/Qx/pUh3SF+kxuuGwwV/8Wcr6q+tGnKXei9GU1RlyLyycADzEIrsGc
ccE3CXS0NIRLEIOEM05jKxEneuea5/7GmLJPCtIOoSd3/GjzpvfQ4mBVPk4RSgybBSq7p/ElIVyO
2cV4KvPirPSXQannCsvRcYZAMtVk2r0mppHbYnjoYgoFODyTjd8KFdAu6wMOsI0DXph7dKqr53uP
8OOuFX2HoK82srAf/nzfqSsybJU0iHiQZxtfPiUtCAaBK8Ga2XI7Jt3DgIwgtpmCHVFOnNkpXnwo
QkxdY5oXqum3EXZ7GSxZdzQV8EaIbC71nVn/1PrcS9r05TpoqguQkCdvCSpPQ7Mvnc8QHXflue43
jv7HAUhd29QvWZ3tyTCT0zPuyZcQ6WBVHMPHADXJ7hCK4i5hBXPsz5ZknTH5H10Q/BUUX6bEe8vs
7FbhfWizbGNWPkWwkqk71QIsrhSqNSiso0nqpvlAxuWwGGQcIzuaQNtfRlV/UuzyhJmCGDCZe+XM
h07jdtalPxPrm86JGZ/M0Lm5pvMGAWkNqwDIKldjOhG4CPlZJkzoqwnlXWGlUIxhVgbyKXvyLdPX
U+Z6W8aBn2aPZNwX6iXT40mnT0Tdv82YPY4AdTJALOI+4UELjUQ/mDwMrISRjTMdlUQmtkCWrQNF
P0ltMW1vQJZlEzMxRZVEY85IzHIpv0m3k0l/4mwu0yswcMSfaV/d9jj7OSUySwF+hlfzV9brtzbH
MSnS9MFOSPJ1WXoduuonCFCQcqd/DwqCt137VU/OR1lXr1XBtqBPX2pP/3LIv4I/GK/sNWic9nGk
+HU6EgzPP5PO3oVMJ4C2MGiomi+X1zMKRoiQDPRHaW0DHNKHYHqOKRi5ZtI8q3EjTGAdzPrshyKy
AIjW2JU4t81rl1tJ2tCgeUUVtZfbaki5EtwG7ECq3hH0NxiTTAZeHXNJK//syCTlRMTon27tndfV
F7NkXuzwh8FOkJFBHZjfivhXSzOpSVKj6tj5OAFPSiwkdyivj65h0hiQHLPR+Rz0wgqabgFF6Yhm
BXXyem+EeBrssvpe7u9IxhApO2+NxKbARZGJGx3v5pj+USeQKFKPKdxgT2eXostV0BC89YQ/sZT2
h9jv3Ie2zzmACuNbkilfu8YrgayV2db9yivZt7iN84Y14EAVV0MxrjUdEyTjP9t9v/sRHvpUFxsN
jEpreTQ/VDpio1KzZM4VEMnu21h4GK1hfbVNvJ6NAbM59dBAvzDbe2vRuCG2DusI8Gc+kO220pec
Dm2ogrnLwerRzLP0rmdSYgMqlfPMREYyIJXRLUw9iFzMBeJovEx59NqZmgQkyBerbu+IRlI0X6nf
U41bU4j5WtGD5Kd5CVoqB1EYLjoGo5CFvkNWGFeT/2lD910RQ9j4xMgRkrKtl4+kvOkKYcIPAT/2
Fow2damBPeyl4b7Vczoc67ZEpbOYT/rpWy3mh55N5D4KiDqFIr+yBcKjMPnvGG8OzUwWmO1WAzSc
RL6kVYcp5dYCtL8t+vsJcVX39ciS4X2MyBXbWbKu8OI6O0L2TzXtMFsLKhJhW6pU4geZtO8CA+t2
GElJGhiT2tBGCfXjvWUTGGF6cgrjrjsxvVlTLPTDMOhOtZwqZOveQ6f293YwvnApNDxMHoU7DHCA
5NXws5fBpC4b+w4NBRUPsppaj2wc5AZ7GPnIkfrnvuI3Z4k6VniHogndp20LbhXulRUEDDZ5voFh
yiM0QKIYk2Z8nGfaNGMOhLSpMJ4fGJdanTOgE3iPIe0SVHuCSUa32jNzNvfayp9cZX+pOM/OpnsM
8/uGQ/a1t+a7MYntIyOzzoSHEnclOxseWDR/5ys3Duajo8DWKtNdzeSaZ4Gap3p4UXVCW0s4vnTI
QoOonjo5nGstvDUz/NeuleXGdt9D9e2RH9wYLS3JpkifynR+qmxkuoaZ5dTGw1OUXwMZ381oIr6B
LCZR772+GHYFmdxmnhkppQNwi3kM11Loo+v2f4mwBJ4aTcCTzRfH+Chy77fpzOuhEhXQyyXeqtPz
bFG+EsbCZftu42qv7gU5dMflsq5CcH+IbdkMIT+ghNLw6GPvVXwY2u6ecI25cSaBONh1uyix0i16
NNHfvCYuZxPI76cKJgXPEF419jaY4/tpmQcm64mW+xlusTc6wUFW/j4YX5Fn0Ag96i6CTn9VgrFM
qaLnYfTfIdS/Ike89BWJRrwweHlL736serTo6cdqUGSLni1Nw9QmhhqzLvuoZpk4zsrs9zloiJU1
xO6GZyiXadE+Zh6gpkQCEfNzvesq90ihMFjmIPucC05tffk+FNifov6jTcJd1VFRZqqoZkM1XBiI
XyZAxxuzjr0rs1nfrn57Fc2uIPKoGuqB2Q8cP+O5pPjIfwjSAM/ZrK31xCP74M3iwY0dNlpIna69
S9p0rwdSUGq0voaJKt28oIUkzg48++K9tF760AENt+SEaImuduRGVgF10ZmbLKVo+hpW4ln7PzCP
6L0OkjW79S/V9e+wxCMyHZfCJUvW8b8ZyxL0haLYR9F8ts2eY66gioW2hBPj7kNOULYLZ7T01jxw
6jPQ/bYDBzGQFp4sX9IUDElpwxVyGhsI3gwrPwGPUf1VV7nchj2FkEHqfVEiB2GszLytTq2nxFkg
wkPF0jx57/1XIEkS5zXTJCTG3rdMohIFck/HkatSuyTiSJsPL4FbXxLhEYgIvFU3V9PGrV9SoP77
sJyfaXpZai3clA1fQfeFUCTAx6TdkQgQW1wye9F1TNaqg2V3VHowwJljIsBu/OA2KOtWlH56gaCW
TOiHlmj5uiGdtqH/OyPSNJJTctx9WGn/yXCnteeZ58ywh22CvIKdkqoX2fQwEhzsisWBYU60pYVE
E1w5kJ7pr3nMTyYyjUNPM8ON1dY2x58/9uPFG43D+fG/8kmYo//NK/3f//P/3Biyy/Lf7dX/8n/5
/86pLUSABfp/cGrf//5qPtv8Xzzaf/+jvz3aofsfNgc1B8uRS9bJWb7e8Lvt/vf/MizT+Q/T9V2P
8Ifl28GSaf67itWx/8Okg3VRcULPCZylpfVvjzZpzf9rTf+XF+6fF/K/56gJU/xbTMTEjk3myoFf
Ydo0MTv/FgEu7N4wSc7rc6WdbpwSWGeQKwarPEWLYvnnvX/e/L9/LIbsdMK7gdz5P38Z+pSNnYxl
3zgA3Eqcb8v3l7Xn/f0vSatnqDspDCWYs1HB1niAPRlCgfHFsK+DZpV3Q3PDc0jBoTgCtmafYfPP
oQX8omDvyNdSK3Kq/amqmrfyRNJ3l6m6WzmffW/gGke3dNGCbK/Xe/J/PE0WvT5UtyhI3lWf5auG
0EZn2C8d9GdMMv2jqzBNNDKI10MjJ7x++LQz/RpUFHsWjXcJs4aClDBzT2rwj8JuDBYahpW43HH9
MBcxMWoS0sMn6X2iXHD0jEYMKlDbwe/6IEEGll9h/CqhKhKLCa0jkzz82faP1Xng+cna8n1WvS3y
nTOiUpmxvIRGQOW1dKg9D/z+gecPT5t0XiZHLNMT1JjManEP7vws6DkOI7t2qnoVWcyT0O2PjqH/
GhxsnvFQPef08FIfRxsJQZFyB5M/Cag3V3bxGvNCbX34rDDWsYQOwWGsNNPqg5GulGu4u4rneqWR
H3G5bCuKl/bV9BMlQ7jTQShXuFPwErnx2XeD15AkH1SJoN7qhtOm99PF+B4d0+wuBKrIMMniseEp
TvPljpEK2okdvunMep49SfGeo/atD+xIBWhHxAocir7WwAUpYu81j5+GE6OBo2/MjUuQ2Ue7BqBi
h/a3TqmJAq/erVLL+chC4CXRAECq8F7NwUZOqJhBOWbT8dBgX5dw7M76bGP46FsEkqPGPEOApW6e
iBiGVlKkE8Ux5G1GVWFbDz+1Z/HLq0TQXA6HUeEns8xvqTXVu+4nJ9l2V5glxywiuFOT12c6IsoN
U3ZatxemZl/kvHpSPTCJBb8VZCSlOLtuU895mMcKvDpRUd8uobp09hE8qlpMtnIbe/K1klQc9ELV
xETRnCh1OXo0g7U1U6uamZmY3adxYsIXwyoRBZM92524BQAmqhr1x/MHgO+gwnnyRLB6PTPbmgJa
dsxJ3KLUyPKyfs2PCjKNTk7ohF9J3WPnZiSoHf8p64rfpgkhJnGPfaW8redO6mQ4nxUYW2a4qbsF
+0Ei2T3SlPPDyT3a2t3V0bbABCs3Y17QHZMDKYuLD7jWzN7HL3KAv5IRh4ib0+iK9vYZKEqtWlB/
hm2/wNxw6ffjtcI/4W6z7s4Iv0ZLPS/rK5QSJ+RFc3CCo53UwwjqzFsHkdArEvbmvgLVfddFKR0Q
5RPL43Ze7LMgliW71BCMLWjFIcGJx36+t29sHW5NXkUHg5N/vpDr/usN1tdV6byl5dRvslQ8Zo13
zTs6IDMoSWu3nauV1QfmyRNAnYz0kQ3hfoD3tyIkezfT50k4BT6Y5J7wsxEjTxXgxOovmZ3furL/
zri7HAOUoeYVs54MyGh2T5xZWM4dfZH2nL65M1r+3MFFzeqhWE9tcVeUzLVTBumi37lgauDhDtM5
o8SA3+VnjrVzsSGUj2nEpUH7TI/VK+7Gxxpuz8JX8A8+fJy1n79MBlpk7CuUA5qDYj/48mtzODfu
YQwWaBTUpf9k7ryWG9e2LPsr/QPogDevJACCnpREuReElJLgvcfX9wDPufdkZXVVRD11vzBAZcqQ
BDb2WmvOMZkJmw8FEZ9ugI14NVSGo3VAnTTlLGI7oDkMQDFIzMkBqsUlBrx40VjkZx+M1GKAEDGO
6nL8ptLgyEoU74GAjFdkIhDjd16HKhVJZvouOXVoiebvMtM8ve+GTYNr0MFh+16iumk6wPVOXLF1
LFV0tCV63HVIL56pVCfRmcX1ANIabxEoLy07KXX0IOHzR1NLXltXL45Q4ZPhOChrLBZrWW0YZ/n0
W+Ue329pWpfct/1eCHYpAwea25TxmJUxy9CWBsC2TDWMxZ7oynPY2kqnKqRz+u5yaY3odg6pppOC
EH/JiwRXU3eoNpHss7XnohO+q6En8brkq6S9Qhk5FGFBhATtW4v+akBfEglDgk47vVpi2jpBcbDi
CeHZ8BPJdBfzrP4O9RDAoj9wq2x/Jp/xUpPQ5G2b0qMUtwuKMbfV2594bAmIMU27NQ0V8Q5gAE1y
EiNKue1BF9J1ibM8TkdI+eYPGkXi+kJtNSTEnjRt78UZ8yCcpzic2Ih2qXYWDUFHka9la8LfimOo
UmyM8kMNRLYNhm4b9lMOfd2FgtXQSkhphavSDll9v2lzlEdxNF1MJkSVSE1Kuh7XDkYCbdYJzPUz
xHwljajBP7bMahsTMRSxb0qijQ4cOoM5+bcV5TB+K4G9gyytxVndWwnXcm6Oby0KDhiSyodPTaR2
/OzA6H4QgxgwgKND0eqEbjXRdcqeTTnAKJxe4JwsgT0paPVJ/9HSkbJRkVYl23nbD/GXtJrxwI9k
pgvoKBzE+BKJOWenHOBkq4RDD88K9Q1afqy0npowYyhkckInoM1VNe3N9mEo2WUUyJr6EuxYloIU
FLmecFsROkSk3qmbwBYTt/FdEUVtqXKJx7h8zSqqCRzMPxYlXzOI1aZlS0f7GjG2BeSlb5qJIOSe
vLUoWotIJlZqDf0HFQVDEXxsSYOOzawa5EcsbEEW7aOgEOAcIfuHgSXzBzMv6i/sIwk6HcPItnKM
dYSt9U4TDV5rjh9+64+4HRrD7ZXhO9gJUmF4TY75jeStNzmGmzo2Rrdnr0B1hbKXm71l8WIU5sUj
7PmUCk1Kly2e2Xq+oCcHxnuAD83z1MqElimkHRAP4xi6INldBiFetebNRMa0p4zZZkLRvW74sIhd
hYhrqqUtTgxEUwW9Ju9fvI7N6rvrWDAUpSBUMKIVxlpGDNokhadKY7DSVzSnVPS1m9bIiiONceRD
ubHqdJETaFw6nEr2bUxKchipTOPWE4foK+eTJFp+Yn+VDVtjQhsxpAwEEfNOh8GoFdfUAmQtgsxl
JMgA8cAOoswN1mWAHipGGZTye60B7lc+gdwXRTjdzZADEAdpX2ijeKXhisCzClu31qV6Q0TgQ17W
5F4KpewiiGYrq3dHzgH2IOmWLnXiVIHP6ZljyG+SrzlGmF0bj34IuqmEiowHrHuvwtl0pgVOWccQ
kybu746mTTeB9AJPz7PxWPvKkzUPJSPTSULuuNL8/ksla1SARkocOcP0PuWhnki2t2Q6dFGxZ4Dz
C7iQdrYMAGqW0m70UnjKMrO8gsuJfG0LQgZwFJJnN2DeWhVRYccSN3IU/ySYmnjKZyXoDo0B6iFG
iVY1xsJWj4R9OsFFw/Bx1ohp3iCvpwM3hHQrZvb0GBz6J2HUzgU4zSQNgYIpKrmrKRy1nPuaSMgM
6UwYBElxP8WFTiN3SfgxcP/tdCHr6blIXLxF1aH3ZGej6CEq5ry0WJSj8iDGAR60BLKilVT7Jlaq
/f0IKeUZiJC0RQfLttEYFNzrw8RugeZoUAwvGIqAlSfTQdU67RQaXNha1HpTPHXbgdsmUhiGx7HY
E7I0AQXOEmVrmMu23UB6QuVYenIRIu/FyjpJ3WjHfam5A2jLWJ18jxvFgRA1BHP+FHmNP1+nuPe9
MfGN1SAaO3qti5K8mneonR7SvoRlHzE+9eNKfM5M5RLjyxklYr4S2M+OjIdmkuC2L+HjXTnGhDia
R2wfPeFPh6aYxctIT43pc3joFP0NKCeOJgLXvGQsnqpmNvfkMDxqVgnPNTc8OXtoUHVfZoLJHUiO
zBfzzHcsq8jpwOhgKUXfcAcTSGKnC49iNkS4iEiUz3t6GqkovbSkYrJzw+WSDSfamsU5Hw6Eajbk
I7M5LfKKfcLyMGPU+evhj6+ZSforCthx+EtYUGn23BaDzg9QYi0o4ftXxdKws4L1rCzzcYeTeECb
ndNU/+d5n0URkXFL/YB7btVnE5KtPPiJRZgZTAC6Znd/IA2bpF2ll/dBpXxELbw1wl4YpDNFrXeW
lS2HIlKlv5631UdQKkRLNEztpESASqlyr/UiLbTrhVR5/4f7QwQrXOiDzuugFfd7FnIN0xOWrjEj
V+MeuZIB08aZgWkEJVOAy1NqXkINpQ+IDngw/36gqfr31yZBuFYqbOiuQUTeBZiY9QUBff8Z9weR
hZ0CxNj886W/fkGNXULqQ8EeJ4Yi9x/uCyIz+PvhP1+01MgrZFir/aKKEhfBFHstfwLVyWEN8mEb
SIcMMQS83nvvoJX/degvGqsqAco7hcL5Lt2i8BBmnCqjvhnpHyQNMU5W5yMIDFEhwdSUyMOsAuTn
uUi9UQVli7AGv4zRhVjbFpXY/UFY3iX9kFRaKDvJzI7RF7EfLElY1vJR3Y9GWpCSEwmkpY3Brl70
Y4pFts/9iB48wzSVrnHHCk6smFjudI1kjKLs5sKbzHlNPovocV9A5rXo5ZKcmIi/0pfkWqh27E+g
RgAluUPj20qrd/cjtU46TwOS20mEozfLw/0Il5xKA3J8Q6Bec+raLQGisNRQgN1PvvtRRDgoJ+iY
k7IXp8n6frYF7HUk5/7C+ZCWE5EBbmwwTo2WV4xvutp1yEuwvmfpJowlfRMkqNPuD9qixivVksyo
xkcKQ975/UszDCN8ltigkvyGRZH8x7tm7x7Rcw8Cuj/N1ZIhmtJ9aXicXWtqr1W7yM3uGUPxHUf+
1+Fypk5kWdiJlREpv6RvWYHAudAsh/fn94f701lgKqLVuZUfIF1mWGgoxMS5O1DE+e79xAHDoeF2
y17DUCcLrl5ewf0F3V/L+ED+UrLDRpXxmeQhs2YZodGOZQKepZznG50cs3tQzD1frY4sUG6mGrOU
yA8a8FHUMVPS7uKCQVS6PCRcKHZdMGXLl3P9/sA1/fcRgWO8ln+e3/8ZRzpftHrgHdZEjfzv79PF
BJ7g/XnbyVn9+sdPw7icbRvxeyxHXlulct79dahWVsoq3i3xm3wx7mGpA6Zknf/nf/ZNWqGm4OF+
dP+P/ch9mO4NU1SRU0KOO6fU9My7PxMtTpr7kaXUrxXEKef+rE5otTliwHAca5dml0JOzl0BaVZh
O/vXd2jL0R9Pdax8ls6qMpgUqat/fryi4BHA+QqqbXlv72+rZRrN7v70/jAs//DP0z/+S1ggle7x
tdnaci3SZkJJWpAE5QjgxDyDhidltpoxY2TxHKVqoH+2iFTRkoC+R/nx92E1ycfIII8YGk4xYbky
Fz49MN/l81rWJfN+SBu3gg7BPQH6D8Qk/vXO3f3tcF4WOrOmko7CfkPuIYskt3Ae4XWrZHrE66Tj
s1D03sSaI2KqZyn558+/P42W/3E/uj9gN36bh05x5GU9Ekqkgv09Me2f5z7QnI2JdPP+yqrl5d2P
ctbPscfZSZu4tmWNEOn71+8PgNGg/dGDAjQwUeFN9P6W9YULKKy9++EoKMWannZL4jaLL+FoXAPL
0f3pGNRUoNmSgtWmH+FAWCoO1W53f1C467M2Lc8HSTgtM7Y/TsLlqR501e5+Tmr038hsUy+/nd/3
Q2AuqMQHIu7uT0slTDapJO1/+3/3M1tspZOkCYr728l//z///I5KKsHiZQumf/m9EflFVNAjO9hI
Nf/+A+/f0ugleS8I3rH8iOSnxU2IUIY8yHwXLRd5uBz98fT+DwrhkH9B1P7fTGReoJyW31/Rx5/T
nf8P4TmYRCwoM/81POf0Pfwv7yPD3BrV379jd/7+zn+xc6DgSJIp6VBzZAB1f89kDPl/c13RFdRk
/c6u+W0mwyQHKYhmcUdjoqMtzNB/zWSg7ViaYVqKAtIQBYTyP5nRaMqf1BwDRIKim6op4q8Rdf6G
3/l4qqCPQWUa0JmCZsOklAZd6JiRI9yqQ+rBbSYlrgJEh+64srun9kP9FTy1zypRbbk9WRsQGONM
bfPSlvvO3wD4YLWllNHqaAXLO7YzwQaeGt6SFmDetvQf0g3AFjf/YN6iKA4yisy3w5v0BXPVNraW
Tb3x22fy91zqP8yh/mSQmstrhDVkaRpLhW79wUGEcTBJcmbOnjgbz2jEH8JuZqJDRTKov7q6+yF4
GZlDEr1pDHb/+1+uWss7+DuFcfntKp+UoSEZQqjyx28vMn+s4kCB+HOzhr34UzzUZzVci++tm/1w
v4Qy0/0Yj+oDUTAqoId18ii45tF6NIHCn6vSUa9SfZQOrMgf2WneJldSyppThHr32uGVcKITKXwq
vf2V9miAYojtwht/Fc/hQbmIm9L8DjRddwRrfk6+ufXrF/WNMB5yTAm243uOGEVmY4X8c0Wxfstu
PWFuylaj3284SBIZjEvlWiKDhgYW0oRDdhhc8WukTeG1xsrEkoJAkjmYXT9WJ4KFpX2zMXcYX96L
G2Pw8Ff8xMtxx5f8Z94IDwvb+uh7Olwd1CsfgekNh+5M39904+/Jy+zOnicHzQi2vx95z6ylxSEW
C1sxWDWf6FGQoQl29kkHmGQiYVu/w6bIZKe+meCzVZRKDmt98AT237oB0k3j63SZjXVwRHtE0kZx
Tb6hN44UZcfiSdvMDyaTFpBtTyIKFMCH1GyH6TX/0N0hQVe70n4AThhHXd/20i4JHIr8gDLVRArM
G2LTmCHLBJUZovE+45zGPERhJDm5eFVFF92bca3fh73+WVz8c1uc5EdKd+Z6feFB44S8bT1EG+GU
7YZTsOtnL7joGDfW8EDSNZar8gNAirkixTi8FrbyEzuBS38d9bZI1/uzhfXXuyE3B4Jz1v6r3Dhl
cYme2vBo7om6MoZ1TvHrtE6+nzeqGzoqrvMYLN5Ke5O+/GOJh+Y4vyKstOzs7K/T9/AoH5WAt7Yp
bUZ+Mww8DTziKt4Yh5H9ZryhkfhChHWu2nSC0+/6SiTQeMJJqZ7FNzBE2kOwNWqGWSva+fhaccNb
T6S9EFKXoPEyDozDZC/+6Lb1OjvLDxK3uVvwqZ+6Zt/iFnrxb+aVXj6nNjkbrd2RmLHVT9l52Iqt
kykH49qoDmrt0ss/Bzcntt2rPBLtbNYTywuZOkLZt57nalWApSnXo4Mpg6tjlX73J5V3cy/HT6QA
VOdiq5+bZUy4Ym9C8pmR7IZXefnQ1MamaY/2D/qS037A2Kc7tJIc6Dmz0wjrwrWuGr6kFbSEElnp
Shu26NzotP5Cz7m8QN3NHVSE8YrsBzS1EjHZx8nzS+DBq3pdn0Bh0KI+JliuySW60aScRAx3tA/W
nW73AfvelfSV3mAreMpbguV7A13RGy9UP/qG3aW2jW/t+2R7kxfeABox+qWqDs5Gi+J2pT2RB/ID
XQQVIgjzfju9sHF36FNZVxTV47gSNlO9FaPViLuRvubKPCvdzbr2x/Yt3C3BbW/Tg/gi2hn9/5X4
IJ3xxvz36+OffFbTlGRNNQlHkSRuc9offFY5nU1t0JkFLXafnF6rnBkvZtT8xf/7D6KS3+8B/2kR
Xn6NZqFQQIhgyvofGOoa2Egn+hJQbGl4Wn6FNY0gN8ZvGvB0+LOW1n3FLf7fe4H/y31Hlv/z3dUE
Hy+aSDFUw1QtcUF//4b2VoJK1Uc8nB4N8BdlijBjjHnslWxcV7mOy0HSmhUdeNcvn+MAgIVkfjDo
RjurEzbCbAMF3vRU+H7vzRDtbKjos9sRnttGCoSgbjyPSEfXqBOIAFMYWkUizGnEuiYADglS5VwA
ka+aUzuyZKQzeudC3YtKGp/zWakO6gDZBenmLtGJBGiaZ7nsyFgxIvpyYmcRLwEPTjHnhzaj0OUs
Z+5IcrsCSsIsbgwjusdAa+Sjleb7KqatmiUEq9ZqUG6ttjkwJ4tonnMj88XyDRTBln5tGmSGm2q/
ugD+GD4ams1YZeHACQC8kdDuxCyRNoo4b40un12dsIOliwsh1oeOXRMLay3u2AEPi5T3lyjnJfCx
tywHiye7cataQnMsEoNKntCLXAJ5qC2YaVId/RDrlZzkAc5SVIiPie6rx6ivVNI+9J6FCgpWoQnM
WCdPq+qrDqZrLU4ZaBimHOpiMhAK80d+CiWfNZWUZptTzked1xZEd0jIRoVZ3ahVRtgSgVzAxhkE
kDJ2bBuD6PcZZZ44cOMz1PO0+KJ0Qf0crFE9Wa2jLlNMn1Ge1/cyyo1Wa7bMTJxxiC9KIfyysBTv
cm1+0uQPwmiwKJrZFx5839NKnfsZAjz8MMdQYBjWFrrmypH+3EXajPSWG4WPVjbV2ST0DXu0WkXN
qOuP2hw8QkhGpCGdRDP0hEm7SONXNWoPcykoGzWYXka9fC5H6qtzJ4ZENo/Nwxjmj7EfPMlR8xWb
I3AlTuBZReOuNS/LMXJUaYhMZ46E2NVw5AXjLOGyFniJiepBPBxy8EAM2hD2qrKtyhkwgzgGVRcH
p7DUbpE8HwVB7EgA4ZM25V0RF8JGSFXBq4vaiXv6skqCHrPuhuccYpRoLsl4ZWC6Atg0TnVRSJ/G
Uv7yjWmHArFm4aPNKsIaTjoIQ0FHjdnpF9EwSVrizoD4k09gwu+e8u6Q0ClNjHPxJpHBRRdn3dLG
MvEjlh2WT0YRudhBNOQn+oI7pt9WGriGCq8l1OwhB4uH2QdptKde9LvF2mJEiGSkwJyXkMSYEY5B
NClCUIJaiLVF3rl0pCWAK8LaqEnPZeOVa99x+DGPj3MPqW3sb2YzHCyF3BJyHNVyGZXPqwatRMMW
rR8BUGZGre9xwqqbCHrSFGp4fmHqyI5Jtifkw045wAsxO4brJ8gzMfq+rdaqKNtxkNsTHJKtrOcT
o1ZiZBMfNo4mjd0emxQigMDfqAUR4IQs1Gj4mWcEzSzRrrOIi1PMxjZ7GdJ/3++krlEJYB9JM0am
YkqgnifYKrAz8BMvD4jq5V0a1ezZZFDBQBnMi9/2+ToXtIY5DdM1dVJKZwjFZD+qQ7Iz9I8Y0BbK
iOVLkfmS9zRGCoxH+/tXNAKa/zrq5V9cEfGeMBHGLgFNWpgyvRPUWPrDNmX5HK3U34Wd/F0FsuDK
kP2dS7TG0iee54eGOaABvXJVekDtj8XVouOHDnvNltF/k2+zJ7/FpdPY9TE9jkfpI6VruG+StW7Z
1mVmlNKsk7fpkWu/OowYbH6gEDqMPbODcjLfVsUVyID4JjAFPIcfzUF1x2MnrvxT8Znt2bKjHKU9
+MpnpL+a++Yx9FQiL1aGwTp/NsqNgWRGW2O9JakPCzZShkG1SY01TuIFFZfE9nQhs+zYzoIlottk
Glvpatps8PFQ1G9Ss56MA7Mxvs1gg7hmvKV9mhfzy9xW31H/Fs52Ettqy9Cab+x/KsXRngdSbZgc
rsAP5Qm7njXZUOnJ2hjPxRMb+eBirsZngBAb8RxtjHptcBMj+fiq/KTvc7wh1eVzfo8BK2yqxf7P
TpuZGttmG5Zcu289qaJUcfu9PO4KpA7guERrbcYn2r61ttGl/ZDgzXOnAQWIq7C7GrBP7SV1y7Rv
4mpr9ySYiEfcfKylGs44dUV4YomOiR7TYolZCc6gXzS4TLy8a8XatM8cwqBMN8TtNrAgcD8hcWY9
LnC9NeLW4CVtN6VNhKt5MvnLsWduoZfWr3K5USTUZ+tiWtODS7U14mXtLOPD3vJwzHl5AK7xX0Er
h0toD6iWV3BmpmnTIp1XPJn3Qz+MncvQmYkvmR+TsGrRiDnRteDdYnf5rflrpd7Xn5iT+HjQGRPt
m6ygq6ZnS99BzaEK0fOHod+O1ptwYgmzTpq2098Ext4ep0UmbBefMUqh4NE4weSGzIG3Q1wBCiQW
btVK65k9o/lknHLchvHJJIP0S3OE6/zsn6mfGjKqqNof2ifSIfjdwTtb39f8UG77L2qyHBnct+JG
J/1I7DrB7gCeXoYbRqJIX1snLpvEaQsPpgx6w+JWuvVjSKnF0PqNK0D5zCjWYhs5QYesHes3J/gN
MhhQpVNy09iqAkmS9uSLWqUDk/+lB7jK3Iy/f8ffK3ZHaBpck2yhBCgxEJhWaKXW2NGNalPdgFnT
VORl8qP7/lJIr0WxhoRhmqQZ2VHi0JLlTTQoJE8JXNuDVDnG3t/BrO5M6ho+KZefUSU2H1Bui/5z
lzzDCMkA4tEA7PbCp5o70UNA2CA+J/Kz2YidrPMEwQXL+HgctxgnGzC5LmcuMbHY+zf1vkvccUf7
/khy/KIc+AIUHL8STpse/Jwg3JXuE5yxEvNt8YlJikysYgUwtICl9cp5xWQaMBOgF/zNqLJZM7rP
2FE9LDrNIfRIWzNMO3lNN1iR2AxQgA0ONgOE62cCTTPAPXai0IPFTo0EixS49QC7ipoBk9uBKFJU
g/MRZw8nO0vz7KTvNUBhpOYIoq5U5AjQkqce9OLKejKJsHsp2OGMG4iF22YtvUquvNFv6YZmzhug
yJnbxzY9Rq5yy+krOMaB/CJnfiTAF9UXJOZLeqWeeWvdeItqRD0mLGMggm2Lhftr8T142QlawWv/
qm7Md17DlUrXzL1w12/wqAVkSh1QM+L12BbI+c4BdoR6TQpTXrjiyX/AF01UKVUdIhabsrx9aM7C
W7XXHpmNtq/mFZnoe7jFFkIjhW3C1cd22lFsgw19jCfXhH6+8reWa33KTvbMLbS9LHqbw+gWp+BU
/5qV1YSe55hEa+vMdE1lu3UrP0lKOy7qgyflhB1rH3gqCA0FYKODiQ9I0iR6hBeWLU7ti35Vj8Zj
8YzwjA0mxjngnD5nnebVX5QGaLX29VZ6ZS4xnynpTtxhaIVQI0afLd4xnP2BE3KxYuLr1inWLlIY
/B3vOyrPV/xxiGVVp36VFGdBvZ3Nk9YCXXSB9zO+DwVvlFw+J1IYeS1FchXHQ0H8VrymSO3pKHRu
fqStgmspBoCFaPSrqT7ZVVgIu9qDeg2fGFmaK8k1r/LGepRCm7ljAfoAdyIDWhItHEg09TaU0aat
xkPkRewIrFN1IkREVAHb4sdYmT99baNHUFbBy/wrO92XOdUJdtk73RVCOaV3tAFsiyxnumSbYpdc
g2inSJ/Ew8fmNRiO0fvAxivdz8uIEdnM3gTFm+pHFv9uYhYHwIMoDc504QcNzsY0nCK+sP5YiP5S
GJ67/nFywl/SCypKKoLhmL7RgVBepTMNkF5ZSed0O7vVVSK6FWTONXjnvsRioCgfVu+iizkXDxHK
pV+kQDTr7EUUoc7auri2eAOGVcytjPURtQj3YV1y0ttY3gKSsPR1gieDewswWcmVWO3e4vcW0s0Z
ztd0HV99/xHBM1iUdqtwxsZYjWsbVGC38t+Je8DKSUpa+VndivfCP6jPZfQQX8xybzGz9+I3wj17
ZFYfI4Jo5iEQujHY7uLzrECFcvoXyStdddMB0sQ7tK48cdNuKU+7Y4Tqr4YB4nbfpma3OSZ2uNxo
Olfdm/kozif/MfcQwb113y2Sc3YBTzDDGXAqtc2FEpwAKNwMce1fiis6z4fygFYx+UAyX/0obvdO
5l3wM+2yD1m5ZvjeKOpm3vZ+P8AUYBP+yD0vulrr6dKLGy3atjvsse9qZ1c3VnX0mjk/ld7YKdnX
j8xRuYsonvkMUwfBhXWmofShuOI3TySkUMEW4XtIi3Xc+Cha8ApKa/+JeVq+1x5KmiUhKMhr9o0H
0Oyd7FuD55NcCStJJFdwTAxKxgn7W3/pSZPgtjiJ7yrtllT97GeR4kRcqcHrrKMNSLhBqU4BlptL
L6KwRfe7qgbobh36IrZAVVRTqDsG+tIGEli8keSVepwo0F9zAkWPtfLT1L9qVBkXXhN2IqNf+9sA
UsMqPyMUJ90CFACJ2+wSdkbr1LVDosTiCmaPu1K/fT7GfKdhS+bUv8F24zwOn/oDKq1fwzta2AQf
6Wf1TdWI0g/gg//T6Eyt2FpTM+/oJWsvAWn1y11oTULgbj6C4Dtkm4zdpY0hbzglbDNqwjFVPJyu
BOJqjxiYdAcHOdEkueqXuGWLGG0Wh/9ePVYeDT+Wl8oJTulbvo035B81nx0uM9qaTxUKPMzHK+4U
Z3NTnUxzL27G7/7bPHFWCoCVn+ZjeMx/WU/BuT1msDM/rW30XB/gO9M/r57HyZ3yH2m+EMiEyZfS
a4q3ebGKcDT+MsxNyZjCopTBd8qJLjTgUjMFXHYgI6qYkETLCxlqJAt5N1PFhpoh7ocglfbgpvgH
CZdAn7VAY5qpdtqUuy2zW2l/f7j/v/vR/dugh7KQA2hgUSa0D/Q3Kqf7PxfGXO786ZIGLdKHOLw2
Iqn2Gvlcigl6MGSdaSuYkqZYyw5yDYWiKhg3WQliOgZoiTNibWjxOQhHLmwyVoH7SpGtGck1sqAc
ayZ/G1pMW1Az0YXuqZH8JForP69UaF/MueU+yegfySwekAyQY7CjEgx8jpPoNMbicalFmlGWxkv2
w4Wb1L5JCZjvqmuGRwnlcZTlqVvJdNhFiw13y2DLrvx4pBKuHyGAmRBgzQ8ZuTDb6tIOJsU2SP20
g5r0Y9kyapx3NU1z2c9cJRrD5yhytUpVkeMbEuBzwD29AiMWtSlKA1RPUHKL9qFid2QqwLUtwgPr
EVh9OqqUa2QMqR339TKZaaSYwx5E1VXwK0TRouQfw0Z509UZnfqis+iScJsveDFViB+QOO8AMe4N
bk5o5ve9ItrSnLbsH9khD4UP+dZ/VyFK71oZHkIxUj7HrH/NrLlYJgaixHbEjG+TYE99fWlLQOey
OtMSlzPIAVFGJTKxqchadRsMFqBzI0Rv3LlhDzvZCA5+Ob7qSS5v+wHYatbqFz/+SLsatY0lfasl
kAetN0enn+J4I/qL1kHYxJAc3lSTYsVPFniXWQL8ntsaxfT4MAcQjXLtNeteGxhk61Fs3/IlzEIa
bNIrnirthwyXGjBW+tyHKfdVHMb01CycjsZealBsCqR8AWHgb0Cx6qCZxWtvCpS+8wvpB73XjgBW
yOr7mX2NNhLVkBmkdjiQMu3TyyM9+FYZ2F+7WGjWlQCtNdAHJgzB8LLYmdlzUp0if5QtP6MDnWor
aMGOjuZUlUjLiGIs300oe2JJezpSLMjiyHaTHH1tLe+7+QWV80ufhye04k5voaet++KlbSnG7t+b
xdqPaG4TqWSxHqjf6adFBoaiMTXPqS5WqEjFpxbKQj4mGBAcpPiCyva+4q4zzdYzq3IITi7gLzB+
SX7zUmgD1C0K4jJni6oU7S2vyBzNVYW99mB91iNsbP9T1dkaRz1WmYINc5kxQYD4a6lvViq91h0d
xwSsa9NGwzrBFFH0OPTxwMD9YoQSVxFBRThYpToLtg8hqNdVMVHRoYvCKxtRzAB7kSvjCq/iWYgH
yiaDVAVDJJx7+IxJzWZX7G8mi35Q1m7RfaIb63IGPb2Gyg/qA0KDWGFJSUn+dMImJTogQtuWKYRf
THLrkY6tr6w80ne9xA3ACJ66UQ03hrLpqUvjFjidJIjXkdtUA6hrLURPfhh/AJ3N6T4ZiWO27VZO
FZDZDd6NVF6QMz19CyFQ8m1T0dEDcr6srA7md2tV++SyK8zbgq48m1Z+jYb6JlXT0iabTPzhEmKQ
9sEacPJi/bhlaguLRsZjlxhYiIDfRCu/BUaK21wWCZUio1wLiGYvpeIKPpMVrJZzr1bZ0oJgQEKc
dC8AItmPpMxiWMOzg1U9KyYlGhzaNwP8HO+UP53UfMnnNp+giR9mvbF9WU0Qk4qboqCWHsk4cDQB
eHm8JOqVzAEFsehdHZrCCsgiEVgziOxkfEQKTkshtT6qlMq1CLMbLC7oknxWGMPq1TSCmlDJRCpp
M7Stj40CFHffQSmJsRtNIIb1NI6dcmKwJqojipqd2UA7H9nIlu2bqO8DqTwx1/BK8B0rs22+rZHB
fdbY4CfY4OfHYgIREGTBcf1QmNo2q6pH0TJPY4m8e9CZtLXisM3q+qtMd9YkfgRBxu10Ic6g7ItX
QpPSbDLSt0RwG0CJq1oLj+kiuWKWwIaHEmd6+9AnkHRaxca+wXyUw2EF5Swf2o6uSC0stao5PERQ
XlagKK4iFAstJQFSqRj7jgUInMJ6DOo4c9Nu4saalF7TzNtWhzsS1+K+qAWMGmL6MPbtWw/9H3PD
zPZEBlGpsyfK8v5aCMLHuOTAh2Ca+nyPdOI8jFbAp9E1gFcpJQEcwqQa3RS64FrVeKpncu2RJLAJ
DWpiElzgHSepYRdWdivGgS+VtNXqod+j8iYSZrSbgvzaRpM2OJ6AZg0D3d9e3jSsZiudXHKn7ZWT
NMvPEKX0DepneK8p6ipS6mcNRjna8W0sSldsRUvDubwNY7rkwLePo0IH1x+Ma8d5up7gb9IX3Shq
A/+uAwgxMmsNyKnm6iAu0S/dpFJsPyrJRyOEraTRp6SEjBIzs1XSct+b0aPA63+OaJ4nRfKaGGR3
GmnIbpEbmZQrCdO2QdyqvYi8XIAepGS0kGOFdapWoWCDysFABz+r9eEDRUJXbOOYumOGkScC6nUx
o/ZntNi7PjYNWx+gOweyZYcz8QAKc531RAOIZD1KQ336UAmkWw9jlsLRTLazSFRPYW7VuO0cUwDg
FXYJyPZCt/UZcCiKDXsgBj2ZZeBOIp+/7s+uElKXLczOtR8Ll0lts61WqqggzZySnTCOqjAQuA/y
z1D1tHEBQw1PPc45x0T/XU0xpQN2rUbGW9L1oTOrOcrZ9rHJIPQIbb31O9NLjYgeRK1dBzhXdjnD
CRqtU8JbhKnAOJS6D/4ZnkfM0CpNo8dqarhimv9D3Zk0Oaql2favlL05aYf+MKiJq2+9dw+PCeYR
N4K+7/n1b3H85vXIyLRMq1FZTTAhIYQQAs737b22/WqMJb6yJHtLfPE81CFMOAcmWuS9umRDb41+
XDxxPhSwJjv0gfPFQru6amJtbetoY4l9c0E/Y/hZABiFbnxBgmzfOA41AbnUrG0jfZg17RSW82Od
0IHgxG5bG73kb5xZw5MkzQXWg/4HsMP6YsXNjjo+lAqUqAB024egAZzsfnMMEiGJVjmCNfsJ/RnU
LlLAG589VFjWphupr+kad2yRRZgLanC4OPyr3eq7W2Fz0h0OibBBA92OjbNOtvC5q5XR5zDqDf3Z
F12ACYmBgoU6AlQhyNw4eoSa0G1p0HTEqaIKqmhlJz0SiHkbpb63HuloTAN1jaB1L4bJnQEntosr
xokUiXvfb4pVO80zfOn+tje3msRNaYSduZvr3Do22WAd1aPfZse0ALZTMHCtkm8RnaGNblb2cZDh
rxP1nKwnbxOJ4KtylKsJRLxwOWHpm4zQX1S+Bvyzwjw2Tv7dLkDhewCF173QxA3IjJYsz54KXxgw
KNUZyMZohNdw4jaIqqhppozcFnl4TwDTwaLqZKcofpMKDqqadFN5r2Wmu509zTk28YQz17AL92iQ
A/UxyXP0J+0bOYkuxqe/TyLkBRYurMOnLFKpJG2Es1vXFg/ZIKmKmTZ5l/5g7PrOTs5plVg71e3+
31EJ7v7vJOwZpjARNfwlDFjS/v4M4FtCAv/7/11/9O9//CO14eMtf6oDdR00AxI81+HfbTmgyP5S
CKo47b9jGgwwDdIkaxPcDKl58lMSaNq8ZDuLgs+CCGETffc/wTbY1m9ReigPXdeFMosy0INl9bso
I2wtci7q0ryEnNTjvrY3GMy4k/cWkmHIqT3SIEDGFHjLELgBA4w2Ce1zXQ3uzWzUz36BL763A4xV
mr/LW5iT3MyUWl1gA9XJQa65MyoM7ok5jt91Es1DbDabrmv01bB0pkVTHAC97tMOwHMxus915k8b
j+SIlafnd5wQ7J0uj3USNBeutOBLF958XU4AJaOYusV8bMxQ7uu4fTS7scI4bD1JM+DC3fntVq/h
uYqhX0DhPYoiTRwJTCm2ejc2L21QP9kmaRepKF5Nb+BiNl496TcHrxuoUfbDuBKYx6mTVLehS3zR
ZNfphvb/d1ejFEtmLyf5wdVP3DgeU9FldxqldFcPQV8bnYTFVXHbsIxTrQQ4X1avc0O8dgsuAiST
Z6f7wg/Kt6JoMHdOl7kMw/XQV/oSAniUIU0P0hybzSjm+2R4s31MghwSDaYnHL/DrD94QQ+aa3mH
E5DBgSJyXhkSsTyKcyqSYZoRYgBuoh1RmNVxT3UpubPnqNy1BUFX5pbW/U7PUkx/lcXOLn92nX6s
C5rxIZ5e4HnwZs3c33rWHw42vlUDICjlPEWPzvOvEVdr/TRPDbdgos02eXJrVS0hMuBYsVMOP91m
eBvtrIKwTwkwjlycngxQu9Fd4+Ck7BWn3HHkaXOYfQuQJYM2GxsfujFGNza3YOEABDzFZrIqBBJE
q93mDdEKjE+PXHviXeQyTjdbENHxTLhur+l3ZT0kF3Oq442svYuTTgLIX0LkeECrgYa1fwfODmxW
Qhl62TfFHGtPoBTKFFUH0fLlltgy/gdy6nZBkWP0domjuysrcfJt6uDuI9KAYB8Av8Lf+tOue/9S
6cW3nJvAHbng/daIwQOkMsQHVorXwGqg5srBYvf4ELC84lAONLc1qm59z12kSTjMkAX1ycSLVcyD
+ZrQH40Cdx/VNi1xikopstdTjKeEGpg1r3WL9qwVBc+eM/QrrzI5bFtRrv1MoH4fm13YGNnG18f+
UvMrgsL2dkQrUXDRkpGwFzPdoww6OAPdU7+pIcfl/V46XGuDIbU3Ux/Q6kzyV5jSzVkW4IIa88lM
w+6t6vJHIhGfQTH066JP7b0XjTCLx9PYD8GppuhwmMIa+13kU3/j8gi0NEJ7GtTau2ZGF31oBtIa
PLSLOucQid5J17RDYpniWkdY7v15IWhF2auxeGYzQxbrEsQFTfHY3qV+SGM9k+cQGcl+OV2RpZ6B
HiacTnsTqX5phezIsiqLsyv884y7YovN3GaE6YenRrAPJiMsUIy0xSUiB2RHCv2bYZc+zrpoBN/R
MGZpkgoQIiZHZ2KgNmtjeut7SQP+NfIPUWmlF5NcXJiJMLOCuunXdkv8id00xjrsi24D/t2A5oU0
ROvHJSiScQTBD/46zgYwej78vdaKn7iRJetAOoQdYaRJMgcMsMBYgdTiju/ZTtwkSIOmRQT/lzZ6
dg5x+H9MGC5ects/NNQeqpyfXIPWTvuubW89c/yB4cd+TIKIoKQYJ3859acuH9e2TUO4ApeHU5k2
W5CdOPcz5AKAC5LR09afBHBz4YYDBhz+xIKrefUyUWp9ChAGc+LH69OE/U3Nq9c/Zz+WVE+69cJU
Vy/98lC9BJZ02jajfqdWoRZRz/+2xg7Dw9FMjGeKjhJ3SqczIvHmmephuBhVPh5qC95azatHaiE1
+XwPAyT8jOpl2US8/fOlz/d8PqferV4APEZzt6Nbz0CZTrB68l9vgaa2Sy3w8XFqLb88/Hib+pSP
h6YXn/i7Y5Nbvszvq1bzah3/8rt+rOK376neM9b0CEYXMd3nej+Xa2paYXaQb3/5FuptH19QLfj5
0Z/75PfF1YK/fDv1nl+29PMTP975y+rVSiGCUCH53MISDsLapnRFKVBjT6v3q4nlVA2mq+VX/mUj
1EufG1p6FmBGu95xCnwL7N74eMPHUiA/0SuRStoyMnaSFrZ4bfj2JS4Y2aB5shATMgqoxvI+gzpw
dCecq3GZNvTjc8nhop79fKnFmUT4pkbqN0t/Pq8e2cub1Ro+X/1YSxPUrOuXNVKavolLTFFjhRuc
BJR4McyR5EKuiXqoVbh5P+aniHjuMI+Q+nw+mVMnPiTF68ci6gX1Pj+kTzMK8OlJ5HEe0BwMi2Sd
o1ufZk79YbJOpXeqEuxh2OYwSS2PamuxuHWEUVhAiNdGdiTZ+xp5/rj7/IuW6lRQGlejReSFnfuE
/pLLFelYCJ3d/CAbb9U0/Q+3+cGZnK5WPn1NtRKHE+yy/Dgvk2lxwKmJAxznX85+Lqfexq9BcRAJ
Wem6HRnz5WlsGhcFLZlnYvyWh169reuGBqU347i3zOHNz5xHILs+cKSmvikXzy0W/D+DG9RsNSKD
cloKBcPOXIZichm3UTFxjp5L3pI/dh1e5mDJq2BCXg/3aEVC0zEjy2uPXI4d0/UsnPZHwPv9Uc2W
7azvelkctNEJT2oyFOQsA8EmkbfXKchwBc5PTeoUVHb5ST8d1S5VXGMgR7ZfTGDjX5Mu0n6Wuj2g
GCkX84NvRqAonbt6aKLTZM7GatLGComkxFnga/t0TJY0mZyYaW9RJmq2eUNbKFn3M7eOrUm1pzJ0
80jwonnUFkRtNsSQ8hd3cVyTHCwGXCFOX71RgwCmiIKrXox/MXnyOuDjsCRbbWMmFlWMioSeIXT8
AzROe0Iz6C00BGBChJWRPKtTQfrw5S5OafVocCDjANHYK1P5aNDyTXUBWYVxyzELOoMrFjpC9chz
sOQxJrj0JaHK6jfgyK7aPSY76CYp/Qa1/93lRxhaqR+q9EE5h4VLY8hVdmI/NfeiatDoL9sA3R6N
gWsjnxuWh2o+nakCh9zmKWuwsXjcbagF2R6n97yKIpMM6MVU62UjWLq/JsEUymllZtZ10HKEFzZC
VK40HN/2RJmVzK4Jtg3OHxVj8nkAqke/PTcByif0l1AKuZwNPRcdnRZsG+4CFxQA5mllLP5l3nHD
iBwJKqB5tJxclOf+4+ssX1QZ7NVX9kpkFtmM3UEdU+rrqaMumyf+mh+/w3K0Sf9gha44KFO9+sLq
0edEPdcmYEgGaX5R/ugPt/3ynTVlZZWLq1U9OdYlMK+2qdbKc68OIfXoc6L2gZrlasLtamzt7cWK
qvzxAb2No5p8zk6peBsCQinySdzRcrFnYsw4c308NGGL3PSo9lfKLq/s8bE6qpfJb7NwT7YZecM7
ZZnv/vLHq0eTFnK7szwXGLLacVgc5WBSYE0G40cr6BXnpo9abZmEYVNuRtKr0SVW/t6y8l3QwAOK
Egs3CQ17tf8+wQXquc9ZGhbHxqhJl8NtsOtsB0YIxjptNo31BAAGcK5jAIWLyzUVUCQ4ASVuGkJI
eRb7v8Vf2i50jF+ipz3dMAi80QODlqUG3jrV6/FoaNY2tuACCeNW+q4FgMp1jhExPTekknfrJBTp
aTTjcxDFT8PQRpugKUlwqy3Eg8o1n8hgXvnLCR0LBpZfrMgf/wJNrHv6AnQNGtSqVRCcOlIi62DS
9uroAGqFLC5MnxTd7OOXXjz2nweDW5nx0XrMRxQStQ/UkH54fbLSd6LSzaNX5zadXCYag0GtahGi
L07wVl3VvCE6piW0Ps/DW1zJfSTCbR92Lx1Wgi2dafIjU5Mqbh8i7DB0+4wBetzN4RCfWivHQNSU
91WC0cKaXXqUUUrmqm0V66nqunUtRIqIEsVL7xb5ppmNZB+KaK+XzcGMkRF3OWA3QHP5ERI+LAx/
8WSreTDUNqHuXGo9KBULRYKkJ11WK09yGy2We+1xuYt2DZySaae9mAALcqO/phl6Zrfx7uQSPynr
+mlwdibDXii5CotR8HQKuBchDp8LB8hcESlNiXkduAt6HVmy3rbc6TjFOmuQk6FaKY/NUJcQKxYq
U6ufS12IGdQTz6lX6aKMq5pUkbDjXDPPwbPvp/42boPi1FjfZvLMjkZDgBv6DDdidWMO9CSqengN
eIsgVuN0JCYDEercbNSGwTBooFMZ58IrbmvqAkgnXe7Cf4YNKw2r/oveBNNGDu3GDwZj20t6EaOH
9HW5SqtJrmmLi178sBr+i7ImLbMRjwBbon39Cy5BgROUkZ/menskUcY5uP2tK8eY0AoMYzknlE1e
p0At1QL8ew+J8+72dbdtY1h2vfDXfRvJBT43fHy3sEQVLkYUlJXDdaRZJojSmVBkWacdp5lpfiWi
5yXQ2pnB9ozi1sWi5jrJSxs6sBOIZsTfHk2XuM2x4pTE7bRcHdTeyablvEsLxbqZtcLDIAA4lcFm
dlSPpOKefj7pLa9ozXTK4N/v1PPGcpZVjz4najHn871qXq01ifJwB/jrpBb+ZTn1UBhOssFJ+vPj
veq5LB4OUU6Ic25/TwQWjiJNK7ylaFCsydLWjR0/5lmConTWk4ephlAfDw9x7eEqMlCz1u5SQtMm
cr5oPAVivLEn71swZC8zXc/NTNwf/ON+QYBTXJ9ntIK4UV6DLt9lEnmCmaJspHV0UxOLdlOZvY/Q
ZDzBFam/+yNowqH0vuLAlXTTqSn5feWurAZwNoVUJBMiGY9DP+NJNRD+ESwjTesrGhYEXMHg37ph
UF9IlqG1kUTTu1vDFR8L59mg9rWnxNShfLL7r4l2Uq8PZoq7Vh/SIxgh/7HSu2dnnMd3K2zCVZT5
7hVATHPNG/ryS8nlPTSKh5zEvXOQIu8tm8gmhJd0A/Ui/X6MF8l7Q0ty281OeYgDN38mpuSq1spe
41CPbOviRdD6bOrCN+qFVmpvYWxlj0NZG0fb8pNNNiGFFB339QUqbvpZ81tFA2GLVqTbVw3OYFKM
D+pLTO2AqqyJzHPZVPodo5+F8rqcaZya0/xE89oXtX/vzhHypzEkw3v5KjM1hdlzki+ZVhMSQDzc
Tk+78ItNd0dtVTdhlgpjxzgNLsxNO5H4JNXeCZB2RPjZ7vpg0s+5ORFNv6xycvEJjbbxMpGrty+m
AmJO0w5vGcA09c6wkNhaG5OWDBKoRzCsX9XzIiUoKiPT4NaYMty4DqRsa/koPSyuMhXVM5XB4oDa
JdvqmhO821hklx/YqjicorrB6DuI7ilK5ge1wqHEUtXbsr2GU+lciwIaudpEW+bPhgCwWgES3TRd
lxx1O0axs2y/aE5eaAxfZ0e2sH5MsgSFaz9D0T+rtc6hq8ON5xDrfMe/VYedeqNVie9Uo40HS0zR
KZTQ7dTm54hXWxRHLxFB4nomABVVpXWAGOvdxwEFVm8y8+95Zx0tIkJfRzkTQGLAjQzierwPRgwn
agnISwfb0eIvWmTFW2uqScTjhHQPLxx9nMiK7xDAd74dTV+6KPc2oQnTK1yqo3rh7D2TA02tB/bo
drTS8I27LTLEAlMedc9v7qZWUtpc1mNHxSYetP4thdizIRAq4/4hD+9qwswgv7BEkBXrQPT+W+O5
5SYps+HEwEC/pUycrdSn1CMd4GJqvwYTUP7WN7jQy6y6FfAQP9bhuIvmxZZf5yVBZyz1+Ewsn38l
Y7j/WKKjPd7Pc/MuGxvPU2q15wzo79Um6fTjU0bOAUjL3tNCjusc6si5ccLySgOcnuqyoR4xT0SC
ntUCouyaNXkP0aVtXe/CJcL/WMoFIxBP7re+QwjqOW5zSWQ7cwjqwPOBhHwnxmVZGzSgcI2rybyY
1lBcyBos10k96N+oa6pvPVZCrjpNC6++VvtngvLoXZtW+i3TTmoN+lyaqxwezbXsa3Hu/FCs/Tk1
3nvrVS3QTOO0qkVlXVt8bGerITahDVpxLTp+nh7hJKV7BOZLFVUMrXhwg7Dk2jY3+2zO+4dZwkTo
daf6owGwnDqd9V6ZmbZKkYxcK45PPGFCbvo40l60Nnj4WJsXPpaysF98LUU0Cx4bJYZmEXYUAZoN
pf8OauJGLZqYLVTELqoe7MIiKTfx8TgXhf1QODQ01CJ5Ma5yirPvlovgCddcfTV0azglNkmjRl9W
ryKt7tSi/HueOlG3L5RWwBnzlzhWswxvBxRY3PnkzTeTyBcEu/UfJoPaG6d1tHt9mow9N0/aDhti
/OgGlKRzaFd/ZByVwuu1r/EiDSMDVmswJbqjdWoDBHnkaBuvKP0Ii2D3EKv10os6erGadkmYHvWj
EeX17dhoKOCtcrkzelVLzp1v3XS9rt+Pfu/th6ldBCP1aeyq7nFwQYyqxaYg3RSWN33V4rJZ911r
X+BghbiFBD0y3w2/zF1CFPny65XeF9F3JtlOWr+dc4mxRAhB3P0SN0bZ5rveX9QOqhjJYUOf6/u+
GZIDcCCsSPD8H6MeJY9axHeCraRd9dWHTr6WhjdcXEMrzj4Sr40dNe0XPcOOs3wulbr3KMy5TmZQ
0snFyXY6VMKDQ7LdPZEXE8VXE7ZGVm8Mr9beks4k5rItmjPA1/BqxwkKjCxtv2Xyfuoy+/uopVwU
PVe7NTNhAIe2wq2PRu61HqaLWlfYip9aHMRP9BdcELzdiO2GS7cbIKpiq21I295+nHz9i2fP/Ybk
4/EUz3lwmzVIIT/WsWyUmu0CT7tKwcEEsaffqLct71eLmcHxf7E3/n+LoKM79Kn/XXN8+K83BiP/
CM9Rb/o7PEf/Gx1tQ+Kf16HUg1H5qz3uen9zHQFUxwKw8idb5+/dclriui1tIRxXN6XjQl35O0BH
/M3yPNP2SGWXtmeywv9Jt3yx8P8D3sV2TMu1TdCbNoyZ38kCeu9UvYCKf5hEkN72IJIffPDdMbyO
AVjcmiRhcKmchbrA/2mTKL1Xd7W/7LR/gRrQlyCF37dCerpgN7EvdPkbxqdHIzVXEvFXnnrVtrT9
x97LLnM/6VcbqO12ymqyEd0V4kWawrq2IXP65zSW4S4kT/qGu+H6P4AdjN9EBJa04R2hR3CFa6Ek
kL8jFzTTcEuJj82YKPAkqdauyQ/UV2nq/pG1sbhLR24+i6bdmWbwzSJJcEVVw1kv6VC5rT34uetu
GDt3O9O2ocGky7DSmxlriIWmKrRhV5oVt1CMNjYLlH1duPVeG5r9YOg+Bcvx+T/s5IVF8dtOtoXL
0UY2C/oL67edXGmiGakq5AfhzeJkuiNZaMTtbMoIpybdhb3h19GuIaKawb+1S9AAw29xirY8E2nw
FBWucZsb8tU3hLf5D9vGv+Cfto0D3bQWyjzIod8oQ23TxvUg3ezAyOXBH7CcmiI9FMKZdoGg8dx4
mHsms8IO1EFPsw0KHUN14M5jXJl+Mt9m2m0gEEH9h+36pwPT0fkTslWkkSCU+V1KEgttLA1khLCo
D1WbuyvyeeCWaIAISj0/tzZE4LD1NjMa3J0RDC/cAhZruKrkY9izfsmo+/77TbL/iQWC6mmBgEDX
4rcke5Jd+QuUA2WxIDRn7PdmrJOTCR//5NSYNtG5A7KI6sfUv3C/Htwj8oyfct3ZTOCoV7PlRFB3
CHsQKPevuVUg6u015AVjah0nkwgvoLVcsHBqMgC8zGYKRQDJ6cpOrCdnGvWz04uj1ZFDpscQncbb
WNr2YdQoAs2lMa+jUdtMcjTB0E7fCvrIK6l547YpCm7f3P6mpqJkm8Vb2GL6G5eA+jTWYXo2V3Mg
+aMo6ukKTE9O088oroyNCJ1uPbpgOVwLY2i7xO85Xh0xUpsRiOQDhmRDPv373WtYyI1+OxZdW9d5
nv89MEVA+P+4g0k0k0Gctd3eQPDnGFlxpX56qnLPg7pj1oe4QkmcVLK/G33SAHJrPs1Jnt/FYX6n
Mabk7kxDnopR7uT19Y86c3H3kAq3nro/hhDv+DhV/omQQP8U+u73sgL7HUWTx/6lP+gQQ+wQJ/bm
UwUMQ0yq6Wg0u8I3CCk3rLtEGk/eFPaHsHHFVauZqEeJFwTH1unueg8LmRlC1yd0LyRGiUkaekS9
0a8ZwDtu6JKc3CZ/4Gfsrmk7jvumtfWnHgHGfejf4gvo7vI203dUuvSnucEsTzrmrRejSgeUqOGb
KuZ1E6wdowDS3CJZAfBar3RcC0vhstoCBgSWlsf0Zubk0nplcjHsb1NnoCkc9eBCloaA7tKlBy5w
a+F08ZY/N9x1o6b6ODXWGUHuOj4nOtoUBw7Kta1SBnBoWzMjwCYSv5Kv2O25tDWoIObplNe9fmV0
Tz14ujquuJN2pcGIr+VaN3LvPIRVfbAWRWIqYFboRakfuLDDyyKfEYvbVJx0uXA1wqg5d9zux+1M
1GdojeSXoJ7JOnOfNP47quFnSSbmUf1GDqTHVRWaOmLqpt2apniD4wBXogKROg62fY7b4sC444p4
EpiSlroLgvXgVW5077YwoHEwnEM9ie59rUdcHntEAoqKmIWi2mlapT92ucvQ25eEPYzWVjec4GyX
fMdK5hMNGY4WLF4jlcnpbLgxwonAqu49J4oPhVmLHUr7r1Eb5Ge0CAvxjiDxzrVWHiEAx8nF225O
XOVjLcg2srdQzI5pfLaWSTMJc+8P4TWZXbRSOqFiYaFzmpXjQzzkdEJsPbodyQrdxjRuVnOHpYGQ
yBTTukmphljMOx+/QxTF0aGauvexrqa7LtPGu77NXkiSOc1di4tTH01qBZV2G0F0UHOmJZ7Ijmcn
6wWO9Ik40bLxjnY6H7jzdW/VBPVNdPAkdTE1O3u5/HghsfkebT+ASFieg5K76PpKnGhE6Z7VwqYn
MJ7J3Np4GQSFzKVyXQZNcI8yLbhPs1ke+JMg/19mp4qTaW2G48WqnZ16yqLBTKiRjkwvA4pKvtvO
QD/1iNHHhQYMyooTjPagJoJ4oxAk+1UsS4QMUfapbP0bE4lwYzp3aoJHi3axNX1Xc1kt5ytfjzG2
zrm5ofXQR2H6qCYj5QY5u/l24qR903QtubkaqvwbF9tmnWbZcR6r8s5LB1yho9c+Bkh2uMDOxLID
3exM70WPhEs3FE+cWfRrUi1fyjxzaVW6076zY/KcnabbtB20CERNGlgznADdTNL96Fflm6x6EAl/
DLAyn9uJg5ieDMHn9gs4KKAXRQaww6JhRz4K7jpj/J4WnXdHYnXqGl9lZmJCJcipm15wDpwshwZF
CDDVQb+CYa7fTy19WUx867jzCGXx48PI/2KjgWSxuyE94L4gG3ZobUayBNjXvncToQXZJRbUusCd
h9UkwQuQXkNyO9XbbTBQme1hBB1EGf00OLVtaRZanLkgJaQ4stY16WYrfTcXOKNChM9ZPfr39Ji+
tmYXbi1OvvsM13Red/JagPVfaz7mV9FnO1HGmP8m4zluHYaNRBPcOSFuIDE8+aMGlQB4P/SB0D96
epFDwPLCjS+DS4oc42NvQushExEihG4b5qFMrIEI6Ve769o70Tp4q7CCqfPTnErziV7ZTd18kUIr
77lSXaFuDycv8nC6yvHRJXiZ5tppZByym1Oe5dbdIQtqJJd9GL9ajTVvrai5dgaarW7gJOGQZ2LN
uJ2akpqVFc/7UIL90U2KhKzgLUjJ9UNAco6CxoPjbha7BP8obQNvI7yIxFZcUfBuVl6oZyd+vzsZ
RAOVBvfOJfnyJoFbj0Ur0VCguHs7JeBZ0ykOcSu8y/08v7Ekll6+2kRuFTTGkVgN6A45vRoyY4WW
Q3gDtVTGKAuGvCtOcW9iwIxaKgqmfmpDOZytYGPq+XzVu/6UF7H2Os977BvWejDCCWtYmuzNqLzO
HT5oBmTpzq3yiICgEAz+BHywf40KytGEUTwRm4zDTyw6s2ltdSF+4FbXXoIukPStix3Zwu4addF8
J6v72o71o99EkJPKseTjUbSJVnJh7eeTHOvkEE50U0f417cik2guwDJFuKMCUr4OSZURfCYpMpSL
32sqC+8cLvcBGUCmFmq5E1j2cW6WJk2Qx8V3gTJjLUjf2ptdealSo7gK70c4IBrwfZz+MOQOiV3/
iHBaUjVyzIPWerd6Z5KUNs00c53M3gRpPMDpMMcHnKX6KXctLscS0ASNP+g37VjfUQ/MIGk41jvJ
IuVb5IYvQLfto4mmYzXAbVp3KaU0RzfNg9UF9ZHmX+3U5U42iBJl1CcHUTnXih5fGS2clQJ/SpPt
cxJe9TgrdiAKyrIsDpVXTjdUuyCgxQR4S9evD2rjqcg192XnXYqg1I6iisBYTpRB2i4SFy9LdnOQ
6dvQe+r7quY00EcHsx25+ksr3BOz/FaFk3Zp8cZZfLNJq9tbisowRqyIGm44yrUXdz4O935VdYBA
PbO6TYl72Y8N9kDknkVf9pTvf9R2XlyGQpJa7Nc/yxnTxxBwAY9tspbn6qDHFbRTvLT7tKCSz0Ut
31j8eOi8yUFyAvI1w4RI+qbhVNj54yt1P3MVTnyFBMLVOtEKDVgFR9Oyjhbx9SoHYrXjCDqgU6JU
Pcek3hlBuzHhEQVDYm9GVNErziseESoOTdEKzXapndO+JcMetd26a9wNh4kB8x6jj/MjtSK0l+3G
iFxS9lpP7mpE5qk1yWNXdiRjR3IRHTvipofz03h9+tQNa9QAEpFljWxrWLtFaD7VnX4jsehnGAFf
/XkoCV7znki3r2+imVi+oSpWbA4mTS+v8eXI+LmbxM8aXyPZwG78UHfAaZrJfO9RxwPmRJaso1ld
Uf2DMNH25SmN+BzcdRi+O4BDehtfncbl3pQsvb0WEvWlZju6JeBe+MUx/5xQdWvX3saz2GXZIdG8
TV8NzkXm4XAqHbu/SSeHDKQM9IRrJNkXPfTvtCHuf5huc6D2cJF1ibUXWcuqznLnZEjPPnn0Qzai
N8D46PxBeCYaBuckDTBb1YzjKU4jvMjqlVK9qytP6GGxZy9O6TSPyPvqgnLdCdgXedaCUHWnAJ88
wySrNpjV/D883Ui3w1CKbWRnX2sGZKc+iIKzeqQmbtijnxewUWzyhmrMpJZ28mLARkZPGNbyjiZK
0Ndh7x9n76fbGhEaiOmq2bFJYIsDrGyZEKCuIxGoEIsBcgOQg3C1yW/itS2K9FbO0ZuoIMZo4qoz
pLu3qrsxdZw7jdgS3OTlg0gNe19RwSEncCof1HOdPdLEqHu5a0pT41Zag46DUvqhSEIawW11p+bw
HhEdI3H6qNlgb+dBS6m5zdeVk0UbR9rlhkPGvE8cw7yfEiT4SQpSLpzBz9ZUWw6VCS50JCrwSrH/
3ImgeiSeYMVl4wH1VXAspipDk8Lm1LVORqCXPOvYEc96Kw/SGty1JSDhUYbWH9pEFw+ho9NJZQP9
1rO2xSAYgRnBhtIUYXrd8veRZKSV7p7hRnGWnH9BJNnYnjTtVm88cZxmIRZhAnwdNe+WlsAyXYLG
w+UYM0A6aZOUKyNLp1VDEe1oacGD2cl6N5ujPJXYYI89N3bdMM5HNSHWo8t+mQ8nmIcS8uDGYD9z
yZycH5HeTDRp945b0Ues7Pu0RJPn8ic6cV8OKABqW5aV3pp3xKelPbcbm+pq+DPU3cj+ogloAqkr
crjIw4F4xJjgSZluuiADkJZ+qQvnG5mNwUkjwEF4MFSzLDr3hQCNMQX3Yoiv3hxda+wMTms8cYe3
j/WOSDw2ddIt1p1hOKCVfG65CsBG1aC+j1+rNIRsZcSvGgg3fRYEBsXRE+lJVAUIm+QerfcJGkKp
RuRv5n23Z+vdnd39IPtnLUfe0M/wmJx57eQRSI6nsARs3LdxQSChxghQApIZ8PrpzbCPrfaem5PX
cLnCpNawm4otGvlqXVZ7Q48PQYqkKLxLcgdRFD5WgegDRymSR3/AbJdOwVmzpsNA9ndTIXpsxHvR
PXCf72983JI3M71YzNmufohN31jZ/bjvLVwSKT6NferwnyLD/hQJwCSLbN/S3G7r2Mn7mIApwhj1
ahROeyCAm+wcWGJEYx8ota2mPgWopefkKnC6VJPMXjt16Oz12PvRzHzPuGt2lekcdNmKDUare4dm
+E0LNcwoYBBrefn/qTuX5raRbUv/lRs9RwcSbwx6QvFNkZIoipI9Qciyhfc7ASTw6/sDfU/7lKtO
VfSoo2/E5aFkFUURQGLn3mt9y7vzgDYPPY6d1NSweiZwih3trJmMecsayxARGN+UDwKHQPAM18Fd
nXpX3UDSEDgMtetWMfKGJEBgCHiqknwzbOUIAGY7YZmLz4CPuhoCOFuwRJeaoBCQaf2efjGTKn+s
Zm5pSFr9eu4gF9Ukv7NwPLACRYvKNMDaaLhCC6ZFWzMvPwebsOYgsY21UL59DR3z5Nf2roylTwfU
IeqO0E32V5H54vgVHII428cVW2AL/sJd5GNxN2rghXXlPqUgRyC+NF/joqxeOSRHLQuuTU0+UtzU
706HdCdz6mnTDkTBofbH5hQBu7FZQ27wRcsVCq+qScPMNaOTlvlLGRvNSWKqXrdSu/YsP0XMrj0Z
5/SJituXR5b3EpUpEJomiLYy00A+6Gd/OnVVXG5at6qe4piOIVEReZeS4+i4LptyByejGAm6DfL7
PqtwyHcvupD6vT6YKOAsicitqPkQDVRitWwOVWNlSztr6juh6f3Ot+XXgsbRYvDafWmoCGmwYP2y
9QczE+5jRIO60BwEVkRKYIyv0JOSHOZahyTzwWPqxdeaWmqDjfVJnwBoB0YMyAnSEOGpYpH1vr1O
h16usgt+GpfI2qRf0qUGOF3Hz66VLrUp8O45av1dYtNPCsgiWHkpLeUEooGL4uNgpVz9O1elNUIT
kM63+0aoGS/+aJs7CoV7hMbw3FrefWYlT54zBC9lgmOuGkn8NQdIYsawQHVc06huSuQiSbEUQ/ok
NAjgRMqVe4GjSlSIVw0yPNs2IOmdcxpCSP3Ql+0p1XCFRwn/no7UtLEeBGyL6u3Q1sYdRjdiNuPd
IFNQ0niUlmGlTNifKPKc3C3XgTsReI7u0qZ1/d8SzFbESNfbANKZrL5idgZErV/Kwl9r6WABpWw9
iKKYz/BrsKes0CFm9Tdvyr4lNCOg8wTAPHrD9va3r1HDgUSMo91NLHuTbN8Ck25f/hTQitkM8h//
OZiNFb9+enAhCBP2hp2r2IgKRHHvfHFTstpaAL0EzCKSzMci3fZ17m+b+QdmW++EFoW7ybho/IZE
vYiIo9tDn6CyH79H7MFNeCwUa/dB1sW7TAM17jwgQCQ6N+6fiqC6xyHv7YvczO4IKHwfcxggmtl6
nPadtofu2+aEJLPX9VZuOkP5nGhYh2EynYM6LxZuMCFnGcInd9Ngz36O3f6lwVD6b1FYKvQXqgGj
MoppaZLSMLjPXcNYxe+9V13l5cWHr3qZ3JkiDn2lH3a4J+Chm96I9CWul7YLOiktsQBCNeGjyQiG
ivRtKCFhDS3eRj6a3WQFGh1tmYMXVBppNCAoaK5az4qFq6rSvV9O3znYLku2Zu+sYYYyGolcxtX4
ZgzSPw3RZG4y36nYKILMmbgbN23JDnC0ln3p0dbN6Kx0WVg+2El7nL1oBzxoG58zeanphc9PESBg
qgg8arsyvCl9c/K8OQQFzYYgbotly7zsPs2Kk4nc8VqBDlq71Ai7TIb9k09Ywjx+kB8qBYEySViD
0np23ajccAkU2yCKimtZBIeiSLR3xvrVneWJnky9KDtxi2aj5PerimL8Pazo8XRQ8JEPfOnD6MkJ
YvdHjhm0h3VksMY8ZIFJQnoI2KLRx21ttc63vACpZ0ls/65OIx0p1dlXDHSIU41hywsgFWGbEgU4
wFfKrWnbBbDTp4KlYzQzk3uLBGZBY7JE1L3Ra7WhxdHu26JNFhLq8SmsQafRTBBLzem0e7fRwuXY
+sCn4uzTrNstG0pnhykQ269bPKSiFxeabaQsAU/Jcn882OzgRrOMnhsZQHLmKwABsDxz6Z6kYQrQ
nBOsZqsDbT0Wl4g9wl3SsQsOG2hvideXG4s0TScYEyI3S+1JhccxseFkN0Sl6xoUfa8dd/bXQkl5
guEolAJYYuvGoTLxdLg+8NchUdoaAbl7HJqc4O0ivoe4kjEeVAemk/gr+vHYi6R7MnLnPYVGCJkq
X5Z0fB8THYi/EXGTEmpWcHbnruVm3Ia6t0Q89b2t835rBTiXNZqraAyiYu3oDHCbJlonTQgfQ8Xt
EYLMgOS6Y5cA/Iz8xWbbdeOXKJKU6EMzZwLRlvJtc8PYyDkLHR2NVQGoJJi1l96bU2EmxSthgkOe
bLoY1bozINcEmLQWaThd47EutsY4PHO0xlliwR4o7ad1YXRQgT0Qr77bGZs01Ke14ARjichg+gKH
SukOtyU/H5nNqy/d7K5njFSPenfoM4mYsbYJdPjidvlDQRjTUzQB0igwDR81YJS5xS2tGVq1sccv
oz+c/MJHq5iC1+Xj3Y9x8Qa9fzj0jnNIjMQ5FePwGhZa+djVwb0bETFgDg4AdcXIhjzbB598cPJg
MVpNYfuApJFTi4mNNXTxeirr6CDj7jyRqbby7O/YV1eFDZ9xCDWKbSIoV61ZzDt1SWdS86iP81U3
mO7GcexwqQb5oQ9jdJg0O162vSq3iIoaGW/yUnVHpMQGuYV00rTpONSevcELbC71qiLtZu4ctDn6
qEDOYbYh1CB3KHZ9Crom9mqxHVM+DsuyTnHuuV+aF/hEuR3Ih9Hom/3Yp8+hMuJTMlbGIZUCK62l
rxBu2+CbqvIYaHcCm/3eNxDFazNbZWTjGdHQG7pO30wt239axdUrqz1VuJ5grk6Kr3LakaS770wr
Pjkas2aKJNDtiC8hLIdUQi6Tp8eoZTk0G6ndJ43Gixrh42DTDFDNdPSsADZtC3FWsAmBQUssqzPx
+VHYOgfkk92hK/0XODk1mMcmIOSlQEpEaAgLD/9RJW2IiZ3fM1FJjIMKkh+9mTnEvCeQ6LszKdvd
G/mdb53kDusWU7GJBIfYyiyxqZopggEIxCViPj/mjMZE4pibEsfN3aDrPTJWZsCw54NEWveEshL+
o8qrJZLonkyB+m4sDH+VVQFx1nkbchJq6ZPHSyxjT03wapJgg865m0LI57ii2f8fWoldzvZH51BS
MwaSxlHaG3LDDrc+2tDk9wqnUIER4hhHzlXPrW7LWnVlVIF1DjZ7u1ZzaSEaBr6G19JfMjj7DA++
vD8OUPblQDaSz/LK0CSlcRJg4+LWu0elPe0rK+03VjzeCwqKe3N+iA1W5CbsoI9SEVY6TEtkfTj2
HIbNVSwuaJUB86KuxLR3oJOaH+BlzQnL2mcW1ODmuqC6mJbXP2hpurG9L7o92pdWa5zLRNOfkOkv
sd7Lo4uH497uECYP8OvElAR7PpGJPl18kWNln0gXZJ7nIfoPaJwd8szKD1GYeXdFg7uxFnVxUJrB
BhF0sZZQ8kW6ZS6xFndqaYTxDyepESJHtrV39Mwj3+GahyWTA5EEd46btvnC4cZOu9XgKZ6KaR+n
FeBmWhYQ0VkwbiaTn84Tv8V72Ic0/dxktO4Qqfa7hL5QM9RBs0VdWZN4bitwtMogHJr7y2QEKLwt
WQ2nyPbEOskYxPeFfDHMeNgWQ5CMTLQZMWWFORyJk598luS0dR+aumkf5PxwW3YyrmB0KOnWVQ8M
LanVa+kVJ3ceU1tKtEcb3XBoR1svYYVPCkQ94yjSh2h+5sbaj7Rk013IwdkOmWA26vfLvsn4XlAc
nbJv7wlV3XiUsYfGUfaqmtJsFyU5O4UoYsrqsgP1zRecBtwmLR3XKkGq3LlD5zhIlQCG1I8pKXd+
W+QHfwBZSN5fv2Xdm1amT77WyNq8IQfkPXLxm+le7j93Ij4WstG/BCYRE9HgFPgoxGPXsvHP845w
Gj5IAKt1sbGaUtuDKvw6CCNapoN/qAq7mKfm7tUvsF7k+OF0M7w0UtCwU+MhtDsM7ImLvtj0PsAn
Nhvsq8NKi4xDxNzoi9LDJSJrZ9FQkp5ERXywpRIiIe1+ZdFA2feUesItxTciytdTnDM9oAgtPLp/
eac1zDYNOjub3jTQbdetf0kKf+MTjIRkNr5XGf2EPjf2QjT1Q62XD7ToV2lqVBC/9B922IHjKcpt
4LfjpaI9TWvhEldmvB0kzaXb+XA7M8gg2ViUHKtKQr8zSDTZZaHDdR7GnPFt+mI1Ncxe2hmbtrCa
J+hfyzGC76GbI1hIWmXMob72Edh0wX1jwTC+uQ8TcWEAri8zXD6oYckwobPFto9xJ+Dp9gxx09rV
JZ2KRE3pom9KdS18+4fWTnwry0DbTpJQgY6qtZiMCQQgizDh4R7rHDWdreTHgCzlmDetvhn7GttR
wWSzSQwNw5lrH6fWvUZlKS8FbJkj9sxrWj85zP+fndSOL34DXjYqYkHUqo9MwNebvTVUBBEi3uD2
NT+Ys1nq9mya/Ua3L6PRQmYVxz73OsktIU78nXlzit4CJG8PRTG8iibNlgoJhjVb8jq3YnKvz6GS
P58Sd6vvEHHSbC73twd79u7487br9kzvZrd9KWmAc8mD5p2NX5jzcMEwCMUA8/M5ZEJw4I2Z2EgU
sl0wm12K2RBze/BvfhanPghZ67vW7L6nMq9Xyc25OMymRTk71G7PRFrOcWjOa3Kzd/azvfPnUzU/
jWdXZO2yGkWtDVuwwM8jZpvoND/cvvz1YM/myno2V8ZzouztBW4v+POl/s/3GpLkJzcstzkbMBKU
02yOAhqutx9Lb9+7vUB6i6i9vYXfXjCtEGchZrzW9Ej3pTNg2dWSaA6vnL+eH8I5lXhAlLEsehza
pH2D6Jgduczu/juP89eXQaRRqBK6dPvWr+/fPv7fvvfry18/B58EG9uvV85CO6N3UBC9NR/A6NdR
vH2t3ezdcRvuOfl1BpextQ+sBkAOtmDzTto5ggw/3QyD59M6fL79AOk4vtFWO+WqCjfFzTI6v647
FZwdt1+BSBi/7fwvt2ci8tqVnsiPX9+6ff9nnur8s63vYYuE2/rr5W4/8fM1S0Xjz6rQz90gWjdk
VzLnjd6e3R5u/9DF7MAxtFt3cfWMAWfckQ5DB7fH00XoarPPoDDuqYsWRghT5XaYo9vp9uuwApHt
54vqdiWpuCMld37o5wfLGcFkT3FEkuyg9vWcFW7Qnqepx5e/Hm7fy6OJnaFG1zyVQQXaMi9Xtz/k
F8xsdBtQO2mjkItgWgELitQJvQBguWKBzqVZzLqmSBE+3axdB4DnGNPu83XMd7m7IcMSxZZ30Tyi
xBg3b5IcbkjQO2uIkt/zmPzGojibKS3YQa1GRvkLWuc4tkKB7GDcUKAZB89miy9SCP3s8BaMDl+y
2HjIjcRbG2P63fPZ7zAIf3FKfmEu58mii8G1KF+90dz1RWvBuYnCDY6fo8XpBhkboV5Yoz6y1dWo
7QdpJOF9aIVrIIQ0m+PgPgBevHd5gwsiDcb2G704ZuUMRhcIwNIq4MjwgmgyFm0rR+wldP/H2qK7
KVekNOeIWlJnFzjmMbCwuZrdUc2z4U7mi9ZJHnTXJ2OvDe7o1vWyZkbajRAqulcrax7pmG264EXo
oVhGo4en51U6AONL6e/aMP1gtcayMfD3hPEm0Tz0WvX4QWTXQrNyDjeDWW/0Ue1X9osxuO+aDn46
T+6UKz88yZxl9F0NuyrzgqBNp7t8ZIITGWwWuI3HsN4jG6dZ3IHI1Igk7vDjHsMg/lrHmOKHLhML
YahdidgiYXJDyvzOCYLH2GOeGI6U8oUVLNyK5AQyIIEt3THNoSHjecYaD/GOaHQ161Emtm5CInXw
nrOMZCmTT65lJ0ZkaL/Twi6hMTRGa1gAzM998aV0NobPNsvMKfGrhlSxPniK5akAVboq85S8p47A
FeqapYTQzZ42a0m6pvxiEAix3DLFJkBsA6y77phY0ZU0jPjoN+bzKA3/LnBkd4c24kyL6sjf3i6q
MUZRHLOvcmM+vcYXi8SejEXlFFeuzk8hl3KiT5q0DLgp8HdWyMklhLENJjIAAYltpj6eScH6NzYQ
LZesQZgx53aypD6ERESDS60DWb2OEjJ7Vcbf4moYF2iilygkg9Vku/CocnEeXfs7Zq8lSOEq1XAy
k7y06BrsU4GBaQLATbBplLW1EHnBLQiSta7V+FkiqV6MrDPWCvDsiirZ2BTYL5ZNXUIOCBXoAKBt
FwXvMR90gh593C5entuXqRDtE1N1Ag7ZNty+FabQd7tBnPVi1LgL2f6qracvBtaqIyhpd+cmKQRc
i3bBFBoumW3KvWhdVDNBD/Q1c0UEnXZwUaiLdz6bxAW4Ny5Q/Mc0D2zo7yWJXgF/QQt748lyiuk5
wuBUNgQuamNAxaNz2vho/NC1oFcyGaPRmWj7i1JjcgLx+sKNor/cHqTaK4Wjl/CJOOCVktr8Tnar
zx6LQAfXauj2Q3PTkulHFscd3pshfoxNzVsMEMarwGCtyvytO1MzglaLz2Hk7iPLvC8ZzHr4Nw/1
ZDMjgFZLAs3ZlKZ7ViJej9nUP+qd8VwXzUek5z7/NNKrxmP34FiS9FVdDDtPwBCTQYPYphSAoHOg
+LnfbEqrBQTLzq4vC3lA+P1OvZOuE9qI9P0USZKFNdy7yTWvEjJGiqFZBeT7BMZwQehBulEPjlp4
PqVTRVmY6ceaDN+jbYwW6ULIFfFwJtD1RocrOSGlo3Iy2v7uXRxG4t4S1lPdE4uKu1ERD8B5XWqv
5IcR7yu9e4XuaouZNl7mOU4fnBLVssFhhlqd8F/04T/GzHhGWRE9S9rzUSDzF2c4jFPrP9uRw7qS
vuZiHO4Df6yOiSbON9VN3dCVJFZvH07Ntnf49X+vLBZ/yvH1UF25po2bQzjYjX9zFEy9kfixa1bb
VHjpFhxbtZI5sTpoBl88RIvPKm+bZTONa3sWdyhHxv/wFow/uT08AisxjsDmAraom7/FVfpBJDus
5NU215A7BZ3x4AL0XGoDSFluZF8yg/ocQUC1xlgXnSwIxL6RC4I5wda1GOhQxoXRYRab6r3IH0gg
uEiGyzu2q/ppVoHeulF//8EZs+D6D8YF3rU7IyIddPgWqvc/CrJxM2RmUio+OF86q8wW3i7sg5Mw
J2TvZWZt4MyTntOLXe8QbMe2Kf0ymVthgU2FVR60lv+uQLN50TfH0K8lzRyaP/YPBCo2jraGEphu
zCMElpgI1Xj6aZ/6j+Gdxp/MDbx/38BF4PkOf8ZNcP4HxX6CZ0Y4JUtdQeluaeUyli1/hN0wZBv1
HaqM4g7JEx64zH3rnZjlwcJSTxRYaZTWCm3//eB9s8mt2+LHffPnDgiBlV+48h4TVVUb0i+GuzaP
7I1MrBNwo+7/ZYr6/098VNeZz7f/bAE7R+X3H/+1a7P34vsfbGA//8NfNjBh6Fz3EFBxVPo6V96/
ctRxiPls3H3xL3/Yv0xgIFMpf0hD+JW9/i8TmPifwrJ1QdsdUd//jQHMcf9iWfJMemG8B96X+bv1
pqa7h+TCL7cangDq/ejruI8c/QJa2iC3oXxk4y5XowmagoYVE05fOSjnkh2ViFh39IESzGE5esj+
4iF7iQ37zaMxwebq3oNFeWeLRZum73mQHt0ScYJmLbzkGOV42Oc7cfxEesNpSPzqzh4UY/Fm4ftk
vdX0EDb0JrlUYQiK6kkOzC4naCNTSSiMCMBV5tkpo3u4lF7JTcek4K1TvCFZp1+76eg2HtGD+E7v
as3apyZKHC1paxoiyBuF/cle+1BoXxErUQpG+lVjCOAXkoQbehuFLCi0YnbxPeFYhZF8ImSBvEDc
WpX1ZJHA9kuzbCst93s/umS00kOLW3JynNZCUJgfEe0xLoCJj9WrbrqLtPjdSQv0KP8xjONZo0Ke
ovDHaC9dk3yigNgSBM7AR7Rn10EhTgl6TAOUPZi5GdaQRA8qftCzYyyzY1lY246W78Kulljud9ow
PsaNe9JiHfHJdCh9/dEP9CuBqluzGB+DmiQfY93k4tpoLVjSZtWytYmd7MiY4VMQn0Mw7WvQsjZ6
3cWI7LeOtPB83wbtCokm8U8o6FV6JNH2XdjTgX7y1k+L4yD6c6QHOyPc+Sk5GGDmLCM9zrgGKxkP
iTNs/IYprB/vm0TDyJ4cY0/nrIiPFSIstpEuYRLSYndVulsjGza2BESAtnkwdOaOzhuqmzW8iMdZ
qCBHXNM0onwr+kSTQ6gf4gP01WxyINYiRxoK2vUJaTMavTJqWEYI/OayJQA8U4KFlyRdab6x13tn
y38fDivfg68a2dtKRvsEabMwwr3e4FjhCCMiu3Yt858p/Wal2acdRp+1VOf5Y6y06Vp7nNTWdEGy
2aT6B6Mp0tWYgOsA5QgMaDxBqYR1DCh+aA5nRG7FoimHA9MjcneJoWlNf6/E8KgmZ9uN8T4n40zY
p3KygZ7yCVbqICJrG4bjAQfApxeSZqErBjuKcCgLJqw9XedzcqrtLdZpkgHifWCrD68yjp63Uqm6
ONF4HirrLTJT9M6wtHHjNHXyfvsdI/QRisJHuquoS5m8dXX4GbQe28xCbUJyc+dZpGO1K4ujEhGL
mfaEh3D+SYKtTLTqevxmd8lnQ2LQaEq8FAmguOwIHXhvcp1DKtgG6JZxd10VCRo5hZVC8BpjDEoH
ua4TzlWteU5L2o9qg17nbGXdpdHyI6jiTe99U9F09afuTKJBGaqzwSFpnOy97b/4o9xLaKxuPV3n
I9jpI8I1zOVR/j5/MPP5KDAUuvGwROBxbUfsbshu+jnShT8pgK6rbPbFLkQug0Oj1dPj0OqP0hg2
BB8aKt+FZsPrNUufvydF45KglBgG+40c4ZU/2dvY8r6RXDBFrAmB1T2TGgERPz6mqTrM7y0LWctQ
0lxioe6SiXo+KY5JzFLQRdPBsTuUxVzrUO/XeZt9KguGR/xG63glYnUxhFzPJ5PPaKeOjWsAmsbI
r5JPyuzdN1Whtk316apbu1bzn8OqXSNK32tJsy7NjmV6enQbxmy2uuT6nIK2qnKFS228usmwod3F
KlPG716ovfZ++IRLyD5Zjf4RMe2OA1AmdJfvTN05YRf98O3gpbCZ19rJpyzGg9EhouBk1kIIbSO5
p84JA0alPSKku5+dJQ5ZCnM4Sz2l+8xzTpbdX6Zaf6zAu6r5KRFv5nQwvzkJwX1lspeNua2N7JgD
pykVl8cYcUrwSTsEnzRfW7N5gNd9YNd2IWNjrpYWSaAOExfC/P8aaUxlvdewH3HTcKmjxaG2u482
UI+Kc5Np/qU2uMQSq9oE0bRqXHs7L1bQAQj4Eh3BKugKaJde5gUbOekyLJMHnzubTKYr2vV3Wdcv
BlmaubqYAfmasaU+jAg0rb8LlXOaL8l5TUANdYoSjh0XUWtwjQlB+k4fem9dh9ZfFNxpfOut7uwt
98QIOpM8OxbXPAsVEEjU2sm75HeQYH5ArXeMlEtumelwqeXviT9wfUT3TUTTMQUn7J5uVxzyNGEQ
TxJo1lepaSdRBBTIWvTQxyQdOQms2mg0XyaDOjesjGSvNHDAxmjCUgxJn7Xlq5fU76Mv+y3Oho8k
dEI0+jbOIvQ9yNERSQ/OHvNXeJ9GY7aKR4K3nLnrBmmN2x0dsQlxWd8u86gmEq0DqKPUo1+m42Es
84MU7VdTo+Y2AREzA0GLERQD9q4klhoQJsSMliGmXaZf1BARwzzrEmLH6n4+u31vnOJxM+Ry17nO
UxwlxnpiqLon7YIUhfnZ7UGbe7O3Z5Y5v22EgTQ0b1wyJtsNPMvwFWGcWvamvHc77Dk0OmiJIhm8
o88Zm3cgEcE8zg/DWIt9nkBmCyb7Fb4ZMmYcD1jy1ogpX2FQt6tQBoAz/Src5X1612V9vR71+CrA
pu/GfEC/NrGEdDpBcs5aeNoKRgmgyhQrJbm+ZLxwD2CT++a1n07jrFMFW4v052SUS7Wo3XoJsmJF
gwgPVzSs8pa2Z91p7aEaS/nzoTOUxMJYT9vJbU9u1Kg1RRFyGbBliJ/WmRY9FqVVrqi/rt7Cz2wy
XSBGcBdY1ZH33hTCW2GG8PZx0X1lNg5RM4lWwvcXXeKiT3QUd+PMujo08JZVBUE/15yU5YZxrcQH
HRac2FNifGQaYZSFffIsZvURwUtp423R9L11lRkBI0/Ab7J4cAkUY3fO/ekcNiOIo2Y1zlktFkPi
TM/lg06WJIuNKNuVd5ts17DqU/fN1ZyTnQ8XoxkvpGudMgf2XUAbwo7fYwsLPe0QZF//VtQ//txt
/lcBzL6MC9n+r//xF7t333AhJFiw/9jG/76Jw0dhdcmQlnhn0s863eHpuRQuLi9PkQR6N2njoaaO
Um79Tx70P2/afQMfAPZzJD/C+71v4CMwKZzRRVITikdCxYvFiGY4Wzo56wuFDjzzO0Wjg5nQaS6V
/uEP//PumxwF23N5B8iA2Yf/cfc9uC7QxKAqt4akiGetIcwMRmG18fVzKoazY8bv5B1I9cTA/tBY
rGoUtlEy/kzo+I/baPEn47vHG/EM16Fo8+f//eMbQVfgMx5BvjYffFv1Z5vKJNMO9A4exorCAHaF
6xYLr7ZhK9OuzbpzMdarQnD3yShYQRzEWD4r9/XvPyL3zxt83pnvIIQlmAnf+G9khQoZ65SM5Ppi
ry1Yag6gdp+0Fqm6AjS5oCW0Ikvp2+30rlrq84xG+SAuYftY2sm77qsPM2IBuJWHnj09hhvD0V6r
bLpKbl1mMt45I2UItZ2Tj8yfFYMm+83xh01KSiJgWhSp7UpHNOdl4GujhBho/XEyyeDlWAx417IS
m17Un5OuWQnrLfP0dc3NDxz5pujGDVq1cz0O2wzrUkpTV2Qxl26wxs+La4JwBnD0Kg+vWjh+pJP+
ihf5BOnpzjWbR09056DKP2u/4+WT92aOz6BKNCzUWi5nzSLTA2pi9n+ImVIcDv0FOW/xD2CEvzo9
LAE8A/yKbhvGb+epkcV+XhpkIkVGSw9Xf8Q9us8Ru8+VtboK2ez+/rCLOSjlt8aUb1oCGINrexbX
yG/H3R/wXPKPxTZ0RljHyTMhYE5iXpNyOLfc+Naelb6PikVtIk1d7/oL210mnvnepK7Pensn6C23
YE/K45T3Z9/HE2oUD6Y7nww6BSlBXI+kLrGRQEBrHBCfw58qGK513DqG4n5iPewoxebXHbxqTaCg
3TtbiwJ03hVknAl+lO+ZlCDG0EG8T9eeXVWOBMFH1T/mXx1CSzQiCtjfb5B+HIu4X8ftN4IeKFPS
bsaAVUsl0qXhVtt4REMMMNLeJYCHlhbpjXM8u1GtuibrOIuCY0BbccFe/0PQkdWppIyannIXPhSp
ug5ucKHLfdezBaMCN98MXGtsiGjqmV8atqNlFr/PRStCmU1iZ6d8bF+bbvzoDcqxImbLHp0x8s9+
wI50dD7j0E6OsBuPkWe9GaVNX3WfW+O90pJPzai2aGGWHvlVY5W9iyyARcpc5lFVJpgBezuyat9E
jL14nLd7VCyHcYVt17JBfcz7pNLZGt3Eshvt6+JJGdy0+Du0gfrNCU8DOQPC7Zau6A+Dp38EnnXC
RTD8w6nt/9V55nq+S9fWRcD126kNtbWsLc0stvP2bd7SKQ67uLpBhZnE3hZOtS3+YbX9q1WfYSI3
W891ffvWk/23nmVjjLGLQ5DFNmVD1rIxLf/5lvoXlyyxQQx558c/o0ziqE5lpuvFFn1YwRi0pYmT
TZdGpZs6hLhGK+iJ+JQz3C/IImTGCP3QRunnXGXDZD8wqF0RsrnybTF3Wra+ZpxStj29Yb25LIRu
ke2TiP8GL06bJN88h19T9+kRVeTeQugxL8Rprq5daFz7hKW6aVKS66ZVNebH1kFv7mL94fh3Qfpu
oBqWknFIwdtkX+aa0zXyrVNaWVtlUpK3xdF2z9OgtjYbnflNAkza145zGk3nUtK0IEoL9P1LRYcB
it0Uq8fUTMir7y7Ctd/CXB08hwiMhugiZpozDHXeNskoPgKWXSIcuuf0OEwhgGNaHy39AqOZs2wt
k2DH8lV0DOqCqFgRg0abwIg/bW4X2sieJE6PvUr3hgEMjyOJzWU79xXmX6fj5sIeb78VTndhBLFK
a/dNL3SmlxLZNnRg3kvAtGpewS32a/+wjOp/UeBwivmWx65Ix7b0G/ynMCqpSiSWW5Fx+8QURoBI
gqdUzmRUMqcWWkqMIgSmO0KIJKr8eDMgq8BI+czENMNU0J8atnk9W8POck6d5e1bWHrldMdwbDtv
3fr+sc3VOdLC+9Yz7msv+eLPqd8F9uBEPyVm/Dp66XuCfp9bFh8pVvOdFWMRpvEHZhS1FGteTQug
58qnGp2Liq5R5y6wT/OqWk/9RxmQCAU3Mw6GDywy7zmLmWuWRws9QoXZVrPQ07lqI2gu0L1jxHj2
vf4soDDjpFzn5dd5k0qQx77RUC1Pcl3RHEENtMltqh36L06lrnWkP7LBUwAMILYySGVfglUWQCY1
uH0qyG8X3d5q2nPeDx9jpzZzEWS3c8vCfPMTtXCIfnUCbEjlcHVs/mK0oEfPDJ4qWnTS+5aCr6J2
l8u/P9B/sYpRuM3/J+BrGOK3wzyEqJLk0Be4+jAwIMu1KuKz3WHYzCc5/u1HyyFcKPyH88uwzT8v
nx7lM3dopt7en5bP2jKJEbW6Yisj+5o3GemCGbfHRZ91q0HnYGT5ES/ecu6fpficAtPaNhQ81Ujj
hQ6nwYVitvZMwFgWxNLNRXZKW7PRwXdRiwnnG/zrhQXaYK6XPBqlrnqcuxtF6r31OHKGOtnPS8YQ
H5HPbtre2aCtcQf2Q5lPFZaPH2HgnCLDXFr/m73zWo4c67Lzq+gF0HEAHLgIhS7SGyY9WcW6QZCs
Irz3eDbd6cX0HbB72ObXaOZqQhG66OzMrPQEjtl7rW9R3CM+b1WV6cXKxLMad2MOuhhpUpAP2GGt
LYaoJs4u0FyIax/uAxY9rCeKan431GSU89eMFUJn3vZtcslN9uP4bMYUtrLDuKHO4cBMXtV3Nmfx
POviOZ7p0Xb8XZI3zUkvk2Tbx3OTCCEJqdcGAV1jnZ7UQscZxbnlsG/YuZIXTUbBdVtvXMv/Tj2Q
M7Z3v6sKRdDDVyT7qzXldTlnH6oc4vbjTc7K/GdRefsepa7eFji6Puo03rVDdgF+hF1/nt8zQbde
ySTBDOSE9Y7XqAzZG7Ksm638dQZ30gwTUeI+knIsOKuw0skq9XYN2904SU8TRlNYK5cSEvoUO9fd
mLx2k3OtqtY69TpVbZqqYKdNcquKcOy93tWX9kxWLIl+W2nRSThU0+LuXs3wEecGLdvrgAB0dbs0
prPoVhHlIlyJl5xycj/aJHYnK+w/uI+ShvxI5ONtKg9q9FWVtYL9omz7G33YLpvYqXt0p+FdL+KH
meKM3okH7aRGXTLpLsKPLxhk9mihX2UUX/S8Y7MZvkrJp9IsRmiqr1k/rScMlDtivC3L+q4qbVnO
Azh7c2F9ZwrH8cf0weqyDFEf2FdqwaSn0zMy9+9ohLfATbZ6Mr9DlL83WU30eXbS+vgUetQRyRwx
7HkdOKfIhfNDra1tU8qL1RYxIKvbU1lO5+WAp+mhlpHQvg/jwO/J6CWpCsgcIAKzYFo6117abqgh
4okejmryyWXLDtK67gmbyoN3GICQwzngVPU1ZlItR/YOTUW1ZsxoQVBeACP2nM50eMKZmbRi8J/7
fV9RdWY4VnXCufR//fujlm7+gwToqt2mZXl0oBlExN9W+elkQiOTJP42zvSeN/yQWKdN/4k6FwWP
ToYrtRnFu31FGZMezbBKOJFU7VkdWE0Ivs5t2QO0HiXiYkjv08Rahu3lBRzjDd/9e19HH4U3vccu
wawWNncjeiChEzaWG6zSIamvqAcN2+aOWAqIt/ikx4j8ENkz5+S1Ro8Y9Ls3dtPBrFD7m113mzls
0gMCyYVVsmR250teRN91VUWyZ06T0c7qnW5Ur2XthZsgJjnVoahRF9RCWwi/9MnKYYWyib6ZHZLh
axT7ISbEnip33E7PcOzDvv8QtVmu8cF/qPEF59uxAHAyoM9Vo7ot2/PWYHBSY85DAF1AVIj16vBV
uKxC+uHZFOP9SCJGWyKJ1E89QEI1h8PpZRzGs2y3m2pgqafm3S69eByR6vxrHO9BNx96+hopXlf1
amqZFBhqaxydkhvIaNuCnoA6KhJHXqsX8aj3E2x0UZUBrGerxBhPaqch0e7oiX2wiukd1CS+nPkZ
K2BE8WmHSZJVEA5wcRVVjtggHNn3yNXsvNwGVfORtt2jaY+36oRunT+W/v81uaTfIDKVv35Gr/9d
vf87NbcaQU37P/56s/m8HfwqVBjoX25s8zZqp7vuVz3d/2pIO/gDPaoe+R/9x9/jRR+nknjRV+SV
+Yb6eh29t3/pnyvq5p9O1X8Ek94k6WtYZK//4km/N909+RtyOlbO2PVUDevP0aTCJHTUVpU81ZaX
Lvuf39vupqP+xdEd2u6uy9aEOtPvbXfT/A0epGW5tiGXKqD7n2m9G7r425KIO0yH4p6n8zF08x/c
07pP3ByqBS2LyDkT92vA18PA4HDikwr4PKC1LsdZW5cYSTad9pC4urkuOqRaYZKxUgYqguzdplQr
0/U4Je2pokMvYimPlLMh50iCOKQ84ZGpzW1nHMMhj86duS+Fhe+q9+V6qNu3sSJCY24K5hPyfPA6
E3+gH7zQS3ZwMXEtm5l3atyg35ChIYgrtZ1TaVvPgOVBpjSImWsMj6e+GZ3Tcu3rQpNUNCLsdgq4
5ng4KtUjjUBnpb9crQaYfEkWcKprybOXTsapnILfL4KmNE446zEyWY65Wm4mGSncJLEY668HL/+w
XETqGcu15VWWa1PeNDSt8q0+BjEKJuI5BtTnbhasZ5FmxFdyIfSO6uXsMwrExtaeDBxvDSPs5zWW
KVkC1mWaKWwFutMStj3TzpvTMw4WQe/c0+4wtzq7wr+S7qxv+sZm3DeDnOnxj4tY7yEP2Akhkokf
A5yIemvTYxVZGZZRnrEIXFV+P2+b64x1+bpqjHifJ0W0iuvs1hjcd8yW5LSQlLrFxIR9MSNMKcKG
rtgq3uTc+QOpV3AzXQi+Kn6rUD3owNm4rvbSuSi8zT7d9ZWWYOkb50NhZ1fw8KEI1B2IlLEyLkFr
6JdxAEW3Qo3NzxbYArdofBDhlBw1+EcOvIxxVXZ6eKVNH5i98kvvpcStzdllaHLq4/Jcx2Z35U/d
Nm6NN4qj8OJG0EI5FeZLpXFTx3W7Ma3CvJS1NYOUIYQkSvuHqaDYlHgTGQOdt62thgKTZoUXnIoc
ne0MLCf1QORK89DArLuWpKKtQrCme5MEd9giCfUkC+r2XlbwcCQBfC6EwhVLjitAihJXG3S7YWzA
cxXWFVkL9t5x5+fl34DC8etpYpuhvFgtD7Bj2wUXou11vvplQsl90dWnbhuYWJox7eoohGHEv2Fs
Ny92lOGqJMw3FPOTTXDBHl1DQ9cin6/qga812BG/h5XuPUN7x5kd7GbVXRpY5OEQ7C52p/wVjQra
iWOSMhu7+ct9Q/1Sh8k1REflwgizs2Z4gjIWyzSYOqfaK9pTw5unOPm5utz5dYHScKtlFgYXYbcA
bTC86JJ3ZjY/L7eMsS5BsBPEOs4OOWtGALkr8rdVfTdbwdMYzTg8SVQ6EwMFfqE+4XgxKA7btykq
cVN0E3iOVGM12l+biTeeOgvoidfWpDHRvoZjkEv96FL2CI32hHbUoB6S/ViCtAYVI1Z49tpbErYK
ZY75vKogCjW2F/D+lMTX76lLDprsAOgY6mJIX6XFX472AbId2mCnbLE8oAtqknQ8LHd5KB5owpI7
VJv0BhgScpyMg72KSsVXsvWARRUQzFqVpHDoYihKDKIKUzt+T8a+J0ZC5capi0k5HJZry32j2+/Z
cVj7RteQ1fuutZl1+5C1dnQoe2/eypJ1ouN7r2btpbsmgLewfKQ5C171qNYBeqlfssOfSXyDRpeY
m0gsNpE5DnDs6P4ZsISpOUmqtjmc/ZEDG0cXAfeihcBqBoWx/kyBo+BKrpjy/LSislHEo8fB2UmC
rzi1sZnBwRt2wgpohFT7tPPCHU28adfH7ZM5T/apct1xZxT5I/UBtFMsrUmGHJq18PUB8bMgIKro
+DO2prcZIhv+1WRSqGtm1CwwRvsq3FmR9jM3e+8YWWs66tZBs1D9qFw5OxuYKparwMXwsiypW4ux
qXKR6kTEBhYq/GdJ3VoOgMkihGu5Bkb4vhVdSZI9bplI+WhsC7HmGqUq7hlqGass9cmf8GO83w6W
ryhuh5PGBvkkc9mtzLQeN0FrTiejN9goO2KL31TuzLm5c9LeP1VDYx66DizWi9X8CnRSK6ssmMiK
0phFnbVhcabmHhFuo04AY+jaH4DTiOlVj0wL3KZj6RWfj07sdNr4ftGs/LjbOllcHtzBiJA7oEKY
jmRJu8coI0tmxXCIT2LSAKrIb0Z6P6CMOP7tuy83e6Cd7I/m4DI1ofv5MzQxbRZCLz5jyJZf5jOY
b7SvUmN6G3K9W3+2wXvc5xZNf6KhwVcZGWr3uIKgpbLGE3WAJlaxmacZvKQBb9Gv4KrDZfNO8/VI
Eetga/quafPu5GIbHKwC4JGh4SIEGLvtvFjf+Do7l6VZX4OQjkCIxPiQT0LsypHuxESm8kn04YMA
krPrsjKgAzFgoabEehBWv8Hgyw+uLmbc31jqcrbwjpUi6VY4AOp9PbBATg568TN7/MiHtsRcUCKh
X8ApXxSU5dpyXzN3dyKo290yvC0XS8ze102hhrws0rpVEDj1JiwC5tYOrbE6+wOYPKThqavLBRg4
cqx8x1pZhLAQ5+CuSqGDp4XldFouWh1Gk9H4n2NQNjOkhy0kJPK5Vo2BC7q05y3G2R/L+y7j7fJZ
/nZzJgdtD6+RLST8Gcdb6z4kMz8pbU6gaiJRy02/NZakcNsO4rRcNFoqN03GL1KIQF7p8Cz2Rmt9
ZKy/tmOohWeYtJs5L8eDkT9qvp2Ida6OzBB+ZmH0nEvLuek1ocrtsusMhlvUogvhHBz8SjuW1iru
Q30HPPQlrUDg8UQIA8OucajbryszwZHfJPuvAMbP7MWvLMavuM/lPp1NdddBkVQxb1/PWq7FYEmO
Tv/DVGZMElRo7dBFXG5R4ysh2ZLq+nXz8xqRLUeTclBXEROwXe4DMlQwYqmnlJCK+nNcge7IAaSa
fOPcwJpGPVBcxWDxcKB7x77U3H3gZBNhSvkv4JIkfWqmjoutgFDheXeT8lkuwZPLtSV98jOccrm6
3Pn1mH91n9OMw7rQgmT99eDlGhF39UGvIJur91gu/vb85b6vEMxurLS1ppny89QDShUNN8tZWNU2
Rnx3pABgFIvvilrdWOwqX6T0KwqGxX+bQr9uLtf6GQXdavnn5fYyzX7dzIh0z3rw2O1Yg3zWxbhd
ppwlurPuJxory+1BnUeWdDd91ijtETGjxPNx4QosMRxcnQuHaFiDvOqulovRcfAHMyOvUztqNqVe
jqhgHZcZmSH6M3vWn6mzH4CM+vuJznRXHaTKI7ZLSHnr5SpQKpbJqUou/vs//elREXIOOBcq7255
FF0TjA/HGY7OTG+V1UejJq0vk26Xieb3fykTe67Pyz+xawE9uFyd1Ymih3aBPUVdncyR0/XrVYzG
CiFCjX16Dgp0zAWtIZRhfc24/vnif77n6yUXs/Dyist9Y2O4qJ8AAf3hIV7+bbkZTiqr9U9Xl3f/
/CDLk5fbFDJ41HL78x2/XkrEhM8bnt3mZ8eZGCDUD/H1+l+f4vNjf/3z16v/B+5DCxY7laj7HRuh
4+xPU8N+NALkYNgbitulOR8w4T2OuRzBfg0GHejqWsZi3rSgxxER589x5PabwiufE1JzWczO1i6v
hdzrvnNLiEX5na0wLeDptXXwfs0hLBYQEtDFDB6uFzIAJU8wWtSET6OFGa2LE/9kQ06SIRz4zCdq
q2nsaYuuoN21+NPNImKmcZsOX2jdQh5FwThAhu0q9BCFnFetTj+gd85BHhMDFtWr2MiJzlRfU47s
AtB5IcNi4kOa2A5Tsq1Yn65Hoi84F9pmEzc50OW6TPf0pX6hhYo4fQd/HYr+xcB1tbXt727cOtga
4wRIHWmbdb0jmQFRXVqt+l1fjB0LbTfC0KmZR6ez0cXNxSFpkO5q/G5pI89Y7ckkiaKX0G3z6zD8
OUxvqefvY2IBaQMSxBTk4be2FzCKzPAoKzakRFmdAtPcm215AyEBrGwAUqgJup+2n25K4Vl7w6ci
Eds5gaTs3Lq6/aY59k9EArWtChjZxNzKUxEuTPfJ6O/MZGfVEznRJdAimdr4Vc03UrTuKMMmz332
hlxi27Hkupm69DWrWetWWMPNSNxWkzNBJjSJTMQYvE6HnB2HhBMR2D9mD9eizL3mWCQphdJUBnAa
CWFjl70f64q/rK1lxIim6zqVcBrc9lXMDXFmdfAM+zA+J1qSrymcIHJj+4h6qN+jZbZXI42XsZbp
LipDaNum+xpzpJ9iZuq1lACNRBg9zqP+5DuGz4pEW6L7Thmr1dyy9f3Y+ifMjdCMoMwdhkB/cIda
7s20OIZZJe8REj8Qi349oHhbxUGScDwFN10T79tqhD9saFuPcsYGA2aKbN/bawPKiiDrrvIo9n9q
oDv4r1rXCfbHZoCXF0YMcI3UG9TJDJMRaytcFZu4iOEySPhZs7jxolock6Ct6XbEmLqm6caDVHPM
tPS6rCDGNByvOkmva1nalNorcPEpYvBh4uDsZhPgjNNC8x5uDdhkMpAVrdf2zVB7S1c4IwbAb5p0
GVb7Yp2aMCli6a6tLFCx6a11cWfoSmkP98bwkvgsjd7cg6m8J1Y0nsROS3Uf4E3yvTKtN3qY9zSR
xfeyKb6VDFEQ2AA4uhUODyiq9d6Yh/4iBHJeOa2d0WUVY9D6n3oCX1P8kxgdr4GwS7sDzpHod3bR
NbdT/iHm6KGYGvvMyIq6PmTse3SuKuEl97XCVAejpICl/Zx1/TmnKZyG4YHsMsAwsUsiRWC3+ySl
oTclDVaRvvnph6m18aX3gHO2OVTnLm7kXkpizSu7alZRB/YS1vyABsbndIPyTVWLZZ6LOhM0XNb7
pE4QwzT43S8WuSQcITDYwEiDKYEynOz6fdQ56HhIRcjccNwhI7uufL3d2kGCoUUwB3gjvYe0Xpu0
sDdOxSKUWBJc0KCZk9D/lvl9vK7pWKyt9BAO4qF0NP+UtskudLDUtpU8J8Kp7rQRcUEMdZHGdPMT
vF2z9xmj1mIiL5Xgy0MpR3bRbXOdx8Nt0Jv2rrP3ILMfhy6hKmXn7Ybu7M/INs4WfVgkxNEr3a61
dEOx9vEbrRqOr13u9RffqJ/NGoX5JCbyDXp+aHQZfUrKNDRtHPbOoQBeY2kcvuUrZQq+Uy/4dfTk
xfNHvHHFox4iAWyK5GdXkCdczGG6jyFyr0JpZg+Z7e7oT28wSXa3ZHHgGLVJXk/vSZoiKU/aErFc
m25b4J079G0b8qhpgOpzuY3G1y4Yfowq3ngenpROnPoVcPcmhaDQP2kTs3hmJNuxCc8k1ROVZL/1
+a5NGWoiTBFeb5vbisxruoBYIMTHEJZig3vmg+CrQ6KEsrrn9Ds4VGcnKh3MRCVIe/UD5W6Y7FII
tSF5DisXgd4W8Kq37pIyx76dE6TO+mgzdtFbidYYrd827vr9kHT09kEH4TSJDi5TVQqWsLuk9LiA
8UAZKiNZrUWu/5xyYK9x9F3KCppOIbVV0fRvXQMsRngl5wVc4Qi6gcJtbIwfvaP4mWXiHKhDLd5Q
Ahavgyba+mSJcWyAGJuctd2iRvcyIGqzFr5IWC+Zfz2WZFSGQxHtyYB4kZhSCnbDu3qwzh0OUFTr
4aUWyAMDT/Y7koQRxfNni7N2ZIvm5ZuO8vAqmsi0TgEhQ4Dfei3R305kbiGpfyvCGDKykgb1Nnkz
UJQxPvVAH6MhAZhLWlFDjR2+zas0pMACr5Zo6XOturapZvwyCjRllKFkMQ0EcEwMhc92Ypyb1zKM
n6DTvbZeBOzC70i8maEcs129nnzigOcgvDF7HbuInu+t8ibL9Vt3runEenG167VxO3uKTtAG+nGS
DMahDz6zN59QtRXYQZiXKSDco/R6cnwGSJo54q4MSPCu89ikzIMso9Bn1HQqAZOsHTgOEAHJn1yN
yDpgAYJja5tbOBkrw4nUATFfRSK7xepOsZo/WQYAfgomRge6v1vdcc5aHoTHoijxQdTpzo/Xnp8m
N6z8Wpq+zlOZ1OeOyFMnqppz0cs3mWNwKmuILfgZ6BUZZMJTCwxjF8BAhgVGR84Vtf67Ho6PHZm6
WO5IiEh9mBnMY0SqeGDJvIoVbG/c65Z5soL4eoZIbmhmS+aTQ9ZDEwcbOGob2edvaTEUO6uqBziu
4KW9pkdP6776cR9RRGUJaHrNjZhIPkfUt+4B6sVuTz5cEfxiz0EVXwad963W8nvU+f1Kh29GSbi8
FfTzcxqauZOejBj3Uy+INSM4a1d2wz27XCZqzrpa1xjhLOz4U8jJLgNCMfXpsY7Sh8Jokqsh0rcD
YtlMI6KKvK5LqLYhc3YPrT3dJAKGvUuANLLtO1JX9LPW9qiOYLbj7oUiXXZrAZNeZUOXd15fU2sm
GHrGKwa8ACg9hIQzJfGwIhYU+BY7Qu07QGkItOy9UOpOxbpI3B3Vpvw2iIjGQek/toX3g+EIZgOL
+V3Z6nDoulG/7uvkXAtx8jxm8EgPRmbafNx2aUQHBkmCwvIWxnRfKrykYwplHoEUQQ08ggWFacej
MnmQdhzvdNKxAkpfeVacpyb5cKwZiwBz0kZ0+XsRy5+RxlordToS6llarQZcTDfDOGyT4TFnSbg3
ihIcbdody0GEa4Ka5wMpJS4Doifuhna8CpPKuJmRmtqS2m4Knoplkra2+oTIJV9pWOH74sxi70XX
tegpUBLCC31ENNGepPNNHMkamX4d7027ThFilBG6nI2dmnINJB8TK50b5o63zobkvMQaYuVwAaD4
VzG0axZa4QeEzDjXdxnzK8tIH+15eW/aD9A79Ue/1sE7Ds3Oc8GMmMnGqqqXpqdw3rXGM76ilE9k
3mWB9a1Eg0MB7w55P/jOKm/RMs5gHxvP34hivi8MDPljhnxX8ItPodK6+YFYxSX01PHcdwTwgK2k
mIzkzEbJqxUDmOXxhHclXsvMuG1pdK5bMb5buUuqtTtE+G+4S/OV9LjGJeiofQFij8Gksy19oE+D
1vzoAjpzgGfbjVMS4IRF1oU3kpFjts5xAq2GNn2kJz7C0sp+mrmjQ11wbPZjbrPRI02sisqgbPfL
CLEjVJY/btoE087kga+0rU3tUPJNwqI86D7clhgg9jaF3swuR65QiwOLzAgQ5p3TwoLV0sBKGcwb
gSWGVVeyLaM53iQRaoQ46n50jP1oGyLC6BP7pW7jjgHP3fqFJNKr7l7tsX1MOu9OVlTVq5kag443
w8foBbd5ZU7EcudwfTPD+9Zn0LOFI0iGqmykXdDcYnI5OLJhw6Xy7LiIs2gxUdKnAJSBdYJarL6l
gcouvvHLvdMLdIhZfyrOfRS9WSRowEcznZVlPA8xoqaZWQk+yc4O+l+SAKgMpx5imPLI34xtm8zX
aVZPu8ErntyK+WPKvG/JDHvS6X9hMHsywuBYBHLPsv7Vx3B1DDwWy7ln3wukpqE2Piaxv7IRRp5a
Cx1/YU3ANrD2imxlkeiwKkZJFoQ5EqMynArfr4DvvBozzJmS/BDEMgbuEbJonoMMQih1Mp1oBQPe
nl0h9JHXtIYIeSPcDr1N9iQSbIozMUj8yczNlE6gxgsqQZZ2xnjQMgp7lGtE2z3PpARds0sxEr9f
NTM/WTn5AzoVuZtC4Fbp9BF2s/onCo+BwaFtyydGiZ+g9KBMZuZe74OKE4O4z9Zj1PYt0nfmMbjq
SbudPfwMMZ31VdDSWvDg9Hla9WwHot+pJDP3nrNnsMqEXYpfryaXhl4a/RRzSOxFZr0UBDJMMzQm
8IobL3pzaouiH8dk48AEGmlXw452qI/MQC11iolNXXyEc6Xi+KYDrJA3PW+NddXHR99XH0CgadTD
mqiKfJ1U2vcuGLsVk+s1a4RvEFkeaqO/NXPtziUwzYv5K2VxQCk1G95NEHlVy/zERr5SBjtg8U+B
4+tgeLydGSTuKZxwcdlayA45DG49o4CEl4Ws+2AK4TTr9C1ZqTkrcEmFmVFt0o31mLtUSj2QPAar
927M+UF8pkgs0ZuhsNr1GNC7CUklXImpQMZGeu1VQoUhsqCipc7wCkP5xe00Qm7w90Vlg1BxiJ8n
/TU09JcgI62nbSxA2xOzcwtGrNeba90F6kpgpIEQzoD1dgZnyJSJNBI5xUy7/0z1KYF75aWHtBHV
dZ+Oa9l1T9Fk+Zd6UB5R5mHDeCs6aFVJhy9cYxvPteF+Kp0dgHyx7ZPkw6vpT2uVOPlOHuxAHAWo
FFPWmibcIvYOKYnqOpVEfPmpVhS7zrofC+2pGz48kP8kFz0NFkz01HV/aNaT49jMciaZ4oRiHkiD
TjmyaHR3jABOwPsjTwRbTRZsiIrNKgUo/SLQr/IJf0vHSrWKJSsHMAFjUUYqhGKridZZZ25zG2o0
BatEMjzEtx4YoaATb3rgQ6HkI6xLnZGPzxyabrGt6JnrLEdrT1zUHnVFRCScA73ihOQrjWL81nWA
22wBQFQzjDWgJ5bfUK5XpXsbtYR0aEO66byg3Oqz95Q09UerUhZY71pZdNPnhb5ip+LzN26q6Dkc
PHdjRO46iVJW59p3MwqRfTbWdHGid0DTtxBYrWM113KVse7sZ3NaGZV5gTz91EwYqUc7zze9jwPw
OfPxrrAVYDAG4qm34btGks2uSg4ju/t1m5WPTJoXs5zvnIDDM9ua6u+kJ7EHKNPkO6b8gH1l1Kyj
VZJDKFaaExnbgKCTXsAvGvSXgvQCogjHDSEYZWzHhLU5DyEF6BV0ocRCYpD6NAeD8JZ63LCyhuTW
sWifIrOomuHRnuJHAsPvxzG6C6LpCAzgum0yshOurcR4KfgKfh+g6X0nnkXZ4W8ba+bw0q7GqERv
Mzs7tTGdiezmxGVBG+g3ZhK8Gr75NOOGXplzt+/i6iNGM7uS7BL6rHV3lvbkErpQWuLSd+C76ojQ
+sLn61qV/QP1+p3BX8v05RbtrwjlgzvPj5WEpqq/wJY0UxaI7ErXTtxnuzbjiKllXqxdq4b85W0j
Uf+YHeeHnVWUEPSL0LOPrvF+oAF8y/O3ofEBW9HgyAQ0N7+9qzRc+Hb+YfBh07n8CMLkIbWKR6iL
85qKJYk2uQO5MFFhwN1LzgIbqwJDUlxNIBPb4jWN62NdQznE4ebKlELBeMQrskmN8sGy4jPEkG+O
3hAKn+3CkVZx4fp3UI+pLPf1R+Imd17wPMjuxmi0K6zOx06k76Wgq1Q7Gpa+bodkRKWehXJXk1Sw
thqv3Bh69U2Lbss5ekna5lcWXJtNjZSpLHV+HvdCDMaq6MIbHxRgpZkXp7c+LD1r1oFUxSrDvO57
IgzpoVFFYqUdwl9yoCW030zZHMLgez0G2jFD/6b5bAVxFSZpdD9Hn86a/6/om/4vij6VWP7vCfq+
vTZhhEqlyP8s6ft81h8YHfs3j7hnzwWKYxquYt/8G0bH+Q2pHx4pYZo27HyBbO8PRZ/7G2Z6z0MA
8g9Fn/sbrhMTCZ5ro8EzEPv9IWn83RSMGvL/aFH9B+nJA++E2QYkvrRM21Tf9y/ZzIzeOpF/4qB5
rHmg2QUfkFK6gOgpqNJ6RpqJhLoHHNfXf1lMqk3/0GH/F/NPQN2rRvjUmYIV8+thGG6H8iAi2M/f
dVmt2uj2Tz/uv3A043z4my9CfVrTtonp4+fBYvw3YXMBcKt03YBPOwr6VjgimoyNscrR8eX3ySsR
dCTbAAqxRQJMJu4dKqrUpCa3P1QaRV4Wjb00DjNq/WBguUXydFS4u4HReZISTAaRK2ykKCCsvBvH
/NUQ95eMlLH8G16mgrWSkNiCcRy5ffs22RmZLNzHI5J62MmqeFePQSS5ast4o96uwLI+eLAKZrIU
eKs26MgVunJB3au71EPUS1alvlefwC2HnXopVoPoF8lzK98lr/7Hh6okhgc+k/qAywemlV0Ii/4M
fSE+eMTLBWxjfYCqPqW2ptAIJkX0Ehlrdb3iekODxm8lb52g7Unoh4sb9ZgwI3fT2leh4vLDfcwz
mAs8RT004L7YWBOMsHHbG5mMR6MDXcQCpKqRXvBsGXkHkfm4MxVlkNeIqFsT+XXyNcjUPLeS1iqY
9pBVN0PmXdTLGfG565uDNHugKgaT+sBQH6wAtZC9xdsOrfgw3HoVAKMx5Y3VnCXJWDwjyXkB3mP5
XLx5pSM8+/2rqvdrWBYzsexbsarynkgGDQtJuPwfq5t4a2LomlW3Xb4AryPLbuVr0V79POq7qzdX
30FqsSqA7tR19RP66jr/1hTZyqMvkTwKPhqEwmfJjE5IV4MdkJ2dEYh9RtZtJzk1GORtrvfFbWw8
+uymBfH1oj1FHlshiwoSN9WDG8KciK88TKJeCZCiFXAoGfe7jhzRrsvP6n5/rimk+Zt4/hHxHup1
mwT7Kw2UhJdTL0FeIII0JlAyUNSnsg0AsL8/1TVQYZGkmAwxzBaJ1EdSueb3Uy+7LSXfjFcjtaMF
M98+wEHfZTxdfQL1tCHd2d6LbmrbxPZphCPD8nI2xX3xmsU6lXNzLW1WkRURX+UVsddrYYYbbCbZ
uu6S+1HzH70A0xddlR/w67cpdHVq1rd+lj4PpR1vIsukdGztg8Y5N5NzqWo4NUG3bin6O6Fx6QD2
bnKXdctU7QeMHaQZuo9J/t3Ay6x0fxV2KHfiOw3vuQyAeuTsRAJOGDLFb1Pd3FIN5jjrtubQ3iHT
YC1KQx6VRJSYNwxiwX8lhO7/JTG8qeNs/9Pw/g8x/P5//c/81/Tfzpjr0yj/iyb+9+f+MYO6v1m8
Fqp2dgmW/acJ1DV/My0HwAWSdCi4TK5fE6j1myEI/2KNZNoS/SozxR+SeCB19Nws/DFI4w1Tyv/U
BMrM+/dJybHUHApEgYBaVgx/m0K7yEjyOo6KAz6UgGZ+7+C7wJcqDZeW3rcaMtI9bU76nKgyN6HU
yVjHxE1nYdVZtru/cTKv2BEqnF3TvfJpam28mV12oemA4YNxI0MfuPJ0PdUlnE/hvccxGCG8R/HG
HjVoR8TdEVqOJG6wx2ITXLsZzn4vEVsM+ebT5KfuJhtNbacT5rWB0rm1psRkcASkaQVEPqY1VilJ
45ABhN65cGB0wKmOD0bB7qUcvR2bVgJGLQWhqlCX6YSj8EFXdRsWW68u82PhRyd3HMdNrXLbzDrw
9nkZbRMcaoB6A8SWGNAb2iNNU6YPuHaIIqDzdoB+d4i0vthUkV6eBYGQZjW4x4wN9t4IxycAGnST
WL5fada+G93oXGJpJyR6aF40cxwpdZj7II5JM0sjee23SqTO8XKyh/xnnUDqyZlOiKcydLU3sBgI
xmKl25axJVX6e1pEV1Ovhc9tmh9IeFQMwMoEXgVymKMKcZijQ0w332rqAGu3qfKjHhydSLceUdzK
bRFVx9ygSpRnYXYVUG7taBCiUWaY8bfAI6bXmTZ3Zj4RxumdTa3Qt7E/3JuoVg5zihNLZXuw8F8F
vROBLsju/RYZaqI18gbdcnZsvIByQojvwQ8ccbY67ZzYU0ryTEsCTu+N2/9N3XktN45E2faLMAFv
XgnQUyJFeb0gqkoqJDyQ8Pj6WWB1X3X0nZnXiXlhgN4Bicxz9l6bItZzj2ZvY3RTHYAwt05ZRYCx
EBTR6cuGjSSqg2oW9cFhI5ekBQjSr0Qd1idVOi9jST/csCAngAp2rkPaBiRDlj78PQjVpU2VuuuT
9TQgvrTpBrGysl5CFvtwVA3K/9GV1YqxqbPEd2vifeq8uKiUoo+GTXYWxamU8rANzSRFWU3S8IN0
DNrUDbUqzwYQwDK3UoiQIqS0pZBJzSvrEzuYKxT2aQolVEkjA5HGp8bXpU1kOxeTNTgU9fcq16of
E433Uxb2xYPSi6Vi1PQ+9SsbzhEKvARoQlERH1o6xInQdlijtInY720E8/V0lwuHRXP/RDGuOoox
v7qFvo679tH0kCFPkrgiAUC20uyTR4jeIVYGUmUdA+tChXBRz6M9UZy7zqzlKR6p6xutaezFTNhm
xgyjdSEHjpiJEIZ2zbFV5gcQ0ulu9tL6OH8mQN4OTqxiz87zR4rB91BBpocyCj9zcgFBWKBGNToC
25CuFBtRc5JPcoIZtJgedz3QYzb1MVCqYtgpGt0aPTxqyoczeU81GZLnNKRyV1tb/igxkB0/Je5J
8Sj3lBpGBZdF9yGV6bOaEwlved5pyoqzuoixXaM7j/qYnYttdE+56VjaY3IcDVdBSUNNy0z0Qwcv
mUJm05MdwrTVKstDOFbdNu3BMDWjLs/DPDIXqTeeUYgnqb/QR6HGRDe1ULX4Hvmq5icexT9NcS5h
aT8xBDmXYejwuxjVyinChlktcH0YMvZpUaLkhFEDTGZqI6DXbpOaAqablqhb7Pp+jGLnBOw9xJ6t
DP4UMyfo2k65M12oTVU9HJLYFoELv4s06s5Y0+ijLFx5Mb+P/gEmx/QRiXqkHHWfDaSoCMnkVokI
Y08M1PetKb+cDorYiBQjaOGUrYfEzS8Bog73OEjlOUtCfRMbaevnVRkHhU0Nv5xIVxORcpkhDK3n
USzKfPc3eaAv0hAA77WCaEbFNrfl66R0MYsVAkuTOiTVxR3P/LTIYqb8WhdfJBd1z5LZD2VyVCn4
sFmcdetlpq4x6xvdASYvOdxS0/O1ElKEGSwVYhhVS+ZuFKRdAred6YuVAZWS2hlXUhPzpm3q18TS
kLP10g5QOwdeUbzJVNYEnNMcp7DzXDgq1cmReWVjhSf66jqZUsWv2a0PXQnQXSmGX7kW5b6eAjqT
CUnqE32eMsvWhuagb8+0LSgcSrsov/y4RiWptRH1qIksgpiDEpop7nUsyIQaEM5N9z7CurDho+9G
j0weN3VOpqmMwHuEshrm/ShtlcgTFj3FzMCBCgPgTzTkDPNoVWYTNWyjvJpx9Dw11ImtyjP2k9f4
1TT8tMZ89KE24Za3m3xvzPW7Hs0gZLLwQco9rKD+CnoReYz14KpmTKdS0wIoc6SS2YkVTEhh8LzE
D1LQVB4nDk3JFD7oZmVdpOadERK92BeOt9HSqPIxcPgK7hISmVg8sPDH9pvli33/zu2t+dw6SeFH
VaHu3CL5OWNcoalInX421woj3bZUXSCr9YRNzCrucyQPVCfzGQNDkq9zm5axU9BhtYrEWk9U3w/2
TMS6Y07gTk2kDIakqG+Lnd7GZBAUcbFOhuIHjQ2kfF6yn+fUWrX2bAW6RdC8YAfLarAbpdN4+7K6
2HaCkyZXyFJZZInRvGtm83MinfFuTgTh6VCbFK39PeWu9lQ0O7UksdwZqmveR6+Lx78wwmhNn592
/oSprrSac73CdWPsSbG52f60Tr67dlrv6oyAVWxNMA0sXLlO49hbz5nzR01v92moIEVi/F7advoF
NjgzDVd78Gx7nRRK/IbhKxmbcOfqyFp0R1M3ZjGGB4uEvde0p0wZjw9NoYm3nlVNYdFMqJLOenJD
5ZlhiZ6PaCkDRp/C7BvfTlOwdHGHhYUZDCKIUt2ltV0Gadtlj2Y8lDR50UrUKmOeWhsg/EUTvo32
9KFPJChqoLtIAzvZkW7+6FVaQIMzhMfW1u7dGuatQMNEqEXr/LCE+xZW4Q9sUMNeNXPzqegQHpYR
gh9BU+6pd+Rrb2J5RGDXb1y3jq4WLK2VFALl7pRp6zbGt4hSF8aHNV7NvO/vjF6SpDYr1c4GPDyH
4os6KiVmWyaPyBa7bY+oCFegYZ2Tgd/DMkt740FnwZAt9hXhsL/LKGFozE44nb5gE5Ax6FR7NBEY
vqnoowCItoNIJ1ZUiN4kiqSDQtXdmbr2ZBfXNJcDy+jq4AEwfPKWBA0LWsGvsSRm1q6vsYummsZ4
s6fZts7K8pGfCuRTE9NwbKHi2ESsnnDBREcX+mscOTaaELfjT7GCUmrEo46xeLKTyzLP6vN5o2dE
pTgCDqGX18+ceze2jNK9U7Ns7FTr2lUNrsR9WEr3ww1pNDV0HR7BDxprsILFXcx0lbEaD15Guw2a
Cu3TSPhmWxJMXRhknS47DnTAZJ2WxK0oTu5w2Bm/k2Yguq81cVEV6sUVzJKaV3Ow5KfRee+hXsVv
qghdnyB6TnCJGaSzNWwMaAt2VL6MLpBl9EwoRglTXJM5AhzemsV7eCmM+C50hvErqsqjMMX8PjXG
IylUPxuvKK/YlihcdXeMR4wgroFcyqzhaLjxWWO3XI3d0G7t4c0C/LWCyYK+zPeqdTlr8its+R+d
JrbPbm8eZ5ErqCd+G2EnjjWc1SBRl/gIGwXEiKkP7U1KM1QxgVXDnKHXGMYX2wzyKFZe3M48MI/D
luZW6rkMFbFHf/dZuWkaNIM27cpwfK3BItaVMhHsN3vvaS/vwpqPnziOurMQAI2x+RK6bkuWqP4b
XuZIlculyd+RImjEabFhmUA/f1yltt4dwRrQClz6daSRvNxsICw96MKUfR5Yy3NuTxxM2ZE+QR2z
zHksM/THChEBRG5COVhjJWD2GlW8FGrp+GY/fmIuxQSK1oMxkFSdwQ1fbByWKyYe/YG66PDngvF5
L9TqQWl1NSizGfpEvEewQLQOTO5S6/stE7C7Ue8gEVU4k25mhNsFXOnxEPfDu0YEJ3UzDYGAahFf
7pkk9EpEYDgd0siGFdHrOfUP+kLFFM2B6rQ1rb0l6xjbLFzjqjKgriSvGibfTdfW90rjxFvNGgtf
pEjTY53kZ2KCj5HTNb4lyGZBn2z/sT3qbjaRNNwVa6jUy7TZ/oncSUGrlTgYlWnG92H7VBMQEjRu
zJpujjaRnpXk9Th90E7iobYcG2Jt5wIMvc61cy17nGNEFqR9emo/BXxe1g/JObc6y2/jgawYDU0W
+XJ7AovN04g/gpiYbdrasGgrU9xpSig2RZrgRnCTM5hEQKsiQTKcOCuwX95dP2cvpYAhPlKkuqZD
ttVqokw6UnvAbCVXjeykyqq/PJpxj0oSIkhNlHSdFdAsMDBjsZv7d2VQaNDMhYrr030rdKRUJaj2
LdzYbuCQbJJm4Woj1RyM9nFOPM+nR/+eEHE6yV7s1CJ7gyL/biZAcSrt5Azip7A8Wum5+arIO2FC
QG3pSoW1htst4aTVh/O5a6f3NvU2s9qs1CEjDIWeTxDZ4cFdRjahTktjfs/C5JgWCbQvkBLWKkSv
VGeEtloqFFlWxRKExa4YvWHXKfq2mVzArpyzVjQ+me6yBlzJNAEgWFd+JuxFzKSeTRCoQLZPfT6Y
B6Orf/TJ3KGQsq5KMyypUxXWwjBPIXa/pIOLKsW4cOxeii59DY3KPngtPpFRvae8h15fnm8vVKId
39VVuiND8mA2FSeOytAQVErK7/OrHuX6MSw5joV0WRb2begPZYV8d3Hddmk+sAqifCC87Bh6nr4P
JdqcHP7XlAP4rTP7gAM524LUOffD6JORCiRgImXOybGUUld1DmiXZtCPeh/ExIwFJK8/MvA8xB3e
wSRnEokxGkEJ5HgcPwPN6SE/xyYSwSgpV9O5GhNtX9EuPXR1FB2lFYV7pf1UECz50nMIc+yIAp/o
trojis84RY1FTni7un3/XNE6Vj2Lbti1DqZRWwf89Rb8QngFFq9XVSjHzYicNlVTctQy/BZeNzya
c/6e2e1Z7zCrdcMwBaXCPIq5zJNW48XBsonnFdstaLToF7Mhybwe8asprC04yedhDI3A65VrEfoJ
LEvN1dJ1SjLpqnfyNUa7e3XGCBDNVeJzen1RCRlZKba4w0TwmbsEUUGvMzfkWykqc2VkXwhOIS+u
HDPFTQ2Ay+wrMEW0X50hFkGnTV9D8d7UY/6o61/27L3kYwxtnD7H0NcRcgeDPuvk6ttMnPMJeQAw
CrSoSrnvsiYIxahhn2l/amT7gv/C1qI721Z3L0mkfXRa0BQdueSd+t5SAzyULo74xdfZdl2ywyY7
h01EIiYsFEP74VGRWFl1u22bySJijbWNnOrRj/SvSqm9u/tu8rwPnUoZSve6g1I+UBmL3OhoN4st
q0EDUestAvRJRVASmVhsQZunxnBuRyF8cqv0jQWdd4zz5KQz1fdb2UTgahCJ9U2FkHSNNmGFBQvJ
sKV9DmOG+0suawAqI+yX9pEeBGroRdZZGlp9HnhUYpXPatUm6yWGuc6tOWjw8yPq70c/Q0ZNygpi
XKdBeuQCpQr6Tu8COu7xKi1LA6DUBNqAFXDNbr2TGekwc3ZJixqMbflVs9ZF0opJ2uldX8nGc/Us
nHY7jDTOhXzxoEsTGJFdmkVI2cQfusC5rFoZAvCZkNvceRYtA1pJKWTW7zmuN4QrH/Ix/6padgfd
qI9mWE8+oAJkXCTBwssMRn0KZsxzYNGKHyrC6bq2H2s1yXwBNykNDXx8SwfCMjtUbOOuB3gCrqq5
1zmXrHKWcY5trZWW3AukN+VYMmcxMAyw/ojNTzcRn9QNPZE8jnhG1qlh8AfJt9RO3wd7iSrZm5J/
Tqurjel0Wyu0HpCyUmaFbEXMLPRAsEAFzbMsHIJUKHug4LtILT5dWe/HcizWsGMP9O98NYFAiE6a
9qdqExrSqntzAYizqDqqiXKpSqDzVXOO5KLGqB5dUcXLCL9JmN8wObpyjLRR9QCJ9MvW84Rppf0a
9Vg3bH4cShQyqa4UmA6xrvyMQ8NeIWbeVGDzVLdD0Mkwj8R6R2Zco9U5HS5Kq3CdLrK1sQGNjLi9
SV5E+Tp7Egyv+ZXMzXNu2shuR/D+w0sDBMQrxl9xmGJ3kRNceeOnMtZAunK/T+LPXtWuzjwEqtfv
Uce995mG96mkfmSl6NPxK40KNCVvGD8BnOFgbDl8+B9YqNybOmVTlgl7L7bLFYT6Z8O29lOV7qMY
jMgSPly172VtPQ2sAoYy2WQM5jAbd01vogE3VrNQtmgwA+GUVF3B/2KaN/hDEXSmlZb4imp8uuTC
Ux3Fk4YTm7JN9oL1lc8YNleHVYgKQ2TVgppCstEEk1v9pAx8EXszh8xmrBQp7ww5cGJVUwztw8RB
ZU5EPtQ/W908htaEQ538sWQsXkaEziyk0IikzMtalbpnmX1N5r5QQvbwbFnduPluMrdIRj9lOLyb
PQSKRGP+WBaoxqviXM/VUTEuSNKJOX0p+O5l2l489qkIoRBBXyEcAqgn/LFpSKIyVINFItQimUFR
gnywQftv4x1FbZaJFY6HZiU75tbCUh4LwSqI1txLajyn6Ok8wkLqkqfP1KDbAlt7JMffFRYvMDve
MywtPGLujD2OQBeLSOK9kah+gjKcP1T8bgrjvrWQB9ZUtTt6yjqRWoFBnN1dXX5N1MEWMlQMAXpb
dK6ys7trPZOhiyZTUOPA+pROaxNV7YvVXZsFr5m5fbhvPXEXpo1gVZ5tsjks1oQZnDECMTGlmFPU
cbWJFYZeANQ29lrog71qgFHrJaLe8WeUio+CHEgZiyOhruhyQooqKA58d5IH7IEdKFGmMDuzqvtt
rxI4VZPvkOSIpRVJWcqsOOqUjjaymuBw9DjjuQ1rTClQO8VTR6kqLKfTEsWoZzXpvnlNTVaz/Map
zD2UZEIE846JJz1zpUh+2CIa9qOKajL3YkTFNQfHiPbOdeDN6LFln6C8GqO7wtimUDDPKfA7GPFd
5kAdWvLeeo40fuXh3ra0H0X2CzKO8ewKOgQSC6YeqglNTRyXs2MN+6SMChwyKrDSDEBY19PcjXXm
GDQpMUevRcFMq+gTY9PoaHqSjtAzz2z3UU3xswZ57MlIWYsQRI60qp3sZXdvneful1qhFh/m0uUs
NzFtFLjflakMBtyfk656K0W5zhXytcahJKE6nlgLxJG01JfGDii4rERjC79py3nR3OljBza5TUkB
shbNeFi84BW6yCh6qkDyr0QSv6atpPo0mOeeQcvTCEvE7XdRaxNvEwIs3YVzZkukscAHiZ7trSuG
CbmfhMmyJe1/ShE9tWjXV2YTMe6A+BtKXa7Vpnl0s9ZlNPCcAGEklG4Wk/sW7w9aMo6rhOzrVUWh
fiOJucZv5SFJMVXmIobwLiZYQUtjtjYhzW3ZD04geHFatPouJQ1k6R3/LhIv9wvGKnvWCgB99k7U
JT765FVOSnUxIxI2JbthS0gPtgOQ5Tn2KpyBsaciQtal71QOlFpqIsxAsl9dqeirUn+OUqfepx6L
MMvLUYdH80dj5Tb7NULjXshNntXPcBmaDcmOmW9NWOsKogeVPPxRdTOxrsSFr3rDw3wxoUvG5wOh
nPV23b9Q7e+CoftKmukwGjkWtz5odGi9s2K/k/54niMcu2WFWcLAmNnPb0WTxivbKx5Hhw+lPrgO
xj4COpjx4r03P3RneHQLShiehgGzsigoRIj9lGKuN6wqary6eTWih4Azt5ERqkU5qdVKjTeJWWQ7
bWx2IO448BWEFu1Eez70G/kYUtKJUbWvnIQFnApAJx9CtGrOY2OEZ6YFlP6RA1LGTEGAGYHDMe41
+sBaM6EZllJQoA9xnaSZkkFFLb1RIazx4NSMfufTpzXJO0cNddwAtP2IRr7q8VrzABNF5jafkvsq
lx9yaNljs3eL6a49jqdYRD71X79SkAVYthMzKveXdFkbGChGCQJq81d7pHOIYp85l1p/zRmCbdBF
oUe5y9imavegj8Mr3cV13hgA+hy4k93vmZ+kt8wvd8ygMlW8yhDtcva92PhhQLtHmfGZa8EYeQ/l
ZI++hnDd8YaTrtp0X8N2nff2gyTzZm5S30OZ49gRHOTmo3HStSybF2Z55ibuXNigzp2CXiLCjuth
wMie+q59q6zwsLyWtEColuaRGeuW4ChELT4dCxZb40Hj3BqbwzaMi2OUn2unePP06TKo9pUkgKAN
t/bcv+m6c+Kf9JDm6gTTWkkYNJbDPIXRx4BEpG11hkiE58AJS2udMUjJdlmfqOhIypmlTjWhm2Wo
jHNMw9NMsmjxNlLoaI0kGJ3+lNvV0RjK58x84lcjfmjcxyoYQ/ohcvTO1tCdl/+rw9eb5MmZt7xX
UxCo9kPYNh9DRVVrTtCkYuKjcARIZ3GzK+EuHIadMcUJMhzJqSXnzGhSW68MiZNgqh+w77zWruTn
bjgD6FfddlcKgaqJPV9syDjSKDe0s98Ty0C6ldQPjfdQaEtKhdhLd9rYmDMLpsWrobZeYvJhbQtJ
d1egVOnQNKcKAACc9t7wQGjSSH0Q8WwpMPRkWfIyKuMnXUU8FE3rV210MRDFqC7EM/LZdmNLCkhG
36BRTGB5obmqevNc60BMO/FZZjRcRV25lMleqD0LRkJ5Cysgvk3Vz/Z9aH5Q2DpmUw/zl2gSr092
qhdti0HflayS8zkYGB7N7hLZ47plH1G06S42tW2ciH2XiCc9YeKtGJu5nbZpU+3CUMGaIUn4petS
gSyqRrpKcHPcEMKn1T2GFIFbpFYMu9vRxOjKoHjSy3gNQfFx2fFbhdCujKoH57Syvx8wfyGcDrCc
vMECO0rFuwctum5a95lG+xthJQH+kyMrbIarWn3VAPejjv9dGDBFCRt9mDjkV5od8ef0g+IPWnFk
6nGqe3Ovq3KbNxoO6vBJp/pQMX8pc/1+jGOMvtUP2tfvzejutKSlN67nW2fRCBVYHb2TqcyBZOIC
v/zgtsrPWWs+u9x8nnT3GTgZq67M/ixa+2lKicNU9L3d1i/0MT9m5opd+KFa4QP2yN9pLZ4LNGKp
lT7Qc94P+eynE41W9BVeQXw1zvyyJt+sC2hSbWIv+6mr9IFt47Egkiq2ul+UYXZYm0g5+yEV9Sqz
5j3nqFeK6oQJ502vhvehxbIQQW/qsbNiw77MtGCNkt53pGPKSDkB5YitISAKJwk4x+xdO3rWDe1S
8p8Yrvu5WDnrQfiiITkXnwydNEBwyOhywjmf6C99hZN7X0f6fZOlH1lFM85JdpmITvE83ru46wyl
uJsNuHlG9RUTICTT/mgp3ZvBQWUT325PWh7E9ExT9SFr4ndMTIdM6tTzWOB2DCYcYK+WYp0gYgW4
2VeVA5w1ru6F4+2MnmaK2g5nY67Ogy4P7WzcKznRXOQAsiuQ8JeeOm14orj0KDmnrGY6IqWGC2KC
VVSyazN6Wpq6WGkOIV6zrmL9dIVHq6ywiUL18u2uPeKmZ/Ul5To7QKs/W5OOmQOnPwvtSfjLzhLq
+SWMCNWTG4ELGB0m0FfsCJRKGhx6YUHRCk9AmBsT6olqUy5k+uhs9tnOa4snMJ7r3sDZX1oGhNp6
3arVOSP3vHMejWTYYy9HnECFP9LfrKkwiCukBORMj469VGOGjkqaPM890aqTfsEz9NMYxS6SFYaa
+RTSRW3mxaXVfORdfC3zJ0+IcGU4Dmz4D8KC96M1/iqVik6KpmMcSK+h787j86DVPwZSB2RzGprm
TZjTu4MtJ0+9F+FyyCHqy8ym/TXp8Z1JFZy2CADOki6mznTKkOV+bPUgVqJd6qA8Rcvu9+hisDEc
B49aXE4zOi3vEjFvw5Q5EiPG2jb4mwZMCc5oOys0N/q604pNzTSLeL5HTZkIb3O0Z7pbdx7eMtQB
B9Y4O4LVX8yew36YI159PqqUH3An7gpNsvtReLLMC3Per4n7QyKhPG/ajNrZrvOnMpPbyHgY5/gV
vsSjbVl4MZiqqx3lcjychKQzh9woiqBADUPA1szfy/umk/2gGt5R1OIO/o8FYQypzvKGuak9YsmK
A4wnpzHqrp4oDiw7drgTn/Vc37R9+eL4UpvvLA2MYziarENEv80sF8QK/eflQWNev3ZOxHIv/tIb
AcE/t59KvXroxAZmJ+SErCweXSQlZjcHae79BNCFO9awrupMXhZAgJkFHEl4CZVhSC2NPb8sVo7E
ajaV0mwbPDK2SVEEzmJKV74iI1SnwNykCvGXeblKJ04HwPqk05+90KZMaO7DoTlPinM3RcYeCO82
AY1svvUdRezpqcdbNsYTpvzubMbv0VLKHMqvhJRfqq17G8/3YoCxI+dnjZHH1ndRmH2FpotQF5P2
ZNd7V21+gCu9hnmyHjqxdwsqOJ1B9BGtHKXJgmlmiKzydEsJz4d9/lHQTQssOuRZVh60dOCnTDtz
PXPW8p3CUQKHtqqftIife2QDdKAKH38+c9tcf1+GzKgZ33CZFD7dH4zdzdl2Cbn3ErU+QGf04EyE
qCburEnsWuYTh0L5E4Tyv+Od+D+UQmyYto6f4b9PIX5uf4h/uib+esJfok9N9f4DUaWLOupvkebf
tgmQl//BCUn3GL9ND/UF9PO/bBMm0k4NRwSJY54NE98kt+Nv1acDI1lVaaRpDmrQxYfxL5vE/2yb
cP8V0UAYOYBm1aAtZuBEsP8dTF7WZSxK8Kp3tgZUMMOKmiHxAtn2j02aJZwc+oW++Wfz3w8wsy3J
vs5Sok7nnOhYYiAF1v0GFOqWAgCup8F76Ut6xV1pnqKpjsnGUC7C0Th0O/ckpQIVjaMMvMb8G8dg
fCmmGczDNKHwGdOEM5LCjm/OKA3HiIggcnK2iRPd5zNJhYNI3oUyvwmN9Rll0oWNgtUuHSj55l1N
NKpn+p6pNdusttMg74DXNPGAh+/2TZhiFOX5tgm6zJ0fb5tmznrpCCZnwGgHS1YsBME/T4gXAt6f
n+IfL3N71j9+pdujbjfCkt/GDQZjpqe9unZmsGkaGoz+7bYZdijSTVM8Wcsdt5tuF2mkl4ebjO2/
uo1SVsJ/tTwlM8O/N01lQbDdnnm76/b076u3277fprg98Xb9/9v8n9/99kLfrxvFFbXUWI77dpAV
9WAoRLetfrl62/q+o0kBC35fvW1FVgW97rb5/ZTvl7k95XZVZLQp1JhY0v/qwSiv5/nPPf94xT+3
3p5u0TsCw7t8PtaQ/VyLPx/2X5/p+/1u7/Kvt7pdFctOoegmRYv/930qnPMgIpbryCR0v6h6CjvT
BNaxuF3G01wcBpNmLqU9NrOFv8jIDtVQltvbTX8eWCx3fD/kz2vcHv3nQcvd31f/cTelTN6tW0DG
fzZvj/rXy92u/vd3397iH5+SkE2gHF5MD8vLCoJ7FnQsp96/PmEdKfiTPAhKgWw12lK36+UC8bs9
6Pbw21VoNMlhuN5uvd3w/Uqz3fIit+vZ8vK3re9nFkx2Ifgsr3m70aW5uepysKpSKGeDltmh1Yql
fve92YWFPOQa5ODb/WORp0FlgZ4YFDwdKAVZegDNDgZF6YPUfMgh0KOCJa+UdL7mUMTNyUFVvXFa
ZdqRGeVXc8GHcBf8359NbUHiWvyaFH4WGu6fzdutNKKOJjEf29u128XtibfHfV/9x0vebrzdfXvg
9/NutyGDJJ6Jdv6mjmiN0rotf/ZTLUgxlkeMsQYjBWQHzHbxKszajxuq83Zh0KGD6nob2u1laNdy
MFJlKVs84AvGeRFymA69FxSIQTrV97NZP5UWIF29XxCJNyqwbZ1k3kz7GzLaXb73bev74nZbYRtV
QI2/X91wuLM0iplGApAaRRqvZoIZiKwLqpMSeXokhvEQRlxkoPg38aw9xfmIiMONGtY7PTYb23po
YtzBlWxhLcQSielAW+J2NUfYabZ8CzoRzMzGdD4sMVK4zFwNt2mPOeqbR+tIgm8ij7zzuB72Wvdi
Gf0Pg97QJm+i+kj0anX0GknByms5Q6hGyOR7fsRz4NtVR3zswseliNYcLMX5a6txpblzdExdN6lx
jMjasuFl3UihN0xpU7l0NL+JpbetuFfPBlk1mxtt9XYhLA7X76u3LQq32sbITVJa2OlvF6mQzdYp
tD3QqYm2hq2qByU612qrbEmvpexKjz2jQd9oCLKaho4UAS+yu+heT57N8qcZy8X37vd9W50hr3d6
6NcYcI9497Mtc+TmUE1Ali1JEY3l/9/Xb1s1dFLezJPMpo0sUJx+PKSVs/zDJPhBmUPyEt+uC+KH
DmMNyy4d9CXF3GnNdRN2pOuqxbzq3EEBdzWbYMtvm229BHoSmjDPm3AgUDiSLr3vSrVZTnEAigK9
d6m5fy5qAsOICj7YXeISZN2QQWbMMLThJSOIMfAdjDMUGIfMoTQQCCg4kGm2j8xodtr00IAEeUSh
A3KxeRw/XLGFmwDHPy58QsR3yu9SsPgKMEOrOv1DP/2kLpde4n5bRW+4B6vFLLKburf1L6O6r0nX
ana6IAxg3Y+6v3b6eE1OMfn1hEDu8N/H832kXrRpXZufXYjeb3lpSJTgvCndZ2BcXigYS1Rs4kdu
nGjJEKbnjsfO3WXRBv5E4gV2+QaVJJ+/dH2dgG2rxAG8uEUwo432zl/0DKnfu/1mMJ9tc2dae8M4
omJ1voCgTNYza8SyW0ttJ5O70n6hGFxnpxCPAIiW6WimpxsKbF+h5JVB065LiJdiO9O6W+iMxrbh
59ThUDLgmHys+A5UAgBfBfgF+Q6/x6ohrYAuR/cG+hspJa8YVmcqOznif9A43Wlyr0W2HbrXHFlR
F12q9tPutxBqj04a0E5z+60VH8hfRapSZHuhWL7r7gikRsETpVcn4xTHau8+6g+2u2swsLo748cQ
zRhltqjmaOvq6Slv9n3tl+q98Hz4VbTHM+MpNl6gXOeXKdqS+9Ggk6eP+ltH3fImX1zlgIsYJSQN
E+ZrZ+0ubwIl24WYU8U6Dlelh3ff719wEXjr4RzB8Hlu72LqUXRk/JTgOmOFdnyy9yMWebGnjW7J
L6AUJFZE5Z1LAkSMjnBjzydX/5nMzCMPMwiTZj6pFNSVoLS3rtyK+SCdS9odk/jQzxwXBA3iA0hS
xKwvZnMXsR8dK2/5vYFyq9E24bsR2PcbbYVD7T0NFHbTURyglUW0RvkD+y3dXus3x6xpfZLBLsag
1vHBHrTfpXwo0n1FBIm6/GD8TgrU/rAFo4B3Ywc0LEFRR7oRtAiq1b3ffpTd0YKaAgERYGDrgyCH
0F0kd8gOYa8Opu+4R7WlpxKop+pqKYTfPpELO6s7UwQNbv9dKBEdbJyS0ueaFAFJHjjCx0YGaHYy
FOpkrE6r9fgxPgsQQbsFpmU9tPp+QHHR9yer3UzJZqTsu4rsaAVMsWv3ZA3ZxUr7Sj5sAsyosAzN
FmXjoF+H/ITMT33SaQMq7yoiWeccv1lkqM9bm8Rzehemn797xqHhUIi2uXapCG9XaVpSJ59NlFrq
RSZ7NQZ3KgLN3IC2pxv9n9SdWXOjePqlv0tfDxPsy0XfCC1ot2x5vSHsTCf7vvPp/w+4u5XlruqO
mZuJiapQgoQkjOAHvO85z4mTZdftZYo+qAtATNBEg6FGOBgFgWZRC4ew/KiTDTpGWu/XxjzjSyhD
J0G2iWr2J4Uk6xGxqLZSToj7aB7SncysBVI038XKuu5eI2iVwNUmtzSIng23RdnLVK1m4MwXCk6H
YsmnVMKGXFkrXrLNcd/YxtE6KftkkzroVYUp3RCfzAKnwqJigyl2bwDmova1ULJVWz9y44QJN983
LxqtlsYh9bx2mnv5p4vCoXRYNWrvOdV8sIDU7Vgnt9qYyYHmvE5/3vYec7DoaI031JuQm+CmFiH+
PiDtqkWbfOWF1B3a7kCoif+BO2S0kGtshfeYn6vA3zwQzhec2gXCbdpsdvCYPifHYuef1auwqsd7
P1iPGJKLN+QzvrtsYOeQT6dJKzFctgUw16PUHwT1WLp7b+ryPQ4At80VVAsrvrQ+Qks7uVAbllQH
FSxNlSF2UDo8J2z/H5S69qTF9Y66KpEtLOire5dxH0F7B2f1TLXLHDZ4r7qI1AwyDqAqLsMXUcGg
sAqo8bWWU8Wc6+A/2yR6RVOuygJxp3/Ihasm2M14VTFhDRekbVH1TnehLjkxANYDqcePbLO4FiKH
IOaGqL2Ha+Nfh3E3lTBrkL/hrolpoiFrePDCX93w2qrcPlTjIvCfExQXbX2UvXPr97bIDEar1hZR
UJsU2VD/OpFLqIvTMrIEO8CXATXT/CBBwiPs1cRGtijpsZMg0ONZRl0FoYbgkMXINNCanyadysXZ
fwloxCE12XND46Pxa5EvLxCt2xiY70lbkOTlWK+wKaPBS7nPXirFirouWjljkW38coMv7yoWC90m
hMgWFuHaoLW6/KGFdv6cD0v9jt7gVr1AJx7X4RKb+J1erpQ3l4KWjcDMWLGnGUDsbPFnznDw5F1B
A4kPxgkPOGuOuztf+M+9RfiDgybGe1TvzJ+54x2942f53BDPfArrBQLT0rUxTgnsscwIK2RxC+2+
Wva266BSXgQL35YWpGnc/1h8Eq/8o1rrSzTSC/lOOaWOfDcwKHAB8IjKhSMmfQ6fRQXCxKJ81u5b
14aOlagEUqzcKwo5/vWJvewW0Jqqln7LEu1FtnTvXGPVyo9xsDZDFIA24XzaRHtA2W0T9MYlVLas
AUJ3q23MHuc7eESyt2qTnwNYNciD8Jbfc7uULVKXlEBg1Ktgpy5bG7CPrNk4Odv0NO4UXOzS8sNa
AE5yCIyh0yc9o1Bcdm8ucu3DsPIcxDvVSfghPkE/bulNv3scBmR/XDQnuYiP3i46WvB+UvjNqHlO
LTE+jxmsx0WyCS7mK5gCXpOeE6ja2AU+AKl6xEcuwJX52RbopkdgB5dtNs+Rp7QMLiQ1apSK2ezP
BE2wn/GE+ChdZc9uH+QneLbLdN3eaQeglXS097oNEHxcrBvLVtlotnZQDtWpvSu37uYN/d94GA/F
SVmbSBcc3EYHpCBHDm+cRREAHfTZi/Jag9huF2tU6IshfWAJeIUL7nQO2tp/rbcaVdf3YWXu3N1b
9d4fklOPwWeBenKZHuRdekD1AZCI7RjZwgpn2SJZNIvwCPJgwSLL7BivrbVsh3f1Vjft/Bqd8qvw
Etz3y+Y9vFqL8Ipy4Ffx1K3yrbbIl/Dn61fvWR8XqBWuCvZ+ekkYodl7CENeSmvOGs+MZOw6bGGV
4wpZm80eC6WEMby7G+/LgwnVfhudBEdbGgftmiMuce10Y92ldrA2EIjTFF76aFbs8RVShE0n12aE
Em0kZDq+Y4f2GieXV6gL9sbbcFGyjffsDk/htT50v6KTuWkPxXvMVQ+Vrxfx10tyCu6HlfvLf01/
Jo7IlmCM0fbavjlagj0SLfaQPjTHVLbXzZv4GEB6tkGLsVtxUAWLq/hJQKNgi709PJIk2i+u1kfz
BtQNjte+uCSO+a4+lq+YxFFbcM3yXr6GP9ABnQCT9g/RPtrLjwjl74qL+hitRJuNupGPPNqYWviC
D3TZjD7ryk6X1Aq1g+HodrbzX6adzhGee4Q1k0p2GuGKN0zgzRGoE08iBb0g6j1zStwVn+yrNPXT
xZb8w3X1SGorY0z9nEWr7MjZKfqc9/v6OTyjW+L/nqNoScOX3ytcTimO+k5x8XzaiBEnMQj3pJ81
CP1nXuNgwsajS3uTexQ2DYgvTlhsJtC/nDM+xo/wQUAQHdluR0bBmvafOmw0Ml1BZD8KH+KRcVm3
tXW/BTDJ0XKn7zyn3/b8IMOp/1m+kuRaLZQ1+3t67bgk/4H6Z7CzJ+FMjMbac5ACN6HkVPA5njrl
JdqIW5pe2x4B3aIt1uNK2QlHorbogBv3yefApV219K2fOKQQSScyp0yCpJ5NAy3O2r8M9+LGOI+H
ZriQDr7nkgK9GceK+IpJZ9U67t1ncOnY1L2dkLpAw4ZL5V14Di7jcz8PgPMoAc2WQQXyefWYfdKY
Z1ARF9pHwxuB8KQUMAgqWxkf3RFLifpUb9Nlv5W4VXuvz8XO+khiWtp2d29hcH9nqnz1X7AKnFGo
sNbjwQttAAYI1Uub3719MJ7Fx/Ic5XY0bpLLdH3wJn0Ub6ximC9xZhWf7XAYnzkhth8jPyNgjnQa
jBnYuETojhXDEpH14FIWw25YfbQOV3jca94rJ3MJL4Wxwre9VXlmLOU0+TaS0jZsqscYtuoiPndH
tmvk4BxbCYCKFtJZ3vkcoVwC2dKbuIUsgFV7ZW458FWivOx8VSxTB5nIEivhWdyIp8whbFa7es/l
Ol8O1KsWPsPYk+d8+Mt8pW0gibpOf9EPQM844YVn1hvro8QgiZl7zd3Yc8EZ58P4Ob7Wna39lF61
s8m5O1xbp/Q53+vbeu8j3b2X6XQZqyZENMp5kMtB6jDstI+9ozA8A3u1y6WwRyOzKTZcofLJmzt4
rvdcU3Sf5vTXe7t2n21Gp/lsGScc4mfswpaccB0+BJfoou3TdXe/JmxAepYnfMuiF5byI6nx1YVj
1kUsRlCqrX4q2JGDlfg0vA/v+V15je6TU31IGQWNH9bZvxoP0pmO9rglUmKTnMyLuIL79PoRLoV7
cK4czooz/adj5+gWQWnrT/J7fCdoqzDHPOAAia9bW3ghqkVB1sslFJr1xYvpHyelOQrlg1mvuS7e
6TuQQ7g+F/mW+4ULZF70cNNeKz8ilonXjNMZOsyrt8PtMS7TcC2bq9H4FCckmncBfsCvOMFfr/WV
Pqi3gwtJdzi9ZvfWMyvx4W24wA8ncM5cbSUzGwaOgeg65v5oLrsBimHfog/69fD1XEXj3JR1agU0
D8y5OzBNSVOJan7uqxpl4vnIuvDCXQhl3DkGaH6YK1G32XnKG0AYyB16zLkKNa+PKca7xgcO1xnS
Q4RBfovsdFG4Xb4lvNaW6srAO8e1YBvsK+GtpZgDsxvYb4uDRg6gA2UeiVZsI1YfGAHCuylnTvTO
MjX5TRl73ABPD9y6YFzTkWzp2a6U+2w3T1WVUjojHeY5yakKp6q+NAUWUQACIzlPRoAZOQt0DJdx
lW1TX0f/alLBNB89s8Rh4kFsItXkPhsLlNHYe+vdGNJPGpTirlSpDQY0n3fS9FTf+e3On0DsUJ0+
pFqn+iKDCfa5os5Jt1xnfT9dlE+KAVK8c53LoGmNqWrRERBD0bC1KAAo5AJD7scM84DCgFsIZ2q0
TumVMQMn64TOHLFE9ty3hgFmfsDhNSU61MbUHpknm16npBGoOaPp1K2ba7xzXXeeMuZmXVcU+8T1
EsJFKH/PD8PUvyNR8R+z83M5Rn0H2SpRCENLSUXqEKkUWrlrp4d5dn4QcwpXbccd2FwHnR9yQSiI
IJzqorrrXuomaddzXfarViuPpA5+ZQ92+Lcc4glRWhqkx/VTpXz415TWkCw2Pzc/fJudl5vfFgk5
jY0kHd4kM6PQXX1GYvUp9iaZIQYDQEQuqAC1BU18tpdq3ORWeYrrnL+rp0hJDppY7gqJjPgwQ2zi
bruGUFK5URiJVKri+dS1IVSg+JqKTGs/poQFhWN/l4lEOhHNRpUxKRqj3UtwJRqwTsDl9WI3ynlB
ZF2JTdHUnwzZbLZfc/MLlmgay8CjZv/bk/P7vubnybYnYdBATThSYyVkgdMKOVS1B+8cVIHm0xub
p+en5wcE9HT+pofb7O3VgiS0vmiR+f1rifnFr09Rmint8vYSlJmL2Ri4iUCC2K0YSFh8Re0YWHRB
F3I1RFQZoAH3qs7m5RiEcpHtBLWVV0BBX7NYQ4Blqdvba/OUl7MUTE3+hvkNkFQqcTW/ND8UssCP
pla4MbMcvd+80Pwmqte4l6W5jTh9X2/ELPn1Ubdnv+bnN8xvnT80NCJOw/Pk7fO+lpyfvL399p6v
j/++OA4LzFBl+/DtLfMXdkZZ2l1JTfv2Mbflvq/Zb/N/uma3ry60CJ00cThfb5k/8re1/+2v+5qc
3+netvFv3/Q1OS/w9QdaDfeZekzV9rbOf7lN5m/GV/3PH++3b779nd/+mPlj/20Nbl8xvo21+kib
7nWOw7oFVs3xVt+e+zb7Z4vQA6Cu9e1jpLlpdVt8nrotM3/sV/rWbZnby3/23PevmT/i28d+LWMo
431Nv23dTE0bc+7FeuGQbYoq3OGxSXfNdL6dX/02a8wdTsbn9GtBc+6izot/Tc7LZ9SaAE5Cu52+
4NtHzLPzw+1jvha5rc1fvu/biv3lx8zL3b5p/rzbc/3UBZsFNf9vtEf/X8HnNHOS/vy1+OjPwa2k
cExv+6cESQLdKikgRTUwrJo26YwmV+Hf/yZIsvq/uWD8J8/1n+ojJEuirJqGxGWixOONOadqMOw0
SQHnKkMRmoRJ/wfqIwkhVZ7Fg5el259//5tqEuZiTvImtFGiLiMi/SO0deSyqxGqRr9EIkrEtIyG
bVV729oTO9trElwJChVlE1Z+bUnRRu+yPUHWGdetXDPSWgXIVFpOGDfiUYijX79tyT+jtP5RGTWv
HfnwYG1FS9UpmkHl+x0p62lY2gxYGBedwlgxZuoxRrk6mfe0bRBLl0x17zUp02k4hZP3DteXoUuS
03gVzY/EhBrnScTQ4iXwTS08uGODx2EwYLNJnX9u3GBNRBmVFdopSuZ+/JfVnzbet41rWVD8EJ/p
hs7v/8fVL706IopMUi/4JfLXcszIqRpD6ldGDi5yVOWlJ2EuorDZKN3r4In1XS3J+0Q3/IPiqwHc
y5hQezM9GSQdm9AHarOWHq283AaZYC7TxE3WgVyU2xYwoGzI1d71JOjaCaa8XDQOBJld/svfNG3y
P/5NBsB6STQhCrMPfv+bZCXwSPSJlQs7eropKy6qGeth/HbetpFT+jE+VEJYaxKuVNqFblYIO/Sr
w6FX3W5DYuojBvhibyTKmmQg6aSaVzkIKI2FkXqvx0TleKm06C2v/hrD/hJQPB00/77qHDsqRxRH
lfJtb0rz1G08LF4XKeeCVRfC+0HadEmBnzkBnGp4rb/HpgQAcYiAlcf9W17ZoGbWmia0ThjQ/UKw
wa2DN/aQ1LCUdlEX4ONp7YI/YS+E8nHivtNkrqDLlal/NjGn1lkHoQdS09IwqsEOA+hNLgi5NfsG
95OAWKa7Rer5UoWZgniOVUHuB216H52JTlSU0OWZYyhnzKYiXtTMc0Z39C+56y4Lt86J8rakbTF4
p8DXreP8AM/RaPVko+EPQFAvHoe+CLakU9droOD4Gqj6dl42vGGBJ1SrC57B9DXHUFDjFUNFv4HG
rCzMUArXxCa053kKg/ldFNbU/BShuldkOTuJhbvNJGtjFsRwdR2QEz266qNa2mUfSSgJVSxz4WSS
rsQSkU/+E7eSBZOxeiGZHTt+b6oXohGJlqlK5/9iV9WJWtAgfUqTvvKPh5/Z4fjqYb1eBLk5tEZD
yccsy41bTaEKsQpjRT5xR21uib97hPBHlw3vK6ykzLNH2ZWOJLdsGkqlUlSOB8ImLp2w9KaAKcVC
8zyW1tHSUuv5v6z2tFrfjzAdhKNuoFiV+fePq60LhBH2WimROk+4oqj7916knxUjog+sJ+aatBTS
PF3PAqlmpgRuVdy8Rw+V9S5aorwnTuaX6ZFV1JnQAyuanILqc1NbpCPwxOYfRPe/PKqkPxkQFMlU
TAOlLMPC9zG6xbETFVEvXRLXLO7EYWrURW9BFx8wzzYoBtKCnDGTQgOxzGMaHSQvfAwis97+5+2m
qP++3RTykQzgqayNNh/+P97voapXf/+b9L/cwag5NfErNWn7UESSeiipHIb6gbTMhS8KzVPSvgL4
Ux9gwh1hfliIFGX5PG9K9ELrYOjiU5nWKlHgje1xJxvK27xIcX9VkkakunDgx0Fpn6YOIGJjKwft
fRup2SkFqNa5krX2wNLYpVGImN7SYSeE8UsIL+ALBfyX21z+k10ExTC+4kmCrPzbSCarQmYVoite
qp6siqYL952JMgapF9bWULufUqn0zLxQHghXudvHb6GuHKWh1VdyoIzrPKybzUA829Y35L1cJ2KL
47PfjFYqLAti0Rb/+bfR//1EbhhcXHDO4D9Dk6ff7rffBlOliB2slS9lVRO7kaDcYZDejEbzIx9q
gwKMCn8oBprakMWOp0XM9kkZqttKkZdNpN0BF5RWatb/0MzWPEg+tATNzN5UEUcBJ2D6gKYSbcm5
BRSpUBDWW2Vrqs967ZmO6CslMiWiNFK+wWkqZedbE28qr/x1KSpUoiUjOTTJkBzwXSokfe0Nub+P
RNk81FFLBThEpyP0Bmz2KaPQbE+F2W45K5jnsKeAKKbyXVp52i8BwVsa5NJFaIydEjbeLgulB8ny
lMekF2jAy5m60yoiNLD+HV0dXAxQjZU6/VFySSnsP293dRorvo0lhswhIUow+S0GlD9u9zD23MYc
LLh2Vo5kxhjb+8Efs/3InbOjQ+S6F5ClEdGYxYdhGBsKshOodaBnICSlk4hEdDaVuhtNidhw4URe
OToJFTRGKHoAt9A+emY27HPvEfy67SomkN+iobdGUBXiFa4N00F98FK6FG0YniMh1a8m5M84lfej
0shHM6M/U5CQdJSBgo2YS3Mzix9gNGCuINow8ZFc9JwHwS8Z+SrRIni6GWKd/7ylpD/mAUyXmoah
qKqpiirbS/uOXhbAa7W6q0qXPk+f1QILqtn4L1HMjlgVkro0dWFi4WP+dPEkkeaJh7KBBRapfb6H
i0y3B6dqqhjD8j+vmf79skUHMK2a3DjArBZN6fuaJbUnh2I0VJcuV7J92EXVnaVp6cKKHt1CQLhv
ENEiqOlCyAO6lnqcbtxi1CiD5TTWp903V6LWwe6IlIGgwWNpoqQJmlY8DK51HGV6UZ6rxxtVzoU1
/vxgHVVjtKwbf1iliuM1qnjfKc+dznlR6EaJ1DAEbZFRvwtpjJDTXaQCSSFJrBWrTMVQ38f5ZihG
a3KZonQCzadV086vIBcRoZ/ZCWHSveujzQksfy0Z5NSmaqTZvmfl6C0BjXYkUCuSNJyi6D2MhuaA
pimPGZq59simWNenKJEo/ZmUaluC39eWB9rIt0i2rjyZZj4u3pUSZN7SSIP4v42/cDS/HVjcLokc
UAqjmqwauvltQBvNyAIFOHgXIeqyUyJQV1eFmAJz6ht2Jhw0rfgZuD2an3EwtzUKshlcW48CnRrK
S7ZvfJh9GZ20oVFJRTDGkegAaPdcem8No6St3NVDjZ5QrexQ/4grb87AcVfwqmk7VQG2M7BaovRa
14V0H7n9Y93q4rEhG8CKsIcK3pINJm78sPwRkEpLkxyAjkkd875rZf0hqYVdpHjQJEK5XaXk77Qo
yUwOaeRIAf1jImjVVpW4VoVlT66SuOSMQ8xCOPWB43syNmMq+1wltbrl6KZnhyY+g9xHiK2beL3F
krp80qvERaRGd1D0qD98TcnNpU/UneH2ysoLXPcgTTSEqI/OWtGBuo7wpwmlsTFikr48Wo+VJqYr
TJOS40XyPRG07gVUs076s965y7qAW0ctEHUFVcoSENg4eZ7LEf1XEo/VxodqGxdGcPZ8Ex1GmLcb
I6yMDR+rLDwYbQSrY/1nR6cdqPUh4Ws0BkEpSqcifhlK2JZNikJkrERoCL1MaV4YDlYuJasSBhKI
Wwe2S39xTZR+EsF+gHczlH+upaN0TX6MNBGctPT5OzX1RCgYBHLWJoYJ5pVnJQD4IEaVRFpdh8TQ
oAWciHVGSiIAGK39RFGNmqurTkkbAx4wiRksG4Rro9Bc1I69h5+X2PTEAGstAM/0B+K3QadrrthO
XG/lrq3DNwS576mJdj2MYv0yAK3gnCFtW1O/gxjwUuKwvMNdsFbxty1LiR0iVIW1kFeZU0R6DJ2s
+qnGsrztDVg3ZWuKV8rj26wSxz0/24Q5yXZcGEuOoimeHVfRKRD6kZ4evUgxinP85PpdzqHi9LlV
H2lblZm7sVL/YGbNJ3px4onLKqS1jvBA1pVq7btVdXKHoDrFJTbFpCm3pmQme9kaVpQzpmRVzrcQ
1ofFWHXJEbDSsQkMcSGCO74Yld4siSK3if7q1npQD2czxpZLZjQ4mcBP4XbBZjS6BEPo0OhYjLgL
88atIUrRqYt/ZTEHWB/jIpbIa0OUfnS55Mq8qifSFH5Mo6lkk8jUdBYFV+AMyKW5FBQdLmvbbLrS
QiAYleXZH73qrMYjgi5FZrP6YrwvY6LFM5oMUPyJVzfF/knlXQdBFGEMjIL53Av8/e3o5BU6iWhU
xbu4rsW7YRy6u3CrpYhag5qNVIV5igsDBE1i5YAD/cA7YXnZ1ZmqHRJff29Af62g6JFM2+tnKUaq
F2cwqInv0wB9jkQeIhZfyaX1A4wKpEjlrXdNYdOGFbSrHkItukN6BjTXUDONHmOtX38addifrOnB
wJ6+KEyKQtzbGXs8mtGm7eOfQ+J5d2Pd1VtBdu9IwUKgCoA2S6tjWbreMSACYdFYZeuQH/iUYDZ/
ANq69wXSIkE5GtQeoJZAnhbYbT+Ccfw5uIKxycZJwVBb7WHMJYDNjJSSVPb7XHv0c+6FotFHR6BK
C9Uajbv5WsYLg3NFvMHJNcqTB+jGgdTjbgCrYCKPFa7v2kK1GQiIGazabNfR9yt017hrsv6twIIe
A6p9UCN15WIuwIY9vmj+gKetMMixbQrU0q2RXaHW5CFSu6iQzoxTwO7y0KlkhD4GNF/Un+T16ih4
a13nbW1fOn4rfPq1pIC5du+UDAB1ZTXqoyTJjwKRj6veBDs5BBqGAjp09M9uk9y9M7/pZbwE3M2S
tjb1Fmer2zwrz46TedIM6coTxLtWpzamlpqjuCK3Od99zYv0ZN2gMqG50ioqpvbu/OD3wlE2KmPd
C2zWZu5G/uuhtHaocLWtkarsHz2j7MowUaqKdPlUKKBoqVyEdrCidsH0YHjjAPWBrAldJkBJAjzE
6W7ngxLayHKyDT1hWCVD+/71tB8cfF2ONnmdNrtyekimznATYPnXVURacYFFKFHdpcEtvQMtf8AG
IdC3mx98CcMEKLBqV8f+Dz3pSlKCad66IPtWciaSO5rGj57qPZZ6U27MlpRPK0W9Epo0R+MBSI3i
QxFTWinYGykHy1i2IvFPw4PsM1CjvwG21O3Spte2bUWXMJjcI/PDt9lxwquOQqGRIlQh4VDxPbRV
+iQLXcrFwT/NhqPR5r/ZDjGeqE5bkUgd+gW3kTxwLgZ//K8pr1MwhM7z0ETXRDUjhjHSc9lLD2Gs
esAnOSUbsSFsgNRjI/Khefoykl8dsQ2tw6ukUgdtPVgtbTTciUGIfsSs96QuCytD+hRz/dh14Jww
wqIvMVpoxSa8xLogyk71CuI/VJ1OYtGJy7gDtdWF2Sm2rnVdBmtSPKOVIMfvnVVtxg4qHWMlFN42
Iv2py9eG7goLP3ftxtewkg80kyuyXWChJGwo6hW7rhR/CZbwThQfCmmDw9PnDjeq420ZdisYMU5f
RQAXW7KbucQ5mCB0tlqGFbzg3B+rUuGQFQPJe91NBOJ6BC5XQZglPLg9kEYw36sDCYsFvPzkSmAl
pJzp5doykVC94bjZUxpyZpdePLeFZkfebJvj9LW1PHxA81OzF25ebp6an7st+/Xev3z59gmaT3Gw
BmZgf//OZG5h3b4mL0RUL0O//+2zv4yE8tRtJsAQx9Dkd7x9eD5dFbl+8VlWuYxgemqAZQxPMEXa
ml9k5F5v/pb5ldv75lWZZ4HPw7oy0NV7g7DUyrBBaNOvw5AjJDNhUgwCN0hmVv8MQ3cj9BAbuU4b
l7IF9Xuhu0GDRIGHUQbi0ISiYmthzYA/wBQbkISlEtrR3iK/1dQibi81HFCiHpnLyGq541BlimG5
/ANGmA7fx9d2KfoIkru1SQuGoXAt1P5DZ5ocyfPL80PDfdDONJCjyQUSbwsENijj6d2cBbXdEBLX
GIbjZl5ufmp+mGcTGLGOoGnLavqQ+XktBs46T+UxOupWxAZ0ewNX8kiPuFsmsWEwHegriOmEeptE
9Yh7i5OnK4iA6+NRgKgyak744nXug5Zo5mq2q7meRsN9nkyx5Ix2NVvX5ifmh04XoeuGk5Yom0DQ
TUG8pDu5yeYHaxJ13GZnLZKhqdglb0/ODsHb7O1989K32Xmq95DUW5XJ6NMholk2hkwRQZ58r5Gq
mMT7RIir6i5Y/2ZSnJ2K80Na6Ehsb/ODpiW7v5ydX6inJultEW/wTSDfUJK+nvz2CfMLXA4AL8LK
TdoAtY6vpZMks/4xOSo9a3F7J+k79UbjlAM0jFFehvRkBnSw5w+7LXb70lnidZv9s+Xmbtjtvb/9
4fMr397SWYWwGpWjpaCeo3xaE+Qw/Yl9YyhSbs+fk7tjVT+I0xYDppwkzrxl8qhNYfqIwCsSA/hl
iPjs9ovOsxYsXCQ62eSH/Zqen74tOk/NP2+Qtd5IkWV6Q9tCTbFTIxk3ShgQDSVz3d+NAN4rcIEF
N+Kz5KwccOzDQGQP6Ec5rF5mm6Q1Dx16yd2RVACB7jFEEPqUbCMyCXYpoJevB3yBCJJu867mCbZQ
+YixJT3Hk69xhzF99DQ8zSo4TZY86hIuuahwcicESUCAhT1v1fl3IStDXstFds25q9u60xUMKUEg
vWqE/QTi/WuXu/0683O//UT5vJt+bfXbpEtUKiNo07yZjffDEAK6WFqQ7Ylg6bHgmchBQZ5dmt7d
964AZWUkLCGLoggHD3dcork2hQoGY5gbG7RZ5ANPPUw1wr+CPMxf5XVdbVqrgSfCpeQilMfySAvi
2Bdy8azdCbqrHMz04ko4CiPwO54IcoHkZZIAfeljlCr1VGTiVevaYCvXpyYSy72VqBeQZLJDoeUj
WAeVNpxUI4pXKkMw5zy6RFVRrjK50PGI+dexhP5kAE4LuyLc6IX5kTFYLZo4FPH4tj4YTs71fWC9
EY4jnbKmM+xeVdytOJBU6xIjUOnim+Wb+rqVw9GpTdSrkTcS8AQZR04EO/Pq/ByB/oNp3OEVdPt1
2nFDD2f0Hf7TWwqIfx+EVKBEkZsnOkwy1wYW4LkKpbMSGYA1lazfonD6MdIAXneJYG1cr/LuxGrl
G+Ce1fISesOEeDW2Q2r8TN1kIHG0sfALdmSdkJ5cQMS6N6qx2ORt+Ngmar2iORxjESO+SRkyc0Uc
ufYutxTMFGn0NpUXbDsOhrOXUa0KfMILiyDDgyE+a4OqcYp1LTtIem/JZj+lg9nYQZn+EFI8bS0k
cE6NoUMd9I4BCdzxqPvbOIhPYai321iPLqolJtemhWerqeoH8GPxqYwdUdGyfSYYxtoSiMgxwWs0
emty7TKlrZveqhsiToVhYeGupWbA7/FjNEj2tXJtH7icB11E33SHfiUZdcpIxC0iklFiawUG3F1C
H+hAFFT6ZEbciynXvirN95jQBWBfjexIhIRsDGK56745RDqDgiZVxR3KswkyK23iSrIOBTBQsGY9
19nuiNukPbdDUziG1A+gi0uHuARQdRpUw7qnhKIM9CgTM9p7dVCxq4Xc6KFcE0wDg7vrbdOQJmaY
ehKc501To2AMo2XTquYhbvMnD4jTVs2CbdEChm0Gaoiilpvw1YgoMttB2/ed8NY4caRe8J5bh9hP
MOYkfrsPpA9BILkJFAdBNpUHvG+sSQ3QC3y4uoY/o8X9J2M1lSGFWRSxye42q5+J5QWn0JKe6N9w
Bcsd+lqSuhVHd3bqSakUhw4LZlKme4kMaD9X5EPyPtJyfqohK+XD/RCk7kUChKmQdXRHSIS2y4bh
SAsvOWlGyCA2kfnLrCedBA5j2Zfag1xEx1guw0Ml9j/SkhqV1/j6cRCSbtl09JGIM1uONNevphCv
OjHsV3AUSietMswDJurnAuiHCeUwUPpDqw70L4J2m9M30bO03LcSaExZDlk7NjDuK1Vw4mF8DPMY
9XYPGVnGTEAwGpK/i5kEdpmBFw20mFIxXVEpNrhEinHWjEO/KQNV3NC0QdLfkjzgC56ICUbPNkRX
NGSkDt4eujOROAoBopxXy6jWlgrSk309Wmhq5figghqzWxkelThSIxxEIKXgjJU9F169nUKUcKRC
sbvcIOYhbbBlhS9Dx5pzt4+zoaxfhAyAk9ySuSsYZEPW6YufG2sWSdeKTAauIDb5vuib5h7pwYNc
ytQTmF264GrptmDJMUj5jkfplOYwMP2o2g4GllTuik91DjJw8GVQj3qwi2KCY2i7/pDF7Gr11ZWc
KXPt5YaTaeMxTPKXTCjB9Jb9RnTptVr9q1iT6ZUhpVmFVuli+cObpnyK4baTrPJdepHddDwKvrAi
HyoHlnYNhrfAUJRt1gJelBsSF8L2vtbCX1oUlg6e43OkZVRzE39JWkB5rehQL+g0lNtkuCdQQ8Tm
rus2vNbxoWupMCopP4CiAyrgrjXWQ+FRkkXHMA5yTHDs/7B3Hs2Na2uW/SsdNUcHvBnUhAAIWpGU
V04QypQE7z1+fS9AVU/33n5RET3vQSIIUFLSADjnfN/ea5MZRibMVJ9ILeogClg41AQcTkQbi8cp
EPdgJre9Nr3AoGjcEhnondbnsVsUFSFtxoM4qPUpyAkyGvEvj3FvegK0TBvgFx5o6lELH2iTR8Mp
F1PhrHWO2nblg9yYlLQUPOjdkDlmJHWnbP5dDFN9g3946+Thgamc7g50D8Z0mF6VJjkrRAY1Shw+
WIEOxyOMEfk2ddkgOAyfBMXvbwZOwGi2kP/Menfrpz+RrNa/hUbHkltBA2wTTlqqkQQKxQPGVmOc
4LoHAzWgpLxNLWOamTYlQu+lU5JSTejmW98iOl+P+EpQH5Ux/yQ9K92hRbezCXu4OOYnU9WE3dww
h5KJSnQanwumLGIvKvl/iNstz0E8AmTS0OBXXYbrPE7ip6nVNzCnQRGY4EhbHzBfPmd0PKyazZhf
xkxLD2iOsacqit3o8rFrGBgMvWycsp0+dK29mwqJ3PcpehfE2tgH+XLbzqhFTzk2tZpJJVOv2tqm
7UjpntAJ7q1kRArZ1dBb76CIhbYfTcFwYaG3DL2q8JDiJTVV9SufuuG51OJDIpINqPqkwDcplPMm
CjDpx/M1tJJ30oaKc9PnIJzoUx/am2DQBNQrdRtzo/dou7CUVw2vAq9MvTtjDKMqKuv7nsSFJ0or
nL7A+sFNK6S0BerBhMTFXGl4pzgvemTfEV9dDdZZjS3EQ7OM2ykZ7+rhFpRv/JfzfuBT2E4SvCm9
XoKHibZLhJ4wnglGoq9SMiU7xLDL3HgC4sj0QtBqJ6t9g3i75CVIW5+Onjzb4SA321qfKM2J9HZL
HyOl2IT2zEz1VVXTp35QmbxSYrXgsDtTNOjMB8bHRCPbEUN5sh2G4DLWVD9jnRcRC/g9IzPdDWRY
kNsjUFxBWy/q7zTvIM+SLsAHqWTZ8KbkjeTqWvAZ1HTmCvpMt3EElVu14cmwrmPQkxSdpw9FwKnc
RyaQI4nbP1MYzoppvkizEh/IfqRRZDSXWdIaVw/G54hVMxXkOSIgujsHga/ZlTbN3gwIj6CqnRJb
H1E1pnDwuVxbBERubOA+hbztjJPixo2KLUv9YlYHeVIeDCfXck6XrvykmXOvdbL4oQgRhWRLf2H0
Kt1kMhwJGu2tTAl/mLP5PSSKBuMMXsRGqZgz9oQawpivN6VcCYSwSWSIaIO1b4IDQ6j4LFb5b6Ms
XStqhoMfge6fVPzdmex3pzkAj1jq2UXSiaGYUY+4UYploiF5elMzlz6xFO+sxLgJzTLz8oEQ+F3i
JZJ5m6u83rVLuQQuKF02qSy2aUrKwwCBOgzUjrIwtvowGxBAkMCw8cm7eSMmFQQJrnQt1avTIPXQ
BcYAkgLRJ0kyiLs2qcArBATb5Jl51eDR+wYVjHSIjrQEd5Syqauo81tlLYk73Awa2jGO1FGGKxQc
dWjb/EPVKfcxmhk71fSWSPmG2bKegNnIF9LrSMMuZbIfpqBSREs+IUqgXqyO+F2eSgPXYUu6otsa
IkIky7ySrDsdEll8G7O0dFKJAcWgqZqP/YmpQssrKJUdoW4flSZdxmlbDjr36szwj1ViXVGBXmSJ
YotEKm0yG2QDgNyIMs24VnHxVkrE+XSl4IHMg7c1GySH0n3zmoGXw7QqRhPR9riLsvt4Evq9ZXaE
WQjmFxMe5SjU+KFqSyVnURr2OmPbRSalqa4GZhW9mVPCHd/1hgaMihXmSROTS6Y2h3H0mTbpDYHa
dbVk0pDbVCgaF73agk3Q7/IQ4J2Z/NLKyfjMG/9dLd4iRRzv9Vi8pJ3yViAtvRhW+QIxSjq0spq5
ctlMzDfBvFaxtkQNdsciGTCIR0j9wlzKznrFCpiBBblln92hxTqEy9/MtDbFvatXlvTYp+VOEfyM
TtsM7Qbgp2CK5n3C/TedOu2YFm1txxPaOcSFmSdiq/AkdcR6Vsxf1MbvwzDnwyoMvj5AEHqpg7YK
pLdi8M9MjxoSU3WvjoP5ToxQG9TjlRAsI8jeKnWQrjKOr41UVaCui2K+jHwTG6DUvmsK1PGVbkOG
puL5U3udWkwwCSTvQn3Qq1Q9S22r2WMgFWc57G8pfJWk0KOz5aeTXaKa2qZSeQgsKQQcAoNnlWcG
UUq+sRCmW+6vNvWShibHko85aiU86h7e2DIZT4Tx7nev0L/pYpyeBsNoRnSdKYrQAabmD34hsu96
fJDmsBPNZt53elHYfAr436M55y+DaV/OcWSyDpzRcj9EwxcyRC8kyMim+UK3n2bNZpRpV0cjc0pR
PVZd+lkRsucgwxGZHBXJAZcQ5cZMuoc0DIJWONGlKe6C8ZdQItQ0KUJeEUQDPK8Y79dNgtj1XGXT
y5AY3Y6ZX3aaM5z3ZsX6LIcjrsYokVIIIdBtsx3Lm8cGOFGbvDa1ilTSwhLu6yXBHOhG3GFgDbK2
nQq5P8SDr5xjv3r+r9LAklQZJMIRoi2LtRM/128n5KazVlqnnPXIJmbhTOJN1e4Sy/yIe3/HzaA7
Vk1yq5JEIm5KV7fkjx0nxeALFzVCaa1hJmNZ1h1pFO4BMX2yvm52wqT9lsccL6mQh7shLKQNa6Jj
qmmvNPjMvZmEFoJc8aMgIBltUC5sRVVrjl23YGStclf2uK3DBjoQXRXfEWU4X7FK4n2uUhcqqMGr
dYoReKiSTWqRiUEJWN5XLbshGD50BBNwLAO+ewELz21yGEYxjQ+PFTGh3VxcNmWb9JgXIqHQGdz0
NBOcRWjT1fRu8qgiX9uC8YM+AfWV2/TdQplVXrTiAz68a0zFcGpZje2Zh79wzjTHRrlvqWrcksS6
E0qqNK0oZtsuFMfrRApC24ZY1xXUPUGgqjfNEggiZnKjxvk5bZVtHpAXposYjVkShtu5tJgi+BCm
ZCqvBzkWOrtPG+bzyLow7BG8SqzJC16U5KzVcFa0YAkKkgmJTUPD8sIJ1Dw6zMETDOaZJarfI39s
Un0usamadnpDbFFXy/5GWAokadt8lFHvn8cyuMpBfwkj33oeWwmJMjnHhH5HLdZok+hSVotY8sAi
qBJT0lTNdhZCQVcxSPBUtc6l61vdZWlReSDTycWZSnJ8lXh0iPPWiRq8V6f4sxjosQZNPnqJr3Un
C2rzTqNRZuet9CU0onImRcqdO+Kfh2FoHD2KDjNnqT3WZrfLCYagM01zO/RTCar2LmkKeCu0vBBC
igQB6uJ4KMgluIakGurUZ4RwuAyN/lSWwlmHrk/cEom/nSXuEXdM5za21E2bBd3ZCNKLUNWirS8L
kqDSYjCj3cu8UI37RP4YeigNmQUNTO3kp4FbotXq0WNftzR+e+OuauDUWNghazX9I8tWwHpcfqg0
IYLFgopCtrAWZ0qX3TqdGUnbB1sfc6NbWHPDzByqE+KTK/JLBSw3VwPgcpfJWLOJWz2GGzNpNmqd
2EFLuSwZhi7CK240MgI6oz/LgNbwJMguRD9/V8PsoZZF43yoQa214sRqfZmUxJIUH4KSNQLtSzrt
Zb2rQsSXMxg+t1SGRwWOOL1ZOMMm6XPuGOPFaBOiscNmK/umo8qd78WdhBUJkqndtGpE/058t5hB
aVXNZ5yUrz2pd4dOk+N7SaEZUrqmWk/2akkAJj9j3QRaFZZB7vRB8FvVkp42433A7eIuFHLCMcB9
KCzJzQSWWhNamTv1CC6bLue+PwMBrVnq2fRRBCKWo0MQEzlh5EN8MqeLMMGxKorJ3+h4jz2zeRLi
3HITMxL2tOBJgKBJjyGXPA8MpdAoMhVkdgs4KE0ApYA/kGg4waw3bjlCSS7Uml6eL1zkfKR1Vatu
EIvdUYS2poWom9IrNGkSZ5fbLJn3qt0aYekVffWQpIaJCJw8ZU2HdG8CUCC37ru+Jjb3scWMui6t
6UIAJuACIY23c+6/TGVduoFswv9Iie1ShiujUXQiHfN1LcGkBpgtLZSlXfKmFKlEDxdBUGG3XG7A
9Ggi9qLTBElH0NBnVJPfN0aDes37/oMMF8BI/uA2sYhSPx0g7Izag9bkgl0VGrKJCs6NXli33iKq
Jilr1qzK6FMlLb942zelip6yPJCdhpIpKUI1K8lSY3LUU0UZFglH6Iu/WimOHTNIRGS3beZkCsAv
Ocx1IgNJEZvU7TjXkVci4nb0OZ+3QuhXO9kA9UALbgGFl+m9LKVPZh/dW2MAlimIRlftmYDoYp9t
RatQt0Wm3Y2N0R1LmghkOxb+dNBK5bNDYnGSMs0Zpbh1LCKyXcI5ON0sYhHjDIRWkDDCRcxUnDki
RbzqCA/Hq8MEo0fj2JTaOUz67Bgn/mUgZtOEf/8+lGd5Ds2TklFHItAzIFlm/kiIcrIzseN8qudq
30WRz5y7+FzF8LC5f+el3rxALiRzJtRM3xN5k27IBX/RyU3U5CdtHIevWSnsiRUT4ji13/XSbyZc
0aWdZep+9ZieFbO49npEsbFIlW1cIE9NuJptqs12Bmb/XAzmiWiz/J66LSyFSDccZlNPbQxxmXYz
6oFIM08Ijt7UsqyPVYBHojPUyK1TnxyiJm3dqWpQPJAprsq1ftKBqk9ihiYpLo5+Dwkzyi16+1YA
ooqWBFJd9CE5TP240jUHVXG3a0TpNKelevaRRQNPG9TpYUpDwDdhHWwpKwEoWkqPcUCmjtBe5WSk
Si9MCQLQ+LViMXyKdeG59+m/mGg+j0FSXppoES9aUCEUuqf4NYPDYN2XRmwc100qqJxzTXafGr6C
clP9DFmjIhxGPbcZBHLC4ztmycUpT/TxJYmIngB4SIg29oY8sR5L1XpIuRCOQQNAv7GWqzqhGDem
lLiSsL2ghGsucmnCfBBT7vGuaFJ2FTDZGFb6VVk9YOdyZiBryrOSZOKRJgscwLlmQlKE7UFD8y8l
wqlKu/QpGuPkVoPDr7w8KpInRmfpRFoDMJrKUwU5fhBR1ruZNNGykdTpbEm1LcxJ4+FQNxFx1LO3
1hak+p4lirAThzLyZgADVUj/QzTraCd+jKFACDJ2bi9RyGNr2ZM7zZlIjTtPWbIXishAcl/DzpTk
X1HVma6UwY4qTOh/g0mVNxrlzcCk1lAJPsTjQA0rlBU7kSubgg0YhxhyjRZK/g6FCHKhKaO2lJnA
AvQ8h/7f6o7gVw9ig+1+kMJtGyrGfW5MntKi1StM6S7Lk18t2d+bqS+b+zwxqK4NBbLTLj6WhQZ5
MKdQKEVFe6yE0CtGWbyEefHMR1ASdsgUfCIRRCHK0MvpUMJizTLIb7FudzlsX4UZsYdGF7IkFZZw
BElT6fJpSoXfwtDDVDPLGQZhDVovem6DbNyFPrmfba73FFaJtMgTKC5p355SMyhxwHfZXZ38torc
iUw5e4+5m24U5Cs4foJzmbSDm8tKvNWkmLuRHhUOMcblRhgk5VUDD0ap4yUpUv+QNsKjUrblXRNw
3zJUMgfhCcAnteZbPfb51R9hOWqt24cLlVfLAaKRQHABhg5GIX+txbI5FFjGkOaJyGhIBEYjm7fn
Li9lt9dYP8gm0L1eO2M60oDmJH/Iskn3hTkJF5r9D1ZK64NyXX03DhtTJNaCYtADY461marMODay
6zeABwRcmrveuqfunTwIwlc6tfC/YPza6rLUGcrkRCYS2kkxRYkTRJxtcRSe9ES5xGpRXCzJyO7S
5ul7R+45L5Bkg1VBsKeruXEUFASrQj6obqSqfMgszh4jeeAkISb+pLTQwvpuAs9Sz8ZuNVzIAzMo
uWFFSauo8EwReWOsmwTo0LKSA6E4DVP80g1U8kRJvBY0rJqw06GrVoJtlFJNJUrerStF3gKq31jY
GU3L9xtzvze1FoEtzEU5mjtivEl1D4GFS2M8XrWAFWfg3+pQGi+8Ambo5Cmlg5y6iV+MLppfr+DL
spnTSA7qUOOsz9X7nAFyGZd83SpYUJN18hYs9xNjyQqrWuEWNH2MPn0aIdMQCME00tiBd3ZZVN/S
XBnO9A0ErxpgolVL27FsGPYHC82eWoIkWmasOdNiJDHxpuwYHCh2mRsB/8UmbwkT6pviCEaF4hPj
cAXGRA4NsoX95lhpneU2JbK5vsdvxntCk9j2ntlRkAtGCW4/y7Jq+EMBMyFOcgph8mamLZX1kqWF
nF+RW+VUDtKxFOf4wjq5ZCkQAWwNNXoReVlgFoW7Vrea9EhBv6fSTY11pxnD9KjGanwLuGUF04So
hcyYodH4CTEy0ZWBoSiX6VkEfGOWTxQXMBrFAHkmMgscv+7Q5WChmaRQfjQU3ikS3kyVsdcolHkH
s/zUlUTdC8yL74ilsynEOYkQ6b/I7zIMyFBGpxAvK3XmUVpunpkhdjuR7w20iV2Xk87kT0rgdUb1
Ti4M6nfZsUfNh4s21NBIL/bJJUGFJtaBUKL42lPPsPWRUm/Txu2hRG5BT1O/K80WFA0LrlOtyy++
/msM9PaZL+spGkwi86KaMGClQ12gj6w7xVDdhir8I6X4rcpEMfrmklVGLJbGAqj0LeYfOmHlIYbk
sfZyrSvfZENwhyx6yOQBfGunt9e5yPZqteATw9ReO3OkDAMLJo5q10oT354cwUOsZOlOVuOjMT12
KgJ0YkQtbpDpdCnCEYGWPrxppsKbtHxHLpSdwErplKq/BeS4XtAFDk2JimGzMxw6mIE9pXp4bAuR
O4eU+M9Z2LpmiHskl6B45aSJulEdUQ0JUDCnsxo4zaSUxJFRgm2HYzf1w/UxQKx01AiryeJnpk4V
KXrAWLWkFt1On3emr9AqEXRlL+fZE1Lp8Wip43Cc6BSNjaYcuiGpzjWCFc8yYRIqQX4UZSU7ro8K
rcyPQyI9B1Vdbn2lmA+BymZ9NM4EvY7CRC0pbc6GQGFbx2jbaugEaolkVVlGNmZGMNXGrrgfsA/R
SeZrznu4pGMMXr4wiHsRE3DmE2AfuzKwsdeBqW7GPBwhlFr2ai/Laa8Sy/4HIdalUn39rWG9ElrS
Wzka3b2SRuXRGECXtUO5KXXBOCrJYiqIKAY2xXyW+3a4KfEvZInaQ6smnjpZPQKzTrSzY1E2nSMV
smwn7VcRZa8hM3+P9gNVXdTrDMqzsWVue6Blxvwriw5RML6qYsZtLjRHxzKJOULm/b7qI8aA+Eti
NarzrA6gAwN5Sc3JKWSaZumZYf8YWrF8EkLulJSh3jteSIxWb4Oa4ktqNQByGpdxLeqLXqU99qr6
nEnjPfI8yFdx8SeO5syTfMGZZE06aLN2Vn2zgDyNe9cCVxlHEwtDsz/WtIuOlp+dyi5InKHExqsW
zLqVltjG0oI2oylPAb53KL6m7rR0uameMjq04Gu/JbK1fBcBNd+u8Ry5YJa0A9PWTrussUt8dC76
bnPbZFRPokERgIWG9JLLxy41K2JxuUvkoo/xnO6UHeegj5OOqK1mpGBeW4Dnw4GA+J7werfJup7W
XqHdokhP0adq+/iMBtJ/UpollZW7vW3pKFIiI6U2mk/vSMOrnagdAkHQz5SymPbLghs1ovxkpsYn
efG7gXHTy+i8ZF1ToXo3I1yX1HRnjfi/fCp2CKuG3YAEIQ8pPFf9ThlEcSdkvzG6FF5fRJeQgiys
ManZNY3uNvrgJV1s/Bl2TVG7wzx098SWXsxwgTJrAhmeHfVPwBL6Jkp6hVA/S2KmLUuXCvJsrGJb
zorXjJIaTG5iokqpBF9UQhMafFZ5BqKJycord2elLb4X3Ri3Y2ABxjSy9Dzm3Z8xlqhL+slemYyn
SqJFUhmJQKRwjFu8zQa3LTUKqrQrmUnLjm5aULnp2ta+VB9KrX4LFPFOLprs2mryVomG4NyY0nXq
wplCbeo73AinQxhgqBdzkX4Y/SfWf0QPaMOdoBrivp6b+9VP0KrSIxLNYt+2zItUNX6I66Lfzbn+
3KpGytLamHCpCB/awEiRhQn0PnLasdsM2PToOoHXkZRT3rbvQV21x6ifFgGp5q2+vP+PRJkep/Lz
P//j/YNoRSfi+o7+tH+LV9ItGYDJ/4BEmbAI5cG/+Z3/5qGI5C5pikSDnNbV4rv84aFIEk8Z3NsU
C3+6gU3zv5koGolMisrtytJFlXYiRvT/SmRSxf9tWXQNAW0oNBRMPOr/D0yUv/stsViSFiWpCqFQ
ssr/oyxO0b96lWe5SWqLAV+pXkH+ImbaVMKWCE5NvVLU/Msnc/224v6vvMuuRcTM5z//Yw13+nHo
/t//2z/c/hXXTTkOy/TiPH2BydWfC2q0WBVulD+gomoQT4/BWfGYj5cb9ZV47c/Ai/Y4Y7tNTYfF
Dk/Ds3QaHWMvblhbkec5g+su3OL4P79USRf/7nrkxUKi4XuDi6daUGj+aUWdpEZifa5KlIVJskRe
QZF+DeUYlAVpv6Ry9AEGyBJNKRbnRzR3EFKxdVCfWKwj7QK3Wx/FAS36YKzJJ2W4cSqVwqjcRbBl
lw2CpXjrq+KvqszHg7DEk6DLo74Sl4W9Hsv9gXQAfSqdKgbdmEQNrbKqgm5oZhT9fwhOqzQ1R0Hn
qpKK7GDRl0ZiwZpqHYrW/f5fDo5S7K85ygOS7hBZs/ic7UIqIyo/MPt+Nt9mHCPWtwEYwdVks24Q
GEheqZFluDhy1k0tQd2jIUaaKB+SRYcG4424UBK7lSfYdSVYl9EgKHv5L5mQyzuyzGnHYA35TpLS
1zyp9cAaJTWrfYReDsD9YNa+p/T9tljMNKtD5B9ekXW3qU8FYJm91izwPCUEgNGERnVYN9XyiL4R
fjwRVijSw/qw2ni+rT0/+4Wagv8f/RcynJemuuz1UtIesppYmFkTz2LU+tv1EC5XZp4wTXQXbfWb
KVbNARbOl9nHlasve+uhdfOzK1XxqzbAjROqtvgO1VpTseI2GKlSL/DM9Vsx6+BEWyLy/uGI8fvF
EbMeFM2k3GZz/PDzDuVEYMRd9w2yo+BBKt1HGTK39KuGysS4QAp/3uz6SFJTEKSS7K6motVPtD6i
L0WMPA1tc6xIYzW05/W5NELR2JTKppcb4IhLR39cTFlhnvJfW3IbbM2ueP7ehVcAgdGTlzNBWxKB
1kfr2SFrorwb8P2ux9dDfOOm3Vqc84G1oPWq1aXlL0A+KWxJhW16ZBaBYBxaC6uRqi3hE2EFbB8E
CvFCg8FDAJOVS68VgLVF3FCEa44cLMOGiTHvfpxjq5FsPXf7uSOQyW+3fzlfcbgtmM/lLG4KLJuN
X5/XV1P8yzi27mpRWRx+HGV+gwQ5KnA99BMnjW9yq8gKzpx1d92MyxM/u//4kVQlz6Zu8J6oBd+X
uOAkA5QNEDlzrMK6VXjAQTCfLc/Oy6N/7OY+vRTLaiIHaRaujlQhb0bx5QUrwa/o0mywKO5ef/78
+mjR3e86kKnrXr2YdIZxiu164VUOC6pyWjbro/XYVC5RTzkySRoURKiuB2cJvLBWWan7/fRffrIV
PwUquKR7QJ1b7UXrI2ZeZf26PpwoY+CjXZ5fN5WpvYcMGW6z4ul+nlh/+zv5az3489fWXcHMoOLm
Zuysn3zyr49fR1fAZSffdyHBTBXj7N/y26SssvACQAxa35oRcE6v73fdyEqfeFYgHr+fVfWZ+104
LXe97+dDoLtRrbwU05i7eqycILWQxcMf+f7Z9afW/WLJCfvZXR+tx77/3F9+Jxe6zAPXggpXNjxF
FLZjvFxk/+7P/ByjZGUi1qvbD6MpSkexKB0tp6mJRG9Rub6ve/FySFzO1zSckQktu8MCwFwf/Wz+
eSwbGVR0TQHYxKexKCr5BJbfy+fwa1re/L/93fXXfp4p1t/72V8f/fO/+vtLwrceihYfw0SwUy3K
XwV3MxeDU31QQsk1xpIIpVx8Vf0IxPJiVFw3wzLqUQqguUkWb+n1sHRRii9m4wIvyBzV/UZsp8ZB
7km+47IxNfFeibN6u6Zt/WzExb34s7s+onv/2USIulbrkogw0s6beLRX+1JORhjeQcSuBDh0tbOa
S9bN6i352f3LsWXUq5OKvt9qbokNXwRbwIecD1gyu4lyUaMRsYCHcCsDQjXTrtgmNTE55tjvBUmk
oxGmHv0YsioYacWsxyPaP6gXFdvGYf2fVriysV5WlVogYkpYjZsj5rlI4+Op68SdtIoMqQhzidxS
GcDTBao3awambMvDEI3v96ZGGUQ+WDA7Jv3McZh8BBV/1s9GU4ScVWJezvtGvvumQS/fhr4M+onR
XGJrjomXaDQXY8JXFyvVsQMCOo3me9XACh6MYGclzbSzcqdDuH/Ayoo2dtg3ywxrREdzsIwuE6nd
+ff4fCqWexxbTgcs6OmuHmNecCPM1n6QkbgxhDSVAWHeT2DtWc8tc91pChIirY5FLSWHvsl0jwCt
faUF8kESFOl7M6OhszQ92fXttEPkYVJmI3VCnh+rzO+38ZQd+qG8jyQmOIVk1I4mDAjQc+MWqyTg
4RKQnNWQs25+7F8/x0TqDnaS5rQFF7vTuvk+A9aHkZ4wCU4Gyi6oVlhtCHdGaMgYH2aWzqF6Gnwi
ug2S+zZ4QMEdINdsR03aaEPCfBlXzEbvjIs+p6NXilrPgJpJX80oIhZbBrl1s6KsV/LzupvjC/Zm
AkXzQv0oR+map0p/SFCMHdZHVZyN1HDC2gkLLsKMdwBybOab+cs+rC4w0N+HEwuH9fqcya2j1+rU
+zm0/uL336CYgdsaUxVF54BElmYZhKplQ8IkMVTrw07Fm+lH+DoNdQmNFQeL/uD6oytfef2hf5CW
f55Yf+77V+Yx+kAvDuFi+R+MqoLzRmdKL7Fjm8tGnHOVj295yMkukSuQZw5zNjLbl2OGgIB2U9Yn
FuDafj20PgmlvKPAxI8VQkLgSMXLS7sam7wpujWN633eadfRR+fEmcKQLmOfAbDhoVlMkBusx9r6
MzCDGkUfM/P1kJZJAngYK0ZPwG/9PPGzO1xwXyMxkVIU8xusw6YAymQjkbrnSVCdUg+KeKscIf1h
yhxecrAURAYARWZ09NC/PKZ3LDvuBde3UBMhOLufyAAcvXbRL23wqVX6AaPkVN83w6mO7pZVEuz7
4DD1z5383vfFJkyIBXIT2Q2TZzW+SLFH0StDERZfDHJoZK4Z2AdHs0dpSYxOfsqhRo6nbjzh+PQt
J/OPrbA3iZ3XbgE5mlTvon2C124q7Hrc+ryvrU5aimmrMyO23f6ZA6dys68qtOvW61AeCb+gLGq8
/4fW2GsxTQ9kDwiykheCFMhBCZzwiTiv6rckoGPHqUEYkktynErCzwaNrSLbrbDFHqcqniFu9Wzf
IZIAG0Sgh3pBWhE/1fG1EX+nZ3Fbbk7aoXwntOGOsHUuUeJP4EgcNDv+NZ0aJ/6atso7SKzeLRzh
qnEnyjfjL8sbbXMvf0i33B32ySuI9+fKwbiwI3QrvCi7fofSahNdDZfUDv3KohN30N50srO0K3/T
ZAjbO4R5yJsT/OAR8p59A5bgpPRO2W0lZtitUwgb3/kNuumCd3w7Qy5cQlBuwl3wOX2Ez+VXcapO
Iyt/u3az11zb6Cyzn9rc0e7kx+ZVdT6R1R/33S9/z6ui+etFNi+YecihuB4U2rU4ZdAyuzgji2IT
Gw5cJoU6O9T51zbeRbB4AleunBpAQbXziZQHUph52VhvcGXoDxhjULuKH2pxC+nqvgXFVhBdXUHn
7tDVt8BfdzvMFii8RgNlGMJIgOWICOxFQSS1G7H+VR9Pxg3NzS3f4wp50EfasK7lRmQDUIN+UeZd
Qc7B5HKHnDk5nrrt7J/CnXWTnfwcbMdf+KaaD5nwjg2iYBRi5O0RuDhhGXDAerXjjm7V4O+pFBb6
Pb2o/F0pj+K8faPNFcuk2u3K4m7Yin9KwS1n1w0ZSZd/+P0ngi+AcIAgK7QjfWdDPPpMhQdbuUjW
JnmuJvuoPfbChmQLAjaKF1LzGAcBIzScSSf/HiqR8UbLefLt9JfVgl9ZnlSPKviEX9OjVZ5kdSee
mHvd0l9ADVAwEuHy28rt9NC/i5yV1YmCMbMfWtdOaVvBPmWOotskeU3mJkKSROn5Jffa3qEtajzr
v/tbdjVfQVqeM5AQ9HLyE5c/smcTac5Dr28ytO8fgV1/Wlw+kosXxyeZRtqmBQpRj1fIn0+pqI62
dFYOyo1O5Qh6PtshaI8+xfPwLvxJr6pb2CzSHuXX4CN5pFaNGLIjTnXT2v5d8lK90Ey8kWtAHqXb
HRHj6oSRpNFmfk336t3zdK89CDvlGn8SFmwQNEUDwBG/KPnpBwID3Qoh4eTVT63X3+QdwWL7BOHD
M9SS/p3VcbInjmujuqRwFLaxBbK06ZzuMSJzjt6YzRKQMLw+pY3ptCFgiD0nvXDrf2V7VEgyWUs6
fcmNeAoc7qkvUKSSTfBQ4PUjCsjNaHNuZFa/w0beyFsoCzfrLXFQOrq6M++SX8ihXKHER3FRyLBp
XMvmpkk+R97Yg6MTOrkpTlxuCKzv4JOhVHrhPDyhFEHh6lKSGDZc+XLszXfk8ZnjlhyW2x9/F5xY
ee7yHWYILyWi5truxP3AnacGjbIBEpwpaO03slM98JkSvDKi96ffZuecqcEu4j30Tio6MZf11XpF
9PN/uDuz3raRJI5/FWPfTZDdzetlgBnfzjVHjp19MRhbsWjJoiRKtuVPv7/qpiKRkZNM2tgQ2wgE
2XJKZLG77qr/6oFxoQczfXyRUO1K5edvs9cpjacHGfvw5IKw1wlIXAC03fx9/6qav8P3umHaGhTz
4/gDswupgZ6SYXgJXM3Z7OXF8e158t5wzSf7v0WnAOK8SW8P0heE4yk5R6dQ/ndI1QzhSEZn3BwN
Vm9GL/PC/D56d/3q+mT4UZo9Xz8wF+Jgo/4YwEnAx6pIjdhgiNTilODROZANYFzqi9dRJugW4qnY
2fFGfKPlPaOoyjpZHpUq+3dyk2Fbn5qEXgY9nS4PtQBG3Ml/se+uxSGx75jbtpicurd5WDKtAAD3
kanpipK/GVvv5un/rUczrJha4ZTQ/3ZYLROSZ+S+s/TTsJqkOFTDnMaszy8383B5vq/HFFrLO/tB
XU+BJAsB4pyBWJvfC3YtILaMjFRnNZGr7B6k20eK887d2wfBv63j6ewwTUwNKO4Qg/NekHKvMzBz
aSwETvdWkHQTwdSloZufL1I+SoHcXY2Y7ZVYbN5QYKvpfajP7bvFUJyCzc9zgo4n5TB8kQjCL2Wj
KxpSmN0QyksqODL23eZ3EaMZT27ny9+Z43VYRmz+ZMUDxj3B051NIgCHbqJ9uqHfXAsKcWYBiSl/
P7sZMptkKaMU7MtiFL+eCZLxvfTVb16uxRXc/KgED3l4F76xUbYH8Ufsu7mdQrH5pUnAV05lxryS
mFwC+HJoHg39zoSDFxIStO/IljKYlpYUUjRUXSXRX2NBdM5yQlNTOoIOVlPUxMVyOiOjyCg/Axh0
uHxPk+29lP4f71OsdbIJIIVMcTlYjcAym0zKJWBeM6Zq3D4SidGLOVI9n+Guk+BMlncl3Y1L7X4M
70sp+o//yIGyTgXTemjhrRkn+nYKovExOYCHc/IAD+f0mOsTXWan14/yhOcm/nC7mmZHd+MHoNfs
ZCAzAnQxZczbYSazNnJ5cpuXze/u7sLVmbp4aSENHBaCWVarwxWg3iEzzVK8Hi1o33cSiLMhOsmC
HMR3d0g9iR0bO77JBY83wWRaH/4TC7p4uM/EnP3qQZ+T/SRfzxzOm2T2cbUY5ZyR5WJ4XNX6wx0p
ODw3XkKmhU3C++VRPU+iIxtWtQ/Yvmx+zCi4PQfYst4Pscnt42UYzvR8f5VGOEaznKpnASJaUSHN
FpSgs3uRGHJM2RLq6JoCx1wa/GbkYPcfIyJ0NsJ6o27m5+5npp3duuHe/z/ZuOZODotFcTRZMGzu
j+VgvvpzUC8p6l9nq+RTmyl6W/3YH32d0N7AfvM38nuKMaPk1lr5PXtR9oq/RmNccGPLK5KHWgXM
nWX+dExizq5/7Y0rxiy4j/ezPEjiRIVGKYrFWKS9+MItJj3Fhq/foePn1/+mdQeX1Ocu5Dlcl9Vk
O2PJuf8+HnQobPEgD5gfGSdMz3MsIGm6zYMckAcGZ4eKNjS7fhYPnsz0Kk3Y8Pu40KGx4YLRQZLF
xIw06UJZjIbe5kIaBTFlXipnOLldbuv973dC5w7cURGQDMLdXLP3cUgSo8ioupvsMCFLAgYPa63Y
DG79pOPwJBM0h5VEuR8XsgAexJKfdzfZORBZGCQRTUo59aB2Obb3aisIiIAXExITRIbBqghGd5Ps
9+3zEMUqUFL/EOa9u300A6UVfvevs0AnJBND0zzkzv3nKjBUhICWAr6IrN5JxYjKEF8mmIC7y0Lw
U9xNcrS2N4EwQedRTILXbRJqUH6KenxSHqgozagO8ToKJg2QeTH4Pubzed/mQhRiJXBUmPXrdHGf
JEFu3DNxoA2fDbd/YiOZgC5DpTJmI9jVEYcRpVAoDQBAYtw3ltt1vWICWst3E8QBRV3cpm6OQocL
SR4onEMZyu+41LutEHPhnkzQaaAYgJpgCbqTwKNunYSIkxCl6IWw4ULf5AHWnRTk+ckDqgLTGJSv
uGMepYqDoKj7o8Tdrt6JwzSRwj6vu0cxohLiGJ9o9x4IBfktZfZD/+wCXDl3UT8uDanhzHJOQKPw
rLTbPgJpGgAyxCwqBvbZ5azRHknDFKvNcw8YcYawDdGKO/cAByEFCwwDuncnQOlIANX8joAJjMID
iBgMYFdHDtAVEUTU+ILW2ztdmGXa2yokIEDMhLPUqELUSusIxIFJssRQON1TMciwr2Zn/rgg0DG+
MA4it/r5oG9zAV9ZG426XPvSbtf1SBBEUeh9FFQWxHmM7as7myDDNciomFdS6i6rd9ogAoDNWxCG
AdX3AJDQILCW9q1NkONFZ+Ikbo4KoqdPmwAt/p0RxI6TtYmdEUVNwFbNsvSJgIkOyExo3KdGa/Zu
L2jNM/TVChFiT2cm41zZ1TGOiaNqQmdYBg2XemcZRBoXzpML1gMQ7bB+1h0uECwIYhCB8x46yyqK
mjDOj6sFQ8gkNSkYdk20nKfckggxphHhasELtqt/cSMD9KHnLjAKF8kkcWp2h0xyTc6BbEoUNp/3
kAtp5O0rmAAgwRAg4t17IYoM6SXmXeFLWYb3SS8A5edtJ+fAidPwRs6kWZ2zkAT4CKDH5o0b0buY
CREd5W0uZ1hCBqGPS7hTLxBpZrQEUdZNZKlnNgLa3Td+RugIsa9Vxsx4u9hcHbmoMjhk6Jy0q3d7
Ac8x8paL2Iu4hTnNiTu5kCIQSEarsBEYee+4EOVY9J7aQdMHKwChWTeAlkcEV6KMWHMjMXp3+yqM
je/toxyJkWrwvjE5t88AOeaEpl5JNrgz0DsLURlS5J5Pn0x7rjMCBLo56R3PkRHvAQmlKGoCFT1S
ihSCeJtGEj8VSRh3bjtNAgAbybQA4mpX75wkBKD/w1c8/BxKwsfW3o8DUvfwlzybXU7U9unhg47h
axEZCQrl0rXfeMId7ygn6y45ddJtfTMI6YKOfI8+MbNYY+/GeEDrh9zaBIRLgFBXmBtu9W8TEPLz
lf/ChUxj6DRWryRMt7mQYyq5CRF4iXb1cC8op5o9HOWUoFCiCZE3ybKOPMQ+IJ4iiee1LdQ7Lqgs
4aK9UgmSSVF4mpSW7TQICRphKUnEqDkSvUuoEDmLvJ0DTAI63kiqNGYxR2z7RFBxleVEDyk1cAei
d+ECShBlAIvXXtAECOOEUS5REzLvyIUoSggXIECJt9vN4sRxn1SkgQ+eXCDBaggSoiYbd7m7F8gt
UnMWZ/2VCyl1Ir5cwBVQmcrX1WWSst0+EVKOypCbUOpu7OqdtShywfkvHjqCRCtmh6Hy1t1lx2gU
HcGO48Q0DO/RWdCx9t4FEjTBJQDXYXcYNaVSNScRi+B02qN3EoGaKeWbUhC5qDRN1eEmQLZ9FmwB
GqjdSiW90wvIKeMeiscpwFLCGwZUtdkFndCZc5hJPZGFtWKnT6cAQCxvWUhQDBuR87SOI7dlIU0a
BBbRivk/TzV/B6s+d70wZGV8ZftdykG9qy3mqT9Y93l8+XnT4yHl+9LI0fpDaX9x371ph/mllYO1
eeStD9d5Zfs9zX9vbvDLr2591/qu1r88LQfzYn45XNkPVs1lvi5u6Zn5dVx8LG6L7SYUpA87b3Ml
X0zl+2wXfYNwPerQlbpNb7rz8rGatAnbslh/wqNiUhf1+hJtF4atuvalfFCMy09MEi9bV+0qOL1p
V+NqXlxV21ft6gL9KU8mg8tFeblctIjbgjNf4oeDcXFfzAfblF0xkzflZnjkXvVp76BieOvHNtvF
Hl9/686etO/a3bTNz8ur1vNsCnB8r/9kUM2v25eMSpCqDl/Kp3C8LNd07PZ2JQK+hM+uimFrA0YA
6DyDCDkbj8tJVbZPpKvz8b7kyVVZdKSIy5F6U67u29vCJeB9yb74Uja5bKY3YQgsL0er1r5wKUJf
0i+rJRMwu2x2KSdf2q+KctKSHkRan0O9vCrmq3ExudpmR5Mo8L/kui4uh8t6AABIm75NQ3nTLy+H
5XXRbih1RTD+pNEFYKu1djboyRJC96cNUhn/ptOWbGoagp+DerWcd0k/y4VXk0VnczcNSr4X/Xrw
cV50rCfSqBKf9Cd9V7T1VhPs8id8v3dagHY3LNtqHfrSz/sc9M8H83rQklRNGv85iL8aPJSXLTUG
cSmpfQ7if4O8vaZk/QOXffMmzXyG4d5BMa/QlO3D6RI8z/MFhwVjObvkJWfgSx4owTbHXcjRm+xo
jEXS9moIq0iux5s0E966Pfs2i+5L+PfBZFKvxndFx01Qrs3Fl/yfw+pqsHdWf6HbXHjTl/xfFeM9
dm7EJqPwPF/w5UZsApO+5N/C/UFdD1omRdNY4E/7oe1VNvXJvnTfLYrhekOLTGmic75k3w/mt2i2
FmXXZ+dNucSz6WzvJrDqS/pDgd6ZXC/aR7OJ13kTH9SLvfe7Lt7NJ/CmX9aX1YTJSC2eu1ibN+2n
YRGeHsuCC7wr0rT7t1uxs2/+AREwIXw5HhTzX/4LAAD//w==</cx:binary>
              </cx:geoCache>
            </cx:geography>
          </cx:layoutPr>
          <cx:valueColors>
            <cx:minColor>
              <a:srgbClr val="00B0F0"/>
            </cx:minColor>
            <cx:midColor>
              <a:srgbClr val="FFFF00"/>
            </cx:midColor>
            <cx:maxColor>
              <a:srgbClr val="FF0000"/>
            </cx:maxColor>
          </cx:valueColors>
          <cx:valueColorPositions count="3"/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4.emf"/><Relationship Id="rId3" Type="http://schemas.openxmlformats.org/officeDocument/2006/relationships/image" Target="../media/image8.png"/><Relationship Id="rId7" Type="http://schemas.openxmlformats.org/officeDocument/2006/relationships/chart" Target="../charts/chart1.xml"/><Relationship Id="rId12" Type="http://schemas.openxmlformats.org/officeDocument/2006/relationships/image" Target="../media/image13.emf"/><Relationship Id="rId2" Type="http://schemas.openxmlformats.org/officeDocument/2006/relationships/image" Target="../media/image7.png"/><Relationship Id="rId1" Type="http://schemas.microsoft.com/office/2014/relationships/chartEx" Target="../charts/chartEx1.xml"/><Relationship Id="rId6" Type="http://schemas.openxmlformats.org/officeDocument/2006/relationships/image" Target="../media/image11.png"/><Relationship Id="rId11" Type="http://schemas.openxmlformats.org/officeDocument/2006/relationships/chart" Target="../charts/chart4.xml"/><Relationship Id="rId5" Type="http://schemas.openxmlformats.org/officeDocument/2006/relationships/image" Target="../media/image10.png"/><Relationship Id="rId15" Type="http://schemas.openxmlformats.org/officeDocument/2006/relationships/image" Target="../media/image16.emf"/><Relationship Id="rId10" Type="http://schemas.openxmlformats.org/officeDocument/2006/relationships/chart" Target="../charts/chart3.xml"/><Relationship Id="rId4" Type="http://schemas.openxmlformats.org/officeDocument/2006/relationships/image" Target="../media/image9.png"/><Relationship Id="rId9" Type="http://schemas.openxmlformats.org/officeDocument/2006/relationships/chart" Target="../charts/chart2.xml"/><Relationship Id="rId14" Type="http://schemas.openxmlformats.org/officeDocument/2006/relationships/image" Target="../media/image15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12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8.jpeg"/><Relationship Id="rId18" Type="http://schemas.openxmlformats.org/officeDocument/2006/relationships/image" Target="../media/image43.jpeg"/><Relationship Id="rId26" Type="http://schemas.openxmlformats.org/officeDocument/2006/relationships/image" Target="../media/image51.jpeg"/><Relationship Id="rId39" Type="http://schemas.openxmlformats.org/officeDocument/2006/relationships/image" Target="../media/image64.jpeg"/><Relationship Id="rId21" Type="http://schemas.openxmlformats.org/officeDocument/2006/relationships/image" Target="../media/image46.jpeg"/><Relationship Id="rId34" Type="http://schemas.openxmlformats.org/officeDocument/2006/relationships/image" Target="../media/image59.jpeg"/><Relationship Id="rId42" Type="http://schemas.openxmlformats.org/officeDocument/2006/relationships/image" Target="../media/image67.jpeg"/><Relationship Id="rId47" Type="http://schemas.openxmlformats.org/officeDocument/2006/relationships/image" Target="../media/image72.jpeg"/><Relationship Id="rId50" Type="http://schemas.openxmlformats.org/officeDocument/2006/relationships/image" Target="../media/image75.jpeg"/><Relationship Id="rId55" Type="http://schemas.openxmlformats.org/officeDocument/2006/relationships/image" Target="../media/image80.jpeg"/><Relationship Id="rId7" Type="http://schemas.openxmlformats.org/officeDocument/2006/relationships/image" Target="../media/image32.jpeg"/><Relationship Id="rId2" Type="http://schemas.openxmlformats.org/officeDocument/2006/relationships/image" Target="../media/image27.jpeg"/><Relationship Id="rId16" Type="http://schemas.openxmlformats.org/officeDocument/2006/relationships/image" Target="../media/image41.jpeg"/><Relationship Id="rId29" Type="http://schemas.openxmlformats.org/officeDocument/2006/relationships/image" Target="../media/image54.jpeg"/><Relationship Id="rId11" Type="http://schemas.openxmlformats.org/officeDocument/2006/relationships/image" Target="../media/image36.jpeg"/><Relationship Id="rId24" Type="http://schemas.openxmlformats.org/officeDocument/2006/relationships/image" Target="../media/image49.jpeg"/><Relationship Id="rId32" Type="http://schemas.openxmlformats.org/officeDocument/2006/relationships/image" Target="../media/image57.jpeg"/><Relationship Id="rId37" Type="http://schemas.openxmlformats.org/officeDocument/2006/relationships/image" Target="../media/image62.jpeg"/><Relationship Id="rId40" Type="http://schemas.openxmlformats.org/officeDocument/2006/relationships/image" Target="../media/image65.jpeg"/><Relationship Id="rId45" Type="http://schemas.openxmlformats.org/officeDocument/2006/relationships/image" Target="../media/image70.jpeg"/><Relationship Id="rId53" Type="http://schemas.openxmlformats.org/officeDocument/2006/relationships/image" Target="../media/image78.jpeg"/><Relationship Id="rId58" Type="http://schemas.openxmlformats.org/officeDocument/2006/relationships/image" Target="../media/image83.jpeg"/><Relationship Id="rId5" Type="http://schemas.openxmlformats.org/officeDocument/2006/relationships/image" Target="../media/image30.jpeg"/><Relationship Id="rId19" Type="http://schemas.openxmlformats.org/officeDocument/2006/relationships/image" Target="../media/image44.jpeg"/><Relationship Id="rId4" Type="http://schemas.openxmlformats.org/officeDocument/2006/relationships/image" Target="../media/image29.jpeg"/><Relationship Id="rId9" Type="http://schemas.openxmlformats.org/officeDocument/2006/relationships/image" Target="../media/image34.jpeg"/><Relationship Id="rId14" Type="http://schemas.openxmlformats.org/officeDocument/2006/relationships/image" Target="../media/image39.jpeg"/><Relationship Id="rId22" Type="http://schemas.openxmlformats.org/officeDocument/2006/relationships/image" Target="../media/image47.jpeg"/><Relationship Id="rId27" Type="http://schemas.openxmlformats.org/officeDocument/2006/relationships/image" Target="../media/image52.jpeg"/><Relationship Id="rId30" Type="http://schemas.openxmlformats.org/officeDocument/2006/relationships/image" Target="../media/image55.jpeg"/><Relationship Id="rId35" Type="http://schemas.openxmlformats.org/officeDocument/2006/relationships/image" Target="../media/image60.jpeg"/><Relationship Id="rId43" Type="http://schemas.openxmlformats.org/officeDocument/2006/relationships/image" Target="../media/image68.jpeg"/><Relationship Id="rId48" Type="http://schemas.openxmlformats.org/officeDocument/2006/relationships/image" Target="../media/image73.jpeg"/><Relationship Id="rId56" Type="http://schemas.openxmlformats.org/officeDocument/2006/relationships/image" Target="../media/image81.jpeg"/><Relationship Id="rId8" Type="http://schemas.openxmlformats.org/officeDocument/2006/relationships/image" Target="../media/image33.jpeg"/><Relationship Id="rId51" Type="http://schemas.openxmlformats.org/officeDocument/2006/relationships/image" Target="../media/image76.jpeg"/><Relationship Id="rId3" Type="http://schemas.openxmlformats.org/officeDocument/2006/relationships/image" Target="../media/image28.jpeg"/><Relationship Id="rId12" Type="http://schemas.openxmlformats.org/officeDocument/2006/relationships/image" Target="../media/image37.jpeg"/><Relationship Id="rId17" Type="http://schemas.openxmlformats.org/officeDocument/2006/relationships/image" Target="../media/image42.jpeg"/><Relationship Id="rId25" Type="http://schemas.openxmlformats.org/officeDocument/2006/relationships/image" Target="../media/image50.jpeg"/><Relationship Id="rId33" Type="http://schemas.openxmlformats.org/officeDocument/2006/relationships/image" Target="../media/image58.jpeg"/><Relationship Id="rId38" Type="http://schemas.openxmlformats.org/officeDocument/2006/relationships/image" Target="../media/image63.jpeg"/><Relationship Id="rId46" Type="http://schemas.openxmlformats.org/officeDocument/2006/relationships/image" Target="../media/image71.jpeg"/><Relationship Id="rId59" Type="http://schemas.openxmlformats.org/officeDocument/2006/relationships/image" Target="../media/image84.jpeg"/><Relationship Id="rId20" Type="http://schemas.openxmlformats.org/officeDocument/2006/relationships/image" Target="../media/image45.jpeg"/><Relationship Id="rId41" Type="http://schemas.openxmlformats.org/officeDocument/2006/relationships/image" Target="../media/image66.jpeg"/><Relationship Id="rId54" Type="http://schemas.openxmlformats.org/officeDocument/2006/relationships/image" Target="../media/image79.jpeg"/><Relationship Id="rId1" Type="http://schemas.openxmlformats.org/officeDocument/2006/relationships/image" Target="../media/image26.jpeg"/><Relationship Id="rId6" Type="http://schemas.openxmlformats.org/officeDocument/2006/relationships/image" Target="../media/image31.jpeg"/><Relationship Id="rId15" Type="http://schemas.openxmlformats.org/officeDocument/2006/relationships/image" Target="../media/image40.jpeg"/><Relationship Id="rId23" Type="http://schemas.openxmlformats.org/officeDocument/2006/relationships/image" Target="../media/image48.jpeg"/><Relationship Id="rId28" Type="http://schemas.openxmlformats.org/officeDocument/2006/relationships/image" Target="../media/image53.jpeg"/><Relationship Id="rId36" Type="http://schemas.openxmlformats.org/officeDocument/2006/relationships/image" Target="../media/image61.jpeg"/><Relationship Id="rId49" Type="http://schemas.openxmlformats.org/officeDocument/2006/relationships/image" Target="../media/image74.jpeg"/><Relationship Id="rId57" Type="http://schemas.openxmlformats.org/officeDocument/2006/relationships/image" Target="../media/image82.jpeg"/><Relationship Id="rId10" Type="http://schemas.openxmlformats.org/officeDocument/2006/relationships/image" Target="../media/image35.jpeg"/><Relationship Id="rId31" Type="http://schemas.openxmlformats.org/officeDocument/2006/relationships/image" Target="../media/image56.jpeg"/><Relationship Id="rId44" Type="http://schemas.openxmlformats.org/officeDocument/2006/relationships/image" Target="../media/image69.jpeg"/><Relationship Id="rId52" Type="http://schemas.openxmlformats.org/officeDocument/2006/relationships/image" Target="../media/image77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4.emf"/><Relationship Id="rId7" Type="http://schemas.openxmlformats.org/officeDocument/2006/relationships/image" Target="../media/image1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20.emf"/><Relationship Id="rId4" Type="http://schemas.openxmlformats.org/officeDocument/2006/relationships/image" Target="../media/image3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25400</xdr:rowOff>
        </xdr:from>
        <xdr:to>
          <xdr:col>1</xdr:col>
          <xdr:colOff>361950</xdr:colOff>
          <xdr:row>5</xdr:row>
          <xdr:rowOff>1479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16984</xdr:colOff>
      <xdr:row>6</xdr:row>
      <xdr:rowOff>18988</xdr:rowOff>
    </xdr:from>
    <xdr:to>
      <xdr:col>17</xdr:col>
      <xdr:colOff>539315</xdr:colOff>
      <xdr:row>30</xdr:row>
      <xdr:rowOff>26096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afik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6584" y="1123888"/>
              <a:ext cx="10275931" cy="44267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>
    <xdr:from>
      <xdr:col>1</xdr:col>
      <xdr:colOff>574110</xdr:colOff>
      <xdr:row>2</xdr:row>
      <xdr:rowOff>698</xdr:rowOff>
    </xdr:from>
    <xdr:to>
      <xdr:col>5</xdr:col>
      <xdr:colOff>43493</xdr:colOff>
      <xdr:row>5</xdr:row>
      <xdr:rowOff>18095</xdr:rowOff>
    </xdr:to>
    <xdr:sp macro="" textlink="KAYNAK!H1">
      <xdr:nvSpPr>
        <xdr:cNvPr id="3" name="Dikdörtgen: Köşeleri Yuvarlatılmış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183014" y="366040"/>
          <a:ext cx="1905000" cy="56541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0E055EF7-C1B6-4C9E-B828-A389B6FC68F3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17.119.043 </a:t>
          </a:fld>
          <a:endParaRPr lang="tr-TR" sz="1400" b="1"/>
        </a:p>
      </xdr:txBody>
    </xdr:sp>
    <xdr:clientData/>
  </xdr:twoCellAnchor>
  <xdr:twoCellAnchor>
    <xdr:from>
      <xdr:col>5</xdr:col>
      <xdr:colOff>84985</xdr:colOff>
      <xdr:row>2</xdr:row>
      <xdr:rowOff>698</xdr:rowOff>
    </xdr:from>
    <xdr:to>
      <xdr:col>8</xdr:col>
      <xdr:colOff>163273</xdr:colOff>
      <xdr:row>5</xdr:row>
      <xdr:rowOff>18095</xdr:rowOff>
    </xdr:to>
    <xdr:sp macro="" textlink="KAYNAK!H2">
      <xdr:nvSpPr>
        <xdr:cNvPr id="5" name="Dikdörtgen: Köşeleri Yuvarlatılmış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129506" y="366040"/>
          <a:ext cx="1905000" cy="56541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D698D7ED-4262-4DCB-B9CA-A889636EE5F5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9.696.998 </a:t>
          </a:fld>
          <a:endParaRPr lang="tr-TR" sz="1800" b="1"/>
        </a:p>
      </xdr:txBody>
    </xdr:sp>
    <xdr:clientData/>
  </xdr:twoCellAnchor>
  <xdr:twoCellAnchor>
    <xdr:from>
      <xdr:col>8</xdr:col>
      <xdr:colOff>204765</xdr:colOff>
      <xdr:row>2</xdr:row>
      <xdr:rowOff>698</xdr:rowOff>
    </xdr:from>
    <xdr:to>
      <xdr:col>11</xdr:col>
      <xdr:colOff>283053</xdr:colOff>
      <xdr:row>5</xdr:row>
      <xdr:rowOff>18095</xdr:rowOff>
    </xdr:to>
    <xdr:sp macro="" textlink="KAYNAK!H3">
      <xdr:nvSpPr>
        <xdr:cNvPr id="6" name="Dikdörtgen: Köşeleri Yuvarlatılmış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075998" y="366040"/>
          <a:ext cx="1905000" cy="56541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997C5DAE-67E7-4567-9D95-4AF6525C546D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21.034.719 </a:t>
          </a:fld>
          <a:endParaRPr lang="tr-TR" sz="1800" b="1"/>
        </a:p>
      </xdr:txBody>
    </xdr:sp>
    <xdr:clientData/>
  </xdr:twoCellAnchor>
  <xdr:twoCellAnchor>
    <xdr:from>
      <xdr:col>11</xdr:col>
      <xdr:colOff>324545</xdr:colOff>
      <xdr:row>2</xdr:row>
      <xdr:rowOff>698</xdr:rowOff>
    </xdr:from>
    <xdr:to>
      <xdr:col>14</xdr:col>
      <xdr:colOff>402832</xdr:colOff>
      <xdr:row>5</xdr:row>
      <xdr:rowOff>18095</xdr:rowOff>
    </xdr:to>
    <xdr:sp macro="" textlink="KAYNAK!H4">
      <xdr:nvSpPr>
        <xdr:cNvPr id="7" name="Dikdörtgen: Köşeleri Yuvarlatılmış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022490" y="366040"/>
          <a:ext cx="1905000" cy="56541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F194D7DB-DB66-48F8-A124-91EA06DA8288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12.920.499 </a:t>
          </a:fld>
          <a:endParaRPr lang="tr-TR" sz="1800" b="1"/>
        </a:p>
      </xdr:txBody>
    </xdr:sp>
    <xdr:clientData/>
  </xdr:twoCellAnchor>
  <xdr:twoCellAnchor>
    <xdr:from>
      <xdr:col>14</xdr:col>
      <xdr:colOff>444324</xdr:colOff>
      <xdr:row>2</xdr:row>
      <xdr:rowOff>698</xdr:rowOff>
    </xdr:from>
    <xdr:to>
      <xdr:col>17</xdr:col>
      <xdr:colOff>522612</xdr:colOff>
      <xdr:row>5</xdr:row>
      <xdr:rowOff>18095</xdr:rowOff>
    </xdr:to>
    <xdr:sp macro="" textlink="KAYNAK!H5">
      <xdr:nvSpPr>
        <xdr:cNvPr id="8" name="Dikdörtgen: Köşeleri Yuvarlatılmış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8968982" y="366040"/>
          <a:ext cx="1905000" cy="56541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F60B7D35-C679-4BC9-AD7B-666887F84E3E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20.032.255 </a:t>
          </a:fld>
          <a:endParaRPr lang="tr-TR" sz="1800" b="1"/>
        </a:p>
      </xdr:txBody>
    </xdr:sp>
    <xdr:clientData/>
  </xdr:twoCellAnchor>
  <xdr:twoCellAnchor editAs="oneCell">
    <xdr:from>
      <xdr:col>2</xdr:col>
      <xdr:colOff>156577</xdr:colOff>
      <xdr:row>2</xdr:row>
      <xdr:rowOff>95685</xdr:rowOff>
    </xdr:from>
    <xdr:to>
      <xdr:col>3</xdr:col>
      <xdr:colOff>263943</xdr:colOff>
      <xdr:row>4</xdr:row>
      <xdr:rowOff>104384</xdr:rowOff>
    </xdr:to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385" y="461027"/>
          <a:ext cx="716270" cy="374042"/>
        </a:xfrm>
        <a:prstGeom prst="rect">
          <a:avLst/>
        </a:prstGeom>
      </xdr:spPr>
    </xdr:pic>
    <xdr:clientData/>
  </xdr:twoCellAnchor>
  <xdr:twoCellAnchor editAs="oneCell">
    <xdr:from>
      <xdr:col>5</xdr:col>
      <xdr:colOff>304453</xdr:colOff>
      <xdr:row>2</xdr:row>
      <xdr:rowOff>95685</xdr:rowOff>
    </xdr:from>
    <xdr:to>
      <xdr:col>6</xdr:col>
      <xdr:colOff>165275</xdr:colOff>
      <xdr:row>4</xdr:row>
      <xdr:rowOff>151764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8974" y="461027"/>
          <a:ext cx="469726" cy="421422"/>
        </a:xfrm>
        <a:prstGeom prst="rect">
          <a:avLst/>
        </a:prstGeom>
      </xdr:spPr>
    </xdr:pic>
    <xdr:clientData/>
  </xdr:twoCellAnchor>
  <xdr:twoCellAnchor editAs="oneCell">
    <xdr:from>
      <xdr:col>8</xdr:col>
      <xdr:colOff>295754</xdr:colOff>
      <xdr:row>2</xdr:row>
      <xdr:rowOff>43495</xdr:rowOff>
    </xdr:from>
    <xdr:to>
      <xdr:col>9</xdr:col>
      <xdr:colOff>558198</xdr:colOff>
      <xdr:row>4</xdr:row>
      <xdr:rowOff>121782</xdr:rowOff>
    </xdr:to>
    <xdr:pic>
      <xdr:nvPicPr>
        <xdr:cNvPr id="11" name="Picture 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6987" y="408837"/>
          <a:ext cx="871348" cy="443630"/>
        </a:xfrm>
        <a:prstGeom prst="rect">
          <a:avLst/>
        </a:prstGeom>
      </xdr:spPr>
    </xdr:pic>
    <xdr:clientData/>
  </xdr:twoCellAnchor>
  <xdr:twoCellAnchor editAs="oneCell">
    <xdr:from>
      <xdr:col>11</xdr:col>
      <xdr:colOff>591508</xdr:colOff>
      <xdr:row>2</xdr:row>
      <xdr:rowOff>147877</xdr:rowOff>
    </xdr:from>
    <xdr:to>
      <xdr:col>12</xdr:col>
      <xdr:colOff>349173</xdr:colOff>
      <xdr:row>4</xdr:row>
      <xdr:rowOff>34795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9453" y="513219"/>
          <a:ext cx="366569" cy="252261"/>
        </a:xfrm>
        <a:prstGeom prst="rect">
          <a:avLst/>
        </a:prstGeom>
      </xdr:spPr>
    </xdr:pic>
    <xdr:clientData/>
  </xdr:twoCellAnchor>
  <xdr:twoCellAnchor editAs="oneCell">
    <xdr:from>
      <xdr:col>14</xdr:col>
      <xdr:colOff>539315</xdr:colOff>
      <xdr:row>2</xdr:row>
      <xdr:rowOff>95687</xdr:rowOff>
    </xdr:from>
    <xdr:to>
      <xdr:col>16</xdr:col>
      <xdr:colOff>73851</xdr:colOff>
      <xdr:row>4</xdr:row>
      <xdr:rowOff>104384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3973" y="461029"/>
          <a:ext cx="752344" cy="374040"/>
        </a:xfrm>
        <a:prstGeom prst="rect">
          <a:avLst/>
        </a:prstGeom>
      </xdr:spPr>
    </xdr:pic>
    <xdr:clientData/>
  </xdr:twoCellAnchor>
  <xdr:twoCellAnchor>
    <xdr:from>
      <xdr:col>17</xdr:col>
      <xdr:colOff>582808</xdr:colOff>
      <xdr:row>0</xdr:row>
      <xdr:rowOff>34794</xdr:rowOff>
    </xdr:from>
    <xdr:to>
      <xdr:col>24</xdr:col>
      <xdr:colOff>234863</xdr:colOff>
      <xdr:row>5</xdr:row>
      <xdr:rowOff>43493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26443</xdr:colOff>
      <xdr:row>6</xdr:row>
      <xdr:rowOff>1</xdr:rowOff>
    </xdr:from>
    <xdr:to>
      <xdr:col>21</xdr:col>
      <xdr:colOff>113430</xdr:colOff>
      <xdr:row>7</xdr:row>
      <xdr:rowOff>173973</xdr:rowOff>
    </xdr:to>
    <xdr:sp macro="" textlink="KAYNAK!D10">
      <xdr:nvSpPr>
        <xdr:cNvPr id="14" name="Dikdörtgen: Köşeleri Yuvarlatılmış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986717" y="1096028"/>
          <a:ext cx="1913699" cy="356644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29253900-A334-4E7B-9512-46E13A88C13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Toplam satış</a:t>
          </a:fld>
          <a:endParaRPr lang="tr-TR" sz="1100"/>
        </a:p>
      </xdr:txBody>
    </xdr:sp>
    <xdr:clientData/>
  </xdr:twoCellAnchor>
  <xdr:twoCellAnchor>
    <xdr:from>
      <xdr:col>21</xdr:col>
      <xdr:colOff>169797</xdr:colOff>
      <xdr:row>5</xdr:row>
      <xdr:rowOff>178497</xdr:rowOff>
    </xdr:from>
    <xdr:to>
      <xdr:col>24</xdr:col>
      <xdr:colOff>256783</xdr:colOff>
      <xdr:row>7</xdr:row>
      <xdr:rowOff>169798</xdr:rowOff>
    </xdr:to>
    <xdr:sp macro="" textlink="KAYNAK!E10">
      <xdr:nvSpPr>
        <xdr:cNvPr id="16" name="Dikdörtgen: Köşeleri Yuvarlatılmış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2956783" y="1091853"/>
          <a:ext cx="1913699" cy="356644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F3E5655A-C849-42AD-BCCA-B7C41DF8EAC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80.803.514 </a:t>
          </a:fld>
          <a:endParaRPr lang="tr-TR" sz="1100"/>
        </a:p>
      </xdr:txBody>
    </xdr:sp>
    <xdr:clientData/>
  </xdr:twoCellAnchor>
  <xdr:twoCellAnchor>
    <xdr:from>
      <xdr:col>18</xdr:col>
      <xdr:colOff>26443</xdr:colOff>
      <xdr:row>8</xdr:row>
      <xdr:rowOff>35143</xdr:rowOff>
    </xdr:from>
    <xdr:to>
      <xdr:col>21</xdr:col>
      <xdr:colOff>113430</xdr:colOff>
      <xdr:row>10</xdr:row>
      <xdr:rowOff>26445</xdr:rowOff>
    </xdr:to>
    <xdr:sp macro="" textlink="KAYNAK!D11">
      <xdr:nvSpPr>
        <xdr:cNvPr id="17" name="Dikdörtgen: Köşeleri Yuvarlatılmış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0986717" y="1496513"/>
          <a:ext cx="1913699" cy="356644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B024299-190D-4C7B-930F-63D59A8C371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Toplam hedef</a:t>
          </a:fld>
          <a:endParaRPr lang="tr-TR" sz="1100"/>
        </a:p>
      </xdr:txBody>
    </xdr:sp>
    <xdr:clientData/>
  </xdr:twoCellAnchor>
  <xdr:twoCellAnchor>
    <xdr:from>
      <xdr:col>21</xdr:col>
      <xdr:colOff>169797</xdr:colOff>
      <xdr:row>8</xdr:row>
      <xdr:rowOff>22270</xdr:rowOff>
    </xdr:from>
    <xdr:to>
      <xdr:col>24</xdr:col>
      <xdr:colOff>256783</xdr:colOff>
      <xdr:row>10</xdr:row>
      <xdr:rowOff>13572</xdr:rowOff>
    </xdr:to>
    <xdr:sp macro="" textlink="KAYNAK!E11">
      <xdr:nvSpPr>
        <xdr:cNvPr id="18" name="Dikdörtgen: Köşeleri Yuvarlatılmış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2956783" y="1483640"/>
          <a:ext cx="1913699" cy="356644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8DF94216-3718-457B-BE04-916C9BC52DC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102.510.336 </a:t>
          </a:fld>
          <a:endParaRPr lang="tr-TR" sz="1100"/>
        </a:p>
      </xdr:txBody>
    </xdr:sp>
    <xdr:clientData/>
  </xdr:twoCellAnchor>
  <xdr:twoCellAnchor>
    <xdr:from>
      <xdr:col>18</xdr:col>
      <xdr:colOff>49275</xdr:colOff>
      <xdr:row>10</xdr:row>
      <xdr:rowOff>69589</xdr:rowOff>
    </xdr:from>
    <xdr:to>
      <xdr:col>21</xdr:col>
      <xdr:colOff>599622</xdr:colOff>
      <xdr:row>22</xdr:row>
      <xdr:rowOff>76793</xdr:rowOff>
    </xdr:to>
    <xdr:pic>
      <xdr:nvPicPr>
        <xdr:cNvPr id="19" name="Picture 1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009549" y="1896301"/>
          <a:ext cx="2377059" cy="2199259"/>
        </a:xfrm>
        <a:prstGeom prst="rect">
          <a:avLst/>
        </a:prstGeom>
      </xdr:spPr>
    </xdr:pic>
    <xdr:clientData/>
  </xdr:twoCellAnchor>
  <xdr:twoCellAnchor>
    <xdr:from>
      <xdr:col>19</xdr:col>
      <xdr:colOff>129641</xdr:colOff>
      <xdr:row>14</xdr:row>
      <xdr:rowOff>146215</xdr:rowOff>
    </xdr:from>
    <xdr:to>
      <xdr:col>20</xdr:col>
      <xdr:colOff>432267</xdr:colOff>
      <xdr:row>19</xdr:row>
      <xdr:rowOff>165437</xdr:rowOff>
    </xdr:to>
    <xdr:grpSp>
      <xdr:nvGrpSpPr>
        <xdr:cNvPr id="25" name="ibre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 rot="12769609">
          <a:off x="11698819" y="2703612"/>
          <a:ext cx="911530" cy="932578"/>
          <a:chOff x="12652158" y="2611104"/>
          <a:chExt cx="904832" cy="939276"/>
        </a:xfrm>
      </xdr:grpSpPr>
      <xdr:sp macro="" textlink="">
        <xdr:nvSpPr>
          <xdr:cNvPr id="15" name="Ok: Aşağı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2842162">
            <a:off x="12760891" y="3050209"/>
            <a:ext cx="391438" cy="608904"/>
          </a:xfrm>
          <a:prstGeom prst="down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1" name="Ok: Aşağı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 rot="13422547">
            <a:off x="13165552" y="2611104"/>
            <a:ext cx="391438" cy="608904"/>
          </a:xfrm>
          <a:prstGeom prst="downArrow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13030548" y="2948835"/>
            <a:ext cx="360000" cy="36000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19</xdr:col>
      <xdr:colOff>156575</xdr:colOff>
      <xdr:row>19</xdr:row>
      <xdr:rowOff>95687</xdr:rowOff>
    </xdr:from>
    <xdr:to>
      <xdr:col>20</xdr:col>
      <xdr:colOff>287055</xdr:colOff>
      <xdr:row>21</xdr:row>
      <xdr:rowOff>8700</xdr:rowOff>
    </xdr:to>
    <xdr:sp macro="" textlink="KAYNAK!E14">
      <xdr:nvSpPr>
        <xdr:cNvPr id="26" name="Dikdörtgen: Köşeleri Yuvarlatılmış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1725753" y="3566440"/>
          <a:ext cx="739384" cy="27835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35DA0D3-CED3-4804-A874-A1D16C213FAF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79%</a:t>
          </a:fld>
          <a:endParaRPr lang="tr-TR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9439</xdr:colOff>
      <xdr:row>30</xdr:row>
      <xdr:rowOff>27444</xdr:rowOff>
    </xdr:from>
    <xdr:to>
      <xdr:col>17</xdr:col>
      <xdr:colOff>539315</xdr:colOff>
      <xdr:row>38</xdr:row>
      <xdr:rowOff>173972</xdr:rowOff>
    </xdr:to>
    <xdr:graphicFrame macro="">
      <xdr:nvGraphicFramePr>
        <xdr:cNvPr id="27" name="Grafik 3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217466</xdr:colOff>
      <xdr:row>12</xdr:row>
      <xdr:rowOff>26097</xdr:rowOff>
    </xdr:from>
    <xdr:to>
      <xdr:col>24</xdr:col>
      <xdr:colOff>217465</xdr:colOff>
      <xdr:row>13</xdr:row>
      <xdr:rowOff>130480</xdr:rowOff>
    </xdr:to>
    <xdr:sp macro="[0]!DikdörtgenKöşeleriYuvarlatılmış29_Tıkla" textlink="">
      <xdr:nvSpPr>
        <xdr:cNvPr id="30" name="Dikdörtgen: Köşeleri Yuvarlatılmış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3613356" y="2218152"/>
          <a:ext cx="1217808" cy="28705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ysClr val="windowText" lastClr="000000"/>
              </a:solidFill>
            </a:rPr>
            <a:t>Bölge Raporu</a:t>
          </a:r>
        </a:p>
      </xdr:txBody>
    </xdr:sp>
    <xdr:clientData/>
  </xdr:twoCellAnchor>
  <xdr:twoCellAnchor>
    <xdr:from>
      <xdr:col>22</xdr:col>
      <xdr:colOff>217466</xdr:colOff>
      <xdr:row>13</xdr:row>
      <xdr:rowOff>178497</xdr:rowOff>
    </xdr:from>
    <xdr:to>
      <xdr:col>24</xdr:col>
      <xdr:colOff>217465</xdr:colOff>
      <xdr:row>15</xdr:row>
      <xdr:rowOff>78289</xdr:rowOff>
    </xdr:to>
    <xdr:sp macro="[0]!DikdörtgenKöşeleriYuvarlatılmış31_Tıkla" textlink="">
      <xdr:nvSpPr>
        <xdr:cNvPr id="32" name="Dikdörtgen: Köşeleri Yuvarlatılmış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3613356" y="2553223"/>
          <a:ext cx="1217808" cy="26513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ysClr val="windowText" lastClr="000000"/>
              </a:solidFill>
            </a:rPr>
            <a:t>Satış raporu</a:t>
          </a:r>
        </a:p>
      </xdr:txBody>
    </xdr:sp>
    <xdr:clientData/>
  </xdr:twoCellAnchor>
  <xdr:twoCellAnchor>
    <xdr:from>
      <xdr:col>6</xdr:col>
      <xdr:colOff>487124</xdr:colOff>
      <xdr:row>1</xdr:row>
      <xdr:rowOff>34795</xdr:rowOff>
    </xdr:from>
    <xdr:to>
      <xdr:col>15</xdr:col>
      <xdr:colOff>26096</xdr:colOff>
      <xdr:row>29</xdr:row>
      <xdr:rowOff>86987</xdr:rowOff>
    </xdr:to>
    <xdr:grpSp>
      <xdr:nvGrpSpPr>
        <xdr:cNvPr id="36" name="bolge" hidden="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4140549" y="217466"/>
          <a:ext cx="5019109" cy="5166987"/>
          <a:chOff x="16101165" y="243562"/>
          <a:chExt cx="5019109" cy="5166987"/>
        </a:xfrm>
      </xdr:grpSpPr>
      <xdr:sp macro="" textlink="">
        <xdr:nvSpPr>
          <xdr:cNvPr id="33" name="Dikdörtgen: Köşeleri Yuvarlatılmış 32" hidden="1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/>
        </xdr:nvSpPr>
        <xdr:spPr>
          <a:xfrm>
            <a:off x="16101165" y="243562"/>
            <a:ext cx="5019109" cy="5166987"/>
          </a:xfrm>
          <a:prstGeom prst="roundRect">
            <a:avLst/>
          </a:prstGeom>
          <a:solidFill>
            <a:srgbClr val="A9D18E">
              <a:alpha val="85098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2" name="ComboBox1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200-000002140000}"/>
                  </a:ext>
                </a:extLst>
              </xdr:cNvPr>
              <xdr:cNvSpPr/>
            </xdr:nvSpPr>
            <xdr:spPr bwMode="auto">
              <a:xfrm>
                <a:off x="17275306" y="512784"/>
                <a:ext cx="1128908" cy="2954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3" name="ComboBox2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200-000003140000}"/>
                  </a:ext>
                </a:extLst>
              </xdr:cNvPr>
              <xdr:cNvSpPr/>
            </xdr:nvSpPr>
            <xdr:spPr bwMode="auto">
              <a:xfrm>
                <a:off x="18495463" y="509044"/>
                <a:ext cx="1128908" cy="2954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aphicFrame macro="">
        <xdr:nvGraphicFramePr>
          <xdr:cNvPr id="31" name="Grafik 4" hidden="1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GraphicFramePr/>
        </xdr:nvGraphicFramePr>
        <xdr:xfrm>
          <a:off x="16224251" y="1114295"/>
          <a:ext cx="2295133" cy="185193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[0]!Çarpımİşareti33_Tıkla" textlink="">
        <xdr:nvSpPr>
          <xdr:cNvPr id="34" name="Çarpım İşareti 33" hidden="1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>
          <a:xfrm>
            <a:off x="20320001" y="539315"/>
            <a:ext cx="408835" cy="443630"/>
          </a:xfrm>
          <a:prstGeom prst="mathMultiply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graphicFrame macro="">
        <xdr:nvGraphicFramePr>
          <xdr:cNvPr id="35" name="Grafik 6" hidden="1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GraphicFramePr/>
        </xdr:nvGraphicFramePr>
        <xdr:xfrm>
          <a:off x="18432398" y="1175663"/>
          <a:ext cx="2406780" cy="20689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pic>
            <xdr:nvPicPr>
              <xdr:cNvPr id="39" name="Resim 38" hidden="1">
                <a:extLst>
                  <a:ext uri="{FF2B5EF4-FFF2-40B4-BE49-F238E27FC236}">
                    <a16:creationId xmlns:a16="http://schemas.microsoft.com/office/drawing/2014/main" id="{00000000-0008-0000-0200-00002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KAYNAK!$G$9:$J$14" spid="_x0000_s5182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16380738" y="3314700"/>
                <a:ext cx="4189061" cy="1399957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>
    <xdr:from>
      <xdr:col>26</xdr:col>
      <xdr:colOff>217467</xdr:colOff>
      <xdr:row>0</xdr:row>
      <xdr:rowOff>34795</xdr:rowOff>
    </xdr:from>
    <xdr:to>
      <xdr:col>36</xdr:col>
      <xdr:colOff>173974</xdr:colOff>
      <xdr:row>28</xdr:row>
      <xdr:rowOff>60890</xdr:rowOff>
    </xdr:to>
    <xdr:grpSp>
      <xdr:nvGrpSpPr>
        <xdr:cNvPr id="24" name="satici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6048974" y="34795"/>
          <a:ext cx="6045548" cy="5140890"/>
          <a:chOff x="16048974" y="34795"/>
          <a:chExt cx="6045548" cy="5140890"/>
        </a:xfrm>
      </xdr:grpSpPr>
      <xdr:sp macro="" textlink="">
        <xdr:nvSpPr>
          <xdr:cNvPr id="20" name="Dikdörtgen: Köşeleri Yuvarlatılmış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16048974" y="34795"/>
            <a:ext cx="6045548" cy="5140890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1" name="ListBox2" hidden="1">
                <a:extLst>
                  <a:ext uri="{63B3BB69-23CF-44E3-9099-C40C66FF867C}">
                    <a14:compatExt spid="_x0000_s5131"/>
                  </a:ext>
                  <a:ext uri="{FF2B5EF4-FFF2-40B4-BE49-F238E27FC236}">
                    <a16:creationId xmlns:a16="http://schemas.microsoft.com/office/drawing/2014/main" id="{00000000-0008-0000-0200-00000B140000}"/>
                  </a:ext>
                </a:extLst>
              </xdr:cNvPr>
              <xdr:cNvSpPr/>
            </xdr:nvSpPr>
            <xdr:spPr bwMode="auto">
              <a:xfrm>
                <a:off x="16484861" y="378042"/>
                <a:ext cx="1179708" cy="33642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47" name="ListBox3" hidden="1">
                <a:extLst>
                  <a:ext uri="{63B3BB69-23CF-44E3-9099-C40C66FF867C}">
                    <a14:compatExt spid="_x0000_s5147"/>
                  </a:ext>
                  <a:ext uri="{FF2B5EF4-FFF2-40B4-BE49-F238E27FC236}">
                    <a16:creationId xmlns:a16="http://schemas.microsoft.com/office/drawing/2014/main" id="{00000000-0008-0000-0200-00001B140000}"/>
                  </a:ext>
                </a:extLst>
              </xdr:cNvPr>
              <xdr:cNvSpPr/>
            </xdr:nvSpPr>
            <xdr:spPr bwMode="auto">
              <a:xfrm>
                <a:off x="16478511" y="3774075"/>
                <a:ext cx="1211458" cy="9387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41" name="Picture 10">
                <a:extLst>
                  <a:ext uri="{FF2B5EF4-FFF2-40B4-BE49-F238E27FC236}">
                    <a16:creationId xmlns:a16="http://schemas.microsoft.com/office/drawing/2014/main" id="{00000000-0008-0000-0200-000029000000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resim" spid="_x0000_s5183"/>
                  </a:ext>
                </a:extLst>
              </xdr:cNvPicPr>
            </xdr:nvPicPr>
            <xdr:blipFill>
              <a:blip xmlns:r="http://schemas.openxmlformats.org/officeDocument/2006/relationships" r:embed="rId13"/>
              <a:stretch>
                <a:fillRect/>
              </a:stretch>
            </xdr:blipFill>
            <xdr:spPr>
              <a:xfrm>
                <a:off x="17780000" y="417535"/>
                <a:ext cx="1565754" cy="1348288"/>
              </a:xfrm>
              <a:prstGeom prst="rect">
                <a:avLst/>
              </a:prstGeom>
            </xdr:spPr>
          </xdr:pic>
        </mc:Choice>
        <mc:Fallback xmlns=""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50" name="ComboBox3" hidden="1">
                <a:extLst>
                  <a:ext uri="{63B3BB69-23CF-44E3-9099-C40C66FF867C}">
                    <a14:compatExt spid="_x0000_s5150"/>
                  </a:ext>
                  <a:ext uri="{FF2B5EF4-FFF2-40B4-BE49-F238E27FC236}">
                    <a16:creationId xmlns:a16="http://schemas.microsoft.com/office/drawing/2014/main" id="{00000000-0008-0000-0200-00001E140000}"/>
                  </a:ext>
                </a:extLst>
              </xdr:cNvPr>
              <xdr:cNvSpPr/>
            </xdr:nvSpPr>
            <xdr:spPr bwMode="auto">
              <a:xfrm>
                <a:off x="17861419" y="1896562"/>
                <a:ext cx="1516258" cy="2954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42" name="Resim 41">
                <a:extLst>
                  <a:ext uri="{FF2B5EF4-FFF2-40B4-BE49-F238E27FC236}">
                    <a16:creationId xmlns:a16="http://schemas.microsoft.com/office/drawing/2014/main" id="{00000000-0008-0000-0200-00002A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KAYNAK!$L$13:$O$18" spid="_x0000_s5184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17849677" y="2357155"/>
                <a:ext cx="3601146" cy="1113598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43" name="Resim 42">
                <a:extLst>
                  <a:ext uri="{FF2B5EF4-FFF2-40B4-BE49-F238E27FC236}">
                    <a16:creationId xmlns:a16="http://schemas.microsoft.com/office/drawing/2014/main" id="{00000000-0008-0000-0200-00002B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KAYNAK!$C$17:$F$22" spid="_x0000_s5185"/>
                  </a:ext>
                </a:extLst>
              </xdr:cNvPicPr>
            </xdr:nvPicPr>
            <xdr:blipFill>
              <a:blip xmlns:r="http://schemas.openxmlformats.org/officeDocument/2006/relationships" r:embed="rId15"/>
              <a:srcRect/>
              <a:stretch>
                <a:fillRect/>
              </a:stretch>
            </xdr:blipFill>
            <xdr:spPr bwMode="auto">
              <a:xfrm>
                <a:off x="17771475" y="3533297"/>
                <a:ext cx="3767725" cy="1102377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xdr:sp macro="[0]!Çarpımİşareti21_Tıkla" textlink="">
        <xdr:nvSpPr>
          <xdr:cNvPr id="22" name="Çarpım İşareti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21381233" y="426233"/>
            <a:ext cx="426233" cy="426233"/>
          </a:xfrm>
          <a:prstGeom prst="mathMultiply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99483</xdr:colOff>
      <xdr:row>0</xdr:row>
      <xdr:rowOff>0</xdr:rowOff>
    </xdr:from>
    <xdr:to>
      <xdr:col>4</xdr:col>
      <xdr:colOff>552492</xdr:colOff>
      <xdr:row>11</xdr:row>
      <xdr:rowOff>173609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0833" y="0"/>
          <a:ext cx="2377059" cy="2199259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13</xdr:row>
      <xdr:rowOff>90249</xdr:rowOff>
    </xdr:from>
    <xdr:to>
      <xdr:col>8</xdr:col>
      <xdr:colOff>524478</xdr:colOff>
      <xdr:row>15</xdr:row>
      <xdr:rowOff>149783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4732" y="2484199"/>
          <a:ext cx="860546" cy="42783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40235</xdr:rowOff>
    </xdr:from>
    <xdr:to>
      <xdr:col>7</xdr:col>
      <xdr:colOff>40098</xdr:colOff>
      <xdr:row>16</xdr:row>
      <xdr:rowOff>9298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719" y="2434185"/>
          <a:ext cx="757829" cy="521513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12</xdr:row>
      <xdr:rowOff>180976</xdr:rowOff>
    </xdr:from>
    <xdr:to>
      <xdr:col>3</xdr:col>
      <xdr:colOff>226633</xdr:colOff>
      <xdr:row>16</xdr:row>
      <xdr:rowOff>59056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8" y="2390776"/>
          <a:ext cx="685135" cy="614680"/>
        </a:xfrm>
        <a:prstGeom prst="rect">
          <a:avLst/>
        </a:prstGeom>
      </xdr:spPr>
    </xdr:pic>
    <xdr:clientData/>
  </xdr:twoCellAnchor>
  <xdr:twoCellAnchor editAs="oneCell">
    <xdr:from>
      <xdr:col>3</xdr:col>
      <xdr:colOff>482748</xdr:colOff>
      <xdr:row>13</xdr:row>
      <xdr:rowOff>18728</xdr:rowOff>
    </xdr:from>
    <xdr:to>
      <xdr:col>5</xdr:col>
      <xdr:colOff>308854</xdr:colOff>
      <xdr:row>16</xdr:row>
      <xdr:rowOff>30805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6798" y="2412678"/>
          <a:ext cx="1108806" cy="56452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535729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90776"/>
          <a:ext cx="1177079" cy="6146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7187" y="1829574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7725" y="310669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43647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56747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901951" y="687087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8173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8107" y="12010050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2424" y="14509550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2425" y="107257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94342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7671" y="1323340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158019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98" y="1833950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171147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717" y="19604399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475" y="2089337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475" y="22179950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234236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901578" y="24711025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259429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7160" y="27229574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892425" y="2850197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760" y="29795674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310464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648" y="32287750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335915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349161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901951" y="3611942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475" y="3864292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475" y="3735132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892425" y="3993174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7725" y="4122552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425024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918584" y="4371527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449851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921000" y="4626292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475615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2425" y="488005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500776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937156" y="513619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266" y="52629349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744" y="5390160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1949" y="55133424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564224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901950" y="577215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748" y="5897184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7725" y="60244174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648" y="62801499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640666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666471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652985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615119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716866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704428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7726" y="6914189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67843400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6815" y="730186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930153" y="74231499"/>
          <a:ext cx="1304925" cy="914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bola/Downloads/&#304;7-resmi+d&#252;&#351;eya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">
          <cell r="A1" t="str">
            <v>HASAN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C4BE61-EBEF-4F83-90AD-D1835293CA3B}" name="Tablo1" displayName="Tablo1" ref="A1:H886" totalsRowShown="0" headerRowCellStyle="Normal 2">
  <autoFilter ref="A1:H886" xr:uid="{42C4BE61-EBEF-4F83-90AD-D1835293CA3B}"/>
  <tableColumns count="8">
    <tableColumn id="1" xr3:uid="{FCC94516-1E0C-4238-BB8D-CC30CC105232}" name="CODE" dataDxfId="4" dataCellStyle="Normal 2"/>
    <tableColumn id="2" xr3:uid="{E71F599E-5080-493B-9011-D1BA5FECF999}" name="STATE" dataDxfId="3" dataCellStyle="Normal 2"/>
    <tableColumn id="3" xr3:uid="{C38F443C-6AA8-47A8-9F77-4EF16E09BBF4}" name="SELLERS" dataCellStyle="Normal 2"/>
    <tableColumn id="4" xr3:uid="{63FD103C-1FBE-4D65-9E74-2DC71A7D1E16}" name="PRODUCTS" dataCellStyle="Normal 2"/>
    <tableColumn id="5" xr3:uid="{60D380E2-3172-48E0-AEAC-E6D9514B50CC}" name="NET SALE AMOUNT" dataDxfId="2" dataCellStyle="ParaBirimi 2"/>
    <tableColumn id="6" xr3:uid="{B2FFB7EB-B161-42AB-8B33-EE68D90819B7}" name="TARGET SALE AMOUNT" dataDxfId="1" dataCellStyle="ParaBirimi 2"/>
    <tableColumn id="7" xr3:uid="{07AD212F-36F7-4B84-A0CC-D2FB03DDF6FC}" name="TARGET REALIZATION" dataDxfId="0" dataCellStyle="Yüzde 2">
      <calculatedColumnFormula>E2/F2</calculatedColumnFormula>
    </tableColumn>
    <tableColumn id="8" xr3:uid="{09A12ED3-1E1E-4C9D-BFF7-69F03B3A9E39}" name="YEAR" dataCellStyle="Normal 2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589EE-5A60-4C7C-815E-5D69D1FED038}">
  <sheetPr codeName="Sayfa2"/>
  <dimension ref="A1:L886"/>
  <sheetViews>
    <sheetView tabSelected="1" zoomScale="90" zoomScaleNormal="90" workbookViewId="0">
      <pane ySplit="1" topLeftCell="A864" activePane="bottomLeft" state="frozen"/>
      <selection pane="bottomLeft" activeCell="A887" sqref="A887:XFD887"/>
    </sheetView>
  </sheetViews>
  <sheetFormatPr defaultColWidth="9.1796875" defaultRowHeight="14.5" x14ac:dyDescent="0.35"/>
  <cols>
    <col min="1" max="1" width="7.6328125" style="1" customWidth="1"/>
    <col min="2" max="2" width="15.26953125" style="1" bestFit="1" customWidth="1"/>
    <col min="3" max="3" width="21" style="1" bestFit="1" customWidth="1"/>
    <col min="4" max="4" width="12.08984375" style="1" customWidth="1"/>
    <col min="5" max="5" width="19.08984375" style="1" customWidth="1"/>
    <col min="6" max="6" width="22.453125" style="1" customWidth="1"/>
    <col min="7" max="7" width="21.08984375" style="1" customWidth="1"/>
    <col min="8" max="8" width="7.1796875" style="1" customWidth="1"/>
    <col min="9" max="16384" width="9.1796875" style="1"/>
  </cols>
  <sheetData>
    <row r="1" spans="1:12" x14ac:dyDescent="0.35">
      <c r="A1" s="1" t="s">
        <v>0</v>
      </c>
      <c r="B1" s="1" t="s">
        <v>1</v>
      </c>
      <c r="C1" s="1" t="s">
        <v>171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12" x14ac:dyDescent="0.35">
      <c r="A2" s="2" t="s">
        <v>7</v>
      </c>
      <c r="B2" s="3" t="s">
        <v>8</v>
      </c>
      <c r="C2" s="1" t="s">
        <v>9</v>
      </c>
      <c r="D2" s="1" t="s">
        <v>10</v>
      </c>
      <c r="E2" s="4">
        <v>841828</v>
      </c>
      <c r="F2" s="5">
        <v>942847.3600000001</v>
      </c>
      <c r="G2" s="6">
        <f>E2/F2</f>
        <v>0.89285714285714279</v>
      </c>
      <c r="H2" s="1">
        <v>2020</v>
      </c>
    </row>
    <row r="3" spans="1:12" x14ac:dyDescent="0.35">
      <c r="A3" s="2" t="s">
        <v>11</v>
      </c>
      <c r="B3" s="3" t="s">
        <v>12</v>
      </c>
      <c r="C3" s="1" t="s">
        <v>13</v>
      </c>
      <c r="D3" s="1" t="s">
        <v>10</v>
      </c>
      <c r="E3" s="4">
        <v>452292</v>
      </c>
      <c r="F3" s="5">
        <v>429677.39999999997</v>
      </c>
      <c r="G3" s="6">
        <f t="shared" ref="G3:G66" si="0">E3/F3</f>
        <v>1.0526315789473686</v>
      </c>
      <c r="H3" s="1">
        <v>2020</v>
      </c>
      <c r="L3" s="7"/>
    </row>
    <row r="4" spans="1:12" x14ac:dyDescent="0.35">
      <c r="A4" s="2" t="s">
        <v>14</v>
      </c>
      <c r="B4" s="3" t="s">
        <v>15</v>
      </c>
      <c r="C4" s="1" t="s">
        <v>16</v>
      </c>
      <c r="D4" s="1" t="s">
        <v>10</v>
      </c>
      <c r="E4" s="4">
        <v>706778</v>
      </c>
      <c r="F4" s="5">
        <v>841065.82</v>
      </c>
      <c r="G4" s="6">
        <f t="shared" si="0"/>
        <v>0.84033613445378152</v>
      </c>
      <c r="H4" s="1">
        <v>2020</v>
      </c>
    </row>
    <row r="5" spans="1:12" x14ac:dyDescent="0.35">
      <c r="A5" s="2" t="s">
        <v>17</v>
      </c>
      <c r="B5" s="3" t="s">
        <v>18</v>
      </c>
      <c r="C5" s="1" t="s">
        <v>19</v>
      </c>
      <c r="D5" s="1" t="s">
        <v>10</v>
      </c>
      <c r="E5" s="4">
        <v>863404</v>
      </c>
      <c r="F5" s="5">
        <v>725259.36</v>
      </c>
      <c r="G5" s="6">
        <f t="shared" si="0"/>
        <v>1.1904761904761905</v>
      </c>
      <c r="H5" s="1">
        <v>2020</v>
      </c>
    </row>
    <row r="6" spans="1:12" x14ac:dyDescent="0.35">
      <c r="A6" s="2" t="s">
        <v>20</v>
      </c>
      <c r="B6" s="3" t="s">
        <v>21</v>
      </c>
      <c r="C6" s="1" t="s">
        <v>22</v>
      </c>
      <c r="D6" s="1" t="s">
        <v>10</v>
      </c>
      <c r="E6" s="4">
        <v>550669</v>
      </c>
      <c r="F6" s="5">
        <v>286347.88</v>
      </c>
      <c r="G6" s="6">
        <f t="shared" si="0"/>
        <v>1.9230769230769231</v>
      </c>
      <c r="H6" s="1">
        <v>2020</v>
      </c>
    </row>
    <row r="7" spans="1:12" x14ac:dyDescent="0.35">
      <c r="A7" s="2" t="s">
        <v>20</v>
      </c>
      <c r="B7" s="3" t="s">
        <v>21</v>
      </c>
      <c r="C7" s="1" t="s">
        <v>23</v>
      </c>
      <c r="D7" s="1" t="s">
        <v>10</v>
      </c>
      <c r="E7" s="4">
        <v>404305</v>
      </c>
      <c r="F7" s="5">
        <v>436649.4</v>
      </c>
      <c r="G7" s="6">
        <f t="shared" si="0"/>
        <v>0.92592592592592593</v>
      </c>
      <c r="H7" s="1">
        <v>2020</v>
      </c>
    </row>
    <row r="8" spans="1:12" x14ac:dyDescent="0.35">
      <c r="A8" s="2" t="s">
        <v>20</v>
      </c>
      <c r="B8" s="3" t="s">
        <v>21</v>
      </c>
      <c r="C8" s="1" t="s">
        <v>24</v>
      </c>
      <c r="D8" s="1" t="s">
        <v>10</v>
      </c>
      <c r="E8" s="4">
        <v>449815</v>
      </c>
      <c r="F8" s="5">
        <v>211413.05</v>
      </c>
      <c r="G8" s="6">
        <f t="shared" si="0"/>
        <v>2.1276595744680851</v>
      </c>
      <c r="H8" s="1">
        <v>2020</v>
      </c>
    </row>
    <row r="9" spans="1:12" x14ac:dyDescent="0.35">
      <c r="A9" s="2" t="s">
        <v>20</v>
      </c>
      <c r="B9" s="3" t="s">
        <v>21</v>
      </c>
      <c r="C9" s="1" t="s">
        <v>25</v>
      </c>
      <c r="D9" s="1" t="s">
        <v>10</v>
      </c>
      <c r="E9" s="4">
        <v>507487</v>
      </c>
      <c r="F9" s="5">
        <v>182695.32</v>
      </c>
      <c r="G9" s="6">
        <f t="shared" si="0"/>
        <v>2.7777777777777777</v>
      </c>
      <c r="H9" s="1">
        <v>2020</v>
      </c>
    </row>
    <row r="10" spans="1:12" x14ac:dyDescent="0.35">
      <c r="A10" s="2" t="s">
        <v>26</v>
      </c>
      <c r="B10" s="3" t="s">
        <v>27</v>
      </c>
      <c r="C10" s="1" t="s">
        <v>28</v>
      </c>
      <c r="D10" s="1" t="s">
        <v>10</v>
      </c>
      <c r="E10" s="4">
        <v>285129</v>
      </c>
      <c r="F10" s="5">
        <v>210995.46</v>
      </c>
      <c r="G10" s="6">
        <f t="shared" si="0"/>
        <v>1.3513513513513513</v>
      </c>
      <c r="H10" s="1">
        <v>2020</v>
      </c>
    </row>
    <row r="11" spans="1:12" x14ac:dyDescent="0.35">
      <c r="A11" s="2" t="s">
        <v>29</v>
      </c>
      <c r="B11" s="3" t="s">
        <v>30</v>
      </c>
      <c r="C11" s="1" t="s">
        <v>31</v>
      </c>
      <c r="D11" s="1" t="s">
        <v>10</v>
      </c>
      <c r="E11" s="4">
        <v>932763</v>
      </c>
      <c r="F11" s="5">
        <v>1119315.5999999999</v>
      </c>
      <c r="G11" s="6">
        <f t="shared" si="0"/>
        <v>0.83333333333333348</v>
      </c>
      <c r="H11" s="1">
        <v>2020</v>
      </c>
    </row>
    <row r="12" spans="1:12" x14ac:dyDescent="0.35">
      <c r="A12" s="2" t="s">
        <v>32</v>
      </c>
      <c r="B12" s="3" t="s">
        <v>33</v>
      </c>
      <c r="C12" s="1" t="s">
        <v>34</v>
      </c>
      <c r="D12" s="1" t="s">
        <v>10</v>
      </c>
      <c r="E12" s="4">
        <v>460305</v>
      </c>
      <c r="F12" s="5">
        <v>276183</v>
      </c>
      <c r="G12" s="6">
        <f t="shared" si="0"/>
        <v>1.6666666666666667</v>
      </c>
      <c r="H12" s="1">
        <v>2020</v>
      </c>
    </row>
    <row r="13" spans="1:12" x14ac:dyDescent="0.35">
      <c r="A13" s="2" t="s">
        <v>35</v>
      </c>
      <c r="B13" s="3" t="s">
        <v>36</v>
      </c>
      <c r="C13" s="1" t="s">
        <v>37</v>
      </c>
      <c r="D13" s="1" t="s">
        <v>10</v>
      </c>
      <c r="E13" s="4">
        <v>216707</v>
      </c>
      <c r="F13" s="5">
        <v>138692.48000000001</v>
      </c>
      <c r="G13" s="6">
        <f t="shared" si="0"/>
        <v>1.5624999999999998</v>
      </c>
      <c r="H13" s="1">
        <v>2020</v>
      </c>
    </row>
    <row r="14" spans="1:12" x14ac:dyDescent="0.35">
      <c r="A14" s="2" t="s">
        <v>35</v>
      </c>
      <c r="B14" s="3" t="s">
        <v>36</v>
      </c>
      <c r="C14" s="1" t="s">
        <v>38</v>
      </c>
      <c r="D14" s="1" t="s">
        <v>10</v>
      </c>
      <c r="E14" s="4">
        <v>331880</v>
      </c>
      <c r="F14" s="5">
        <v>102882.8</v>
      </c>
      <c r="G14" s="6">
        <f t="shared" si="0"/>
        <v>3.225806451612903</v>
      </c>
      <c r="H14" s="1">
        <v>2020</v>
      </c>
    </row>
    <row r="15" spans="1:12" x14ac:dyDescent="0.35">
      <c r="A15" s="2" t="s">
        <v>39</v>
      </c>
      <c r="B15" s="3" t="s">
        <v>40</v>
      </c>
      <c r="C15" s="1" t="s">
        <v>41</v>
      </c>
      <c r="D15" s="1" t="s">
        <v>10</v>
      </c>
      <c r="E15" s="4">
        <v>510634</v>
      </c>
      <c r="F15" s="5">
        <v>127658.5</v>
      </c>
      <c r="G15" s="6">
        <f t="shared" si="0"/>
        <v>4</v>
      </c>
      <c r="H15" s="1">
        <v>2020</v>
      </c>
    </row>
    <row r="16" spans="1:12" x14ac:dyDescent="0.35">
      <c r="A16" s="2" t="s">
        <v>42</v>
      </c>
      <c r="B16" s="3" t="s">
        <v>43</v>
      </c>
      <c r="C16" s="1" t="s">
        <v>44</v>
      </c>
      <c r="D16" s="1" t="s">
        <v>10</v>
      </c>
      <c r="E16" s="4">
        <v>761173</v>
      </c>
      <c r="F16" s="5">
        <v>829678.57000000007</v>
      </c>
      <c r="G16" s="6">
        <f t="shared" si="0"/>
        <v>0.9174311926605504</v>
      </c>
      <c r="H16" s="1">
        <v>2020</v>
      </c>
    </row>
    <row r="17" spans="1:8" x14ac:dyDescent="0.35">
      <c r="A17" s="2" t="s">
        <v>45</v>
      </c>
      <c r="B17" s="3" t="s">
        <v>46</v>
      </c>
      <c r="C17" s="1" t="s">
        <v>47</v>
      </c>
      <c r="D17" s="1" t="s">
        <v>10</v>
      </c>
      <c r="E17" s="4">
        <v>487419</v>
      </c>
      <c r="F17" s="5">
        <v>472796.43</v>
      </c>
      <c r="G17" s="6">
        <f t="shared" si="0"/>
        <v>1.0309278350515465</v>
      </c>
      <c r="H17" s="1">
        <v>2020</v>
      </c>
    </row>
    <row r="18" spans="1:8" x14ac:dyDescent="0.35">
      <c r="A18" s="2" t="s">
        <v>48</v>
      </c>
      <c r="B18" s="3" t="s">
        <v>49</v>
      </c>
      <c r="C18" s="1" t="s">
        <v>50</v>
      </c>
      <c r="D18" s="1" t="s">
        <v>10</v>
      </c>
      <c r="E18" s="4">
        <v>742605</v>
      </c>
      <c r="F18" s="5">
        <v>683196.6</v>
      </c>
      <c r="G18" s="6">
        <f t="shared" si="0"/>
        <v>1.0869565217391304</v>
      </c>
      <c r="H18" s="1">
        <v>2020</v>
      </c>
    </row>
    <row r="19" spans="1:8" x14ac:dyDescent="0.35">
      <c r="A19" s="2" t="s">
        <v>51</v>
      </c>
      <c r="B19" s="3" t="s">
        <v>52</v>
      </c>
      <c r="C19" s="1" t="s">
        <v>53</v>
      </c>
      <c r="D19" s="1" t="s">
        <v>10</v>
      </c>
      <c r="E19" s="4">
        <v>262230</v>
      </c>
      <c r="F19" s="5">
        <v>138981.9</v>
      </c>
      <c r="G19" s="6">
        <f t="shared" si="0"/>
        <v>1.8867924528301887</v>
      </c>
      <c r="H19" s="1">
        <v>2020</v>
      </c>
    </row>
    <row r="20" spans="1:8" x14ac:dyDescent="0.35">
      <c r="A20" s="2" t="s">
        <v>51</v>
      </c>
      <c r="B20" s="3" t="s">
        <v>52</v>
      </c>
      <c r="C20" s="1" t="s">
        <v>54</v>
      </c>
      <c r="D20" s="1" t="s">
        <v>10</v>
      </c>
      <c r="E20" s="4">
        <v>148109</v>
      </c>
      <c r="F20" s="5">
        <v>119968.29000000001</v>
      </c>
      <c r="G20" s="6">
        <f t="shared" si="0"/>
        <v>1.2345679012345678</v>
      </c>
      <c r="H20" s="1">
        <v>2020</v>
      </c>
    </row>
    <row r="21" spans="1:8" x14ac:dyDescent="0.35">
      <c r="A21" s="2" t="s">
        <v>55</v>
      </c>
      <c r="B21" s="3" t="s">
        <v>56</v>
      </c>
      <c r="C21" s="1" t="s">
        <v>57</v>
      </c>
      <c r="D21" s="1" t="s">
        <v>10</v>
      </c>
      <c r="E21" s="4">
        <v>578004</v>
      </c>
      <c r="F21" s="5">
        <v>606904.20000000007</v>
      </c>
      <c r="G21" s="6">
        <f t="shared" si="0"/>
        <v>0.95238095238095222</v>
      </c>
      <c r="H21" s="1">
        <v>2020</v>
      </c>
    </row>
    <row r="22" spans="1:8" x14ac:dyDescent="0.35">
      <c r="A22" s="2" t="s">
        <v>58</v>
      </c>
      <c r="B22" s="3" t="s">
        <v>59</v>
      </c>
      <c r="C22" s="1" t="s">
        <v>60</v>
      </c>
      <c r="D22" s="1" t="s">
        <v>10</v>
      </c>
      <c r="E22" s="4">
        <v>72652</v>
      </c>
      <c r="F22" s="5">
        <v>55215.520000000004</v>
      </c>
      <c r="G22" s="6">
        <f t="shared" si="0"/>
        <v>1.3157894736842104</v>
      </c>
      <c r="H22" s="1">
        <v>2020</v>
      </c>
    </row>
    <row r="23" spans="1:8" x14ac:dyDescent="0.35">
      <c r="A23" s="2" t="s">
        <v>61</v>
      </c>
      <c r="B23" s="3" t="s">
        <v>62</v>
      </c>
      <c r="C23" s="1" t="s">
        <v>63</v>
      </c>
      <c r="D23" s="1" t="s">
        <v>10</v>
      </c>
      <c r="E23" s="4">
        <v>933746</v>
      </c>
      <c r="F23" s="5">
        <v>1064470.44</v>
      </c>
      <c r="G23" s="6">
        <f t="shared" si="0"/>
        <v>0.87719298245614041</v>
      </c>
      <c r="H23" s="1">
        <v>2020</v>
      </c>
    </row>
    <row r="24" spans="1:8" x14ac:dyDescent="0.35">
      <c r="A24" s="2" t="s">
        <v>64</v>
      </c>
      <c r="B24" s="3" t="s">
        <v>65</v>
      </c>
      <c r="C24" s="1" t="s">
        <v>66</v>
      </c>
      <c r="D24" s="1" t="s">
        <v>10</v>
      </c>
      <c r="E24" s="4">
        <v>415410</v>
      </c>
      <c r="F24" s="5">
        <v>162009.9</v>
      </c>
      <c r="G24" s="6">
        <f t="shared" si="0"/>
        <v>2.5641025641025643</v>
      </c>
      <c r="H24" s="1">
        <v>2020</v>
      </c>
    </row>
    <row r="25" spans="1:8" x14ac:dyDescent="0.35">
      <c r="A25" s="2" t="s">
        <v>67</v>
      </c>
      <c r="B25" s="3" t="s">
        <v>68</v>
      </c>
      <c r="C25" s="1" t="s">
        <v>69</v>
      </c>
      <c r="D25" s="1" t="s">
        <v>10</v>
      </c>
      <c r="E25" s="4">
        <v>575082</v>
      </c>
      <c r="F25" s="5">
        <v>241534.44</v>
      </c>
      <c r="G25" s="6">
        <f t="shared" si="0"/>
        <v>2.3809523809523809</v>
      </c>
      <c r="H25" s="1">
        <v>2020</v>
      </c>
    </row>
    <row r="26" spans="1:8" x14ac:dyDescent="0.35">
      <c r="A26" s="2" t="s">
        <v>70</v>
      </c>
      <c r="B26" s="3" t="s">
        <v>71</v>
      </c>
      <c r="C26" s="1" t="s">
        <v>72</v>
      </c>
      <c r="D26" s="1" t="s">
        <v>10</v>
      </c>
      <c r="E26" s="4">
        <v>762623</v>
      </c>
      <c r="F26" s="5">
        <v>770249.23</v>
      </c>
      <c r="G26" s="6">
        <f t="shared" si="0"/>
        <v>0.99009900990099009</v>
      </c>
      <c r="H26" s="1">
        <v>2020</v>
      </c>
    </row>
    <row r="27" spans="1:8" x14ac:dyDescent="0.35">
      <c r="A27" s="2" t="s">
        <v>70</v>
      </c>
      <c r="B27" s="3" t="s">
        <v>71</v>
      </c>
      <c r="C27" s="1" t="s">
        <v>73</v>
      </c>
      <c r="D27" s="1" t="s">
        <v>10</v>
      </c>
      <c r="E27" s="4">
        <v>956367</v>
      </c>
      <c r="F27" s="5">
        <v>745966.26</v>
      </c>
      <c r="G27" s="6">
        <f t="shared" si="0"/>
        <v>1.2820512820512819</v>
      </c>
      <c r="H27" s="1">
        <v>2020</v>
      </c>
    </row>
    <row r="28" spans="1:8" x14ac:dyDescent="0.35">
      <c r="A28" s="2" t="s">
        <v>74</v>
      </c>
      <c r="B28" s="3" t="s">
        <v>75</v>
      </c>
      <c r="C28" s="1" t="s">
        <v>76</v>
      </c>
      <c r="D28" s="1" t="s">
        <v>10</v>
      </c>
      <c r="E28" s="4">
        <v>472841</v>
      </c>
      <c r="F28" s="5">
        <v>491754.64</v>
      </c>
      <c r="G28" s="6">
        <f t="shared" si="0"/>
        <v>0.96153846153846156</v>
      </c>
      <c r="H28" s="1">
        <v>2020</v>
      </c>
    </row>
    <row r="29" spans="1:8" x14ac:dyDescent="0.35">
      <c r="A29" s="2" t="s">
        <v>77</v>
      </c>
      <c r="B29" s="3" t="s">
        <v>78</v>
      </c>
      <c r="C29" s="1" t="s">
        <v>79</v>
      </c>
      <c r="D29" s="1" t="s">
        <v>10</v>
      </c>
      <c r="E29" s="4">
        <v>345782</v>
      </c>
      <c r="F29" s="5">
        <v>238589.58</v>
      </c>
      <c r="G29" s="6">
        <f t="shared" si="0"/>
        <v>1.4492753623188406</v>
      </c>
      <c r="H29" s="1">
        <v>2020</v>
      </c>
    </row>
    <row r="30" spans="1:8" x14ac:dyDescent="0.35">
      <c r="A30" s="2" t="s">
        <v>80</v>
      </c>
      <c r="B30" s="3" t="s">
        <v>81</v>
      </c>
      <c r="C30" s="1" t="s">
        <v>82</v>
      </c>
      <c r="D30" s="1" t="s">
        <v>10</v>
      </c>
      <c r="E30" s="4">
        <v>415808</v>
      </c>
      <c r="F30" s="5">
        <v>270275.20000000001</v>
      </c>
      <c r="G30" s="6">
        <f t="shared" si="0"/>
        <v>1.5384615384615383</v>
      </c>
      <c r="H30" s="1">
        <v>2020</v>
      </c>
    </row>
    <row r="31" spans="1:8" x14ac:dyDescent="0.35">
      <c r="A31" s="2" t="s">
        <v>83</v>
      </c>
      <c r="B31" s="3" t="s">
        <v>84</v>
      </c>
      <c r="C31" s="1" t="s">
        <v>85</v>
      </c>
      <c r="D31" s="1" t="s">
        <v>10</v>
      </c>
      <c r="E31" s="4">
        <v>103429</v>
      </c>
      <c r="F31" s="5">
        <v>25857.25</v>
      </c>
      <c r="G31" s="6">
        <f t="shared" si="0"/>
        <v>4</v>
      </c>
      <c r="H31" s="1">
        <v>2020</v>
      </c>
    </row>
    <row r="32" spans="1:8" x14ac:dyDescent="0.35">
      <c r="A32" s="2" t="s">
        <v>86</v>
      </c>
      <c r="B32" s="3" t="s">
        <v>87</v>
      </c>
      <c r="C32" s="1" t="s">
        <v>88</v>
      </c>
      <c r="D32" s="1" t="s">
        <v>10</v>
      </c>
      <c r="E32" s="4">
        <v>410839</v>
      </c>
      <c r="F32" s="5">
        <v>102709.75</v>
      </c>
      <c r="G32" s="6">
        <f t="shared" si="0"/>
        <v>4</v>
      </c>
      <c r="H32" s="1">
        <v>2020</v>
      </c>
    </row>
    <row r="33" spans="1:8" x14ac:dyDescent="0.35">
      <c r="A33" s="2" t="s">
        <v>89</v>
      </c>
      <c r="B33" s="3" t="s">
        <v>90</v>
      </c>
      <c r="C33" s="1" t="s">
        <v>91</v>
      </c>
      <c r="D33" s="1" t="s">
        <v>10</v>
      </c>
      <c r="E33" s="4">
        <v>285939</v>
      </c>
      <c r="F33" s="5">
        <v>94359.87000000001</v>
      </c>
      <c r="G33" s="6">
        <f t="shared" si="0"/>
        <v>3.0303030303030298</v>
      </c>
      <c r="H33" s="1">
        <v>2020</v>
      </c>
    </row>
    <row r="34" spans="1:8" x14ac:dyDescent="0.35">
      <c r="A34" s="2" t="s">
        <v>92</v>
      </c>
      <c r="B34" s="3" t="s">
        <v>93</v>
      </c>
      <c r="C34" s="1" t="s">
        <v>94</v>
      </c>
      <c r="D34" s="1" t="s">
        <v>10</v>
      </c>
      <c r="E34" s="4">
        <v>671208</v>
      </c>
      <c r="F34" s="5">
        <v>396012.72</v>
      </c>
      <c r="G34" s="6">
        <f t="shared" si="0"/>
        <v>1.6949152542372883</v>
      </c>
      <c r="H34" s="1">
        <v>2020</v>
      </c>
    </row>
    <row r="35" spans="1:8" x14ac:dyDescent="0.35">
      <c r="A35" s="2" t="s">
        <v>95</v>
      </c>
      <c r="B35" s="3" t="s">
        <v>96</v>
      </c>
      <c r="C35" s="1" t="s">
        <v>97</v>
      </c>
      <c r="D35" s="1" t="s">
        <v>10</v>
      </c>
      <c r="E35" s="4">
        <v>541340</v>
      </c>
      <c r="F35" s="5">
        <v>627954.39999999991</v>
      </c>
      <c r="G35" s="6">
        <f t="shared" si="0"/>
        <v>0.86206896551724155</v>
      </c>
      <c r="H35" s="1">
        <v>2020</v>
      </c>
    </row>
    <row r="36" spans="1:8" x14ac:dyDescent="0.35">
      <c r="A36" s="2" t="s">
        <v>98</v>
      </c>
      <c r="B36" s="3" t="s">
        <v>99</v>
      </c>
      <c r="C36" s="1" t="s">
        <v>100</v>
      </c>
      <c r="D36" s="1" t="s">
        <v>10</v>
      </c>
      <c r="E36" s="4">
        <v>78933</v>
      </c>
      <c r="F36" s="5">
        <v>94719.599999999991</v>
      </c>
      <c r="G36" s="6">
        <f t="shared" si="0"/>
        <v>0.83333333333333337</v>
      </c>
      <c r="H36" s="1">
        <v>2020</v>
      </c>
    </row>
    <row r="37" spans="1:8" x14ac:dyDescent="0.35">
      <c r="A37" s="2" t="s">
        <v>101</v>
      </c>
      <c r="B37" s="3" t="s">
        <v>102</v>
      </c>
      <c r="C37" s="1" t="s">
        <v>103</v>
      </c>
      <c r="D37" s="1" t="s">
        <v>10</v>
      </c>
      <c r="E37" s="4">
        <v>520424</v>
      </c>
      <c r="F37" s="5">
        <v>494402.8</v>
      </c>
      <c r="G37" s="6">
        <f t="shared" si="0"/>
        <v>1.0526315789473684</v>
      </c>
      <c r="H37" s="1">
        <v>2020</v>
      </c>
    </row>
    <row r="38" spans="1:8" x14ac:dyDescent="0.35">
      <c r="A38" s="2" t="s">
        <v>104</v>
      </c>
      <c r="B38" s="3" t="s">
        <v>105</v>
      </c>
      <c r="C38" s="1" t="s">
        <v>106</v>
      </c>
      <c r="D38" s="1" t="s">
        <v>10</v>
      </c>
      <c r="E38" s="4">
        <v>85427</v>
      </c>
      <c r="F38" s="5">
        <v>97386.78</v>
      </c>
      <c r="G38" s="6">
        <f t="shared" si="0"/>
        <v>0.87719298245614041</v>
      </c>
      <c r="H38" s="1">
        <v>2020</v>
      </c>
    </row>
    <row r="39" spans="1:8" x14ac:dyDescent="0.35">
      <c r="A39" s="2" t="s">
        <v>107</v>
      </c>
      <c r="B39" s="3" t="s">
        <v>108</v>
      </c>
      <c r="C39" s="1" t="s">
        <v>109</v>
      </c>
      <c r="D39" s="1" t="s">
        <v>10</v>
      </c>
      <c r="E39" s="4">
        <v>268537</v>
      </c>
      <c r="F39" s="5">
        <v>75190.36</v>
      </c>
      <c r="G39" s="6">
        <f t="shared" si="0"/>
        <v>3.5714285714285716</v>
      </c>
      <c r="H39" s="1">
        <v>2020</v>
      </c>
    </row>
    <row r="40" spans="1:8" x14ac:dyDescent="0.35">
      <c r="A40" s="2" t="s">
        <v>110</v>
      </c>
      <c r="B40" s="3" t="s">
        <v>111</v>
      </c>
      <c r="C40" s="1" t="s">
        <v>112</v>
      </c>
      <c r="D40" s="1" t="s">
        <v>10</v>
      </c>
      <c r="E40" s="4">
        <v>608228</v>
      </c>
      <c r="F40" s="5">
        <v>735955.88</v>
      </c>
      <c r="G40" s="6">
        <f t="shared" si="0"/>
        <v>0.82644628099173556</v>
      </c>
      <c r="H40" s="1">
        <v>2020</v>
      </c>
    </row>
    <row r="41" spans="1:8" x14ac:dyDescent="0.35">
      <c r="A41" s="2" t="s">
        <v>113</v>
      </c>
      <c r="B41" s="3" t="s">
        <v>114</v>
      </c>
      <c r="C41" s="1" t="s">
        <v>115</v>
      </c>
      <c r="D41" s="1" t="s">
        <v>10</v>
      </c>
      <c r="E41" s="4">
        <v>725463</v>
      </c>
      <c r="F41" s="5">
        <v>522333.36</v>
      </c>
      <c r="G41" s="6">
        <f t="shared" si="0"/>
        <v>1.3888888888888888</v>
      </c>
      <c r="H41" s="1">
        <v>2020</v>
      </c>
    </row>
    <row r="42" spans="1:8" x14ac:dyDescent="0.35">
      <c r="A42" s="2" t="s">
        <v>113</v>
      </c>
      <c r="B42" s="3" t="s">
        <v>114</v>
      </c>
      <c r="C42" s="1" t="s">
        <v>116</v>
      </c>
      <c r="D42" s="1" t="s">
        <v>10</v>
      </c>
      <c r="E42" s="4">
        <v>160401</v>
      </c>
      <c r="F42" s="5">
        <v>125112.78</v>
      </c>
      <c r="G42" s="6">
        <f t="shared" si="0"/>
        <v>1.2820512820512822</v>
      </c>
      <c r="H42" s="1">
        <v>2020</v>
      </c>
    </row>
    <row r="43" spans="1:8" x14ac:dyDescent="0.35">
      <c r="A43" s="2" t="s">
        <v>113</v>
      </c>
      <c r="B43" s="3" t="s">
        <v>114</v>
      </c>
      <c r="C43" s="1" t="s">
        <v>117</v>
      </c>
      <c r="D43" s="1" t="s">
        <v>10</v>
      </c>
      <c r="E43" s="4">
        <v>903012</v>
      </c>
      <c r="F43" s="5">
        <v>948162.60000000009</v>
      </c>
      <c r="G43" s="6">
        <f t="shared" si="0"/>
        <v>0.95238095238095233</v>
      </c>
      <c r="H43" s="1">
        <v>2020</v>
      </c>
    </row>
    <row r="44" spans="1:8" x14ac:dyDescent="0.35">
      <c r="A44" s="2" t="s">
        <v>118</v>
      </c>
      <c r="B44" s="3" t="s">
        <v>119</v>
      </c>
      <c r="C44" s="1" t="s">
        <v>120</v>
      </c>
      <c r="D44" s="1" t="s">
        <v>10</v>
      </c>
      <c r="E44" s="4">
        <v>352829</v>
      </c>
      <c r="F44" s="5">
        <v>370470.45</v>
      </c>
      <c r="G44" s="6">
        <f t="shared" si="0"/>
        <v>0.95238095238095233</v>
      </c>
      <c r="H44" s="1">
        <v>2020</v>
      </c>
    </row>
    <row r="45" spans="1:8" x14ac:dyDescent="0.35">
      <c r="A45" s="2" t="s">
        <v>121</v>
      </c>
      <c r="B45" s="3" t="s">
        <v>122</v>
      </c>
      <c r="C45" s="1" t="s">
        <v>123</v>
      </c>
      <c r="D45" s="1" t="s">
        <v>10</v>
      </c>
      <c r="E45" s="4">
        <v>696983</v>
      </c>
      <c r="F45" s="5">
        <v>369400.99</v>
      </c>
      <c r="G45" s="6">
        <f t="shared" si="0"/>
        <v>1.8867924528301887</v>
      </c>
      <c r="H45" s="1">
        <v>2020</v>
      </c>
    </row>
    <row r="46" spans="1:8" x14ac:dyDescent="0.35">
      <c r="A46" s="2" t="s">
        <v>124</v>
      </c>
      <c r="B46" s="3" t="s">
        <v>125</v>
      </c>
      <c r="C46" s="1" t="s">
        <v>126</v>
      </c>
      <c r="D46" s="1" t="s">
        <v>10</v>
      </c>
      <c r="E46" s="4">
        <v>646758</v>
      </c>
      <c r="F46" s="5">
        <v>472133.33999999997</v>
      </c>
      <c r="G46" s="6">
        <f t="shared" si="0"/>
        <v>1.3698630136986303</v>
      </c>
      <c r="H46" s="1">
        <v>2020</v>
      </c>
    </row>
    <row r="47" spans="1:8" x14ac:dyDescent="0.35">
      <c r="A47" s="2" t="s">
        <v>127</v>
      </c>
      <c r="B47" s="3" t="s">
        <v>128</v>
      </c>
      <c r="C47" s="1" t="s">
        <v>129</v>
      </c>
      <c r="D47" s="1" t="s">
        <v>10</v>
      </c>
      <c r="E47" s="4">
        <v>390906</v>
      </c>
      <c r="F47" s="5">
        <v>160271.46</v>
      </c>
      <c r="G47" s="6">
        <f t="shared" si="0"/>
        <v>2.4390243902439024</v>
      </c>
      <c r="H47" s="1">
        <v>2020</v>
      </c>
    </row>
    <row r="48" spans="1:8" x14ac:dyDescent="0.35">
      <c r="A48" s="2" t="s">
        <v>130</v>
      </c>
      <c r="B48" s="3" t="s">
        <v>131</v>
      </c>
      <c r="C48" s="1" t="s">
        <v>132</v>
      </c>
      <c r="D48" s="1" t="s">
        <v>10</v>
      </c>
      <c r="E48" s="4">
        <v>131185</v>
      </c>
      <c r="F48" s="5">
        <v>157422</v>
      </c>
      <c r="G48" s="6">
        <f t="shared" si="0"/>
        <v>0.83333333333333337</v>
      </c>
      <c r="H48" s="1">
        <v>2020</v>
      </c>
    </row>
    <row r="49" spans="1:8" x14ac:dyDescent="0.35">
      <c r="A49" s="2" t="s">
        <v>133</v>
      </c>
      <c r="B49" s="3" t="s">
        <v>134</v>
      </c>
      <c r="C49" s="1" t="s">
        <v>135</v>
      </c>
      <c r="D49" s="1" t="s">
        <v>10</v>
      </c>
      <c r="E49" s="4">
        <v>993125</v>
      </c>
      <c r="F49" s="5">
        <v>506493.75</v>
      </c>
      <c r="G49" s="6">
        <f t="shared" si="0"/>
        <v>1.9607843137254901</v>
      </c>
      <c r="H49" s="1">
        <v>2020</v>
      </c>
    </row>
    <row r="50" spans="1:8" x14ac:dyDescent="0.35">
      <c r="A50" s="2" t="s">
        <v>136</v>
      </c>
      <c r="B50" s="3" t="s">
        <v>137</v>
      </c>
      <c r="C50" s="1" t="s">
        <v>138</v>
      </c>
      <c r="D50" s="1" t="s">
        <v>10</v>
      </c>
      <c r="E50" s="4">
        <v>584520</v>
      </c>
      <c r="F50" s="5">
        <v>637126.80000000005</v>
      </c>
      <c r="G50" s="6">
        <f t="shared" si="0"/>
        <v>0.9174311926605504</v>
      </c>
      <c r="H50" s="1">
        <v>2020</v>
      </c>
    </row>
    <row r="51" spans="1:8" x14ac:dyDescent="0.35">
      <c r="A51" s="2" t="s">
        <v>139</v>
      </c>
      <c r="B51" s="3" t="s">
        <v>140</v>
      </c>
      <c r="C51" s="1" t="s">
        <v>141</v>
      </c>
      <c r="D51" s="1" t="s">
        <v>10</v>
      </c>
      <c r="E51" s="4">
        <v>826148</v>
      </c>
      <c r="F51" s="5">
        <v>454381.4</v>
      </c>
      <c r="G51" s="6">
        <f t="shared" si="0"/>
        <v>1.8181818181818181</v>
      </c>
      <c r="H51" s="1">
        <v>2020</v>
      </c>
    </row>
    <row r="52" spans="1:8" x14ac:dyDescent="0.35">
      <c r="A52" s="2" t="s">
        <v>142</v>
      </c>
      <c r="B52" s="3" t="s">
        <v>143</v>
      </c>
      <c r="C52" s="1" t="s">
        <v>144</v>
      </c>
      <c r="D52" s="1" t="s">
        <v>10</v>
      </c>
      <c r="E52" s="4">
        <v>910818</v>
      </c>
      <c r="F52" s="5">
        <v>236812.68000000002</v>
      </c>
      <c r="G52" s="6">
        <f t="shared" si="0"/>
        <v>3.8461538461538458</v>
      </c>
      <c r="H52" s="1">
        <v>2020</v>
      </c>
    </row>
    <row r="53" spans="1:8" x14ac:dyDescent="0.35">
      <c r="A53" s="2" t="s">
        <v>142</v>
      </c>
      <c r="B53" s="3" t="s">
        <v>143</v>
      </c>
      <c r="C53" s="1" t="s">
        <v>145</v>
      </c>
      <c r="D53" s="1" t="s">
        <v>10</v>
      </c>
      <c r="E53" s="4">
        <v>970132</v>
      </c>
      <c r="F53" s="5">
        <v>756702.96000000008</v>
      </c>
      <c r="G53" s="6">
        <f t="shared" si="0"/>
        <v>1.2820512820512819</v>
      </c>
      <c r="H53" s="1">
        <v>2020</v>
      </c>
    </row>
    <row r="54" spans="1:8" x14ac:dyDescent="0.35">
      <c r="A54" s="2" t="s">
        <v>146</v>
      </c>
      <c r="B54" s="3" t="s">
        <v>147</v>
      </c>
      <c r="C54" s="1" t="s">
        <v>148</v>
      </c>
      <c r="D54" s="1" t="s">
        <v>10</v>
      </c>
      <c r="E54" s="4">
        <v>848440</v>
      </c>
      <c r="F54" s="5">
        <v>831471.2</v>
      </c>
      <c r="G54" s="6">
        <f t="shared" si="0"/>
        <v>1.0204081632653061</v>
      </c>
      <c r="H54" s="1">
        <v>2020</v>
      </c>
    </row>
    <row r="55" spans="1:8" x14ac:dyDescent="0.35">
      <c r="A55" s="2" t="s">
        <v>149</v>
      </c>
      <c r="B55" s="3" t="s">
        <v>150</v>
      </c>
      <c r="C55" s="1" t="s">
        <v>151</v>
      </c>
      <c r="D55" s="1" t="s">
        <v>10</v>
      </c>
      <c r="E55" s="4">
        <v>111358</v>
      </c>
      <c r="F55" s="5">
        <v>61246.9</v>
      </c>
      <c r="G55" s="6">
        <f t="shared" si="0"/>
        <v>1.8181818181818181</v>
      </c>
      <c r="H55" s="1">
        <v>2020</v>
      </c>
    </row>
    <row r="56" spans="1:8" x14ac:dyDescent="0.35">
      <c r="A56" s="2" t="s">
        <v>152</v>
      </c>
      <c r="B56" s="3" t="s">
        <v>153</v>
      </c>
      <c r="C56" s="1" t="s">
        <v>154</v>
      </c>
      <c r="D56" s="1" t="s">
        <v>10</v>
      </c>
      <c r="E56" s="4">
        <v>490991</v>
      </c>
      <c r="F56" s="5">
        <v>348603.61</v>
      </c>
      <c r="G56" s="6">
        <f t="shared" si="0"/>
        <v>1.4084507042253522</v>
      </c>
      <c r="H56" s="1">
        <v>2020</v>
      </c>
    </row>
    <row r="57" spans="1:8" x14ac:dyDescent="0.35">
      <c r="A57" s="2" t="s">
        <v>155</v>
      </c>
      <c r="B57" s="3" t="s">
        <v>156</v>
      </c>
      <c r="C57" s="1" t="s">
        <v>157</v>
      </c>
      <c r="D57" s="1" t="s">
        <v>10</v>
      </c>
      <c r="E57" s="4">
        <v>167584</v>
      </c>
      <c r="F57" s="5">
        <v>172611.52000000002</v>
      </c>
      <c r="G57" s="6">
        <f t="shared" si="0"/>
        <v>0.97087378640776689</v>
      </c>
      <c r="H57" s="1">
        <v>2020</v>
      </c>
    </row>
    <row r="58" spans="1:8" x14ac:dyDescent="0.35">
      <c r="A58" s="2" t="s">
        <v>158</v>
      </c>
      <c r="B58" s="3" t="s">
        <v>159</v>
      </c>
      <c r="C58" s="1" t="s">
        <v>160</v>
      </c>
      <c r="D58" s="1" t="s">
        <v>10</v>
      </c>
      <c r="E58" s="4">
        <v>181209</v>
      </c>
      <c r="F58" s="5">
        <v>110537.48999999999</v>
      </c>
      <c r="G58" s="6">
        <f t="shared" si="0"/>
        <v>1.639344262295082</v>
      </c>
      <c r="H58" s="1">
        <v>2020</v>
      </c>
    </row>
    <row r="59" spans="1:8" x14ac:dyDescent="0.35">
      <c r="A59" s="2" t="s">
        <v>161</v>
      </c>
      <c r="B59" s="3" t="s">
        <v>162</v>
      </c>
      <c r="C59" s="1" t="s">
        <v>163</v>
      </c>
      <c r="D59" s="1" t="s">
        <v>10</v>
      </c>
      <c r="E59" s="4">
        <v>924720</v>
      </c>
      <c r="F59" s="5">
        <v>591820.80000000005</v>
      </c>
      <c r="G59" s="6">
        <f t="shared" si="0"/>
        <v>1.5624999999999998</v>
      </c>
      <c r="H59" s="1">
        <v>2020</v>
      </c>
    </row>
    <row r="60" spans="1:8" x14ac:dyDescent="0.35">
      <c r="A60" s="2" t="s">
        <v>164</v>
      </c>
      <c r="B60" s="3" t="s">
        <v>165</v>
      </c>
      <c r="C60" s="1" t="s">
        <v>166</v>
      </c>
      <c r="D60" s="1" t="s">
        <v>10</v>
      </c>
      <c r="E60" s="4">
        <v>137038</v>
      </c>
      <c r="F60" s="5">
        <v>123334.2</v>
      </c>
      <c r="G60" s="6">
        <f t="shared" si="0"/>
        <v>1.1111111111111112</v>
      </c>
      <c r="H60" s="1">
        <v>2020</v>
      </c>
    </row>
    <row r="61" spans="1:8" x14ac:dyDescent="0.35">
      <c r="A61" s="2" t="s">
        <v>7</v>
      </c>
      <c r="B61" s="3" t="s">
        <v>8</v>
      </c>
      <c r="C61" s="1" t="s">
        <v>9</v>
      </c>
      <c r="D61" s="1" t="s">
        <v>167</v>
      </c>
      <c r="E61" s="4">
        <v>530939</v>
      </c>
      <c r="F61" s="5">
        <v>334491.57</v>
      </c>
      <c r="G61" s="6">
        <f t="shared" si="0"/>
        <v>1.5873015873015872</v>
      </c>
      <c r="H61" s="1">
        <v>2020</v>
      </c>
    </row>
    <row r="62" spans="1:8" x14ac:dyDescent="0.35">
      <c r="A62" s="2" t="s">
        <v>11</v>
      </c>
      <c r="B62" s="3" t="s">
        <v>12</v>
      </c>
      <c r="C62" s="1" t="s">
        <v>13</v>
      </c>
      <c r="D62" s="1" t="s">
        <v>167</v>
      </c>
      <c r="E62" s="4">
        <v>570193</v>
      </c>
      <c r="F62" s="5">
        <v>159654.04</v>
      </c>
      <c r="G62" s="6">
        <f t="shared" si="0"/>
        <v>3.5714285714285712</v>
      </c>
      <c r="H62" s="1">
        <v>2020</v>
      </c>
    </row>
    <row r="63" spans="1:8" x14ac:dyDescent="0.35">
      <c r="A63" s="2" t="s">
        <v>14</v>
      </c>
      <c r="B63" s="3" t="s">
        <v>15</v>
      </c>
      <c r="C63" s="1" t="s">
        <v>16</v>
      </c>
      <c r="D63" s="1" t="s">
        <v>167</v>
      </c>
      <c r="E63" s="4">
        <v>299550</v>
      </c>
      <c r="F63" s="5">
        <v>269595</v>
      </c>
      <c r="G63" s="6">
        <f t="shared" si="0"/>
        <v>1.1111111111111112</v>
      </c>
      <c r="H63" s="1">
        <v>2020</v>
      </c>
    </row>
    <row r="64" spans="1:8" x14ac:dyDescent="0.35">
      <c r="A64" s="2" t="s">
        <v>17</v>
      </c>
      <c r="B64" s="3" t="s">
        <v>18</v>
      </c>
      <c r="C64" s="1" t="s">
        <v>19</v>
      </c>
      <c r="D64" s="1" t="s">
        <v>167</v>
      </c>
      <c r="E64" s="4">
        <v>31490</v>
      </c>
      <c r="F64" s="5">
        <v>15430.1</v>
      </c>
      <c r="G64" s="6">
        <f t="shared" si="0"/>
        <v>2.0408163265306123</v>
      </c>
      <c r="H64" s="1">
        <v>2020</v>
      </c>
    </row>
    <row r="65" spans="1:8" x14ac:dyDescent="0.35">
      <c r="A65" s="2" t="s">
        <v>20</v>
      </c>
      <c r="B65" s="3" t="s">
        <v>21</v>
      </c>
      <c r="C65" s="1" t="s">
        <v>22</v>
      </c>
      <c r="D65" s="1" t="s">
        <v>167</v>
      </c>
      <c r="E65" s="4">
        <v>445534</v>
      </c>
      <c r="F65" s="5">
        <v>236133.02000000002</v>
      </c>
      <c r="G65" s="6">
        <f t="shared" si="0"/>
        <v>1.8867924528301885</v>
      </c>
      <c r="H65" s="1">
        <v>2020</v>
      </c>
    </row>
    <row r="66" spans="1:8" x14ac:dyDescent="0.35">
      <c r="A66" s="2" t="s">
        <v>20</v>
      </c>
      <c r="B66" s="3" t="s">
        <v>21</v>
      </c>
      <c r="C66" s="1" t="s">
        <v>23</v>
      </c>
      <c r="D66" s="1" t="s">
        <v>167</v>
      </c>
      <c r="E66" s="4">
        <v>327564</v>
      </c>
      <c r="F66" s="5">
        <v>111371.76000000001</v>
      </c>
      <c r="G66" s="6">
        <f t="shared" si="0"/>
        <v>2.9411764705882351</v>
      </c>
      <c r="H66" s="1">
        <v>2020</v>
      </c>
    </row>
    <row r="67" spans="1:8" x14ac:dyDescent="0.35">
      <c r="A67" s="2" t="s">
        <v>20</v>
      </c>
      <c r="B67" s="3" t="s">
        <v>21</v>
      </c>
      <c r="C67" s="1" t="s">
        <v>24</v>
      </c>
      <c r="D67" s="1" t="s">
        <v>167</v>
      </c>
      <c r="E67" s="4">
        <v>474661</v>
      </c>
      <c r="F67" s="5">
        <v>417701.68</v>
      </c>
      <c r="G67" s="6">
        <f t="shared" ref="G67:G130" si="1">E67/F67</f>
        <v>1.1363636363636365</v>
      </c>
      <c r="H67" s="1">
        <v>2020</v>
      </c>
    </row>
    <row r="68" spans="1:8" x14ac:dyDescent="0.35">
      <c r="A68" s="2" t="s">
        <v>20</v>
      </c>
      <c r="B68" s="3" t="s">
        <v>21</v>
      </c>
      <c r="C68" s="1" t="s">
        <v>25</v>
      </c>
      <c r="D68" s="1" t="s">
        <v>167</v>
      </c>
      <c r="E68" s="4">
        <v>281897</v>
      </c>
      <c r="F68" s="5">
        <v>312905.67000000004</v>
      </c>
      <c r="G68" s="6">
        <f t="shared" si="1"/>
        <v>0.9009009009009008</v>
      </c>
      <c r="H68" s="1">
        <v>2020</v>
      </c>
    </row>
    <row r="69" spans="1:8" x14ac:dyDescent="0.35">
      <c r="A69" s="2" t="s">
        <v>26</v>
      </c>
      <c r="B69" s="3" t="s">
        <v>27</v>
      </c>
      <c r="C69" s="1" t="s">
        <v>28</v>
      </c>
      <c r="D69" s="1" t="s">
        <v>167</v>
      </c>
      <c r="E69" s="4">
        <v>176865</v>
      </c>
      <c r="F69" s="5">
        <v>164484.45000000001</v>
      </c>
      <c r="G69" s="6">
        <f t="shared" si="1"/>
        <v>1.075268817204301</v>
      </c>
      <c r="H69" s="1">
        <v>2020</v>
      </c>
    </row>
    <row r="70" spans="1:8" x14ac:dyDescent="0.35">
      <c r="A70" s="2" t="s">
        <v>29</v>
      </c>
      <c r="B70" s="3" t="s">
        <v>30</v>
      </c>
      <c r="C70" s="1" t="s">
        <v>31</v>
      </c>
      <c r="D70" s="1" t="s">
        <v>167</v>
      </c>
      <c r="E70" s="4">
        <v>536929</v>
      </c>
      <c r="F70" s="5">
        <v>279203.08</v>
      </c>
      <c r="G70" s="6">
        <f t="shared" si="1"/>
        <v>1.9230769230769229</v>
      </c>
      <c r="H70" s="1">
        <v>2020</v>
      </c>
    </row>
    <row r="71" spans="1:8" x14ac:dyDescent="0.35">
      <c r="A71" s="2" t="s">
        <v>32</v>
      </c>
      <c r="B71" s="3" t="s">
        <v>33</v>
      </c>
      <c r="C71" s="1" t="s">
        <v>34</v>
      </c>
      <c r="D71" s="1" t="s">
        <v>167</v>
      </c>
      <c r="E71" s="4">
        <v>56205</v>
      </c>
      <c r="F71" s="5">
        <v>37657.350000000006</v>
      </c>
      <c r="G71" s="6">
        <f t="shared" si="1"/>
        <v>1.4925373134328357</v>
      </c>
      <c r="H71" s="1">
        <v>2020</v>
      </c>
    </row>
    <row r="72" spans="1:8" x14ac:dyDescent="0.35">
      <c r="A72" s="2" t="s">
        <v>35</v>
      </c>
      <c r="B72" s="3" t="s">
        <v>36</v>
      </c>
      <c r="C72" s="1" t="s">
        <v>37</v>
      </c>
      <c r="D72" s="1" t="s">
        <v>167</v>
      </c>
      <c r="E72" s="4">
        <v>44234</v>
      </c>
      <c r="F72" s="5">
        <v>20347.64</v>
      </c>
      <c r="G72" s="6">
        <f t="shared" si="1"/>
        <v>2.1739130434782608</v>
      </c>
      <c r="H72" s="1">
        <v>2020</v>
      </c>
    </row>
    <row r="73" spans="1:8" x14ac:dyDescent="0.35">
      <c r="A73" s="2" t="s">
        <v>35</v>
      </c>
      <c r="B73" s="3" t="s">
        <v>36</v>
      </c>
      <c r="C73" s="1" t="s">
        <v>38</v>
      </c>
      <c r="D73" s="1" t="s">
        <v>167</v>
      </c>
      <c r="E73" s="4">
        <v>117708</v>
      </c>
      <c r="F73" s="5">
        <v>89458.08</v>
      </c>
      <c r="G73" s="6">
        <f t="shared" si="1"/>
        <v>1.3157894736842104</v>
      </c>
      <c r="H73" s="1">
        <v>2020</v>
      </c>
    </row>
    <row r="74" spans="1:8" x14ac:dyDescent="0.35">
      <c r="A74" s="2" t="s">
        <v>39</v>
      </c>
      <c r="B74" s="3" t="s">
        <v>40</v>
      </c>
      <c r="C74" s="1" t="s">
        <v>41</v>
      </c>
      <c r="D74" s="1" t="s">
        <v>167</v>
      </c>
      <c r="E74" s="4">
        <v>447057</v>
      </c>
      <c r="F74" s="5">
        <v>339763.32</v>
      </c>
      <c r="G74" s="6">
        <f t="shared" si="1"/>
        <v>1.3157894736842104</v>
      </c>
      <c r="H74" s="1">
        <v>2020</v>
      </c>
    </row>
    <row r="75" spans="1:8" x14ac:dyDescent="0.35">
      <c r="A75" s="2" t="s">
        <v>42</v>
      </c>
      <c r="B75" s="3" t="s">
        <v>43</v>
      </c>
      <c r="C75" s="1" t="s">
        <v>44</v>
      </c>
      <c r="D75" s="1" t="s">
        <v>167</v>
      </c>
      <c r="E75" s="4">
        <v>233441</v>
      </c>
      <c r="F75" s="5">
        <v>207762.49</v>
      </c>
      <c r="G75" s="6">
        <f t="shared" si="1"/>
        <v>1.1235955056179776</v>
      </c>
      <c r="H75" s="1">
        <v>2020</v>
      </c>
    </row>
    <row r="76" spans="1:8" x14ac:dyDescent="0.35">
      <c r="A76" s="2" t="s">
        <v>45</v>
      </c>
      <c r="B76" s="3" t="s">
        <v>46</v>
      </c>
      <c r="C76" s="1" t="s">
        <v>47</v>
      </c>
      <c r="D76" s="1" t="s">
        <v>167</v>
      </c>
      <c r="E76" s="4">
        <v>443011</v>
      </c>
      <c r="F76" s="5">
        <v>465161.55000000005</v>
      </c>
      <c r="G76" s="6">
        <f t="shared" si="1"/>
        <v>0.95238095238095233</v>
      </c>
      <c r="H76" s="1">
        <v>2020</v>
      </c>
    </row>
    <row r="77" spans="1:8" x14ac:dyDescent="0.35">
      <c r="A77" s="2" t="s">
        <v>48</v>
      </c>
      <c r="B77" s="3" t="s">
        <v>49</v>
      </c>
      <c r="C77" s="1" t="s">
        <v>50</v>
      </c>
      <c r="D77" s="1" t="s">
        <v>167</v>
      </c>
      <c r="E77" s="4">
        <v>211714</v>
      </c>
      <c r="F77" s="5">
        <v>146082.65999999997</v>
      </c>
      <c r="G77" s="6">
        <f t="shared" si="1"/>
        <v>1.4492753623188408</v>
      </c>
      <c r="H77" s="1">
        <v>2020</v>
      </c>
    </row>
    <row r="78" spans="1:8" x14ac:dyDescent="0.35">
      <c r="A78" s="2" t="s">
        <v>51</v>
      </c>
      <c r="B78" s="3" t="s">
        <v>52</v>
      </c>
      <c r="C78" s="1" t="s">
        <v>53</v>
      </c>
      <c r="D78" s="1" t="s">
        <v>167</v>
      </c>
      <c r="E78" s="4">
        <v>322701</v>
      </c>
      <c r="F78" s="5">
        <v>316246.98</v>
      </c>
      <c r="G78" s="6">
        <f t="shared" si="1"/>
        <v>1.0204081632653061</v>
      </c>
      <c r="H78" s="1">
        <v>2020</v>
      </c>
    </row>
    <row r="79" spans="1:8" x14ac:dyDescent="0.35">
      <c r="A79" s="2" t="s">
        <v>51</v>
      </c>
      <c r="B79" s="3" t="s">
        <v>52</v>
      </c>
      <c r="C79" s="1" t="s">
        <v>54</v>
      </c>
      <c r="D79" s="1" t="s">
        <v>167</v>
      </c>
      <c r="E79" s="4">
        <v>206747</v>
      </c>
      <c r="F79" s="5">
        <v>254298.81</v>
      </c>
      <c r="G79" s="6">
        <f t="shared" si="1"/>
        <v>0.81300813008130079</v>
      </c>
      <c r="H79" s="1">
        <v>2020</v>
      </c>
    </row>
    <row r="80" spans="1:8" x14ac:dyDescent="0.35">
      <c r="A80" s="2" t="s">
        <v>55</v>
      </c>
      <c r="B80" s="3" t="s">
        <v>56</v>
      </c>
      <c r="C80" s="1" t="s">
        <v>57</v>
      </c>
      <c r="D80" s="1" t="s">
        <v>167</v>
      </c>
      <c r="E80" s="4">
        <v>69541</v>
      </c>
      <c r="F80" s="5">
        <v>34770.5</v>
      </c>
      <c r="G80" s="6">
        <f t="shared" si="1"/>
        <v>2</v>
      </c>
      <c r="H80" s="1">
        <v>2020</v>
      </c>
    </row>
    <row r="81" spans="1:8" x14ac:dyDescent="0.35">
      <c r="A81" s="2" t="s">
        <v>58</v>
      </c>
      <c r="B81" s="3" t="s">
        <v>59</v>
      </c>
      <c r="C81" s="1" t="s">
        <v>60</v>
      </c>
      <c r="D81" s="1" t="s">
        <v>167</v>
      </c>
      <c r="E81" s="4">
        <v>286008</v>
      </c>
      <c r="F81" s="5">
        <v>220226.16</v>
      </c>
      <c r="G81" s="6">
        <f t="shared" si="1"/>
        <v>1.2987012987012987</v>
      </c>
      <c r="H81" s="1">
        <v>2020</v>
      </c>
    </row>
    <row r="82" spans="1:8" x14ac:dyDescent="0.35">
      <c r="A82" s="2" t="s">
        <v>61</v>
      </c>
      <c r="B82" s="3" t="s">
        <v>62</v>
      </c>
      <c r="C82" s="1" t="s">
        <v>63</v>
      </c>
      <c r="D82" s="1" t="s">
        <v>167</v>
      </c>
      <c r="E82" s="4">
        <v>139809</v>
      </c>
      <c r="F82" s="5">
        <v>127226.19</v>
      </c>
      <c r="G82" s="6">
        <f t="shared" si="1"/>
        <v>1.0989010989010988</v>
      </c>
      <c r="H82" s="1">
        <v>2020</v>
      </c>
    </row>
    <row r="83" spans="1:8" x14ac:dyDescent="0.35">
      <c r="A83" s="2" t="s">
        <v>64</v>
      </c>
      <c r="B83" s="3" t="s">
        <v>65</v>
      </c>
      <c r="C83" s="1" t="s">
        <v>66</v>
      </c>
      <c r="D83" s="1" t="s">
        <v>167</v>
      </c>
      <c r="E83" s="4">
        <v>445626</v>
      </c>
      <c r="F83" s="5">
        <v>231725.52000000002</v>
      </c>
      <c r="G83" s="6">
        <f t="shared" si="1"/>
        <v>1.9230769230769229</v>
      </c>
      <c r="H83" s="1">
        <v>2020</v>
      </c>
    </row>
    <row r="84" spans="1:8" x14ac:dyDescent="0.35">
      <c r="A84" s="2" t="s">
        <v>67</v>
      </c>
      <c r="B84" s="3" t="s">
        <v>68</v>
      </c>
      <c r="C84" s="1" t="s">
        <v>69</v>
      </c>
      <c r="D84" s="1" t="s">
        <v>167</v>
      </c>
      <c r="E84" s="4">
        <v>208009</v>
      </c>
      <c r="F84" s="5">
        <v>176807.65</v>
      </c>
      <c r="G84" s="6">
        <f t="shared" si="1"/>
        <v>1.1764705882352942</v>
      </c>
      <c r="H84" s="1">
        <v>2020</v>
      </c>
    </row>
    <row r="85" spans="1:8" x14ac:dyDescent="0.35">
      <c r="A85" s="2" t="s">
        <v>70</v>
      </c>
      <c r="B85" s="3" t="s">
        <v>71</v>
      </c>
      <c r="C85" s="1" t="s">
        <v>72</v>
      </c>
      <c r="D85" s="1" t="s">
        <v>167</v>
      </c>
      <c r="E85" s="4">
        <v>554895</v>
      </c>
      <c r="F85" s="5">
        <v>621482.4</v>
      </c>
      <c r="G85" s="6">
        <f t="shared" si="1"/>
        <v>0.89285714285714279</v>
      </c>
      <c r="H85" s="1">
        <v>2020</v>
      </c>
    </row>
    <row r="86" spans="1:8" x14ac:dyDescent="0.35">
      <c r="A86" s="2" t="s">
        <v>70</v>
      </c>
      <c r="B86" s="3" t="s">
        <v>71</v>
      </c>
      <c r="C86" s="1" t="s">
        <v>73</v>
      </c>
      <c r="D86" s="1" t="s">
        <v>167</v>
      </c>
      <c r="E86" s="4">
        <v>261859</v>
      </c>
      <c r="F86" s="5">
        <v>188538.47999999998</v>
      </c>
      <c r="G86" s="6">
        <f t="shared" si="1"/>
        <v>1.3888888888888891</v>
      </c>
      <c r="H86" s="1">
        <v>2020</v>
      </c>
    </row>
    <row r="87" spans="1:8" x14ac:dyDescent="0.35">
      <c r="A87" s="2" t="s">
        <v>74</v>
      </c>
      <c r="B87" s="3" t="s">
        <v>75</v>
      </c>
      <c r="C87" s="1" t="s">
        <v>76</v>
      </c>
      <c r="D87" s="1" t="s">
        <v>167</v>
      </c>
      <c r="E87" s="4">
        <v>579052</v>
      </c>
      <c r="F87" s="5">
        <v>411126.92</v>
      </c>
      <c r="G87" s="6">
        <f t="shared" si="1"/>
        <v>1.4084507042253522</v>
      </c>
      <c r="H87" s="1">
        <v>2020</v>
      </c>
    </row>
    <row r="88" spans="1:8" x14ac:dyDescent="0.35">
      <c r="A88" s="2" t="s">
        <v>77</v>
      </c>
      <c r="B88" s="3" t="s">
        <v>78</v>
      </c>
      <c r="C88" s="1" t="s">
        <v>79</v>
      </c>
      <c r="D88" s="1" t="s">
        <v>167</v>
      </c>
      <c r="E88" s="4">
        <v>391328</v>
      </c>
      <c r="F88" s="5">
        <v>453940.47999999998</v>
      </c>
      <c r="G88" s="6">
        <f t="shared" si="1"/>
        <v>0.86206896551724144</v>
      </c>
      <c r="H88" s="1">
        <v>2020</v>
      </c>
    </row>
    <row r="89" spans="1:8" x14ac:dyDescent="0.35">
      <c r="A89" s="2" t="s">
        <v>80</v>
      </c>
      <c r="B89" s="3" t="s">
        <v>81</v>
      </c>
      <c r="C89" s="1" t="s">
        <v>82</v>
      </c>
      <c r="D89" s="1" t="s">
        <v>167</v>
      </c>
      <c r="E89" s="4">
        <v>253910</v>
      </c>
      <c r="F89" s="5">
        <v>269144.60000000003</v>
      </c>
      <c r="G89" s="6">
        <f t="shared" si="1"/>
        <v>0.94339622641509424</v>
      </c>
      <c r="H89" s="1">
        <v>2020</v>
      </c>
    </row>
    <row r="90" spans="1:8" x14ac:dyDescent="0.35">
      <c r="A90" s="2" t="s">
        <v>83</v>
      </c>
      <c r="B90" s="3" t="s">
        <v>84</v>
      </c>
      <c r="C90" s="1" t="s">
        <v>85</v>
      </c>
      <c r="D90" s="1" t="s">
        <v>167</v>
      </c>
      <c r="E90" s="4">
        <v>317886</v>
      </c>
      <c r="F90" s="5">
        <v>232056.78</v>
      </c>
      <c r="G90" s="6">
        <f t="shared" si="1"/>
        <v>1.3698630136986301</v>
      </c>
      <c r="H90" s="1">
        <v>2020</v>
      </c>
    </row>
    <row r="91" spans="1:8" x14ac:dyDescent="0.35">
      <c r="A91" s="2" t="s">
        <v>86</v>
      </c>
      <c r="B91" s="3" t="s">
        <v>87</v>
      </c>
      <c r="C91" s="1" t="s">
        <v>88</v>
      </c>
      <c r="D91" s="1" t="s">
        <v>167</v>
      </c>
      <c r="E91" s="4">
        <v>367770</v>
      </c>
      <c r="F91" s="5">
        <v>191240.4</v>
      </c>
      <c r="G91" s="6">
        <f t="shared" si="1"/>
        <v>1.9230769230769231</v>
      </c>
      <c r="H91" s="1">
        <v>2020</v>
      </c>
    </row>
    <row r="92" spans="1:8" x14ac:dyDescent="0.35">
      <c r="A92" s="2" t="s">
        <v>89</v>
      </c>
      <c r="B92" s="3" t="s">
        <v>90</v>
      </c>
      <c r="C92" s="1" t="s">
        <v>91</v>
      </c>
      <c r="D92" s="1" t="s">
        <v>167</v>
      </c>
      <c r="E92" s="4">
        <v>556837</v>
      </c>
      <c r="F92" s="5">
        <v>467743.07999999996</v>
      </c>
      <c r="G92" s="6">
        <f t="shared" si="1"/>
        <v>1.1904761904761907</v>
      </c>
      <c r="H92" s="1">
        <v>2020</v>
      </c>
    </row>
    <row r="93" spans="1:8" x14ac:dyDescent="0.35">
      <c r="A93" s="2" t="s">
        <v>92</v>
      </c>
      <c r="B93" s="3" t="s">
        <v>93</v>
      </c>
      <c r="C93" s="1" t="s">
        <v>94</v>
      </c>
      <c r="D93" s="1" t="s">
        <v>167</v>
      </c>
      <c r="E93" s="4">
        <v>35766</v>
      </c>
      <c r="F93" s="5">
        <v>27539.82</v>
      </c>
      <c r="G93" s="6">
        <f t="shared" si="1"/>
        <v>1.2987012987012987</v>
      </c>
      <c r="H93" s="1">
        <v>2020</v>
      </c>
    </row>
    <row r="94" spans="1:8" x14ac:dyDescent="0.35">
      <c r="A94" s="2" t="s">
        <v>95</v>
      </c>
      <c r="B94" s="3" t="s">
        <v>96</v>
      </c>
      <c r="C94" s="1" t="s">
        <v>97</v>
      </c>
      <c r="D94" s="1" t="s">
        <v>167</v>
      </c>
      <c r="E94" s="4">
        <v>209716</v>
      </c>
      <c r="F94" s="5">
        <v>90177.88</v>
      </c>
      <c r="G94" s="6">
        <f t="shared" si="1"/>
        <v>2.3255813953488369</v>
      </c>
      <c r="H94" s="1">
        <v>2020</v>
      </c>
    </row>
    <row r="95" spans="1:8" x14ac:dyDescent="0.35">
      <c r="A95" s="2" t="s">
        <v>98</v>
      </c>
      <c r="B95" s="3" t="s">
        <v>99</v>
      </c>
      <c r="C95" s="1" t="s">
        <v>100</v>
      </c>
      <c r="D95" s="1" t="s">
        <v>167</v>
      </c>
      <c r="E95" s="4">
        <v>296338</v>
      </c>
      <c r="F95" s="5">
        <v>281521.09999999998</v>
      </c>
      <c r="G95" s="6">
        <f t="shared" si="1"/>
        <v>1.0526315789473686</v>
      </c>
      <c r="H95" s="1">
        <v>2020</v>
      </c>
    </row>
    <row r="96" spans="1:8" x14ac:dyDescent="0.35">
      <c r="A96" s="2" t="s">
        <v>101</v>
      </c>
      <c r="B96" s="3" t="s">
        <v>102</v>
      </c>
      <c r="C96" s="1" t="s">
        <v>103</v>
      </c>
      <c r="D96" s="1" t="s">
        <v>167</v>
      </c>
      <c r="E96" s="4">
        <v>354969</v>
      </c>
      <c r="F96" s="5">
        <v>358518.69</v>
      </c>
      <c r="G96" s="6">
        <f t="shared" si="1"/>
        <v>0.99009900990099009</v>
      </c>
      <c r="H96" s="1">
        <v>2020</v>
      </c>
    </row>
    <row r="97" spans="1:8" x14ac:dyDescent="0.35">
      <c r="A97" s="2" t="s">
        <v>104</v>
      </c>
      <c r="B97" s="3" t="s">
        <v>105</v>
      </c>
      <c r="C97" s="1" t="s">
        <v>106</v>
      </c>
      <c r="D97" s="1" t="s">
        <v>167</v>
      </c>
      <c r="E97" s="4">
        <v>132700</v>
      </c>
      <c r="F97" s="5">
        <v>110141</v>
      </c>
      <c r="G97" s="6">
        <f t="shared" si="1"/>
        <v>1.2048192771084338</v>
      </c>
      <c r="H97" s="1">
        <v>2020</v>
      </c>
    </row>
    <row r="98" spans="1:8" x14ac:dyDescent="0.35">
      <c r="A98" s="2" t="s">
        <v>107</v>
      </c>
      <c r="B98" s="3" t="s">
        <v>108</v>
      </c>
      <c r="C98" s="1" t="s">
        <v>109</v>
      </c>
      <c r="D98" s="1" t="s">
        <v>167</v>
      </c>
      <c r="E98" s="4">
        <v>506003</v>
      </c>
      <c r="F98" s="5">
        <v>607203.6</v>
      </c>
      <c r="G98" s="6">
        <f t="shared" si="1"/>
        <v>0.83333333333333337</v>
      </c>
      <c r="H98" s="1">
        <v>2020</v>
      </c>
    </row>
    <row r="99" spans="1:8" x14ac:dyDescent="0.35">
      <c r="A99" s="2" t="s">
        <v>110</v>
      </c>
      <c r="B99" s="3" t="s">
        <v>111</v>
      </c>
      <c r="C99" s="1" t="s">
        <v>112</v>
      </c>
      <c r="D99" s="1" t="s">
        <v>167</v>
      </c>
      <c r="E99" s="4">
        <v>482063</v>
      </c>
      <c r="F99" s="5">
        <v>173542.68</v>
      </c>
      <c r="G99" s="6">
        <f t="shared" si="1"/>
        <v>2.7777777777777777</v>
      </c>
      <c r="H99" s="1">
        <v>2020</v>
      </c>
    </row>
    <row r="100" spans="1:8" x14ac:dyDescent="0.35">
      <c r="A100" s="2" t="s">
        <v>113</v>
      </c>
      <c r="B100" s="3" t="s">
        <v>114</v>
      </c>
      <c r="C100" s="1" t="s">
        <v>115</v>
      </c>
      <c r="D100" s="1" t="s">
        <v>167</v>
      </c>
      <c r="E100" s="4">
        <v>134969</v>
      </c>
      <c r="F100" s="5">
        <v>130919.93</v>
      </c>
      <c r="G100" s="6">
        <f t="shared" si="1"/>
        <v>1.0309278350515465</v>
      </c>
      <c r="H100" s="1">
        <v>2020</v>
      </c>
    </row>
    <row r="101" spans="1:8" x14ac:dyDescent="0.35">
      <c r="A101" s="2" t="s">
        <v>113</v>
      </c>
      <c r="B101" s="3" t="s">
        <v>114</v>
      </c>
      <c r="C101" s="1" t="s">
        <v>116</v>
      </c>
      <c r="D101" s="1" t="s">
        <v>167</v>
      </c>
      <c r="E101" s="4">
        <v>93012</v>
      </c>
      <c r="F101" s="5">
        <v>112544.51999999999</v>
      </c>
      <c r="G101" s="6">
        <f t="shared" si="1"/>
        <v>0.82644628099173556</v>
      </c>
      <c r="H101" s="1">
        <v>2020</v>
      </c>
    </row>
    <row r="102" spans="1:8" x14ac:dyDescent="0.35">
      <c r="A102" s="2" t="s">
        <v>113</v>
      </c>
      <c r="B102" s="3" t="s">
        <v>114</v>
      </c>
      <c r="C102" s="1" t="s">
        <v>117</v>
      </c>
      <c r="D102" s="1" t="s">
        <v>167</v>
      </c>
      <c r="E102" s="4">
        <v>356873</v>
      </c>
      <c r="F102" s="5">
        <v>124905.54999999999</v>
      </c>
      <c r="G102" s="6">
        <f t="shared" si="1"/>
        <v>2.8571428571428572</v>
      </c>
      <c r="H102" s="1">
        <v>2020</v>
      </c>
    </row>
    <row r="103" spans="1:8" x14ac:dyDescent="0.35">
      <c r="A103" s="2" t="s">
        <v>118</v>
      </c>
      <c r="B103" s="3" t="s">
        <v>119</v>
      </c>
      <c r="C103" s="1" t="s">
        <v>120</v>
      </c>
      <c r="D103" s="1" t="s">
        <v>167</v>
      </c>
      <c r="E103" s="4">
        <v>271807</v>
      </c>
      <c r="F103" s="5">
        <v>163084.19999999998</v>
      </c>
      <c r="G103" s="6">
        <f t="shared" si="1"/>
        <v>1.6666666666666667</v>
      </c>
      <c r="H103" s="1">
        <v>2020</v>
      </c>
    </row>
    <row r="104" spans="1:8" x14ac:dyDescent="0.35">
      <c r="A104" s="2" t="s">
        <v>121</v>
      </c>
      <c r="B104" s="3" t="s">
        <v>122</v>
      </c>
      <c r="C104" s="1" t="s">
        <v>123</v>
      </c>
      <c r="D104" s="1" t="s">
        <v>167</v>
      </c>
      <c r="E104" s="4">
        <v>106555</v>
      </c>
      <c r="F104" s="5">
        <v>55408.6</v>
      </c>
      <c r="G104" s="6">
        <f t="shared" si="1"/>
        <v>1.9230769230769231</v>
      </c>
      <c r="H104" s="1">
        <v>2020</v>
      </c>
    </row>
    <row r="105" spans="1:8" x14ac:dyDescent="0.35">
      <c r="A105" s="2" t="s">
        <v>124</v>
      </c>
      <c r="B105" s="3" t="s">
        <v>125</v>
      </c>
      <c r="C105" s="1" t="s">
        <v>126</v>
      </c>
      <c r="D105" s="1" t="s">
        <v>167</v>
      </c>
      <c r="E105" s="4">
        <v>70923</v>
      </c>
      <c r="F105" s="5">
        <v>84398.37</v>
      </c>
      <c r="G105" s="6">
        <f t="shared" si="1"/>
        <v>0.84033613445378152</v>
      </c>
      <c r="H105" s="1">
        <v>2020</v>
      </c>
    </row>
    <row r="106" spans="1:8" x14ac:dyDescent="0.35">
      <c r="A106" s="2" t="s">
        <v>127</v>
      </c>
      <c r="B106" s="3" t="s">
        <v>128</v>
      </c>
      <c r="C106" s="1" t="s">
        <v>129</v>
      </c>
      <c r="D106" s="1" t="s">
        <v>167</v>
      </c>
      <c r="E106" s="4">
        <v>271484</v>
      </c>
      <c r="F106" s="5">
        <v>100449.08</v>
      </c>
      <c r="G106" s="6">
        <f t="shared" si="1"/>
        <v>2.7027027027027026</v>
      </c>
      <c r="H106" s="1">
        <v>2020</v>
      </c>
    </row>
    <row r="107" spans="1:8" x14ac:dyDescent="0.35">
      <c r="A107" s="2" t="s">
        <v>130</v>
      </c>
      <c r="B107" s="3" t="s">
        <v>131</v>
      </c>
      <c r="C107" s="1" t="s">
        <v>132</v>
      </c>
      <c r="D107" s="1" t="s">
        <v>167</v>
      </c>
      <c r="E107" s="4">
        <v>362594</v>
      </c>
      <c r="F107" s="5">
        <v>101526.32</v>
      </c>
      <c r="G107" s="6">
        <f t="shared" si="1"/>
        <v>3.5714285714285712</v>
      </c>
      <c r="H107" s="1">
        <v>2020</v>
      </c>
    </row>
    <row r="108" spans="1:8" x14ac:dyDescent="0.35">
      <c r="A108" s="2" t="s">
        <v>133</v>
      </c>
      <c r="B108" s="3" t="s">
        <v>134</v>
      </c>
      <c r="C108" s="1" t="s">
        <v>135</v>
      </c>
      <c r="D108" s="1" t="s">
        <v>167</v>
      </c>
      <c r="E108" s="4">
        <v>424759</v>
      </c>
      <c r="F108" s="5">
        <v>373787.92</v>
      </c>
      <c r="G108" s="6">
        <f t="shared" si="1"/>
        <v>1.1363636363636365</v>
      </c>
      <c r="H108" s="1">
        <v>2020</v>
      </c>
    </row>
    <row r="109" spans="1:8" x14ac:dyDescent="0.35">
      <c r="A109" s="2" t="s">
        <v>136</v>
      </c>
      <c r="B109" s="3" t="s">
        <v>137</v>
      </c>
      <c r="C109" s="1" t="s">
        <v>138</v>
      </c>
      <c r="D109" s="1" t="s">
        <v>167</v>
      </c>
      <c r="E109" s="4">
        <v>568566</v>
      </c>
      <c r="F109" s="5">
        <v>523080.72000000003</v>
      </c>
      <c r="G109" s="6">
        <f t="shared" si="1"/>
        <v>1.0869565217391304</v>
      </c>
      <c r="H109" s="1">
        <v>2020</v>
      </c>
    </row>
    <row r="110" spans="1:8" x14ac:dyDescent="0.35">
      <c r="A110" s="2" t="s">
        <v>139</v>
      </c>
      <c r="B110" s="3" t="s">
        <v>140</v>
      </c>
      <c r="C110" s="1" t="s">
        <v>141</v>
      </c>
      <c r="D110" s="1" t="s">
        <v>167</v>
      </c>
      <c r="E110" s="4">
        <v>450655</v>
      </c>
      <c r="F110" s="5">
        <v>464174.65</v>
      </c>
      <c r="G110" s="6">
        <f t="shared" si="1"/>
        <v>0.97087378640776689</v>
      </c>
      <c r="H110" s="1">
        <v>2020</v>
      </c>
    </row>
    <row r="111" spans="1:8" x14ac:dyDescent="0.35">
      <c r="A111" s="2" t="s">
        <v>142</v>
      </c>
      <c r="B111" s="3" t="s">
        <v>143</v>
      </c>
      <c r="C111" s="1" t="s">
        <v>144</v>
      </c>
      <c r="D111" s="1" t="s">
        <v>167</v>
      </c>
      <c r="E111" s="4">
        <v>356602</v>
      </c>
      <c r="F111" s="5">
        <v>246055.37999999998</v>
      </c>
      <c r="G111" s="6">
        <f t="shared" si="1"/>
        <v>1.4492753623188408</v>
      </c>
      <c r="H111" s="1">
        <v>2020</v>
      </c>
    </row>
    <row r="112" spans="1:8" x14ac:dyDescent="0.35">
      <c r="A112" s="2" t="s">
        <v>142</v>
      </c>
      <c r="B112" s="3" t="s">
        <v>143</v>
      </c>
      <c r="C112" s="1" t="s">
        <v>145</v>
      </c>
      <c r="D112" s="1" t="s">
        <v>167</v>
      </c>
      <c r="E112" s="4">
        <v>481508</v>
      </c>
      <c r="F112" s="5">
        <v>553734.19999999995</v>
      </c>
      <c r="G112" s="6">
        <f t="shared" si="1"/>
        <v>0.86956521739130443</v>
      </c>
      <c r="H112" s="1">
        <v>2020</v>
      </c>
    </row>
    <row r="113" spans="1:8" x14ac:dyDescent="0.35">
      <c r="A113" s="2" t="s">
        <v>146</v>
      </c>
      <c r="B113" s="3" t="s">
        <v>147</v>
      </c>
      <c r="C113" s="1" t="s">
        <v>148</v>
      </c>
      <c r="D113" s="1" t="s">
        <v>167</v>
      </c>
      <c r="E113" s="4">
        <v>179527</v>
      </c>
      <c r="F113" s="5">
        <v>201070.24000000002</v>
      </c>
      <c r="G113" s="6">
        <f t="shared" si="1"/>
        <v>0.89285714285714279</v>
      </c>
      <c r="H113" s="1">
        <v>2020</v>
      </c>
    </row>
    <row r="114" spans="1:8" x14ac:dyDescent="0.35">
      <c r="A114" s="2" t="s">
        <v>149</v>
      </c>
      <c r="B114" s="3" t="s">
        <v>150</v>
      </c>
      <c r="C114" s="1" t="s">
        <v>151</v>
      </c>
      <c r="D114" s="1" t="s">
        <v>167</v>
      </c>
      <c r="E114" s="4">
        <v>291522</v>
      </c>
      <c r="F114" s="5">
        <v>201150.18</v>
      </c>
      <c r="G114" s="6">
        <f t="shared" si="1"/>
        <v>1.4492753623188406</v>
      </c>
      <c r="H114" s="1">
        <v>2020</v>
      </c>
    </row>
    <row r="115" spans="1:8" x14ac:dyDescent="0.35">
      <c r="A115" s="2" t="s">
        <v>152</v>
      </c>
      <c r="B115" s="3" t="s">
        <v>153</v>
      </c>
      <c r="C115" s="1" t="s">
        <v>154</v>
      </c>
      <c r="D115" s="1" t="s">
        <v>167</v>
      </c>
      <c r="E115" s="4">
        <v>352708</v>
      </c>
      <c r="F115" s="5">
        <v>261003.91999999998</v>
      </c>
      <c r="G115" s="6">
        <f t="shared" si="1"/>
        <v>1.3513513513513515</v>
      </c>
      <c r="H115" s="1">
        <v>2020</v>
      </c>
    </row>
    <row r="116" spans="1:8" x14ac:dyDescent="0.35">
      <c r="A116" s="2" t="s">
        <v>155</v>
      </c>
      <c r="B116" s="3" t="s">
        <v>156</v>
      </c>
      <c r="C116" s="1" t="s">
        <v>157</v>
      </c>
      <c r="D116" s="1" t="s">
        <v>167</v>
      </c>
      <c r="E116" s="4">
        <v>486521</v>
      </c>
      <c r="F116" s="5">
        <v>491386.21</v>
      </c>
      <c r="G116" s="6">
        <f t="shared" si="1"/>
        <v>0.99009900990099009</v>
      </c>
      <c r="H116" s="1">
        <v>2020</v>
      </c>
    </row>
    <row r="117" spans="1:8" x14ac:dyDescent="0.35">
      <c r="A117" s="2" t="s">
        <v>158</v>
      </c>
      <c r="B117" s="3" t="s">
        <v>159</v>
      </c>
      <c r="C117" s="1" t="s">
        <v>160</v>
      </c>
      <c r="D117" s="1" t="s">
        <v>167</v>
      </c>
      <c r="E117" s="4">
        <v>154568</v>
      </c>
      <c r="F117" s="5">
        <v>61827.200000000004</v>
      </c>
      <c r="G117" s="6">
        <f t="shared" si="1"/>
        <v>2.5</v>
      </c>
      <c r="H117" s="1">
        <v>2020</v>
      </c>
    </row>
    <row r="118" spans="1:8" x14ac:dyDescent="0.35">
      <c r="A118" s="2" t="s">
        <v>161</v>
      </c>
      <c r="B118" s="3" t="s">
        <v>162</v>
      </c>
      <c r="C118" s="1" t="s">
        <v>163</v>
      </c>
      <c r="D118" s="1" t="s">
        <v>167</v>
      </c>
      <c r="E118" s="4">
        <v>18595</v>
      </c>
      <c r="F118" s="5">
        <v>18966.900000000001</v>
      </c>
      <c r="G118" s="6">
        <f t="shared" si="1"/>
        <v>0.98039215686274506</v>
      </c>
      <c r="H118" s="1">
        <v>2020</v>
      </c>
    </row>
    <row r="119" spans="1:8" x14ac:dyDescent="0.35">
      <c r="A119" s="2" t="s">
        <v>164</v>
      </c>
      <c r="B119" s="3" t="s">
        <v>165</v>
      </c>
      <c r="C119" s="1" t="s">
        <v>166</v>
      </c>
      <c r="D119" s="1" t="s">
        <v>167</v>
      </c>
      <c r="E119" s="4">
        <v>146185</v>
      </c>
      <c r="F119" s="5">
        <v>119871.7</v>
      </c>
      <c r="G119" s="6">
        <f t="shared" si="1"/>
        <v>1.2195121951219512</v>
      </c>
      <c r="H119" s="1">
        <v>2020</v>
      </c>
    </row>
    <row r="120" spans="1:8" x14ac:dyDescent="0.35">
      <c r="A120" s="2" t="s">
        <v>7</v>
      </c>
      <c r="B120" s="3" t="s">
        <v>8</v>
      </c>
      <c r="C120" s="1" t="s">
        <v>9</v>
      </c>
      <c r="D120" s="1" t="s">
        <v>168</v>
      </c>
      <c r="E120" s="4">
        <v>631911</v>
      </c>
      <c r="F120" s="5">
        <v>436018.58999999997</v>
      </c>
      <c r="G120" s="6">
        <f t="shared" si="1"/>
        <v>1.4492753623188408</v>
      </c>
      <c r="H120" s="1">
        <v>2020</v>
      </c>
    </row>
    <row r="121" spans="1:8" x14ac:dyDescent="0.35">
      <c r="A121" s="2" t="s">
        <v>11</v>
      </c>
      <c r="B121" s="3" t="s">
        <v>12</v>
      </c>
      <c r="C121" s="1" t="s">
        <v>13</v>
      </c>
      <c r="D121" s="1" t="s">
        <v>168</v>
      </c>
      <c r="E121" s="4">
        <v>1184116</v>
      </c>
      <c r="F121" s="5">
        <v>1077545.56</v>
      </c>
      <c r="G121" s="6">
        <f t="shared" si="1"/>
        <v>1.0989010989010988</v>
      </c>
      <c r="H121" s="1">
        <v>2020</v>
      </c>
    </row>
    <row r="122" spans="1:8" x14ac:dyDescent="0.35">
      <c r="A122" s="2" t="s">
        <v>14</v>
      </c>
      <c r="B122" s="3" t="s">
        <v>15</v>
      </c>
      <c r="C122" s="1" t="s">
        <v>16</v>
      </c>
      <c r="D122" s="1" t="s">
        <v>168</v>
      </c>
      <c r="E122" s="4">
        <v>207441</v>
      </c>
      <c r="F122" s="5">
        <v>234408.33</v>
      </c>
      <c r="G122" s="6">
        <f t="shared" si="1"/>
        <v>0.88495575221238942</v>
      </c>
      <c r="H122" s="1">
        <v>2020</v>
      </c>
    </row>
    <row r="123" spans="1:8" x14ac:dyDescent="0.35">
      <c r="A123" s="2" t="s">
        <v>17</v>
      </c>
      <c r="B123" s="3" t="s">
        <v>18</v>
      </c>
      <c r="C123" s="1" t="s">
        <v>19</v>
      </c>
      <c r="D123" s="1" t="s">
        <v>168</v>
      </c>
      <c r="E123" s="4">
        <v>225763</v>
      </c>
      <c r="F123" s="5">
        <v>216732.47999999998</v>
      </c>
      <c r="G123" s="6">
        <f t="shared" si="1"/>
        <v>1.0416666666666667</v>
      </c>
      <c r="H123" s="1">
        <v>2020</v>
      </c>
    </row>
    <row r="124" spans="1:8" x14ac:dyDescent="0.35">
      <c r="A124" s="2" t="s">
        <v>20</v>
      </c>
      <c r="B124" s="3" t="s">
        <v>21</v>
      </c>
      <c r="C124" s="1" t="s">
        <v>22</v>
      </c>
      <c r="D124" s="1" t="s">
        <v>168</v>
      </c>
      <c r="E124" s="4">
        <v>893037</v>
      </c>
      <c r="F124" s="5">
        <v>1089505.1399999999</v>
      </c>
      <c r="G124" s="6">
        <f t="shared" si="1"/>
        <v>0.81967213114754101</v>
      </c>
      <c r="H124" s="1">
        <v>2020</v>
      </c>
    </row>
    <row r="125" spans="1:8" x14ac:dyDescent="0.35">
      <c r="A125" s="2" t="s">
        <v>20</v>
      </c>
      <c r="B125" s="3" t="s">
        <v>21</v>
      </c>
      <c r="C125" s="1" t="s">
        <v>23</v>
      </c>
      <c r="D125" s="1" t="s">
        <v>168</v>
      </c>
      <c r="E125" s="4">
        <v>662062</v>
      </c>
      <c r="F125" s="5">
        <v>470064.01999999996</v>
      </c>
      <c r="G125" s="6">
        <f t="shared" si="1"/>
        <v>1.4084507042253522</v>
      </c>
      <c r="H125" s="1">
        <v>2020</v>
      </c>
    </row>
    <row r="126" spans="1:8" x14ac:dyDescent="0.35">
      <c r="A126" s="2" t="s">
        <v>20</v>
      </c>
      <c r="B126" s="3" t="s">
        <v>21</v>
      </c>
      <c r="C126" s="1" t="s">
        <v>24</v>
      </c>
      <c r="D126" s="1" t="s">
        <v>168</v>
      </c>
      <c r="E126" s="4">
        <v>943377</v>
      </c>
      <c r="F126" s="5">
        <v>698098.98</v>
      </c>
      <c r="G126" s="6">
        <f t="shared" si="1"/>
        <v>1.3513513513513513</v>
      </c>
      <c r="H126" s="1">
        <v>2020</v>
      </c>
    </row>
    <row r="127" spans="1:8" x14ac:dyDescent="0.35">
      <c r="A127" s="2" t="s">
        <v>20</v>
      </c>
      <c r="B127" s="3" t="s">
        <v>21</v>
      </c>
      <c r="C127" s="1" t="s">
        <v>25</v>
      </c>
      <c r="D127" s="1" t="s">
        <v>168</v>
      </c>
      <c r="E127" s="4">
        <v>697934</v>
      </c>
      <c r="F127" s="5">
        <v>474595.12000000005</v>
      </c>
      <c r="G127" s="6">
        <f t="shared" si="1"/>
        <v>1.4705882352941175</v>
      </c>
      <c r="H127" s="1">
        <v>2020</v>
      </c>
    </row>
    <row r="128" spans="1:8" x14ac:dyDescent="0.35">
      <c r="A128" s="2" t="s">
        <v>26</v>
      </c>
      <c r="B128" s="3" t="s">
        <v>27</v>
      </c>
      <c r="C128" s="1" t="s">
        <v>28</v>
      </c>
      <c r="D128" s="1" t="s">
        <v>168</v>
      </c>
      <c r="E128" s="4">
        <v>213756</v>
      </c>
      <c r="F128" s="5">
        <v>162454.56</v>
      </c>
      <c r="G128" s="6">
        <f t="shared" si="1"/>
        <v>1.3157894736842106</v>
      </c>
      <c r="H128" s="1">
        <v>2020</v>
      </c>
    </row>
    <row r="129" spans="1:8" x14ac:dyDescent="0.35">
      <c r="A129" s="2" t="s">
        <v>29</v>
      </c>
      <c r="B129" s="3" t="s">
        <v>30</v>
      </c>
      <c r="C129" s="1" t="s">
        <v>31</v>
      </c>
      <c r="D129" s="1" t="s">
        <v>168</v>
      </c>
      <c r="E129" s="4">
        <v>422826</v>
      </c>
      <c r="F129" s="5">
        <v>295978.19999999995</v>
      </c>
      <c r="G129" s="6">
        <f t="shared" si="1"/>
        <v>1.4285714285714288</v>
      </c>
      <c r="H129" s="1">
        <v>2020</v>
      </c>
    </row>
    <row r="130" spans="1:8" x14ac:dyDescent="0.35">
      <c r="A130" s="2" t="s">
        <v>32</v>
      </c>
      <c r="B130" s="3" t="s">
        <v>33</v>
      </c>
      <c r="C130" s="1" t="s">
        <v>34</v>
      </c>
      <c r="D130" s="1" t="s">
        <v>168</v>
      </c>
      <c r="E130" s="4">
        <v>213851</v>
      </c>
      <c r="F130" s="5">
        <v>220266.53</v>
      </c>
      <c r="G130" s="6">
        <f t="shared" si="1"/>
        <v>0.970873786407767</v>
      </c>
      <c r="H130" s="1">
        <v>2020</v>
      </c>
    </row>
    <row r="131" spans="1:8" x14ac:dyDescent="0.35">
      <c r="A131" s="2" t="s">
        <v>35</v>
      </c>
      <c r="B131" s="3" t="s">
        <v>36</v>
      </c>
      <c r="C131" s="1" t="s">
        <v>37</v>
      </c>
      <c r="D131" s="1" t="s">
        <v>168</v>
      </c>
      <c r="E131" s="4">
        <v>1010712</v>
      </c>
      <c r="F131" s="5">
        <v>1051140.48</v>
      </c>
      <c r="G131" s="6">
        <f t="shared" ref="G131:G194" si="2">E131/F131</f>
        <v>0.96153846153846156</v>
      </c>
      <c r="H131" s="1">
        <v>2020</v>
      </c>
    </row>
    <row r="132" spans="1:8" x14ac:dyDescent="0.35">
      <c r="A132" s="2" t="s">
        <v>35</v>
      </c>
      <c r="B132" s="3" t="s">
        <v>36</v>
      </c>
      <c r="C132" s="1" t="s">
        <v>38</v>
      </c>
      <c r="D132" s="1" t="s">
        <v>168</v>
      </c>
      <c r="E132" s="4">
        <v>500223</v>
      </c>
      <c r="F132" s="5">
        <v>615274.29</v>
      </c>
      <c r="G132" s="6">
        <f t="shared" si="2"/>
        <v>0.81300813008130079</v>
      </c>
      <c r="H132" s="1">
        <v>2020</v>
      </c>
    </row>
    <row r="133" spans="1:8" x14ac:dyDescent="0.35">
      <c r="A133" s="2" t="s">
        <v>39</v>
      </c>
      <c r="B133" s="3" t="s">
        <v>40</v>
      </c>
      <c r="C133" s="1" t="s">
        <v>41</v>
      </c>
      <c r="D133" s="1" t="s">
        <v>168</v>
      </c>
      <c r="E133" s="4">
        <v>1144515</v>
      </c>
      <c r="F133" s="5">
        <v>972837.75</v>
      </c>
      <c r="G133" s="6">
        <f t="shared" si="2"/>
        <v>1.1764705882352942</v>
      </c>
      <c r="H133" s="1">
        <v>2020</v>
      </c>
    </row>
    <row r="134" spans="1:8" x14ac:dyDescent="0.35">
      <c r="A134" s="2" t="s">
        <v>42</v>
      </c>
      <c r="B134" s="3" t="s">
        <v>43</v>
      </c>
      <c r="C134" s="1" t="s">
        <v>44</v>
      </c>
      <c r="D134" s="1" t="s">
        <v>168</v>
      </c>
      <c r="E134" s="4">
        <v>1120811</v>
      </c>
      <c r="F134" s="5">
        <v>1008729.9</v>
      </c>
      <c r="G134" s="6">
        <f t="shared" si="2"/>
        <v>1.1111111111111112</v>
      </c>
      <c r="H134" s="1">
        <v>2020</v>
      </c>
    </row>
    <row r="135" spans="1:8" x14ac:dyDescent="0.35">
      <c r="A135" s="2" t="s">
        <v>45</v>
      </c>
      <c r="B135" s="3" t="s">
        <v>46</v>
      </c>
      <c r="C135" s="1" t="s">
        <v>47</v>
      </c>
      <c r="D135" s="1" t="s">
        <v>168</v>
      </c>
      <c r="E135" s="4">
        <v>455229</v>
      </c>
      <c r="F135" s="5">
        <v>300451.14</v>
      </c>
      <c r="G135" s="6">
        <f t="shared" si="2"/>
        <v>1.5151515151515151</v>
      </c>
      <c r="H135" s="1">
        <v>2020</v>
      </c>
    </row>
    <row r="136" spans="1:8" x14ac:dyDescent="0.35">
      <c r="A136" s="2" t="s">
        <v>48</v>
      </c>
      <c r="B136" s="3" t="s">
        <v>49</v>
      </c>
      <c r="C136" s="1" t="s">
        <v>50</v>
      </c>
      <c r="D136" s="1" t="s">
        <v>168</v>
      </c>
      <c r="E136" s="4">
        <v>797224</v>
      </c>
      <c r="F136" s="5">
        <v>486306.64</v>
      </c>
      <c r="G136" s="6">
        <f t="shared" si="2"/>
        <v>1.639344262295082</v>
      </c>
      <c r="H136" s="1">
        <v>2020</v>
      </c>
    </row>
    <row r="137" spans="1:8" x14ac:dyDescent="0.35">
      <c r="A137" s="2" t="s">
        <v>51</v>
      </c>
      <c r="B137" s="3" t="s">
        <v>52</v>
      </c>
      <c r="C137" s="1" t="s">
        <v>53</v>
      </c>
      <c r="D137" s="1" t="s">
        <v>168</v>
      </c>
      <c r="E137" s="4">
        <v>1001111</v>
      </c>
      <c r="F137" s="5">
        <v>470522.17</v>
      </c>
      <c r="G137" s="6">
        <f t="shared" si="2"/>
        <v>2.1276595744680851</v>
      </c>
      <c r="H137" s="1">
        <v>2020</v>
      </c>
    </row>
    <row r="138" spans="1:8" x14ac:dyDescent="0.35">
      <c r="A138" s="2" t="s">
        <v>51</v>
      </c>
      <c r="B138" s="3" t="s">
        <v>52</v>
      </c>
      <c r="C138" s="1" t="s">
        <v>54</v>
      </c>
      <c r="D138" s="1" t="s">
        <v>168</v>
      </c>
      <c r="E138" s="4">
        <v>652008</v>
      </c>
      <c r="F138" s="5">
        <v>736769.03999999992</v>
      </c>
      <c r="G138" s="6">
        <f t="shared" si="2"/>
        <v>0.88495575221238942</v>
      </c>
      <c r="H138" s="1">
        <v>2020</v>
      </c>
    </row>
    <row r="139" spans="1:8" x14ac:dyDescent="0.35">
      <c r="A139" s="2" t="s">
        <v>55</v>
      </c>
      <c r="B139" s="3" t="s">
        <v>56</v>
      </c>
      <c r="C139" s="1" t="s">
        <v>57</v>
      </c>
      <c r="D139" s="1" t="s">
        <v>168</v>
      </c>
      <c r="E139" s="4">
        <v>1062607</v>
      </c>
      <c r="F139" s="5">
        <v>1009476.6499999999</v>
      </c>
      <c r="G139" s="6">
        <f t="shared" si="2"/>
        <v>1.0526315789473686</v>
      </c>
      <c r="H139" s="1">
        <v>2020</v>
      </c>
    </row>
    <row r="140" spans="1:8" x14ac:dyDescent="0.35">
      <c r="A140" s="2" t="s">
        <v>58</v>
      </c>
      <c r="B140" s="3" t="s">
        <v>59</v>
      </c>
      <c r="C140" s="1" t="s">
        <v>60</v>
      </c>
      <c r="D140" s="1" t="s">
        <v>168</v>
      </c>
      <c r="E140" s="4">
        <v>441620</v>
      </c>
      <c r="F140" s="5">
        <v>211977.60000000001</v>
      </c>
      <c r="G140" s="6">
        <f t="shared" si="2"/>
        <v>2.0833333333333335</v>
      </c>
      <c r="H140" s="1">
        <v>2020</v>
      </c>
    </row>
    <row r="141" spans="1:8" x14ac:dyDescent="0.35">
      <c r="A141" s="2" t="s">
        <v>61</v>
      </c>
      <c r="B141" s="3" t="s">
        <v>62</v>
      </c>
      <c r="C141" s="1" t="s">
        <v>63</v>
      </c>
      <c r="D141" s="1" t="s">
        <v>168</v>
      </c>
      <c r="E141" s="4">
        <v>667765</v>
      </c>
      <c r="F141" s="5">
        <v>180296.55000000002</v>
      </c>
      <c r="G141" s="6">
        <f t="shared" si="2"/>
        <v>3.7037037037037033</v>
      </c>
      <c r="H141" s="1">
        <v>2020</v>
      </c>
    </row>
    <row r="142" spans="1:8" x14ac:dyDescent="0.35">
      <c r="A142" s="2" t="s">
        <v>64</v>
      </c>
      <c r="B142" s="3" t="s">
        <v>65</v>
      </c>
      <c r="C142" s="1" t="s">
        <v>66</v>
      </c>
      <c r="D142" s="1" t="s">
        <v>168</v>
      </c>
      <c r="E142" s="4">
        <v>888554</v>
      </c>
      <c r="F142" s="5">
        <v>275451.74</v>
      </c>
      <c r="G142" s="6">
        <f t="shared" si="2"/>
        <v>3.2258064516129035</v>
      </c>
      <c r="H142" s="1">
        <v>2020</v>
      </c>
    </row>
    <row r="143" spans="1:8" x14ac:dyDescent="0.35">
      <c r="A143" s="2" t="s">
        <v>67</v>
      </c>
      <c r="B143" s="3" t="s">
        <v>68</v>
      </c>
      <c r="C143" s="1" t="s">
        <v>69</v>
      </c>
      <c r="D143" s="1" t="s">
        <v>168</v>
      </c>
      <c r="E143" s="4">
        <v>278717</v>
      </c>
      <c r="F143" s="5">
        <v>242483.79</v>
      </c>
      <c r="G143" s="6">
        <f t="shared" si="2"/>
        <v>1.1494252873563218</v>
      </c>
      <c r="H143" s="1">
        <v>2020</v>
      </c>
    </row>
    <row r="144" spans="1:8" x14ac:dyDescent="0.35">
      <c r="A144" s="2" t="s">
        <v>70</v>
      </c>
      <c r="B144" s="3" t="s">
        <v>71</v>
      </c>
      <c r="C144" s="1" t="s">
        <v>72</v>
      </c>
      <c r="D144" s="1" t="s">
        <v>168</v>
      </c>
      <c r="E144" s="4">
        <v>696460</v>
      </c>
      <c r="F144" s="5">
        <v>508415.8</v>
      </c>
      <c r="G144" s="6">
        <f t="shared" si="2"/>
        <v>1.3698630136986301</v>
      </c>
      <c r="H144" s="1">
        <v>2020</v>
      </c>
    </row>
    <row r="145" spans="1:8" x14ac:dyDescent="0.35">
      <c r="A145" s="2" t="s">
        <v>70</v>
      </c>
      <c r="B145" s="3" t="s">
        <v>71</v>
      </c>
      <c r="C145" s="1" t="s">
        <v>73</v>
      </c>
      <c r="D145" s="1" t="s">
        <v>168</v>
      </c>
      <c r="E145" s="4">
        <v>1184330</v>
      </c>
      <c r="F145" s="5">
        <v>1125113.5</v>
      </c>
      <c r="G145" s="6">
        <f t="shared" si="2"/>
        <v>1.0526315789473684</v>
      </c>
      <c r="H145" s="1">
        <v>2020</v>
      </c>
    </row>
    <row r="146" spans="1:8" x14ac:dyDescent="0.35">
      <c r="A146" s="2" t="s">
        <v>74</v>
      </c>
      <c r="B146" s="3" t="s">
        <v>75</v>
      </c>
      <c r="C146" s="1" t="s">
        <v>76</v>
      </c>
      <c r="D146" s="1" t="s">
        <v>168</v>
      </c>
      <c r="E146" s="4">
        <v>722174</v>
      </c>
      <c r="F146" s="5">
        <v>491078.32</v>
      </c>
      <c r="G146" s="6">
        <f t="shared" si="2"/>
        <v>1.4705882352941175</v>
      </c>
      <c r="H146" s="1">
        <v>2020</v>
      </c>
    </row>
    <row r="147" spans="1:8" x14ac:dyDescent="0.35">
      <c r="A147" s="2" t="s">
        <v>77</v>
      </c>
      <c r="B147" s="3" t="s">
        <v>78</v>
      </c>
      <c r="C147" s="1" t="s">
        <v>79</v>
      </c>
      <c r="D147" s="1" t="s">
        <v>168</v>
      </c>
      <c r="E147" s="4">
        <v>169552</v>
      </c>
      <c r="F147" s="5">
        <v>206853.44</v>
      </c>
      <c r="G147" s="6">
        <f t="shared" si="2"/>
        <v>0.81967213114754101</v>
      </c>
      <c r="H147" s="1">
        <v>2020</v>
      </c>
    </row>
    <row r="148" spans="1:8" x14ac:dyDescent="0.35">
      <c r="A148" s="2" t="s">
        <v>80</v>
      </c>
      <c r="B148" s="3" t="s">
        <v>81</v>
      </c>
      <c r="C148" s="1" t="s">
        <v>82</v>
      </c>
      <c r="D148" s="1" t="s">
        <v>168</v>
      </c>
      <c r="E148" s="4">
        <v>132934</v>
      </c>
      <c r="F148" s="5">
        <v>70455.02</v>
      </c>
      <c r="G148" s="6">
        <f t="shared" si="2"/>
        <v>1.8867924528301885</v>
      </c>
      <c r="H148" s="1">
        <v>2020</v>
      </c>
    </row>
    <row r="149" spans="1:8" x14ac:dyDescent="0.35">
      <c r="A149" s="2" t="s">
        <v>83</v>
      </c>
      <c r="B149" s="3" t="s">
        <v>84</v>
      </c>
      <c r="C149" s="1" t="s">
        <v>85</v>
      </c>
      <c r="D149" s="1" t="s">
        <v>168</v>
      </c>
      <c r="E149" s="4">
        <v>674783</v>
      </c>
      <c r="F149" s="5">
        <v>344139.33</v>
      </c>
      <c r="G149" s="6">
        <f t="shared" si="2"/>
        <v>1.9607843137254901</v>
      </c>
      <c r="H149" s="1">
        <v>2020</v>
      </c>
    </row>
    <row r="150" spans="1:8" x14ac:dyDescent="0.35">
      <c r="A150" s="2" t="s">
        <v>86</v>
      </c>
      <c r="B150" s="3" t="s">
        <v>87</v>
      </c>
      <c r="C150" s="1" t="s">
        <v>88</v>
      </c>
      <c r="D150" s="1" t="s">
        <v>168</v>
      </c>
      <c r="E150" s="4">
        <v>1116197</v>
      </c>
      <c r="F150" s="5">
        <v>1060387.1499999999</v>
      </c>
      <c r="G150" s="6">
        <f t="shared" si="2"/>
        <v>1.0526315789473686</v>
      </c>
      <c r="H150" s="1">
        <v>2020</v>
      </c>
    </row>
    <row r="151" spans="1:8" x14ac:dyDescent="0.35">
      <c r="A151" s="2" t="s">
        <v>89</v>
      </c>
      <c r="B151" s="3" t="s">
        <v>90</v>
      </c>
      <c r="C151" s="1" t="s">
        <v>91</v>
      </c>
      <c r="D151" s="1" t="s">
        <v>168</v>
      </c>
      <c r="E151" s="4">
        <v>1068580</v>
      </c>
      <c r="F151" s="5">
        <v>748006</v>
      </c>
      <c r="G151" s="6">
        <f t="shared" si="2"/>
        <v>1.4285714285714286</v>
      </c>
      <c r="H151" s="1">
        <v>2020</v>
      </c>
    </row>
    <row r="152" spans="1:8" x14ac:dyDescent="0.35">
      <c r="A152" s="2" t="s">
        <v>92</v>
      </c>
      <c r="B152" s="3" t="s">
        <v>93</v>
      </c>
      <c r="C152" s="1" t="s">
        <v>94</v>
      </c>
      <c r="D152" s="1" t="s">
        <v>168</v>
      </c>
      <c r="E152" s="4">
        <v>221694</v>
      </c>
      <c r="F152" s="5">
        <v>66508.2</v>
      </c>
      <c r="G152" s="6">
        <f t="shared" si="2"/>
        <v>3.3333333333333335</v>
      </c>
      <c r="H152" s="1">
        <v>2020</v>
      </c>
    </row>
    <row r="153" spans="1:8" x14ac:dyDescent="0.35">
      <c r="A153" s="2" t="s">
        <v>95</v>
      </c>
      <c r="B153" s="3" t="s">
        <v>96</v>
      </c>
      <c r="C153" s="1" t="s">
        <v>97</v>
      </c>
      <c r="D153" s="1" t="s">
        <v>168</v>
      </c>
      <c r="E153" s="4">
        <v>359183</v>
      </c>
      <c r="F153" s="5">
        <v>402284.96</v>
      </c>
      <c r="G153" s="6">
        <f t="shared" si="2"/>
        <v>0.89285714285714279</v>
      </c>
      <c r="H153" s="1">
        <v>2020</v>
      </c>
    </row>
    <row r="154" spans="1:8" x14ac:dyDescent="0.35">
      <c r="A154" s="2" t="s">
        <v>98</v>
      </c>
      <c r="B154" s="3" t="s">
        <v>99</v>
      </c>
      <c r="C154" s="1" t="s">
        <v>100</v>
      </c>
      <c r="D154" s="1" t="s">
        <v>168</v>
      </c>
      <c r="E154" s="4">
        <v>609373</v>
      </c>
      <c r="F154" s="5">
        <v>347342.61</v>
      </c>
      <c r="G154" s="6">
        <f t="shared" si="2"/>
        <v>1.7543859649122808</v>
      </c>
      <c r="H154" s="1">
        <v>2020</v>
      </c>
    </row>
    <row r="155" spans="1:8" x14ac:dyDescent="0.35">
      <c r="A155" s="2" t="s">
        <v>101</v>
      </c>
      <c r="B155" s="3" t="s">
        <v>102</v>
      </c>
      <c r="C155" s="1" t="s">
        <v>103</v>
      </c>
      <c r="D155" s="1" t="s">
        <v>168</v>
      </c>
      <c r="E155" s="4">
        <v>238758</v>
      </c>
      <c r="F155" s="5">
        <v>119379</v>
      </c>
      <c r="G155" s="6">
        <f t="shared" si="2"/>
        <v>2</v>
      </c>
      <c r="H155" s="1">
        <v>2020</v>
      </c>
    </row>
    <row r="156" spans="1:8" x14ac:dyDescent="0.35">
      <c r="A156" s="2" t="s">
        <v>104</v>
      </c>
      <c r="B156" s="3" t="s">
        <v>105</v>
      </c>
      <c r="C156" s="1" t="s">
        <v>106</v>
      </c>
      <c r="D156" s="1" t="s">
        <v>168</v>
      </c>
      <c r="E156" s="4">
        <v>637408</v>
      </c>
      <c r="F156" s="5">
        <v>599163.52</v>
      </c>
      <c r="G156" s="6">
        <f t="shared" si="2"/>
        <v>1.0638297872340425</v>
      </c>
      <c r="H156" s="1">
        <v>2020</v>
      </c>
    </row>
    <row r="157" spans="1:8" x14ac:dyDescent="0.35">
      <c r="A157" s="2" t="s">
        <v>107</v>
      </c>
      <c r="B157" s="3" t="s">
        <v>108</v>
      </c>
      <c r="C157" s="1" t="s">
        <v>109</v>
      </c>
      <c r="D157" s="1" t="s">
        <v>168</v>
      </c>
      <c r="E157" s="4">
        <v>866077</v>
      </c>
      <c r="F157" s="5">
        <v>1004649.32</v>
      </c>
      <c r="G157" s="6">
        <f t="shared" si="2"/>
        <v>0.86206896551724144</v>
      </c>
      <c r="H157" s="1">
        <v>2020</v>
      </c>
    </row>
    <row r="158" spans="1:8" x14ac:dyDescent="0.35">
      <c r="A158" s="2" t="s">
        <v>110</v>
      </c>
      <c r="B158" s="3" t="s">
        <v>111</v>
      </c>
      <c r="C158" s="1" t="s">
        <v>112</v>
      </c>
      <c r="D158" s="1" t="s">
        <v>168</v>
      </c>
      <c r="E158" s="4">
        <v>1191471</v>
      </c>
      <c r="F158" s="5">
        <v>1060409.19</v>
      </c>
      <c r="G158" s="6">
        <f t="shared" si="2"/>
        <v>1.1235955056179776</v>
      </c>
      <c r="H158" s="1">
        <v>2020</v>
      </c>
    </row>
    <row r="159" spans="1:8" x14ac:dyDescent="0.35">
      <c r="A159" s="2" t="s">
        <v>113</v>
      </c>
      <c r="B159" s="3" t="s">
        <v>114</v>
      </c>
      <c r="C159" s="1" t="s">
        <v>115</v>
      </c>
      <c r="D159" s="1" t="s">
        <v>168</v>
      </c>
      <c r="E159" s="4">
        <v>1031941</v>
      </c>
      <c r="F159" s="5">
        <v>691400.47000000009</v>
      </c>
      <c r="G159" s="6">
        <f t="shared" si="2"/>
        <v>1.4925373134328357</v>
      </c>
      <c r="H159" s="1">
        <v>2020</v>
      </c>
    </row>
    <row r="160" spans="1:8" x14ac:dyDescent="0.35">
      <c r="A160" s="2" t="s">
        <v>113</v>
      </c>
      <c r="B160" s="3" t="s">
        <v>114</v>
      </c>
      <c r="C160" s="1" t="s">
        <v>116</v>
      </c>
      <c r="D160" s="1" t="s">
        <v>168</v>
      </c>
      <c r="E160" s="4">
        <v>385369</v>
      </c>
      <c r="F160" s="5">
        <v>204245.57</v>
      </c>
      <c r="G160" s="6">
        <f t="shared" si="2"/>
        <v>1.8867924528301887</v>
      </c>
      <c r="H160" s="1">
        <v>2020</v>
      </c>
    </row>
    <row r="161" spans="1:8" x14ac:dyDescent="0.35">
      <c r="A161" s="2" t="s">
        <v>113</v>
      </c>
      <c r="B161" s="3" t="s">
        <v>114</v>
      </c>
      <c r="C161" s="1" t="s">
        <v>117</v>
      </c>
      <c r="D161" s="1" t="s">
        <v>168</v>
      </c>
      <c r="E161" s="4">
        <v>816830</v>
      </c>
      <c r="F161" s="5">
        <v>392078.39999999997</v>
      </c>
      <c r="G161" s="6">
        <f t="shared" si="2"/>
        <v>2.0833333333333335</v>
      </c>
      <c r="H161" s="1">
        <v>2020</v>
      </c>
    </row>
    <row r="162" spans="1:8" x14ac:dyDescent="0.35">
      <c r="A162" s="2" t="s">
        <v>118</v>
      </c>
      <c r="B162" s="3" t="s">
        <v>119</v>
      </c>
      <c r="C162" s="1" t="s">
        <v>120</v>
      </c>
      <c r="D162" s="1" t="s">
        <v>168</v>
      </c>
      <c r="E162" s="4">
        <v>916549</v>
      </c>
      <c r="F162" s="5">
        <v>1081527.8199999998</v>
      </c>
      <c r="G162" s="6">
        <f t="shared" si="2"/>
        <v>0.84745762711864425</v>
      </c>
      <c r="H162" s="1">
        <v>2020</v>
      </c>
    </row>
    <row r="163" spans="1:8" x14ac:dyDescent="0.35">
      <c r="A163" s="2" t="s">
        <v>121</v>
      </c>
      <c r="B163" s="3" t="s">
        <v>122</v>
      </c>
      <c r="C163" s="1" t="s">
        <v>123</v>
      </c>
      <c r="D163" s="1" t="s">
        <v>168</v>
      </c>
      <c r="E163" s="4">
        <v>649864</v>
      </c>
      <c r="F163" s="5">
        <v>318433.36</v>
      </c>
      <c r="G163" s="6">
        <f t="shared" si="2"/>
        <v>2.0408163265306123</v>
      </c>
      <c r="H163" s="1">
        <v>2020</v>
      </c>
    </row>
    <row r="164" spans="1:8" x14ac:dyDescent="0.35">
      <c r="A164" s="2" t="s">
        <v>124</v>
      </c>
      <c r="B164" s="3" t="s">
        <v>125</v>
      </c>
      <c r="C164" s="1" t="s">
        <v>126</v>
      </c>
      <c r="D164" s="1" t="s">
        <v>168</v>
      </c>
      <c r="E164" s="4">
        <v>669970</v>
      </c>
      <c r="F164" s="5">
        <v>757066.1</v>
      </c>
      <c r="G164" s="6">
        <f t="shared" si="2"/>
        <v>0.88495575221238942</v>
      </c>
      <c r="H164" s="1">
        <v>2020</v>
      </c>
    </row>
    <row r="165" spans="1:8" x14ac:dyDescent="0.35">
      <c r="A165" s="2" t="s">
        <v>127</v>
      </c>
      <c r="B165" s="3" t="s">
        <v>128</v>
      </c>
      <c r="C165" s="1" t="s">
        <v>129</v>
      </c>
      <c r="D165" s="1" t="s">
        <v>168</v>
      </c>
      <c r="E165" s="4">
        <v>1185957</v>
      </c>
      <c r="F165" s="5">
        <v>486242.37</v>
      </c>
      <c r="G165" s="6">
        <f t="shared" si="2"/>
        <v>2.4390243902439024</v>
      </c>
      <c r="H165" s="1">
        <v>2020</v>
      </c>
    </row>
    <row r="166" spans="1:8" x14ac:dyDescent="0.35">
      <c r="A166" s="2" t="s">
        <v>130</v>
      </c>
      <c r="B166" s="3" t="s">
        <v>131</v>
      </c>
      <c r="C166" s="1" t="s">
        <v>132</v>
      </c>
      <c r="D166" s="1" t="s">
        <v>168</v>
      </c>
      <c r="E166" s="4">
        <v>881225</v>
      </c>
      <c r="F166" s="5">
        <v>713792.25</v>
      </c>
      <c r="G166" s="6">
        <f t="shared" si="2"/>
        <v>1.2345679012345678</v>
      </c>
      <c r="H166" s="1">
        <v>2020</v>
      </c>
    </row>
    <row r="167" spans="1:8" x14ac:dyDescent="0.35">
      <c r="A167" s="2" t="s">
        <v>133</v>
      </c>
      <c r="B167" s="3" t="s">
        <v>134</v>
      </c>
      <c r="C167" s="1" t="s">
        <v>135</v>
      </c>
      <c r="D167" s="1" t="s">
        <v>168</v>
      </c>
      <c r="E167" s="4">
        <v>383053</v>
      </c>
      <c r="F167" s="5">
        <v>187695.97</v>
      </c>
      <c r="G167" s="6">
        <f t="shared" si="2"/>
        <v>2.0408163265306123</v>
      </c>
      <c r="H167" s="1">
        <v>2020</v>
      </c>
    </row>
    <row r="168" spans="1:8" x14ac:dyDescent="0.35">
      <c r="A168" s="2" t="s">
        <v>136</v>
      </c>
      <c r="B168" s="3" t="s">
        <v>137</v>
      </c>
      <c r="C168" s="1" t="s">
        <v>138</v>
      </c>
      <c r="D168" s="1" t="s">
        <v>168</v>
      </c>
      <c r="E168" s="4">
        <v>621826</v>
      </c>
      <c r="F168" s="5">
        <v>292258.21999999997</v>
      </c>
      <c r="G168" s="6">
        <f t="shared" si="2"/>
        <v>2.1276595744680855</v>
      </c>
      <c r="H168" s="1">
        <v>2020</v>
      </c>
    </row>
    <row r="169" spans="1:8" x14ac:dyDescent="0.35">
      <c r="A169" s="2" t="s">
        <v>139</v>
      </c>
      <c r="B169" s="3" t="s">
        <v>140</v>
      </c>
      <c r="C169" s="1" t="s">
        <v>141</v>
      </c>
      <c r="D169" s="1" t="s">
        <v>168</v>
      </c>
      <c r="E169" s="4">
        <v>1218248</v>
      </c>
      <c r="F169" s="5">
        <v>572576.55999999994</v>
      </c>
      <c r="G169" s="6">
        <f t="shared" si="2"/>
        <v>2.1276595744680855</v>
      </c>
      <c r="H169" s="1">
        <v>2020</v>
      </c>
    </row>
    <row r="170" spans="1:8" x14ac:dyDescent="0.35">
      <c r="A170" s="2" t="s">
        <v>142</v>
      </c>
      <c r="B170" s="3" t="s">
        <v>143</v>
      </c>
      <c r="C170" s="1" t="s">
        <v>144</v>
      </c>
      <c r="D170" s="1" t="s">
        <v>168</v>
      </c>
      <c r="E170" s="4">
        <v>490535</v>
      </c>
      <c r="F170" s="5">
        <v>578831.29999999993</v>
      </c>
      <c r="G170" s="6">
        <f t="shared" si="2"/>
        <v>0.84745762711864414</v>
      </c>
      <c r="H170" s="1">
        <v>2020</v>
      </c>
    </row>
    <row r="171" spans="1:8" x14ac:dyDescent="0.35">
      <c r="A171" s="2" t="s">
        <v>142</v>
      </c>
      <c r="B171" s="3" t="s">
        <v>143</v>
      </c>
      <c r="C171" s="1" t="s">
        <v>145</v>
      </c>
      <c r="D171" s="1" t="s">
        <v>168</v>
      </c>
      <c r="E171" s="4">
        <v>165618</v>
      </c>
      <c r="F171" s="5">
        <v>168930.36000000002</v>
      </c>
      <c r="G171" s="6">
        <f t="shared" si="2"/>
        <v>0.98039215686274506</v>
      </c>
      <c r="H171" s="1">
        <v>2020</v>
      </c>
    </row>
    <row r="172" spans="1:8" x14ac:dyDescent="0.35">
      <c r="A172" s="2" t="s">
        <v>146</v>
      </c>
      <c r="B172" s="3" t="s">
        <v>147</v>
      </c>
      <c r="C172" s="1" t="s">
        <v>148</v>
      </c>
      <c r="D172" s="1" t="s">
        <v>168</v>
      </c>
      <c r="E172" s="4">
        <v>45220</v>
      </c>
      <c r="F172" s="5">
        <v>19444.599999999999</v>
      </c>
      <c r="G172" s="6">
        <f t="shared" si="2"/>
        <v>2.3255813953488373</v>
      </c>
      <c r="H172" s="1">
        <v>2020</v>
      </c>
    </row>
    <row r="173" spans="1:8" x14ac:dyDescent="0.35">
      <c r="A173" s="2" t="s">
        <v>149</v>
      </c>
      <c r="B173" s="3" t="s">
        <v>150</v>
      </c>
      <c r="C173" s="1" t="s">
        <v>151</v>
      </c>
      <c r="D173" s="1" t="s">
        <v>168</v>
      </c>
      <c r="E173" s="4">
        <v>432591</v>
      </c>
      <c r="F173" s="5">
        <v>233599.14</v>
      </c>
      <c r="G173" s="6">
        <f t="shared" si="2"/>
        <v>1.8518518518518516</v>
      </c>
      <c r="H173" s="1">
        <v>2020</v>
      </c>
    </row>
    <row r="174" spans="1:8" x14ac:dyDescent="0.35">
      <c r="A174" s="2" t="s">
        <v>152</v>
      </c>
      <c r="B174" s="3" t="s">
        <v>153</v>
      </c>
      <c r="C174" s="1" t="s">
        <v>154</v>
      </c>
      <c r="D174" s="1" t="s">
        <v>168</v>
      </c>
      <c r="E174" s="4">
        <v>229954</v>
      </c>
      <c r="F174" s="5">
        <v>266746.63999999996</v>
      </c>
      <c r="G174" s="6">
        <f t="shared" si="2"/>
        <v>0.86206896551724155</v>
      </c>
      <c r="H174" s="1">
        <v>2020</v>
      </c>
    </row>
    <row r="175" spans="1:8" x14ac:dyDescent="0.35">
      <c r="A175" s="2" t="s">
        <v>155</v>
      </c>
      <c r="B175" s="3" t="s">
        <v>156</v>
      </c>
      <c r="C175" s="1" t="s">
        <v>157</v>
      </c>
      <c r="D175" s="1" t="s">
        <v>168</v>
      </c>
      <c r="E175" s="4">
        <v>448795</v>
      </c>
      <c r="F175" s="5">
        <v>224397.5</v>
      </c>
      <c r="G175" s="6">
        <f t="shared" si="2"/>
        <v>2</v>
      </c>
      <c r="H175" s="1">
        <v>2020</v>
      </c>
    </row>
    <row r="176" spans="1:8" x14ac:dyDescent="0.35">
      <c r="A176" s="2" t="s">
        <v>158</v>
      </c>
      <c r="B176" s="3" t="s">
        <v>159</v>
      </c>
      <c r="C176" s="1" t="s">
        <v>160</v>
      </c>
      <c r="D176" s="1" t="s">
        <v>168</v>
      </c>
      <c r="E176" s="4">
        <v>900913</v>
      </c>
      <c r="F176" s="5">
        <v>342346.94</v>
      </c>
      <c r="G176" s="6">
        <f t="shared" si="2"/>
        <v>2.6315789473684212</v>
      </c>
      <c r="H176" s="1">
        <v>2020</v>
      </c>
    </row>
    <row r="177" spans="1:8" x14ac:dyDescent="0.35">
      <c r="A177" s="2" t="s">
        <v>161</v>
      </c>
      <c r="B177" s="3" t="s">
        <v>162</v>
      </c>
      <c r="C177" s="1" t="s">
        <v>163</v>
      </c>
      <c r="D177" s="1" t="s">
        <v>168</v>
      </c>
      <c r="E177" s="4">
        <v>283321</v>
      </c>
      <c r="F177" s="5">
        <v>172825.81</v>
      </c>
      <c r="G177" s="6">
        <f t="shared" si="2"/>
        <v>1.639344262295082</v>
      </c>
      <c r="H177" s="1">
        <v>2020</v>
      </c>
    </row>
    <row r="178" spans="1:8" x14ac:dyDescent="0.35">
      <c r="A178" s="2" t="s">
        <v>164</v>
      </c>
      <c r="B178" s="3" t="s">
        <v>165</v>
      </c>
      <c r="C178" s="1" t="s">
        <v>166</v>
      </c>
      <c r="D178" s="1" t="s">
        <v>168</v>
      </c>
      <c r="E178" s="4">
        <v>599154</v>
      </c>
      <c r="F178" s="5">
        <v>617128.62</v>
      </c>
      <c r="G178" s="6">
        <f t="shared" si="2"/>
        <v>0.970873786407767</v>
      </c>
      <c r="H178" s="1">
        <v>2020</v>
      </c>
    </row>
    <row r="179" spans="1:8" x14ac:dyDescent="0.35">
      <c r="A179" s="2" t="s">
        <v>7</v>
      </c>
      <c r="B179" s="3" t="s">
        <v>8</v>
      </c>
      <c r="C179" s="1" t="s">
        <v>9</v>
      </c>
      <c r="D179" s="1" t="s">
        <v>169</v>
      </c>
      <c r="E179" s="4">
        <v>523100</v>
      </c>
      <c r="F179" s="5">
        <v>439404</v>
      </c>
      <c r="G179" s="6">
        <f t="shared" si="2"/>
        <v>1.1904761904761905</v>
      </c>
      <c r="H179" s="1">
        <v>2020</v>
      </c>
    </row>
    <row r="180" spans="1:8" x14ac:dyDescent="0.35">
      <c r="A180" s="2" t="s">
        <v>11</v>
      </c>
      <c r="B180" s="3" t="s">
        <v>12</v>
      </c>
      <c r="C180" s="1" t="s">
        <v>13</v>
      </c>
      <c r="D180" s="1" t="s">
        <v>169</v>
      </c>
      <c r="E180" s="4">
        <v>129285</v>
      </c>
      <c r="F180" s="5">
        <v>133163.55000000002</v>
      </c>
      <c r="G180" s="6">
        <f t="shared" si="2"/>
        <v>0.97087378640776689</v>
      </c>
      <c r="H180" s="1">
        <v>2020</v>
      </c>
    </row>
    <row r="181" spans="1:8" x14ac:dyDescent="0.35">
      <c r="A181" s="2" t="s">
        <v>14</v>
      </c>
      <c r="B181" s="3" t="s">
        <v>15</v>
      </c>
      <c r="C181" s="1" t="s">
        <v>16</v>
      </c>
      <c r="D181" s="1" t="s">
        <v>169</v>
      </c>
      <c r="E181" s="4">
        <v>480482</v>
      </c>
      <c r="F181" s="5">
        <v>278679.56</v>
      </c>
      <c r="G181" s="6">
        <f t="shared" si="2"/>
        <v>1.7241379310344829</v>
      </c>
      <c r="H181" s="1">
        <v>2020</v>
      </c>
    </row>
    <row r="182" spans="1:8" x14ac:dyDescent="0.35">
      <c r="A182" s="2" t="s">
        <v>17</v>
      </c>
      <c r="B182" s="3" t="s">
        <v>18</v>
      </c>
      <c r="C182" s="1" t="s">
        <v>19</v>
      </c>
      <c r="D182" s="1" t="s">
        <v>169</v>
      </c>
      <c r="E182" s="4">
        <v>507156</v>
      </c>
      <c r="F182" s="5">
        <v>517299.12</v>
      </c>
      <c r="G182" s="6">
        <f t="shared" si="2"/>
        <v>0.98039215686274506</v>
      </c>
      <c r="H182" s="1">
        <v>2020</v>
      </c>
    </row>
    <row r="183" spans="1:8" x14ac:dyDescent="0.35">
      <c r="A183" s="2" t="s">
        <v>20</v>
      </c>
      <c r="B183" s="3" t="s">
        <v>21</v>
      </c>
      <c r="C183" s="1" t="s">
        <v>22</v>
      </c>
      <c r="D183" s="1" t="s">
        <v>169</v>
      </c>
      <c r="E183" s="4">
        <v>56344</v>
      </c>
      <c r="F183" s="5">
        <v>27608.560000000001</v>
      </c>
      <c r="G183" s="6">
        <f t="shared" si="2"/>
        <v>2.0408163265306123</v>
      </c>
      <c r="H183" s="1">
        <v>2020</v>
      </c>
    </row>
    <row r="184" spans="1:8" x14ac:dyDescent="0.35">
      <c r="A184" s="2" t="s">
        <v>20</v>
      </c>
      <c r="B184" s="3" t="s">
        <v>21</v>
      </c>
      <c r="C184" s="1" t="s">
        <v>23</v>
      </c>
      <c r="D184" s="1" t="s">
        <v>169</v>
      </c>
      <c r="E184" s="4">
        <v>19283</v>
      </c>
      <c r="F184" s="5">
        <v>16390.55</v>
      </c>
      <c r="G184" s="6">
        <f t="shared" si="2"/>
        <v>1.1764705882352942</v>
      </c>
      <c r="H184" s="1">
        <v>2020</v>
      </c>
    </row>
    <row r="185" spans="1:8" x14ac:dyDescent="0.35">
      <c r="A185" s="2" t="s">
        <v>20</v>
      </c>
      <c r="B185" s="3" t="s">
        <v>21</v>
      </c>
      <c r="C185" s="1" t="s">
        <v>24</v>
      </c>
      <c r="D185" s="1" t="s">
        <v>169</v>
      </c>
      <c r="E185" s="4">
        <v>586172</v>
      </c>
      <c r="F185" s="5">
        <v>158266.44</v>
      </c>
      <c r="G185" s="6">
        <f t="shared" si="2"/>
        <v>3.7037037037037037</v>
      </c>
      <c r="H185" s="1">
        <v>2020</v>
      </c>
    </row>
    <row r="186" spans="1:8" x14ac:dyDescent="0.35">
      <c r="A186" s="2" t="s">
        <v>20</v>
      </c>
      <c r="B186" s="3" t="s">
        <v>21</v>
      </c>
      <c r="C186" s="1" t="s">
        <v>25</v>
      </c>
      <c r="D186" s="1" t="s">
        <v>169</v>
      </c>
      <c r="E186" s="4">
        <v>787733</v>
      </c>
      <c r="F186" s="5">
        <v>354479.85000000003</v>
      </c>
      <c r="G186" s="6">
        <f t="shared" si="2"/>
        <v>2.2222222222222219</v>
      </c>
      <c r="H186" s="1">
        <v>2020</v>
      </c>
    </row>
    <row r="187" spans="1:8" x14ac:dyDescent="0.35">
      <c r="A187" s="2" t="s">
        <v>26</v>
      </c>
      <c r="B187" s="3" t="s">
        <v>27</v>
      </c>
      <c r="C187" s="1" t="s">
        <v>28</v>
      </c>
      <c r="D187" s="1" t="s">
        <v>169</v>
      </c>
      <c r="E187" s="4">
        <v>25712</v>
      </c>
      <c r="F187" s="5">
        <v>28283.200000000001</v>
      </c>
      <c r="G187" s="6">
        <f t="shared" si="2"/>
        <v>0.90909090909090906</v>
      </c>
      <c r="H187" s="1">
        <v>2020</v>
      </c>
    </row>
    <row r="188" spans="1:8" x14ac:dyDescent="0.35">
      <c r="A188" s="2" t="s">
        <v>29</v>
      </c>
      <c r="B188" s="3" t="s">
        <v>30</v>
      </c>
      <c r="C188" s="1" t="s">
        <v>31</v>
      </c>
      <c r="D188" s="1" t="s">
        <v>169</v>
      </c>
      <c r="E188" s="4">
        <v>346543</v>
      </c>
      <c r="F188" s="5">
        <v>291096.12</v>
      </c>
      <c r="G188" s="6">
        <f t="shared" si="2"/>
        <v>1.1904761904761905</v>
      </c>
      <c r="H188" s="1">
        <v>2020</v>
      </c>
    </row>
    <row r="189" spans="1:8" x14ac:dyDescent="0.35">
      <c r="A189" s="2" t="s">
        <v>32</v>
      </c>
      <c r="B189" s="3" t="s">
        <v>33</v>
      </c>
      <c r="C189" s="1" t="s">
        <v>34</v>
      </c>
      <c r="D189" s="1" t="s">
        <v>169</v>
      </c>
      <c r="E189" s="4">
        <v>522454</v>
      </c>
      <c r="F189" s="5">
        <v>496331.3</v>
      </c>
      <c r="G189" s="6">
        <f t="shared" si="2"/>
        <v>1.0526315789473684</v>
      </c>
      <c r="H189" s="1">
        <v>2020</v>
      </c>
    </row>
    <row r="190" spans="1:8" x14ac:dyDescent="0.35">
      <c r="A190" s="2" t="s">
        <v>35</v>
      </c>
      <c r="B190" s="3" t="s">
        <v>36</v>
      </c>
      <c r="C190" s="1" t="s">
        <v>37</v>
      </c>
      <c r="D190" s="1" t="s">
        <v>169</v>
      </c>
      <c r="E190" s="4">
        <v>693491</v>
      </c>
      <c r="F190" s="5">
        <v>173372.75</v>
      </c>
      <c r="G190" s="6">
        <f t="shared" si="2"/>
        <v>4</v>
      </c>
      <c r="H190" s="1">
        <v>2020</v>
      </c>
    </row>
    <row r="191" spans="1:8" x14ac:dyDescent="0.35">
      <c r="A191" s="2" t="s">
        <v>35</v>
      </c>
      <c r="B191" s="3" t="s">
        <v>36</v>
      </c>
      <c r="C191" s="1" t="s">
        <v>38</v>
      </c>
      <c r="D191" s="1" t="s">
        <v>169</v>
      </c>
      <c r="E191" s="4">
        <v>95178</v>
      </c>
      <c r="F191" s="5">
        <v>93274.44</v>
      </c>
      <c r="G191" s="6">
        <f t="shared" si="2"/>
        <v>1.0204081632653061</v>
      </c>
      <c r="H191" s="1">
        <v>2020</v>
      </c>
    </row>
    <row r="192" spans="1:8" x14ac:dyDescent="0.35">
      <c r="A192" s="2" t="s">
        <v>39</v>
      </c>
      <c r="B192" s="3" t="s">
        <v>40</v>
      </c>
      <c r="C192" s="1" t="s">
        <v>41</v>
      </c>
      <c r="D192" s="1" t="s">
        <v>169</v>
      </c>
      <c r="E192" s="4">
        <v>727042</v>
      </c>
      <c r="F192" s="5">
        <v>545281.5</v>
      </c>
      <c r="G192" s="6">
        <f t="shared" si="2"/>
        <v>1.3333333333333333</v>
      </c>
      <c r="H192" s="1">
        <v>2020</v>
      </c>
    </row>
    <row r="193" spans="1:8" x14ac:dyDescent="0.35">
      <c r="A193" s="2" t="s">
        <v>42</v>
      </c>
      <c r="B193" s="3" t="s">
        <v>43</v>
      </c>
      <c r="C193" s="1" t="s">
        <v>44</v>
      </c>
      <c r="D193" s="1" t="s">
        <v>169</v>
      </c>
      <c r="E193" s="4">
        <v>808503</v>
      </c>
      <c r="F193" s="5">
        <v>428506.59</v>
      </c>
      <c r="G193" s="6">
        <f t="shared" si="2"/>
        <v>1.8867924528301885</v>
      </c>
      <c r="H193" s="1">
        <v>2020</v>
      </c>
    </row>
    <row r="194" spans="1:8" x14ac:dyDescent="0.35">
      <c r="A194" s="2" t="s">
        <v>45</v>
      </c>
      <c r="B194" s="3" t="s">
        <v>46</v>
      </c>
      <c r="C194" s="1" t="s">
        <v>47</v>
      </c>
      <c r="D194" s="1" t="s">
        <v>169</v>
      </c>
      <c r="E194" s="4">
        <v>519739</v>
      </c>
      <c r="F194" s="5">
        <v>358619.91</v>
      </c>
      <c r="G194" s="6">
        <f t="shared" si="2"/>
        <v>1.4492753623188406</v>
      </c>
      <c r="H194" s="1">
        <v>2020</v>
      </c>
    </row>
    <row r="195" spans="1:8" x14ac:dyDescent="0.35">
      <c r="A195" s="2" t="s">
        <v>48</v>
      </c>
      <c r="B195" s="3" t="s">
        <v>49</v>
      </c>
      <c r="C195" s="1" t="s">
        <v>50</v>
      </c>
      <c r="D195" s="1" t="s">
        <v>169</v>
      </c>
      <c r="E195" s="4">
        <v>143867</v>
      </c>
      <c r="F195" s="5">
        <v>63301.48</v>
      </c>
      <c r="G195" s="6">
        <f t="shared" ref="G195:G258" si="3">E195/F195</f>
        <v>2.2727272727272725</v>
      </c>
      <c r="H195" s="1">
        <v>2020</v>
      </c>
    </row>
    <row r="196" spans="1:8" x14ac:dyDescent="0.35">
      <c r="A196" s="2" t="s">
        <v>51</v>
      </c>
      <c r="B196" s="3" t="s">
        <v>52</v>
      </c>
      <c r="C196" s="1" t="s">
        <v>53</v>
      </c>
      <c r="D196" s="1" t="s">
        <v>169</v>
      </c>
      <c r="E196" s="4">
        <v>724000</v>
      </c>
      <c r="F196" s="5">
        <v>724000</v>
      </c>
      <c r="G196" s="6">
        <f t="shared" si="3"/>
        <v>1</v>
      </c>
      <c r="H196" s="1">
        <v>2020</v>
      </c>
    </row>
    <row r="197" spans="1:8" x14ac:dyDescent="0.35">
      <c r="A197" s="2" t="s">
        <v>51</v>
      </c>
      <c r="B197" s="3" t="s">
        <v>52</v>
      </c>
      <c r="C197" s="1" t="s">
        <v>54</v>
      </c>
      <c r="D197" s="1" t="s">
        <v>169</v>
      </c>
      <c r="E197" s="4">
        <v>74179</v>
      </c>
      <c r="F197" s="5">
        <v>47474.559999999998</v>
      </c>
      <c r="G197" s="6">
        <f t="shared" si="3"/>
        <v>1.5625</v>
      </c>
      <c r="H197" s="1">
        <v>2020</v>
      </c>
    </row>
    <row r="198" spans="1:8" x14ac:dyDescent="0.35">
      <c r="A198" s="2" t="s">
        <v>55</v>
      </c>
      <c r="B198" s="3" t="s">
        <v>56</v>
      </c>
      <c r="C198" s="1" t="s">
        <v>57</v>
      </c>
      <c r="D198" s="1" t="s">
        <v>169</v>
      </c>
      <c r="E198" s="4">
        <v>513427</v>
      </c>
      <c r="F198" s="5">
        <v>169430.91</v>
      </c>
      <c r="G198" s="6">
        <f t="shared" si="3"/>
        <v>3.0303030303030303</v>
      </c>
      <c r="H198" s="1">
        <v>2020</v>
      </c>
    </row>
    <row r="199" spans="1:8" x14ac:dyDescent="0.35">
      <c r="A199" s="2" t="s">
        <v>58</v>
      </c>
      <c r="B199" s="3" t="s">
        <v>59</v>
      </c>
      <c r="C199" s="1" t="s">
        <v>60</v>
      </c>
      <c r="D199" s="1" t="s">
        <v>169</v>
      </c>
      <c r="E199" s="4">
        <v>57292</v>
      </c>
      <c r="F199" s="5">
        <v>40677.32</v>
      </c>
      <c r="G199" s="6">
        <f t="shared" si="3"/>
        <v>1.408450704225352</v>
      </c>
      <c r="H199" s="1">
        <v>2020</v>
      </c>
    </row>
    <row r="200" spans="1:8" x14ac:dyDescent="0.35">
      <c r="A200" s="2" t="s">
        <v>61</v>
      </c>
      <c r="B200" s="3" t="s">
        <v>62</v>
      </c>
      <c r="C200" s="1" t="s">
        <v>63</v>
      </c>
      <c r="D200" s="1" t="s">
        <v>169</v>
      </c>
      <c r="E200" s="4">
        <v>550439</v>
      </c>
      <c r="F200" s="5">
        <v>671535.58</v>
      </c>
      <c r="G200" s="6">
        <f t="shared" si="3"/>
        <v>0.81967213114754101</v>
      </c>
      <c r="H200" s="1">
        <v>2020</v>
      </c>
    </row>
    <row r="201" spans="1:8" x14ac:dyDescent="0.35">
      <c r="A201" s="2" t="s">
        <v>64</v>
      </c>
      <c r="B201" s="3" t="s">
        <v>65</v>
      </c>
      <c r="C201" s="1" t="s">
        <v>66</v>
      </c>
      <c r="D201" s="1" t="s">
        <v>169</v>
      </c>
      <c r="E201" s="4">
        <v>63188</v>
      </c>
      <c r="F201" s="5">
        <v>61292.36</v>
      </c>
      <c r="G201" s="6">
        <f t="shared" si="3"/>
        <v>1.0309278350515463</v>
      </c>
      <c r="H201" s="1">
        <v>2020</v>
      </c>
    </row>
    <row r="202" spans="1:8" x14ac:dyDescent="0.35">
      <c r="A202" s="2" t="s">
        <v>67</v>
      </c>
      <c r="B202" s="3" t="s">
        <v>68</v>
      </c>
      <c r="C202" s="1" t="s">
        <v>69</v>
      </c>
      <c r="D202" s="1" t="s">
        <v>169</v>
      </c>
      <c r="E202" s="4">
        <v>619690</v>
      </c>
      <c r="F202" s="5">
        <v>483358.2</v>
      </c>
      <c r="G202" s="6">
        <f t="shared" si="3"/>
        <v>1.2820512820512819</v>
      </c>
      <c r="H202" s="1">
        <v>2020</v>
      </c>
    </row>
    <row r="203" spans="1:8" x14ac:dyDescent="0.35">
      <c r="A203" s="2" t="s">
        <v>70</v>
      </c>
      <c r="B203" s="3" t="s">
        <v>71</v>
      </c>
      <c r="C203" s="1" t="s">
        <v>72</v>
      </c>
      <c r="D203" s="1" t="s">
        <v>169</v>
      </c>
      <c r="E203" s="4">
        <v>209715</v>
      </c>
      <c r="F203" s="5">
        <v>167772</v>
      </c>
      <c r="G203" s="6">
        <f t="shared" si="3"/>
        <v>1.25</v>
      </c>
      <c r="H203" s="1">
        <v>2020</v>
      </c>
    </row>
    <row r="204" spans="1:8" x14ac:dyDescent="0.35">
      <c r="A204" s="2" t="s">
        <v>70</v>
      </c>
      <c r="B204" s="3" t="s">
        <v>71</v>
      </c>
      <c r="C204" s="1" t="s">
        <v>73</v>
      </c>
      <c r="D204" s="1" t="s">
        <v>169</v>
      </c>
      <c r="E204" s="4">
        <v>348191</v>
      </c>
      <c r="F204" s="5">
        <v>403901.56</v>
      </c>
      <c r="G204" s="6">
        <f t="shared" si="3"/>
        <v>0.86206896551724144</v>
      </c>
      <c r="H204" s="1">
        <v>2020</v>
      </c>
    </row>
    <row r="205" spans="1:8" x14ac:dyDescent="0.35">
      <c r="A205" s="2" t="s">
        <v>74</v>
      </c>
      <c r="B205" s="3" t="s">
        <v>75</v>
      </c>
      <c r="C205" s="1" t="s">
        <v>76</v>
      </c>
      <c r="D205" s="1" t="s">
        <v>169</v>
      </c>
      <c r="E205" s="4">
        <v>236809</v>
      </c>
      <c r="F205" s="5">
        <v>206023.83</v>
      </c>
      <c r="G205" s="6">
        <f t="shared" si="3"/>
        <v>1.149425287356322</v>
      </c>
      <c r="H205" s="1">
        <v>2020</v>
      </c>
    </row>
    <row r="206" spans="1:8" x14ac:dyDescent="0.35">
      <c r="A206" s="2" t="s">
        <v>77</v>
      </c>
      <c r="B206" s="3" t="s">
        <v>78</v>
      </c>
      <c r="C206" s="1" t="s">
        <v>79</v>
      </c>
      <c r="D206" s="1" t="s">
        <v>169</v>
      </c>
      <c r="E206" s="4">
        <v>100207</v>
      </c>
      <c r="F206" s="5">
        <v>53109.71</v>
      </c>
      <c r="G206" s="6">
        <f t="shared" si="3"/>
        <v>1.8867924528301887</v>
      </c>
      <c r="H206" s="1">
        <v>2020</v>
      </c>
    </row>
    <row r="207" spans="1:8" x14ac:dyDescent="0.35">
      <c r="A207" s="2" t="s">
        <v>80</v>
      </c>
      <c r="B207" s="3" t="s">
        <v>81</v>
      </c>
      <c r="C207" s="1" t="s">
        <v>82</v>
      </c>
      <c r="D207" s="1" t="s">
        <v>169</v>
      </c>
      <c r="E207" s="4">
        <v>225582</v>
      </c>
      <c r="F207" s="5">
        <v>117302.64</v>
      </c>
      <c r="G207" s="6">
        <f t="shared" si="3"/>
        <v>1.9230769230769231</v>
      </c>
      <c r="H207" s="1">
        <v>2020</v>
      </c>
    </row>
    <row r="208" spans="1:8" x14ac:dyDescent="0.35">
      <c r="A208" s="2" t="s">
        <v>83</v>
      </c>
      <c r="B208" s="3" t="s">
        <v>84</v>
      </c>
      <c r="C208" s="1" t="s">
        <v>85</v>
      </c>
      <c r="D208" s="1" t="s">
        <v>169</v>
      </c>
      <c r="E208" s="4">
        <v>529146</v>
      </c>
      <c r="F208" s="5">
        <v>433899.72</v>
      </c>
      <c r="G208" s="6">
        <f t="shared" si="3"/>
        <v>1.2195121951219512</v>
      </c>
      <c r="H208" s="1">
        <v>2020</v>
      </c>
    </row>
    <row r="209" spans="1:8" x14ac:dyDescent="0.35">
      <c r="A209" s="2" t="s">
        <v>86</v>
      </c>
      <c r="B209" s="3" t="s">
        <v>87</v>
      </c>
      <c r="C209" s="1" t="s">
        <v>88</v>
      </c>
      <c r="D209" s="1" t="s">
        <v>169</v>
      </c>
      <c r="E209" s="4">
        <v>389505</v>
      </c>
      <c r="F209" s="5">
        <v>451825.8</v>
      </c>
      <c r="G209" s="6">
        <f t="shared" si="3"/>
        <v>0.86206896551724144</v>
      </c>
      <c r="H209" s="1">
        <v>2020</v>
      </c>
    </row>
    <row r="210" spans="1:8" x14ac:dyDescent="0.35">
      <c r="A210" s="2" t="s">
        <v>89</v>
      </c>
      <c r="B210" s="3" t="s">
        <v>90</v>
      </c>
      <c r="C210" s="1" t="s">
        <v>91</v>
      </c>
      <c r="D210" s="1" t="s">
        <v>169</v>
      </c>
      <c r="E210" s="4">
        <v>620949</v>
      </c>
      <c r="F210" s="5">
        <v>720300.84</v>
      </c>
      <c r="G210" s="6">
        <f t="shared" si="3"/>
        <v>0.86206896551724144</v>
      </c>
      <c r="H210" s="1">
        <v>2020</v>
      </c>
    </row>
    <row r="211" spans="1:8" x14ac:dyDescent="0.35">
      <c r="A211" s="2" t="s">
        <v>92</v>
      </c>
      <c r="B211" s="3" t="s">
        <v>93</v>
      </c>
      <c r="C211" s="1" t="s">
        <v>94</v>
      </c>
      <c r="D211" s="1" t="s">
        <v>169</v>
      </c>
      <c r="E211" s="4">
        <v>735051</v>
      </c>
      <c r="F211" s="5">
        <v>668896.41</v>
      </c>
      <c r="G211" s="6">
        <f t="shared" si="3"/>
        <v>1.0989010989010988</v>
      </c>
      <c r="H211" s="1">
        <v>2020</v>
      </c>
    </row>
    <row r="212" spans="1:8" x14ac:dyDescent="0.35">
      <c r="A212" s="2" t="s">
        <v>95</v>
      </c>
      <c r="B212" s="3" t="s">
        <v>96</v>
      </c>
      <c r="C212" s="1" t="s">
        <v>97</v>
      </c>
      <c r="D212" s="1" t="s">
        <v>169</v>
      </c>
      <c r="E212" s="4">
        <v>142429</v>
      </c>
      <c r="F212" s="5">
        <v>162369.06</v>
      </c>
      <c r="G212" s="6">
        <f t="shared" si="3"/>
        <v>0.87719298245614041</v>
      </c>
      <c r="H212" s="1">
        <v>2020</v>
      </c>
    </row>
    <row r="213" spans="1:8" x14ac:dyDescent="0.35">
      <c r="A213" s="2" t="s">
        <v>98</v>
      </c>
      <c r="B213" s="3" t="s">
        <v>99</v>
      </c>
      <c r="C213" s="1" t="s">
        <v>100</v>
      </c>
      <c r="D213" s="1" t="s">
        <v>169</v>
      </c>
      <c r="E213" s="4">
        <v>36961</v>
      </c>
      <c r="F213" s="5">
        <v>12197.130000000001</v>
      </c>
      <c r="G213" s="6">
        <f t="shared" si="3"/>
        <v>3.0303030303030298</v>
      </c>
      <c r="H213" s="1">
        <v>2020</v>
      </c>
    </row>
    <row r="214" spans="1:8" x14ac:dyDescent="0.35">
      <c r="A214" s="2" t="s">
        <v>101</v>
      </c>
      <c r="B214" s="3" t="s">
        <v>102</v>
      </c>
      <c r="C214" s="1" t="s">
        <v>103</v>
      </c>
      <c r="D214" s="1" t="s">
        <v>169</v>
      </c>
      <c r="E214" s="4">
        <v>657238</v>
      </c>
      <c r="F214" s="5">
        <v>295757.10000000003</v>
      </c>
      <c r="G214" s="6">
        <f t="shared" si="3"/>
        <v>2.2222222222222219</v>
      </c>
      <c r="H214" s="1">
        <v>2020</v>
      </c>
    </row>
    <row r="215" spans="1:8" x14ac:dyDescent="0.35">
      <c r="A215" s="2" t="s">
        <v>104</v>
      </c>
      <c r="B215" s="3" t="s">
        <v>105</v>
      </c>
      <c r="C215" s="1" t="s">
        <v>106</v>
      </c>
      <c r="D215" s="1" t="s">
        <v>169</v>
      </c>
      <c r="E215" s="4">
        <v>211206</v>
      </c>
      <c r="F215" s="5">
        <v>204869.82</v>
      </c>
      <c r="G215" s="6">
        <f t="shared" si="3"/>
        <v>1.0309278350515463</v>
      </c>
      <c r="H215" s="1">
        <v>2020</v>
      </c>
    </row>
    <row r="216" spans="1:8" x14ac:dyDescent="0.35">
      <c r="A216" s="2" t="s">
        <v>107</v>
      </c>
      <c r="B216" s="3" t="s">
        <v>108</v>
      </c>
      <c r="C216" s="1" t="s">
        <v>109</v>
      </c>
      <c r="D216" s="1" t="s">
        <v>169</v>
      </c>
      <c r="E216" s="4">
        <v>353209</v>
      </c>
      <c r="F216" s="5">
        <v>91834.34</v>
      </c>
      <c r="G216" s="6">
        <f t="shared" si="3"/>
        <v>3.8461538461538463</v>
      </c>
      <c r="H216" s="1">
        <v>2020</v>
      </c>
    </row>
    <row r="217" spans="1:8" x14ac:dyDescent="0.35">
      <c r="A217" s="2" t="s">
        <v>110</v>
      </c>
      <c r="B217" s="3" t="s">
        <v>111</v>
      </c>
      <c r="C217" s="1" t="s">
        <v>112</v>
      </c>
      <c r="D217" s="1" t="s">
        <v>169</v>
      </c>
      <c r="E217" s="4">
        <v>181881</v>
      </c>
      <c r="F217" s="5">
        <v>156417.66</v>
      </c>
      <c r="G217" s="6">
        <f t="shared" si="3"/>
        <v>1.1627906976744187</v>
      </c>
      <c r="H217" s="1">
        <v>2020</v>
      </c>
    </row>
    <row r="218" spans="1:8" x14ac:dyDescent="0.35">
      <c r="A218" s="2" t="s">
        <v>113</v>
      </c>
      <c r="B218" s="3" t="s">
        <v>114</v>
      </c>
      <c r="C218" s="1" t="s">
        <v>115</v>
      </c>
      <c r="D218" s="1" t="s">
        <v>169</v>
      </c>
      <c r="E218" s="4">
        <v>757565</v>
      </c>
      <c r="F218" s="5">
        <v>719686.75</v>
      </c>
      <c r="G218" s="6">
        <f t="shared" si="3"/>
        <v>1.0526315789473684</v>
      </c>
      <c r="H218" s="1">
        <v>2020</v>
      </c>
    </row>
    <row r="219" spans="1:8" x14ac:dyDescent="0.35">
      <c r="A219" s="2" t="s">
        <v>113</v>
      </c>
      <c r="B219" s="3" t="s">
        <v>114</v>
      </c>
      <c r="C219" s="1" t="s">
        <v>116</v>
      </c>
      <c r="D219" s="1" t="s">
        <v>169</v>
      </c>
      <c r="E219" s="4">
        <v>635687</v>
      </c>
      <c r="F219" s="5">
        <v>209776.71000000002</v>
      </c>
      <c r="G219" s="6">
        <f t="shared" si="3"/>
        <v>3.0303030303030298</v>
      </c>
      <c r="H219" s="1">
        <v>2020</v>
      </c>
    </row>
    <row r="220" spans="1:8" x14ac:dyDescent="0.35">
      <c r="A220" s="2" t="s">
        <v>113</v>
      </c>
      <c r="B220" s="3" t="s">
        <v>114</v>
      </c>
      <c r="C220" s="1" t="s">
        <v>117</v>
      </c>
      <c r="D220" s="1" t="s">
        <v>169</v>
      </c>
      <c r="E220" s="4">
        <v>340998</v>
      </c>
      <c r="F220" s="5">
        <v>255748.5</v>
      </c>
      <c r="G220" s="6">
        <f t="shared" si="3"/>
        <v>1.3333333333333333</v>
      </c>
      <c r="H220" s="1">
        <v>2020</v>
      </c>
    </row>
    <row r="221" spans="1:8" x14ac:dyDescent="0.35">
      <c r="A221" s="2" t="s">
        <v>118</v>
      </c>
      <c r="B221" s="3" t="s">
        <v>119</v>
      </c>
      <c r="C221" s="1" t="s">
        <v>120</v>
      </c>
      <c r="D221" s="1" t="s">
        <v>169</v>
      </c>
      <c r="E221" s="4">
        <v>288941</v>
      </c>
      <c r="F221" s="5">
        <v>326503.32999999996</v>
      </c>
      <c r="G221" s="6">
        <f t="shared" si="3"/>
        <v>0.88495575221238953</v>
      </c>
      <c r="H221" s="1">
        <v>2020</v>
      </c>
    </row>
    <row r="222" spans="1:8" x14ac:dyDescent="0.35">
      <c r="A222" s="2" t="s">
        <v>121</v>
      </c>
      <c r="B222" s="3" t="s">
        <v>122</v>
      </c>
      <c r="C222" s="1" t="s">
        <v>123</v>
      </c>
      <c r="D222" s="1" t="s">
        <v>169</v>
      </c>
      <c r="E222" s="4">
        <v>373860</v>
      </c>
      <c r="F222" s="5">
        <v>183191.4</v>
      </c>
      <c r="G222" s="6">
        <f t="shared" si="3"/>
        <v>2.0408163265306123</v>
      </c>
      <c r="H222" s="1">
        <v>2020</v>
      </c>
    </row>
    <row r="223" spans="1:8" x14ac:dyDescent="0.35">
      <c r="A223" s="2" t="s">
        <v>124</v>
      </c>
      <c r="B223" s="3" t="s">
        <v>125</v>
      </c>
      <c r="C223" s="1" t="s">
        <v>126</v>
      </c>
      <c r="D223" s="1" t="s">
        <v>169</v>
      </c>
      <c r="E223" s="4">
        <v>34310</v>
      </c>
      <c r="F223" s="5">
        <v>35339.300000000003</v>
      </c>
      <c r="G223" s="6">
        <f t="shared" si="3"/>
        <v>0.97087378640776689</v>
      </c>
      <c r="H223" s="1">
        <v>2020</v>
      </c>
    </row>
    <row r="224" spans="1:8" x14ac:dyDescent="0.35">
      <c r="A224" s="2" t="s">
        <v>127</v>
      </c>
      <c r="B224" s="3" t="s">
        <v>128</v>
      </c>
      <c r="C224" s="1" t="s">
        <v>129</v>
      </c>
      <c r="D224" s="1" t="s">
        <v>169</v>
      </c>
      <c r="E224" s="4">
        <v>835911</v>
      </c>
      <c r="F224" s="5">
        <v>342723.50999999995</v>
      </c>
      <c r="G224" s="6">
        <f t="shared" si="3"/>
        <v>2.4390243902439028</v>
      </c>
      <c r="H224" s="1">
        <v>2020</v>
      </c>
    </row>
    <row r="225" spans="1:8" x14ac:dyDescent="0.35">
      <c r="A225" s="2" t="s">
        <v>130</v>
      </c>
      <c r="B225" s="3" t="s">
        <v>131</v>
      </c>
      <c r="C225" s="1" t="s">
        <v>132</v>
      </c>
      <c r="D225" s="1" t="s">
        <v>169</v>
      </c>
      <c r="E225" s="4">
        <v>167848</v>
      </c>
      <c r="F225" s="5">
        <v>134278.39999999999</v>
      </c>
      <c r="G225" s="6">
        <f t="shared" si="3"/>
        <v>1.25</v>
      </c>
      <c r="H225" s="1">
        <v>2020</v>
      </c>
    </row>
    <row r="226" spans="1:8" x14ac:dyDescent="0.35">
      <c r="A226" s="2" t="s">
        <v>133</v>
      </c>
      <c r="B226" s="3" t="s">
        <v>134</v>
      </c>
      <c r="C226" s="1" t="s">
        <v>135</v>
      </c>
      <c r="D226" s="1" t="s">
        <v>169</v>
      </c>
      <c r="E226" s="4">
        <v>454325</v>
      </c>
      <c r="F226" s="5">
        <v>113581.25</v>
      </c>
      <c r="G226" s="6">
        <f t="shared" si="3"/>
        <v>4</v>
      </c>
      <c r="H226" s="1">
        <v>2020</v>
      </c>
    </row>
    <row r="227" spans="1:8" x14ac:dyDescent="0.35">
      <c r="A227" s="2" t="s">
        <v>136</v>
      </c>
      <c r="B227" s="3" t="s">
        <v>137</v>
      </c>
      <c r="C227" s="1" t="s">
        <v>138</v>
      </c>
      <c r="D227" s="1" t="s">
        <v>169</v>
      </c>
      <c r="E227" s="4">
        <v>168377</v>
      </c>
      <c r="F227" s="5">
        <v>159958.15</v>
      </c>
      <c r="G227" s="6">
        <f t="shared" si="3"/>
        <v>1.0526315789473684</v>
      </c>
      <c r="H227" s="1">
        <v>2020</v>
      </c>
    </row>
    <row r="228" spans="1:8" x14ac:dyDescent="0.35">
      <c r="A228" s="2" t="s">
        <v>139</v>
      </c>
      <c r="B228" s="3" t="s">
        <v>140</v>
      </c>
      <c r="C228" s="1" t="s">
        <v>141</v>
      </c>
      <c r="D228" s="1" t="s">
        <v>169</v>
      </c>
      <c r="E228" s="4">
        <v>137060</v>
      </c>
      <c r="F228" s="5">
        <v>143913</v>
      </c>
      <c r="G228" s="6">
        <f t="shared" si="3"/>
        <v>0.95238095238095233</v>
      </c>
      <c r="H228" s="1">
        <v>2020</v>
      </c>
    </row>
    <row r="229" spans="1:8" x14ac:dyDescent="0.35">
      <c r="A229" s="2" t="s">
        <v>142</v>
      </c>
      <c r="B229" s="3" t="s">
        <v>143</v>
      </c>
      <c r="C229" s="1" t="s">
        <v>144</v>
      </c>
      <c r="D229" s="1" t="s">
        <v>169</v>
      </c>
      <c r="E229" s="4">
        <v>285737</v>
      </c>
      <c r="F229" s="5">
        <v>282879.63</v>
      </c>
      <c r="G229" s="6">
        <f t="shared" si="3"/>
        <v>1.0101010101010102</v>
      </c>
      <c r="H229" s="1">
        <v>2020</v>
      </c>
    </row>
    <row r="230" spans="1:8" x14ac:dyDescent="0.35">
      <c r="A230" s="2" t="s">
        <v>142</v>
      </c>
      <c r="B230" s="3" t="s">
        <v>143</v>
      </c>
      <c r="C230" s="1" t="s">
        <v>145</v>
      </c>
      <c r="D230" s="1" t="s">
        <v>169</v>
      </c>
      <c r="E230" s="4">
        <v>25815</v>
      </c>
      <c r="F230" s="5">
        <v>22459.05</v>
      </c>
      <c r="G230" s="6">
        <f t="shared" si="3"/>
        <v>1.1494252873563218</v>
      </c>
      <c r="H230" s="1">
        <v>2020</v>
      </c>
    </row>
    <row r="231" spans="1:8" x14ac:dyDescent="0.35">
      <c r="A231" s="2" t="s">
        <v>146</v>
      </c>
      <c r="B231" s="3" t="s">
        <v>147</v>
      </c>
      <c r="C231" s="1" t="s">
        <v>148</v>
      </c>
      <c r="D231" s="1" t="s">
        <v>169</v>
      </c>
      <c r="E231" s="4">
        <v>611255</v>
      </c>
      <c r="F231" s="5">
        <v>293402.39999999997</v>
      </c>
      <c r="G231" s="6">
        <f t="shared" si="3"/>
        <v>2.0833333333333335</v>
      </c>
      <c r="H231" s="1">
        <v>2020</v>
      </c>
    </row>
    <row r="232" spans="1:8" x14ac:dyDescent="0.35">
      <c r="A232" s="2" t="s">
        <v>149</v>
      </c>
      <c r="B232" s="3" t="s">
        <v>150</v>
      </c>
      <c r="C232" s="1" t="s">
        <v>151</v>
      </c>
      <c r="D232" s="1" t="s">
        <v>169</v>
      </c>
      <c r="E232" s="4">
        <v>772696</v>
      </c>
      <c r="F232" s="5">
        <v>602702.88</v>
      </c>
      <c r="G232" s="6">
        <f t="shared" si="3"/>
        <v>1.2820512820512819</v>
      </c>
      <c r="H232" s="1">
        <v>2020</v>
      </c>
    </row>
    <row r="233" spans="1:8" x14ac:dyDescent="0.35">
      <c r="A233" s="2" t="s">
        <v>152</v>
      </c>
      <c r="B233" s="3" t="s">
        <v>153</v>
      </c>
      <c r="C233" s="1" t="s">
        <v>154</v>
      </c>
      <c r="D233" s="1" t="s">
        <v>169</v>
      </c>
      <c r="E233" s="4">
        <v>490166</v>
      </c>
      <c r="F233" s="5">
        <v>338214.54</v>
      </c>
      <c r="G233" s="6">
        <f t="shared" si="3"/>
        <v>1.4492753623188406</v>
      </c>
      <c r="H233" s="1">
        <v>2020</v>
      </c>
    </row>
    <row r="234" spans="1:8" x14ac:dyDescent="0.35">
      <c r="A234" s="2" t="s">
        <v>155</v>
      </c>
      <c r="B234" s="3" t="s">
        <v>156</v>
      </c>
      <c r="C234" s="1" t="s">
        <v>157</v>
      </c>
      <c r="D234" s="1" t="s">
        <v>169</v>
      </c>
      <c r="E234" s="4">
        <v>512972</v>
      </c>
      <c r="F234" s="5">
        <v>497582.83999999997</v>
      </c>
      <c r="G234" s="6">
        <f t="shared" si="3"/>
        <v>1.0309278350515465</v>
      </c>
      <c r="H234" s="1">
        <v>2020</v>
      </c>
    </row>
    <row r="235" spans="1:8" x14ac:dyDescent="0.35">
      <c r="A235" s="2" t="s">
        <v>158</v>
      </c>
      <c r="B235" s="3" t="s">
        <v>159</v>
      </c>
      <c r="C235" s="1" t="s">
        <v>160</v>
      </c>
      <c r="D235" s="1" t="s">
        <v>169</v>
      </c>
      <c r="E235" s="4">
        <v>349026</v>
      </c>
      <c r="F235" s="5">
        <v>390909.12000000005</v>
      </c>
      <c r="G235" s="6">
        <f t="shared" si="3"/>
        <v>0.89285714285714268</v>
      </c>
      <c r="H235" s="1">
        <v>2020</v>
      </c>
    </row>
    <row r="236" spans="1:8" x14ac:dyDescent="0.35">
      <c r="A236" s="2" t="s">
        <v>161</v>
      </c>
      <c r="B236" s="3" t="s">
        <v>162</v>
      </c>
      <c r="C236" s="1" t="s">
        <v>163</v>
      </c>
      <c r="D236" s="1" t="s">
        <v>169</v>
      </c>
      <c r="E236" s="4">
        <v>410402</v>
      </c>
      <c r="F236" s="5">
        <v>299593.46000000002</v>
      </c>
      <c r="G236" s="6">
        <f t="shared" si="3"/>
        <v>1.3698630136986301</v>
      </c>
      <c r="H236" s="1">
        <v>2020</v>
      </c>
    </row>
    <row r="237" spans="1:8" x14ac:dyDescent="0.35">
      <c r="A237" s="2" t="s">
        <v>164</v>
      </c>
      <c r="B237" s="3" t="s">
        <v>165</v>
      </c>
      <c r="C237" s="1" t="s">
        <v>166</v>
      </c>
      <c r="D237" s="1" t="s">
        <v>169</v>
      </c>
      <c r="E237" s="4">
        <v>733967</v>
      </c>
      <c r="F237" s="5">
        <v>719287.66</v>
      </c>
      <c r="G237" s="6">
        <f t="shared" si="3"/>
        <v>1.0204081632653061</v>
      </c>
      <c r="H237" s="1">
        <v>2020</v>
      </c>
    </row>
    <row r="238" spans="1:8" x14ac:dyDescent="0.35">
      <c r="A238" s="2" t="s">
        <v>7</v>
      </c>
      <c r="B238" s="3" t="s">
        <v>8</v>
      </c>
      <c r="C238" s="1" t="s">
        <v>9</v>
      </c>
      <c r="D238" s="1" t="s">
        <v>170</v>
      </c>
      <c r="E238" s="4">
        <v>371358</v>
      </c>
      <c r="F238" s="5">
        <v>427061.69999999995</v>
      </c>
      <c r="G238" s="6">
        <f t="shared" si="3"/>
        <v>0.86956521739130443</v>
      </c>
      <c r="H238" s="1">
        <v>2020</v>
      </c>
    </row>
    <row r="239" spans="1:8" x14ac:dyDescent="0.35">
      <c r="A239" s="2" t="s">
        <v>11</v>
      </c>
      <c r="B239" s="3" t="s">
        <v>12</v>
      </c>
      <c r="C239" s="1" t="s">
        <v>13</v>
      </c>
      <c r="D239" s="1" t="s">
        <v>170</v>
      </c>
      <c r="E239" s="4">
        <v>300387</v>
      </c>
      <c r="F239" s="5">
        <v>300387</v>
      </c>
      <c r="G239" s="6">
        <f t="shared" si="3"/>
        <v>1</v>
      </c>
      <c r="H239" s="1">
        <v>2020</v>
      </c>
    </row>
    <row r="240" spans="1:8" x14ac:dyDescent="0.35">
      <c r="A240" s="2" t="s">
        <v>14</v>
      </c>
      <c r="B240" s="3" t="s">
        <v>15</v>
      </c>
      <c r="C240" s="1" t="s">
        <v>16</v>
      </c>
      <c r="D240" s="1" t="s">
        <v>170</v>
      </c>
      <c r="E240" s="4">
        <v>137699</v>
      </c>
      <c r="F240" s="5">
        <v>95012.31</v>
      </c>
      <c r="G240" s="6">
        <f t="shared" si="3"/>
        <v>1.4492753623188406</v>
      </c>
      <c r="H240" s="1">
        <v>2020</v>
      </c>
    </row>
    <row r="241" spans="1:8" x14ac:dyDescent="0.35">
      <c r="A241" s="2" t="s">
        <v>17</v>
      </c>
      <c r="B241" s="3" t="s">
        <v>18</v>
      </c>
      <c r="C241" s="1" t="s">
        <v>19</v>
      </c>
      <c r="D241" s="1" t="s">
        <v>170</v>
      </c>
      <c r="E241" s="4">
        <v>898336</v>
      </c>
      <c r="F241" s="5">
        <v>1033086.3999999999</v>
      </c>
      <c r="G241" s="6">
        <f t="shared" si="3"/>
        <v>0.86956521739130443</v>
      </c>
      <c r="H241" s="1">
        <v>2020</v>
      </c>
    </row>
    <row r="242" spans="1:8" x14ac:dyDescent="0.35">
      <c r="A242" s="2" t="s">
        <v>20</v>
      </c>
      <c r="B242" s="3" t="s">
        <v>21</v>
      </c>
      <c r="C242" s="1" t="s">
        <v>22</v>
      </c>
      <c r="D242" s="1" t="s">
        <v>170</v>
      </c>
      <c r="E242" s="4">
        <v>868955</v>
      </c>
      <c r="F242" s="5">
        <v>651716.25</v>
      </c>
      <c r="G242" s="6">
        <f t="shared" si="3"/>
        <v>1.3333333333333333</v>
      </c>
      <c r="H242" s="1">
        <v>2020</v>
      </c>
    </row>
    <row r="243" spans="1:8" x14ac:dyDescent="0.35">
      <c r="A243" s="2" t="s">
        <v>20</v>
      </c>
      <c r="B243" s="3" t="s">
        <v>21</v>
      </c>
      <c r="C243" s="1" t="s">
        <v>23</v>
      </c>
      <c r="D243" s="1" t="s">
        <v>170</v>
      </c>
      <c r="E243" s="4">
        <v>666019</v>
      </c>
      <c r="F243" s="5">
        <v>339669.69</v>
      </c>
      <c r="G243" s="6">
        <f t="shared" si="3"/>
        <v>1.9607843137254901</v>
      </c>
      <c r="H243" s="1">
        <v>2020</v>
      </c>
    </row>
    <row r="244" spans="1:8" x14ac:dyDescent="0.35">
      <c r="A244" s="2" t="s">
        <v>20</v>
      </c>
      <c r="B244" s="3" t="s">
        <v>21</v>
      </c>
      <c r="C244" s="1" t="s">
        <v>24</v>
      </c>
      <c r="D244" s="1" t="s">
        <v>170</v>
      </c>
      <c r="E244" s="4">
        <v>1075582</v>
      </c>
      <c r="F244" s="5">
        <v>494767.72000000003</v>
      </c>
      <c r="G244" s="6">
        <f t="shared" si="3"/>
        <v>2.1739130434782608</v>
      </c>
      <c r="H244" s="1">
        <v>2020</v>
      </c>
    </row>
    <row r="245" spans="1:8" x14ac:dyDescent="0.35">
      <c r="A245" s="2" t="s">
        <v>20</v>
      </c>
      <c r="B245" s="3" t="s">
        <v>21</v>
      </c>
      <c r="C245" s="1" t="s">
        <v>25</v>
      </c>
      <c r="D245" s="1" t="s">
        <v>170</v>
      </c>
      <c r="E245" s="4">
        <v>273893</v>
      </c>
      <c r="F245" s="5">
        <v>323193.74</v>
      </c>
      <c r="G245" s="6">
        <f t="shared" si="3"/>
        <v>0.84745762711864414</v>
      </c>
      <c r="H245" s="1">
        <v>2020</v>
      </c>
    </row>
    <row r="246" spans="1:8" x14ac:dyDescent="0.35">
      <c r="A246" s="2" t="s">
        <v>26</v>
      </c>
      <c r="B246" s="3" t="s">
        <v>27</v>
      </c>
      <c r="C246" s="1" t="s">
        <v>28</v>
      </c>
      <c r="D246" s="1" t="s">
        <v>170</v>
      </c>
      <c r="E246" s="4">
        <v>186794</v>
      </c>
      <c r="F246" s="5">
        <v>141963.44</v>
      </c>
      <c r="G246" s="6">
        <f t="shared" si="3"/>
        <v>1.3157894736842104</v>
      </c>
      <c r="H246" s="1">
        <v>2020</v>
      </c>
    </row>
    <row r="247" spans="1:8" x14ac:dyDescent="0.35">
      <c r="A247" s="2" t="s">
        <v>29</v>
      </c>
      <c r="B247" s="3" t="s">
        <v>30</v>
      </c>
      <c r="C247" s="1" t="s">
        <v>31</v>
      </c>
      <c r="D247" s="1" t="s">
        <v>170</v>
      </c>
      <c r="E247" s="4">
        <v>796768</v>
      </c>
      <c r="F247" s="5">
        <v>390416.32</v>
      </c>
      <c r="G247" s="6">
        <f t="shared" si="3"/>
        <v>2.0408163265306123</v>
      </c>
      <c r="H247" s="1">
        <v>2020</v>
      </c>
    </row>
    <row r="248" spans="1:8" x14ac:dyDescent="0.35">
      <c r="A248" s="2" t="s">
        <v>32</v>
      </c>
      <c r="B248" s="3" t="s">
        <v>33</v>
      </c>
      <c r="C248" s="1" t="s">
        <v>34</v>
      </c>
      <c r="D248" s="1" t="s">
        <v>170</v>
      </c>
      <c r="E248" s="4">
        <v>954113</v>
      </c>
      <c r="F248" s="5">
        <v>734667.01</v>
      </c>
      <c r="G248" s="6">
        <f t="shared" si="3"/>
        <v>1.2987012987012987</v>
      </c>
      <c r="H248" s="1">
        <v>2020</v>
      </c>
    </row>
    <row r="249" spans="1:8" x14ac:dyDescent="0.35">
      <c r="A249" s="2" t="s">
        <v>35</v>
      </c>
      <c r="B249" s="3" t="s">
        <v>36</v>
      </c>
      <c r="C249" s="1" t="s">
        <v>37</v>
      </c>
      <c r="D249" s="1" t="s">
        <v>170</v>
      </c>
      <c r="E249" s="4">
        <v>469198</v>
      </c>
      <c r="F249" s="5">
        <v>319054.64</v>
      </c>
      <c r="G249" s="6">
        <f t="shared" si="3"/>
        <v>1.4705882352941175</v>
      </c>
      <c r="H249" s="1">
        <v>2020</v>
      </c>
    </row>
    <row r="250" spans="1:8" x14ac:dyDescent="0.35">
      <c r="A250" s="2" t="s">
        <v>35</v>
      </c>
      <c r="B250" s="3" t="s">
        <v>36</v>
      </c>
      <c r="C250" s="1" t="s">
        <v>38</v>
      </c>
      <c r="D250" s="1" t="s">
        <v>170</v>
      </c>
      <c r="E250" s="4">
        <v>1063330</v>
      </c>
      <c r="F250" s="5">
        <v>627364.69999999995</v>
      </c>
      <c r="G250" s="6">
        <f t="shared" si="3"/>
        <v>1.6949152542372883</v>
      </c>
      <c r="H250" s="1">
        <v>2020</v>
      </c>
    </row>
    <row r="251" spans="1:8" x14ac:dyDescent="0.35">
      <c r="A251" s="2" t="s">
        <v>39</v>
      </c>
      <c r="B251" s="3" t="s">
        <v>40</v>
      </c>
      <c r="C251" s="1" t="s">
        <v>41</v>
      </c>
      <c r="D251" s="1" t="s">
        <v>170</v>
      </c>
      <c r="E251" s="4">
        <v>429197</v>
      </c>
      <c r="F251" s="5">
        <v>309021.83999999997</v>
      </c>
      <c r="G251" s="6">
        <f t="shared" si="3"/>
        <v>1.3888888888888891</v>
      </c>
      <c r="H251" s="1">
        <v>2020</v>
      </c>
    </row>
    <row r="252" spans="1:8" x14ac:dyDescent="0.35">
      <c r="A252" s="2" t="s">
        <v>42</v>
      </c>
      <c r="B252" s="3" t="s">
        <v>43</v>
      </c>
      <c r="C252" s="1" t="s">
        <v>44</v>
      </c>
      <c r="D252" s="1" t="s">
        <v>170</v>
      </c>
      <c r="E252" s="4">
        <v>947232</v>
      </c>
      <c r="F252" s="5">
        <v>445199.04</v>
      </c>
      <c r="G252" s="6">
        <f t="shared" si="3"/>
        <v>2.1276595744680851</v>
      </c>
      <c r="H252" s="1">
        <v>2020</v>
      </c>
    </row>
    <row r="253" spans="1:8" x14ac:dyDescent="0.35">
      <c r="A253" s="2" t="s">
        <v>45</v>
      </c>
      <c r="B253" s="3" t="s">
        <v>46</v>
      </c>
      <c r="C253" s="1" t="s">
        <v>47</v>
      </c>
      <c r="D253" s="1" t="s">
        <v>170</v>
      </c>
      <c r="E253" s="4">
        <v>88791</v>
      </c>
      <c r="F253" s="5">
        <v>32852.67</v>
      </c>
      <c r="G253" s="6">
        <f t="shared" si="3"/>
        <v>2.7027027027027026</v>
      </c>
      <c r="H253" s="1">
        <v>2020</v>
      </c>
    </row>
    <row r="254" spans="1:8" x14ac:dyDescent="0.35">
      <c r="A254" s="2" t="s">
        <v>48</v>
      </c>
      <c r="B254" s="3" t="s">
        <v>49</v>
      </c>
      <c r="C254" s="1" t="s">
        <v>50</v>
      </c>
      <c r="D254" s="1" t="s">
        <v>170</v>
      </c>
      <c r="E254" s="4">
        <v>811478</v>
      </c>
      <c r="F254" s="5">
        <v>592378.93999999994</v>
      </c>
      <c r="G254" s="6">
        <f t="shared" si="3"/>
        <v>1.3698630136986303</v>
      </c>
      <c r="H254" s="1">
        <v>2020</v>
      </c>
    </row>
    <row r="255" spans="1:8" x14ac:dyDescent="0.35">
      <c r="A255" s="2" t="s">
        <v>51</v>
      </c>
      <c r="B255" s="3" t="s">
        <v>52</v>
      </c>
      <c r="C255" s="1" t="s">
        <v>53</v>
      </c>
      <c r="D255" s="1" t="s">
        <v>170</v>
      </c>
      <c r="E255" s="4">
        <v>754325</v>
      </c>
      <c r="F255" s="5">
        <v>686435.75</v>
      </c>
      <c r="G255" s="6">
        <f t="shared" si="3"/>
        <v>1.098901098901099</v>
      </c>
      <c r="H255" s="1">
        <v>2020</v>
      </c>
    </row>
    <row r="256" spans="1:8" x14ac:dyDescent="0.35">
      <c r="A256" s="2" t="s">
        <v>51</v>
      </c>
      <c r="B256" s="3" t="s">
        <v>52</v>
      </c>
      <c r="C256" s="1" t="s">
        <v>54</v>
      </c>
      <c r="D256" s="1" t="s">
        <v>170</v>
      </c>
      <c r="E256" s="4">
        <v>820923</v>
      </c>
      <c r="F256" s="5">
        <v>944061.45</v>
      </c>
      <c r="G256" s="6">
        <f t="shared" si="3"/>
        <v>0.86956521739130443</v>
      </c>
      <c r="H256" s="1">
        <v>2020</v>
      </c>
    </row>
    <row r="257" spans="1:8" x14ac:dyDescent="0.35">
      <c r="A257" s="2" t="s">
        <v>55</v>
      </c>
      <c r="B257" s="3" t="s">
        <v>56</v>
      </c>
      <c r="C257" s="1" t="s">
        <v>57</v>
      </c>
      <c r="D257" s="1" t="s">
        <v>170</v>
      </c>
      <c r="E257" s="4">
        <v>613762</v>
      </c>
      <c r="F257" s="5">
        <v>693551.05999999994</v>
      </c>
      <c r="G257" s="6">
        <f t="shared" si="3"/>
        <v>0.88495575221238942</v>
      </c>
      <c r="H257" s="1">
        <v>2020</v>
      </c>
    </row>
    <row r="258" spans="1:8" x14ac:dyDescent="0.35">
      <c r="A258" s="2" t="s">
        <v>58</v>
      </c>
      <c r="B258" s="3" t="s">
        <v>59</v>
      </c>
      <c r="C258" s="1" t="s">
        <v>60</v>
      </c>
      <c r="D258" s="1" t="s">
        <v>170</v>
      </c>
      <c r="E258" s="4">
        <v>933947</v>
      </c>
      <c r="F258" s="5">
        <v>1055360.1099999999</v>
      </c>
      <c r="G258" s="6">
        <f t="shared" si="3"/>
        <v>0.88495575221238953</v>
      </c>
      <c r="H258" s="1">
        <v>2020</v>
      </c>
    </row>
    <row r="259" spans="1:8" x14ac:dyDescent="0.35">
      <c r="A259" s="2" t="s">
        <v>61</v>
      </c>
      <c r="B259" s="3" t="s">
        <v>62</v>
      </c>
      <c r="C259" s="1" t="s">
        <v>63</v>
      </c>
      <c r="D259" s="1" t="s">
        <v>170</v>
      </c>
      <c r="E259" s="4">
        <v>385417</v>
      </c>
      <c r="F259" s="5">
        <v>96354.25</v>
      </c>
      <c r="G259" s="6">
        <f t="shared" ref="G259:G322" si="4">E259/F259</f>
        <v>4</v>
      </c>
      <c r="H259" s="1">
        <v>2020</v>
      </c>
    </row>
    <row r="260" spans="1:8" x14ac:dyDescent="0.35">
      <c r="A260" s="2" t="s">
        <v>64</v>
      </c>
      <c r="B260" s="3" t="s">
        <v>65</v>
      </c>
      <c r="C260" s="1" t="s">
        <v>66</v>
      </c>
      <c r="D260" s="1" t="s">
        <v>170</v>
      </c>
      <c r="E260" s="4">
        <v>122691</v>
      </c>
      <c r="F260" s="5">
        <v>53984.04</v>
      </c>
      <c r="G260" s="6">
        <f t="shared" si="4"/>
        <v>2.2727272727272725</v>
      </c>
      <c r="H260" s="1">
        <v>2020</v>
      </c>
    </row>
    <row r="261" spans="1:8" x14ac:dyDescent="0.35">
      <c r="A261" s="2" t="s">
        <v>67</v>
      </c>
      <c r="B261" s="3" t="s">
        <v>68</v>
      </c>
      <c r="C261" s="1" t="s">
        <v>69</v>
      </c>
      <c r="D261" s="1" t="s">
        <v>170</v>
      </c>
      <c r="E261" s="4">
        <v>619709</v>
      </c>
      <c r="F261" s="5">
        <v>576329.37</v>
      </c>
      <c r="G261" s="6">
        <f t="shared" si="4"/>
        <v>1.075268817204301</v>
      </c>
      <c r="H261" s="1">
        <v>2020</v>
      </c>
    </row>
    <row r="262" spans="1:8" x14ac:dyDescent="0.35">
      <c r="A262" s="2" t="s">
        <v>70</v>
      </c>
      <c r="B262" s="3" t="s">
        <v>71</v>
      </c>
      <c r="C262" s="1" t="s">
        <v>72</v>
      </c>
      <c r="D262" s="1" t="s">
        <v>170</v>
      </c>
      <c r="E262" s="4">
        <v>603081</v>
      </c>
      <c r="F262" s="5">
        <v>379941.03</v>
      </c>
      <c r="G262" s="6">
        <f t="shared" si="4"/>
        <v>1.5873015873015872</v>
      </c>
      <c r="H262" s="1">
        <v>2020</v>
      </c>
    </row>
    <row r="263" spans="1:8" x14ac:dyDescent="0.35">
      <c r="A263" s="2" t="s">
        <v>70</v>
      </c>
      <c r="B263" s="3" t="s">
        <v>71</v>
      </c>
      <c r="C263" s="1" t="s">
        <v>73</v>
      </c>
      <c r="D263" s="1" t="s">
        <v>170</v>
      </c>
      <c r="E263" s="4">
        <v>629700</v>
      </c>
      <c r="F263" s="5">
        <v>510057.00000000006</v>
      </c>
      <c r="G263" s="6">
        <f t="shared" si="4"/>
        <v>1.2345679012345678</v>
      </c>
      <c r="H263" s="1">
        <v>2020</v>
      </c>
    </row>
    <row r="264" spans="1:8" x14ac:dyDescent="0.35">
      <c r="A264" s="2" t="s">
        <v>74</v>
      </c>
      <c r="B264" s="3" t="s">
        <v>75</v>
      </c>
      <c r="C264" s="1" t="s">
        <v>76</v>
      </c>
      <c r="D264" s="1" t="s">
        <v>170</v>
      </c>
      <c r="E264" s="4">
        <v>1010515</v>
      </c>
      <c r="F264" s="5">
        <v>485047.19999999995</v>
      </c>
      <c r="G264" s="6">
        <f t="shared" si="4"/>
        <v>2.0833333333333335</v>
      </c>
      <c r="H264" s="1">
        <v>2020</v>
      </c>
    </row>
    <row r="265" spans="1:8" x14ac:dyDescent="0.35">
      <c r="A265" s="2" t="s">
        <v>77</v>
      </c>
      <c r="B265" s="3" t="s">
        <v>78</v>
      </c>
      <c r="C265" s="1" t="s">
        <v>79</v>
      </c>
      <c r="D265" s="1" t="s">
        <v>170</v>
      </c>
      <c r="E265" s="4">
        <v>747582</v>
      </c>
      <c r="F265" s="5">
        <v>523307.39999999997</v>
      </c>
      <c r="G265" s="6">
        <f t="shared" si="4"/>
        <v>1.4285714285714286</v>
      </c>
      <c r="H265" s="1">
        <v>2020</v>
      </c>
    </row>
    <row r="266" spans="1:8" x14ac:dyDescent="0.35">
      <c r="A266" s="2" t="s">
        <v>80</v>
      </c>
      <c r="B266" s="3" t="s">
        <v>81</v>
      </c>
      <c r="C266" s="1" t="s">
        <v>82</v>
      </c>
      <c r="D266" s="1" t="s">
        <v>170</v>
      </c>
      <c r="E266" s="4">
        <v>106712</v>
      </c>
      <c r="F266" s="5">
        <v>61892.959999999999</v>
      </c>
      <c r="G266" s="6">
        <f t="shared" si="4"/>
        <v>1.7241379310344829</v>
      </c>
      <c r="H266" s="1">
        <v>2020</v>
      </c>
    </row>
    <row r="267" spans="1:8" x14ac:dyDescent="0.35">
      <c r="A267" s="2" t="s">
        <v>83</v>
      </c>
      <c r="B267" s="3" t="s">
        <v>84</v>
      </c>
      <c r="C267" s="1" t="s">
        <v>85</v>
      </c>
      <c r="D267" s="1" t="s">
        <v>170</v>
      </c>
      <c r="E267" s="4">
        <v>164883</v>
      </c>
      <c r="F267" s="5">
        <v>77495.009999999995</v>
      </c>
      <c r="G267" s="6">
        <f t="shared" si="4"/>
        <v>2.1276595744680851</v>
      </c>
      <c r="H267" s="1">
        <v>2020</v>
      </c>
    </row>
    <row r="268" spans="1:8" x14ac:dyDescent="0.35">
      <c r="A268" s="2" t="s">
        <v>86</v>
      </c>
      <c r="B268" s="3" t="s">
        <v>87</v>
      </c>
      <c r="C268" s="1" t="s">
        <v>88</v>
      </c>
      <c r="D268" s="1" t="s">
        <v>170</v>
      </c>
      <c r="E268" s="4">
        <v>1049940</v>
      </c>
      <c r="F268" s="5">
        <v>850451.4</v>
      </c>
      <c r="G268" s="6">
        <f t="shared" si="4"/>
        <v>1.2345679012345678</v>
      </c>
      <c r="H268" s="1">
        <v>2020</v>
      </c>
    </row>
    <row r="269" spans="1:8" x14ac:dyDescent="0.35">
      <c r="A269" s="2" t="s">
        <v>89</v>
      </c>
      <c r="B269" s="3" t="s">
        <v>90</v>
      </c>
      <c r="C269" s="1" t="s">
        <v>91</v>
      </c>
      <c r="D269" s="1" t="s">
        <v>170</v>
      </c>
      <c r="E269" s="4">
        <v>428202</v>
      </c>
      <c r="F269" s="5">
        <v>188408.88</v>
      </c>
      <c r="G269" s="6">
        <f t="shared" si="4"/>
        <v>2.2727272727272725</v>
      </c>
      <c r="H269" s="1">
        <v>2020</v>
      </c>
    </row>
    <row r="270" spans="1:8" x14ac:dyDescent="0.35">
      <c r="A270" s="2" t="s">
        <v>92</v>
      </c>
      <c r="B270" s="3" t="s">
        <v>93</v>
      </c>
      <c r="C270" s="1" t="s">
        <v>94</v>
      </c>
      <c r="D270" s="1" t="s">
        <v>170</v>
      </c>
      <c r="E270" s="4">
        <v>240302</v>
      </c>
      <c r="F270" s="5">
        <v>213868.78</v>
      </c>
      <c r="G270" s="6">
        <f t="shared" si="4"/>
        <v>1.1235955056179776</v>
      </c>
      <c r="H270" s="1">
        <v>2020</v>
      </c>
    </row>
    <row r="271" spans="1:8" x14ac:dyDescent="0.35">
      <c r="A271" s="2" t="s">
        <v>95</v>
      </c>
      <c r="B271" s="3" t="s">
        <v>96</v>
      </c>
      <c r="C271" s="1" t="s">
        <v>97</v>
      </c>
      <c r="D271" s="1" t="s">
        <v>170</v>
      </c>
      <c r="E271" s="4">
        <v>402872</v>
      </c>
      <c r="F271" s="5">
        <v>435101.76</v>
      </c>
      <c r="G271" s="6">
        <f t="shared" si="4"/>
        <v>0.92592592592592593</v>
      </c>
      <c r="H271" s="1">
        <v>2020</v>
      </c>
    </row>
    <row r="272" spans="1:8" x14ac:dyDescent="0.35">
      <c r="A272" s="2" t="s">
        <v>98</v>
      </c>
      <c r="B272" s="3" t="s">
        <v>99</v>
      </c>
      <c r="C272" s="1" t="s">
        <v>100</v>
      </c>
      <c r="D272" s="1" t="s">
        <v>170</v>
      </c>
      <c r="E272" s="4">
        <v>952654</v>
      </c>
      <c r="F272" s="5">
        <v>924074.38</v>
      </c>
      <c r="G272" s="6">
        <f t="shared" si="4"/>
        <v>1.0309278350515463</v>
      </c>
      <c r="H272" s="1">
        <v>2020</v>
      </c>
    </row>
    <row r="273" spans="1:8" x14ac:dyDescent="0.35">
      <c r="A273" s="2" t="s">
        <v>101</v>
      </c>
      <c r="B273" s="3" t="s">
        <v>102</v>
      </c>
      <c r="C273" s="1" t="s">
        <v>103</v>
      </c>
      <c r="D273" s="1" t="s">
        <v>170</v>
      </c>
      <c r="E273" s="4">
        <v>901297</v>
      </c>
      <c r="F273" s="5">
        <v>603868.99</v>
      </c>
      <c r="G273" s="6">
        <f t="shared" si="4"/>
        <v>1.4925373134328359</v>
      </c>
      <c r="H273" s="1">
        <v>2020</v>
      </c>
    </row>
    <row r="274" spans="1:8" x14ac:dyDescent="0.35">
      <c r="A274" s="2" t="s">
        <v>104</v>
      </c>
      <c r="B274" s="3" t="s">
        <v>105</v>
      </c>
      <c r="C274" s="1" t="s">
        <v>106</v>
      </c>
      <c r="D274" s="1" t="s">
        <v>170</v>
      </c>
      <c r="E274" s="4">
        <v>842732</v>
      </c>
      <c r="F274" s="5">
        <v>1019705.72</v>
      </c>
      <c r="G274" s="6">
        <f t="shared" si="4"/>
        <v>0.82644628099173556</v>
      </c>
      <c r="H274" s="1">
        <v>2020</v>
      </c>
    </row>
    <row r="275" spans="1:8" x14ac:dyDescent="0.35">
      <c r="A275" s="2" t="s">
        <v>107</v>
      </c>
      <c r="B275" s="3" t="s">
        <v>108</v>
      </c>
      <c r="C275" s="1" t="s">
        <v>109</v>
      </c>
      <c r="D275" s="1" t="s">
        <v>170</v>
      </c>
      <c r="E275" s="4">
        <v>324690</v>
      </c>
      <c r="F275" s="5">
        <v>198060.9</v>
      </c>
      <c r="G275" s="6">
        <f t="shared" si="4"/>
        <v>1.639344262295082</v>
      </c>
      <c r="H275" s="1">
        <v>2020</v>
      </c>
    </row>
    <row r="276" spans="1:8" x14ac:dyDescent="0.35">
      <c r="A276" s="2" t="s">
        <v>110</v>
      </c>
      <c r="B276" s="3" t="s">
        <v>111</v>
      </c>
      <c r="C276" s="1" t="s">
        <v>112</v>
      </c>
      <c r="D276" s="1" t="s">
        <v>170</v>
      </c>
      <c r="E276" s="4">
        <v>1077478</v>
      </c>
      <c r="F276" s="5">
        <v>915856.29999999993</v>
      </c>
      <c r="G276" s="6">
        <f t="shared" si="4"/>
        <v>1.1764705882352942</v>
      </c>
      <c r="H276" s="1">
        <v>2020</v>
      </c>
    </row>
    <row r="277" spans="1:8" x14ac:dyDescent="0.35">
      <c r="A277" s="2" t="s">
        <v>113</v>
      </c>
      <c r="B277" s="3" t="s">
        <v>114</v>
      </c>
      <c r="C277" s="1" t="s">
        <v>115</v>
      </c>
      <c r="D277" s="1" t="s">
        <v>170</v>
      </c>
      <c r="E277" s="4">
        <v>788469</v>
      </c>
      <c r="F277" s="5">
        <v>630775.20000000007</v>
      </c>
      <c r="G277" s="6">
        <f t="shared" si="4"/>
        <v>1.2499999999999998</v>
      </c>
      <c r="H277" s="1">
        <v>2020</v>
      </c>
    </row>
    <row r="278" spans="1:8" x14ac:dyDescent="0.35">
      <c r="A278" s="2" t="s">
        <v>113</v>
      </c>
      <c r="B278" s="3" t="s">
        <v>114</v>
      </c>
      <c r="C278" s="1" t="s">
        <v>116</v>
      </c>
      <c r="D278" s="1" t="s">
        <v>170</v>
      </c>
      <c r="E278" s="4">
        <v>316017</v>
      </c>
      <c r="F278" s="5">
        <v>290735.64</v>
      </c>
      <c r="G278" s="6">
        <f t="shared" si="4"/>
        <v>1.0869565217391304</v>
      </c>
      <c r="H278" s="1">
        <v>2020</v>
      </c>
    </row>
    <row r="279" spans="1:8" x14ac:dyDescent="0.35">
      <c r="A279" s="2" t="s">
        <v>113</v>
      </c>
      <c r="B279" s="3" t="s">
        <v>114</v>
      </c>
      <c r="C279" s="1" t="s">
        <v>117</v>
      </c>
      <c r="D279" s="1" t="s">
        <v>170</v>
      </c>
      <c r="E279" s="4">
        <v>732453</v>
      </c>
      <c r="F279" s="5">
        <v>424822.74</v>
      </c>
      <c r="G279" s="6">
        <f t="shared" si="4"/>
        <v>1.7241379310344829</v>
      </c>
      <c r="H279" s="1">
        <v>2020</v>
      </c>
    </row>
    <row r="280" spans="1:8" x14ac:dyDescent="0.35">
      <c r="A280" s="2" t="s">
        <v>118</v>
      </c>
      <c r="B280" s="3" t="s">
        <v>119</v>
      </c>
      <c r="C280" s="1" t="s">
        <v>120</v>
      </c>
      <c r="D280" s="1" t="s">
        <v>170</v>
      </c>
      <c r="E280" s="4">
        <v>642727</v>
      </c>
      <c r="F280" s="5">
        <v>539890.67999999993</v>
      </c>
      <c r="G280" s="6">
        <f t="shared" si="4"/>
        <v>1.1904761904761907</v>
      </c>
      <c r="H280" s="1">
        <v>2020</v>
      </c>
    </row>
    <row r="281" spans="1:8" x14ac:dyDescent="0.35">
      <c r="A281" s="2" t="s">
        <v>121</v>
      </c>
      <c r="B281" s="3" t="s">
        <v>122</v>
      </c>
      <c r="C281" s="1" t="s">
        <v>123</v>
      </c>
      <c r="D281" s="1" t="s">
        <v>170</v>
      </c>
      <c r="E281" s="4">
        <v>254202</v>
      </c>
      <c r="F281" s="5">
        <v>221155.74</v>
      </c>
      <c r="G281" s="6">
        <f t="shared" si="4"/>
        <v>1.149425287356322</v>
      </c>
      <c r="H281" s="1">
        <v>2020</v>
      </c>
    </row>
    <row r="282" spans="1:8" x14ac:dyDescent="0.35">
      <c r="A282" s="2" t="s">
        <v>124</v>
      </c>
      <c r="B282" s="3" t="s">
        <v>125</v>
      </c>
      <c r="C282" s="1" t="s">
        <v>126</v>
      </c>
      <c r="D282" s="1" t="s">
        <v>170</v>
      </c>
      <c r="E282" s="4">
        <v>416732</v>
      </c>
      <c r="F282" s="5">
        <v>504245.72</v>
      </c>
      <c r="G282" s="6">
        <f t="shared" si="4"/>
        <v>0.82644628099173556</v>
      </c>
      <c r="H282" s="1">
        <v>2020</v>
      </c>
    </row>
    <row r="283" spans="1:8" x14ac:dyDescent="0.35">
      <c r="A283" s="2" t="s">
        <v>127</v>
      </c>
      <c r="B283" s="3" t="s">
        <v>128</v>
      </c>
      <c r="C283" s="1" t="s">
        <v>129</v>
      </c>
      <c r="D283" s="1" t="s">
        <v>170</v>
      </c>
      <c r="E283" s="4">
        <v>1063662</v>
      </c>
      <c r="F283" s="5">
        <v>553104.24</v>
      </c>
      <c r="G283" s="6">
        <f t="shared" si="4"/>
        <v>1.9230769230769231</v>
      </c>
      <c r="H283" s="1">
        <v>2020</v>
      </c>
    </row>
    <row r="284" spans="1:8" x14ac:dyDescent="0.35">
      <c r="A284" s="2" t="s">
        <v>130</v>
      </c>
      <c r="B284" s="3" t="s">
        <v>131</v>
      </c>
      <c r="C284" s="1" t="s">
        <v>132</v>
      </c>
      <c r="D284" s="1" t="s">
        <v>170</v>
      </c>
      <c r="E284" s="4">
        <v>284424</v>
      </c>
      <c r="F284" s="5">
        <v>216162.24</v>
      </c>
      <c r="G284" s="6">
        <f t="shared" si="4"/>
        <v>1.3157894736842106</v>
      </c>
      <c r="H284" s="1">
        <v>2020</v>
      </c>
    </row>
    <row r="285" spans="1:8" x14ac:dyDescent="0.35">
      <c r="A285" s="2" t="s">
        <v>133</v>
      </c>
      <c r="B285" s="3" t="s">
        <v>134</v>
      </c>
      <c r="C285" s="1" t="s">
        <v>135</v>
      </c>
      <c r="D285" s="1" t="s">
        <v>170</v>
      </c>
      <c r="E285" s="4">
        <v>549591</v>
      </c>
      <c r="F285" s="5">
        <v>483640.08</v>
      </c>
      <c r="G285" s="6">
        <f t="shared" si="4"/>
        <v>1.1363636363636362</v>
      </c>
      <c r="H285" s="1">
        <v>2020</v>
      </c>
    </row>
    <row r="286" spans="1:8" x14ac:dyDescent="0.35">
      <c r="A286" s="2" t="s">
        <v>136</v>
      </c>
      <c r="B286" s="3" t="s">
        <v>137</v>
      </c>
      <c r="C286" s="1" t="s">
        <v>138</v>
      </c>
      <c r="D286" s="1" t="s">
        <v>170</v>
      </c>
      <c r="E286" s="4">
        <v>346244</v>
      </c>
      <c r="F286" s="5">
        <v>283920.07999999996</v>
      </c>
      <c r="G286" s="6">
        <f t="shared" si="4"/>
        <v>1.2195121951219514</v>
      </c>
      <c r="H286" s="1">
        <v>2020</v>
      </c>
    </row>
    <row r="287" spans="1:8" x14ac:dyDescent="0.35">
      <c r="A287" s="2" t="s">
        <v>139</v>
      </c>
      <c r="B287" s="3" t="s">
        <v>140</v>
      </c>
      <c r="C287" s="1" t="s">
        <v>141</v>
      </c>
      <c r="D287" s="1" t="s">
        <v>170</v>
      </c>
      <c r="E287" s="4">
        <v>901699</v>
      </c>
      <c r="F287" s="5">
        <v>1018919.8699999999</v>
      </c>
      <c r="G287" s="6">
        <f t="shared" si="4"/>
        <v>0.88495575221238953</v>
      </c>
      <c r="H287" s="1">
        <v>2020</v>
      </c>
    </row>
    <row r="288" spans="1:8" x14ac:dyDescent="0.35">
      <c r="A288" s="2" t="s">
        <v>142</v>
      </c>
      <c r="B288" s="3" t="s">
        <v>143</v>
      </c>
      <c r="C288" s="1" t="s">
        <v>144</v>
      </c>
      <c r="D288" s="1" t="s">
        <v>170</v>
      </c>
      <c r="E288" s="4">
        <v>967003</v>
      </c>
      <c r="F288" s="5">
        <v>502841.56</v>
      </c>
      <c r="G288" s="6">
        <f t="shared" si="4"/>
        <v>1.9230769230769231</v>
      </c>
      <c r="H288" s="1">
        <v>2020</v>
      </c>
    </row>
    <row r="289" spans="1:8" x14ac:dyDescent="0.35">
      <c r="A289" s="2" t="s">
        <v>142</v>
      </c>
      <c r="B289" s="3" t="s">
        <v>143</v>
      </c>
      <c r="C289" s="1" t="s">
        <v>145</v>
      </c>
      <c r="D289" s="1" t="s">
        <v>170</v>
      </c>
      <c r="E289" s="4">
        <v>726013</v>
      </c>
      <c r="F289" s="5">
        <v>341226.11</v>
      </c>
      <c r="G289" s="6">
        <f t="shared" si="4"/>
        <v>2.1276595744680851</v>
      </c>
      <c r="H289" s="1">
        <v>2020</v>
      </c>
    </row>
    <row r="290" spans="1:8" x14ac:dyDescent="0.35">
      <c r="A290" s="2" t="s">
        <v>146</v>
      </c>
      <c r="B290" s="3" t="s">
        <v>147</v>
      </c>
      <c r="C290" s="1" t="s">
        <v>148</v>
      </c>
      <c r="D290" s="1" t="s">
        <v>170</v>
      </c>
      <c r="E290" s="4">
        <v>507773</v>
      </c>
      <c r="F290" s="5">
        <v>431607.05</v>
      </c>
      <c r="G290" s="6">
        <f t="shared" si="4"/>
        <v>1.1764705882352942</v>
      </c>
      <c r="H290" s="1">
        <v>2020</v>
      </c>
    </row>
    <row r="291" spans="1:8" x14ac:dyDescent="0.35">
      <c r="A291" s="2" t="s">
        <v>149</v>
      </c>
      <c r="B291" s="3" t="s">
        <v>150</v>
      </c>
      <c r="C291" s="1" t="s">
        <v>151</v>
      </c>
      <c r="D291" s="1" t="s">
        <v>170</v>
      </c>
      <c r="E291" s="4">
        <v>339933</v>
      </c>
      <c r="F291" s="5">
        <v>197161.13999999998</v>
      </c>
      <c r="G291" s="6">
        <f t="shared" si="4"/>
        <v>1.7241379310344829</v>
      </c>
      <c r="H291" s="1">
        <v>2020</v>
      </c>
    </row>
    <row r="292" spans="1:8" x14ac:dyDescent="0.35">
      <c r="A292" s="2" t="s">
        <v>152</v>
      </c>
      <c r="B292" s="3" t="s">
        <v>153</v>
      </c>
      <c r="C292" s="1" t="s">
        <v>154</v>
      </c>
      <c r="D292" s="1" t="s">
        <v>170</v>
      </c>
      <c r="E292" s="4">
        <v>495691</v>
      </c>
      <c r="F292" s="5">
        <v>525432.46000000008</v>
      </c>
      <c r="G292" s="6">
        <f t="shared" si="4"/>
        <v>0.94339622641509424</v>
      </c>
      <c r="H292" s="1">
        <v>2020</v>
      </c>
    </row>
    <row r="293" spans="1:8" x14ac:dyDescent="0.35">
      <c r="A293" s="2" t="s">
        <v>155</v>
      </c>
      <c r="B293" s="3" t="s">
        <v>156</v>
      </c>
      <c r="C293" s="1" t="s">
        <v>157</v>
      </c>
      <c r="D293" s="1" t="s">
        <v>170</v>
      </c>
      <c r="E293" s="4">
        <v>242829</v>
      </c>
      <c r="F293" s="5">
        <v>206404.65</v>
      </c>
      <c r="G293" s="6">
        <f t="shared" si="4"/>
        <v>1.1764705882352942</v>
      </c>
      <c r="H293" s="1">
        <v>2020</v>
      </c>
    </row>
    <row r="294" spans="1:8" x14ac:dyDescent="0.35">
      <c r="A294" s="2" t="s">
        <v>158</v>
      </c>
      <c r="B294" s="3" t="s">
        <v>159</v>
      </c>
      <c r="C294" s="1" t="s">
        <v>160</v>
      </c>
      <c r="D294" s="1" t="s">
        <v>170</v>
      </c>
      <c r="E294" s="4">
        <v>640553</v>
      </c>
      <c r="F294" s="5">
        <v>256221.2</v>
      </c>
      <c r="G294" s="6">
        <f t="shared" si="4"/>
        <v>2.5</v>
      </c>
      <c r="H294" s="1">
        <v>2020</v>
      </c>
    </row>
    <row r="295" spans="1:8" x14ac:dyDescent="0.35">
      <c r="A295" s="2" t="s">
        <v>161</v>
      </c>
      <c r="B295" s="3" t="s">
        <v>162</v>
      </c>
      <c r="C295" s="1" t="s">
        <v>163</v>
      </c>
      <c r="D295" s="1" t="s">
        <v>170</v>
      </c>
      <c r="E295" s="4">
        <v>94347</v>
      </c>
      <c r="F295" s="5">
        <v>33021.449999999997</v>
      </c>
      <c r="G295" s="6">
        <f t="shared" si="4"/>
        <v>2.8571428571428572</v>
      </c>
      <c r="H295" s="1">
        <v>2020</v>
      </c>
    </row>
    <row r="296" spans="1:8" x14ac:dyDescent="0.35">
      <c r="A296" s="2" t="s">
        <v>164</v>
      </c>
      <c r="B296" s="3" t="s">
        <v>165</v>
      </c>
      <c r="C296" s="1" t="s">
        <v>166</v>
      </c>
      <c r="D296" s="1" t="s">
        <v>170</v>
      </c>
      <c r="E296" s="4">
        <v>836607</v>
      </c>
      <c r="F296" s="5">
        <v>393205.29</v>
      </c>
      <c r="G296" s="6">
        <f t="shared" si="4"/>
        <v>2.1276595744680851</v>
      </c>
      <c r="H296" s="1">
        <v>2020</v>
      </c>
    </row>
    <row r="297" spans="1:8" x14ac:dyDescent="0.35">
      <c r="A297" s="2" t="s">
        <v>7</v>
      </c>
      <c r="B297" s="3" t="s">
        <v>8</v>
      </c>
      <c r="C297" s="1" t="s">
        <v>9</v>
      </c>
      <c r="D297" s="1" t="s">
        <v>10</v>
      </c>
      <c r="E297" s="4">
        <v>583386.80400000012</v>
      </c>
      <c r="F297" s="5">
        <v>772798.10400000005</v>
      </c>
      <c r="G297" s="6">
        <f t="shared" si="4"/>
        <v>0.75490196078431382</v>
      </c>
      <c r="H297" s="1">
        <v>2019</v>
      </c>
    </row>
    <row r="298" spans="1:8" x14ac:dyDescent="0.35">
      <c r="A298" s="2" t="s">
        <v>11</v>
      </c>
      <c r="B298" s="3" t="s">
        <v>12</v>
      </c>
      <c r="C298" s="1" t="s">
        <v>13</v>
      </c>
      <c r="D298" s="1" t="s">
        <v>10</v>
      </c>
      <c r="E298" s="4">
        <v>390780.288</v>
      </c>
      <c r="F298" s="5">
        <v>175037.00399999999</v>
      </c>
      <c r="G298" s="6">
        <f t="shared" si="4"/>
        <v>2.2325581395348837</v>
      </c>
      <c r="H298" s="1">
        <v>2019</v>
      </c>
    </row>
    <row r="299" spans="1:8" x14ac:dyDescent="0.35">
      <c r="A299" s="2" t="s">
        <v>14</v>
      </c>
      <c r="B299" s="3" t="s">
        <v>15</v>
      </c>
      <c r="C299" s="1" t="s">
        <v>16</v>
      </c>
      <c r="D299" s="1" t="s">
        <v>10</v>
      </c>
      <c r="E299" s="4">
        <v>502519.15800000005</v>
      </c>
      <c r="F299" s="5">
        <v>699710.22000000009</v>
      </c>
      <c r="G299" s="6">
        <f t="shared" si="4"/>
        <v>0.71818181818181814</v>
      </c>
      <c r="H299" s="1">
        <v>2019</v>
      </c>
    </row>
    <row r="300" spans="1:8" x14ac:dyDescent="0.35">
      <c r="A300" s="2" t="s">
        <v>17</v>
      </c>
      <c r="B300" s="3" t="s">
        <v>18</v>
      </c>
      <c r="C300" s="1" t="s">
        <v>19</v>
      </c>
      <c r="D300" s="1" t="s">
        <v>10</v>
      </c>
      <c r="E300" s="4">
        <v>761522.32799999998</v>
      </c>
      <c r="F300" s="5">
        <v>466238.16</v>
      </c>
      <c r="G300" s="6">
        <f t="shared" si="4"/>
        <v>1.6333333333333333</v>
      </c>
      <c r="H300" s="1">
        <v>2019</v>
      </c>
    </row>
    <row r="301" spans="1:8" x14ac:dyDescent="0.35">
      <c r="A301" s="2" t="s">
        <v>20</v>
      </c>
      <c r="B301" s="3" t="s">
        <v>21</v>
      </c>
      <c r="C301" s="1" t="s">
        <v>22</v>
      </c>
      <c r="D301" s="1" t="s">
        <v>10</v>
      </c>
      <c r="E301" s="4">
        <v>411349.74300000002</v>
      </c>
      <c r="F301" s="5">
        <v>148680.63</v>
      </c>
      <c r="G301" s="6">
        <f t="shared" si="4"/>
        <v>2.7666666666666666</v>
      </c>
      <c r="H301" s="1">
        <v>2019</v>
      </c>
    </row>
    <row r="302" spans="1:8" x14ac:dyDescent="0.35">
      <c r="A302" s="2" t="s">
        <v>20</v>
      </c>
      <c r="B302" s="3" t="s">
        <v>21</v>
      </c>
      <c r="C302" s="1" t="s">
        <v>23</v>
      </c>
      <c r="D302" s="1" t="s">
        <v>10</v>
      </c>
      <c r="E302" s="4">
        <v>276544.62</v>
      </c>
      <c r="F302" s="5">
        <v>429371.91</v>
      </c>
      <c r="G302" s="6">
        <f t="shared" si="4"/>
        <v>0.64406779661016955</v>
      </c>
      <c r="H302" s="1">
        <v>2019</v>
      </c>
    </row>
    <row r="303" spans="1:8" x14ac:dyDescent="0.35">
      <c r="A303" s="2" t="s">
        <v>20</v>
      </c>
      <c r="B303" s="3" t="s">
        <v>21</v>
      </c>
      <c r="C303" s="1" t="s">
        <v>24</v>
      </c>
      <c r="D303" s="1" t="s">
        <v>10</v>
      </c>
      <c r="E303" s="4">
        <v>133595.05499999999</v>
      </c>
      <c r="F303" s="5">
        <v>283383.44999999995</v>
      </c>
      <c r="G303" s="6">
        <f t="shared" si="4"/>
        <v>0.47142857142857147</v>
      </c>
      <c r="H303" s="1">
        <v>2019</v>
      </c>
    </row>
    <row r="304" spans="1:8" x14ac:dyDescent="0.35">
      <c r="A304" s="2" t="s">
        <v>20</v>
      </c>
      <c r="B304" s="3" t="s">
        <v>21</v>
      </c>
      <c r="C304" s="1" t="s">
        <v>25</v>
      </c>
      <c r="D304" s="1" t="s">
        <v>10</v>
      </c>
      <c r="E304" s="4">
        <v>214667.00099999999</v>
      </c>
      <c r="F304" s="5">
        <v>315149.42699999997</v>
      </c>
      <c r="G304" s="6">
        <f t="shared" si="4"/>
        <v>0.6811594202898551</v>
      </c>
      <c r="H304" s="1">
        <v>2019</v>
      </c>
    </row>
    <row r="305" spans="1:8" x14ac:dyDescent="0.35">
      <c r="A305" s="2" t="s">
        <v>26</v>
      </c>
      <c r="B305" s="3" t="s">
        <v>27</v>
      </c>
      <c r="C305" s="1" t="s">
        <v>28</v>
      </c>
      <c r="D305" s="1" t="s">
        <v>10</v>
      </c>
      <c r="E305" s="4">
        <v>171932.78700000001</v>
      </c>
      <c r="F305" s="5">
        <v>123175.728</v>
      </c>
      <c r="G305" s="6">
        <f t="shared" si="4"/>
        <v>1.3958333333333335</v>
      </c>
      <c r="H305" s="1">
        <v>2019</v>
      </c>
    </row>
    <row r="306" spans="1:8" x14ac:dyDescent="0.35">
      <c r="A306" s="2" t="s">
        <v>29</v>
      </c>
      <c r="B306" s="3" t="s">
        <v>30</v>
      </c>
      <c r="C306" s="1" t="s">
        <v>31</v>
      </c>
      <c r="D306" s="1" t="s">
        <v>10</v>
      </c>
      <c r="E306" s="4">
        <v>277030.61100000003</v>
      </c>
      <c r="F306" s="5">
        <v>604430.424</v>
      </c>
      <c r="G306" s="6">
        <f t="shared" si="4"/>
        <v>0.45833333333333337</v>
      </c>
      <c r="H306" s="1">
        <v>2019</v>
      </c>
    </row>
    <row r="307" spans="1:8" x14ac:dyDescent="0.35">
      <c r="A307" s="2" t="s">
        <v>32</v>
      </c>
      <c r="B307" s="3" t="s">
        <v>33</v>
      </c>
      <c r="C307" s="1" t="s">
        <v>34</v>
      </c>
      <c r="D307" s="1" t="s">
        <v>10</v>
      </c>
      <c r="E307" s="4">
        <v>207137.25</v>
      </c>
      <c r="F307" s="5">
        <v>376989.79500000004</v>
      </c>
      <c r="G307" s="6">
        <f t="shared" si="4"/>
        <v>0.54945054945054939</v>
      </c>
      <c r="H307" s="1">
        <v>2019</v>
      </c>
    </row>
    <row r="308" spans="1:8" x14ac:dyDescent="0.35">
      <c r="A308" s="2" t="s">
        <v>35</v>
      </c>
      <c r="B308" s="3" t="s">
        <v>36</v>
      </c>
      <c r="C308" s="1" t="s">
        <v>37</v>
      </c>
      <c r="D308" s="1" t="s">
        <v>10</v>
      </c>
      <c r="E308" s="4">
        <v>167731.21800000002</v>
      </c>
      <c r="F308" s="5">
        <v>183334.122</v>
      </c>
      <c r="G308" s="6">
        <f t="shared" si="4"/>
        <v>0.91489361702127669</v>
      </c>
      <c r="H308" s="1">
        <v>2019</v>
      </c>
    </row>
    <row r="309" spans="1:8" x14ac:dyDescent="0.35">
      <c r="A309" s="2" t="s">
        <v>35</v>
      </c>
      <c r="B309" s="3" t="s">
        <v>36</v>
      </c>
      <c r="C309" s="1" t="s">
        <v>38</v>
      </c>
      <c r="D309" s="1" t="s">
        <v>10</v>
      </c>
      <c r="E309" s="4">
        <v>179215.19999999998</v>
      </c>
      <c r="F309" s="5">
        <v>241940.52000000002</v>
      </c>
      <c r="G309" s="6">
        <f t="shared" si="4"/>
        <v>0.74074074074074059</v>
      </c>
      <c r="H309" s="1">
        <v>2019</v>
      </c>
    </row>
    <row r="310" spans="1:8" x14ac:dyDescent="0.35">
      <c r="A310" s="2" t="s">
        <v>39</v>
      </c>
      <c r="B310" s="3" t="s">
        <v>40</v>
      </c>
      <c r="C310" s="1" t="s">
        <v>41</v>
      </c>
      <c r="D310" s="1" t="s">
        <v>10</v>
      </c>
      <c r="E310" s="4">
        <v>193019.652</v>
      </c>
      <c r="F310" s="5">
        <v>542293.30799999996</v>
      </c>
      <c r="G310" s="6">
        <f t="shared" si="4"/>
        <v>0.35593220338983056</v>
      </c>
      <c r="H310" s="1">
        <v>2019</v>
      </c>
    </row>
    <row r="311" spans="1:8" x14ac:dyDescent="0.35">
      <c r="A311" s="2" t="s">
        <v>42</v>
      </c>
      <c r="B311" s="3" t="s">
        <v>43</v>
      </c>
      <c r="C311" s="1" t="s">
        <v>44</v>
      </c>
      <c r="D311" s="1" t="s">
        <v>10</v>
      </c>
      <c r="E311" s="4">
        <v>595998.45900000003</v>
      </c>
      <c r="F311" s="5">
        <v>842618.51100000006</v>
      </c>
      <c r="G311" s="6">
        <f t="shared" si="4"/>
        <v>0.70731707317073167</v>
      </c>
      <c r="H311" s="1">
        <v>2019</v>
      </c>
    </row>
    <row r="312" spans="1:8" x14ac:dyDescent="0.35">
      <c r="A312" s="2" t="s">
        <v>45</v>
      </c>
      <c r="B312" s="3" t="s">
        <v>46</v>
      </c>
      <c r="C312" s="1" t="s">
        <v>47</v>
      </c>
      <c r="D312" s="1" t="s">
        <v>10</v>
      </c>
      <c r="E312" s="4">
        <v>245659.17600000004</v>
      </c>
      <c r="F312" s="5">
        <v>460610.95500000007</v>
      </c>
      <c r="G312" s="6">
        <f t="shared" si="4"/>
        <v>0.53333333333333333</v>
      </c>
      <c r="H312" s="1">
        <v>2019</v>
      </c>
    </row>
    <row r="313" spans="1:8" x14ac:dyDescent="0.35">
      <c r="A313" s="2" t="s">
        <v>48</v>
      </c>
      <c r="B313" s="3" t="s">
        <v>49</v>
      </c>
      <c r="C313" s="1" t="s">
        <v>50</v>
      </c>
      <c r="D313" s="1" t="s">
        <v>10</v>
      </c>
      <c r="E313" s="4">
        <v>253970.91</v>
      </c>
      <c r="F313" s="5">
        <v>260654.35500000001</v>
      </c>
      <c r="G313" s="6">
        <f t="shared" si="4"/>
        <v>0.97435897435897434</v>
      </c>
      <c r="H313" s="1">
        <v>2019</v>
      </c>
    </row>
    <row r="314" spans="1:8" x14ac:dyDescent="0.35">
      <c r="A314" s="2" t="s">
        <v>51</v>
      </c>
      <c r="B314" s="3" t="s">
        <v>52</v>
      </c>
      <c r="C314" s="1" t="s">
        <v>53</v>
      </c>
      <c r="D314" s="1" t="s">
        <v>10</v>
      </c>
      <c r="E314" s="4">
        <v>169925.04</v>
      </c>
      <c r="F314" s="5">
        <v>247807.35</v>
      </c>
      <c r="G314" s="6">
        <f t="shared" si="4"/>
        <v>0.68571428571428572</v>
      </c>
      <c r="H314" s="1">
        <v>2019</v>
      </c>
    </row>
    <row r="315" spans="1:8" x14ac:dyDescent="0.35">
      <c r="A315" s="2" t="s">
        <v>51</v>
      </c>
      <c r="B315" s="3" t="s">
        <v>52</v>
      </c>
      <c r="C315" s="1" t="s">
        <v>54</v>
      </c>
      <c r="D315" s="1" t="s">
        <v>10</v>
      </c>
      <c r="E315" s="4">
        <v>125300.21399999999</v>
      </c>
      <c r="F315" s="5">
        <v>65316.069000000003</v>
      </c>
      <c r="G315" s="6">
        <f t="shared" si="4"/>
        <v>1.9183673469387752</v>
      </c>
      <c r="H315" s="1">
        <v>2019</v>
      </c>
    </row>
    <row r="316" spans="1:8" x14ac:dyDescent="0.35">
      <c r="A316" s="2" t="s">
        <v>55</v>
      </c>
      <c r="B316" s="3" t="s">
        <v>56</v>
      </c>
      <c r="C316" s="1" t="s">
        <v>57</v>
      </c>
      <c r="D316" s="1" t="s">
        <v>10</v>
      </c>
      <c r="E316" s="4">
        <v>244495.69200000001</v>
      </c>
      <c r="F316" s="5">
        <v>197677.36800000002</v>
      </c>
      <c r="G316" s="6">
        <f t="shared" si="4"/>
        <v>1.2368421052631577</v>
      </c>
      <c r="H316" s="1">
        <v>2019</v>
      </c>
    </row>
    <row r="317" spans="1:8" x14ac:dyDescent="0.35">
      <c r="A317" s="2" t="s">
        <v>58</v>
      </c>
      <c r="B317" s="3" t="s">
        <v>59</v>
      </c>
      <c r="C317" s="1" t="s">
        <v>60</v>
      </c>
      <c r="D317" s="1" t="s">
        <v>10</v>
      </c>
      <c r="E317" s="4">
        <v>56886.516000000003</v>
      </c>
      <c r="F317" s="5">
        <v>24846.984</v>
      </c>
      <c r="G317" s="6">
        <f t="shared" si="4"/>
        <v>2.2894736842105265</v>
      </c>
      <c r="H317" s="1">
        <v>2019</v>
      </c>
    </row>
    <row r="318" spans="1:8" x14ac:dyDescent="0.35">
      <c r="A318" s="2" t="s">
        <v>61</v>
      </c>
      <c r="B318" s="3" t="s">
        <v>62</v>
      </c>
      <c r="C318" s="1" t="s">
        <v>63</v>
      </c>
      <c r="D318" s="1" t="s">
        <v>10</v>
      </c>
      <c r="E318" s="4">
        <v>798352.83</v>
      </c>
      <c r="F318" s="5">
        <v>731123.11800000002</v>
      </c>
      <c r="G318" s="6">
        <f t="shared" si="4"/>
        <v>1.0919540229885056</v>
      </c>
      <c r="H318" s="1">
        <v>2019</v>
      </c>
    </row>
    <row r="319" spans="1:8" x14ac:dyDescent="0.35">
      <c r="A319" s="2" t="s">
        <v>64</v>
      </c>
      <c r="B319" s="3" t="s">
        <v>65</v>
      </c>
      <c r="C319" s="1" t="s">
        <v>66</v>
      </c>
      <c r="D319" s="1" t="s">
        <v>10</v>
      </c>
      <c r="E319" s="4">
        <v>265446.99</v>
      </c>
      <c r="F319" s="5">
        <v>235537.47</v>
      </c>
      <c r="G319" s="6">
        <f t="shared" si="4"/>
        <v>1.126984126984127</v>
      </c>
      <c r="H319" s="1">
        <v>2019</v>
      </c>
    </row>
    <row r="320" spans="1:8" x14ac:dyDescent="0.35">
      <c r="A320" s="2" t="s">
        <v>67</v>
      </c>
      <c r="B320" s="3" t="s">
        <v>68</v>
      </c>
      <c r="C320" s="1" t="s">
        <v>69</v>
      </c>
      <c r="D320" s="1" t="s">
        <v>10</v>
      </c>
      <c r="E320" s="4">
        <v>403707.56400000001</v>
      </c>
      <c r="F320" s="5">
        <v>517573.8</v>
      </c>
      <c r="G320" s="6">
        <f t="shared" si="4"/>
        <v>0.78</v>
      </c>
      <c r="H320" s="1">
        <v>2019</v>
      </c>
    </row>
    <row r="321" spans="1:8" x14ac:dyDescent="0.35">
      <c r="A321" s="2" t="s">
        <v>70</v>
      </c>
      <c r="B321" s="3" t="s">
        <v>71</v>
      </c>
      <c r="C321" s="1" t="s">
        <v>72</v>
      </c>
      <c r="D321" s="1" t="s">
        <v>10</v>
      </c>
      <c r="E321" s="4">
        <v>487316.09700000001</v>
      </c>
      <c r="F321" s="5">
        <v>192180.99600000004</v>
      </c>
      <c r="G321" s="6">
        <f t="shared" si="4"/>
        <v>2.5357142857142851</v>
      </c>
      <c r="H321" s="1">
        <v>2019</v>
      </c>
    </row>
    <row r="322" spans="1:8" x14ac:dyDescent="0.35">
      <c r="A322" s="2" t="s">
        <v>70</v>
      </c>
      <c r="B322" s="3" t="s">
        <v>71</v>
      </c>
      <c r="C322" s="1" t="s">
        <v>73</v>
      </c>
      <c r="D322" s="1" t="s">
        <v>10</v>
      </c>
      <c r="E322" s="4">
        <v>258219.09</v>
      </c>
      <c r="F322" s="5">
        <v>525045.48300000001</v>
      </c>
      <c r="G322" s="6">
        <f t="shared" si="4"/>
        <v>0.49180327868852458</v>
      </c>
      <c r="H322" s="1">
        <v>2019</v>
      </c>
    </row>
    <row r="323" spans="1:8" x14ac:dyDescent="0.35">
      <c r="A323" s="2" t="s">
        <v>74</v>
      </c>
      <c r="B323" s="3" t="s">
        <v>75</v>
      </c>
      <c r="C323" s="1" t="s">
        <v>76</v>
      </c>
      <c r="D323" s="1" t="s">
        <v>10</v>
      </c>
      <c r="E323" s="4">
        <v>348956.658</v>
      </c>
      <c r="F323" s="5">
        <v>148944.91500000001</v>
      </c>
      <c r="G323" s="6">
        <f t="shared" ref="G323:G386" si="5">E323/F323</f>
        <v>2.3428571428571425</v>
      </c>
      <c r="H323" s="1">
        <v>2019</v>
      </c>
    </row>
    <row r="324" spans="1:8" x14ac:dyDescent="0.35">
      <c r="A324" s="2" t="s">
        <v>77</v>
      </c>
      <c r="B324" s="3" t="s">
        <v>78</v>
      </c>
      <c r="C324" s="1" t="s">
        <v>79</v>
      </c>
      <c r="D324" s="1" t="s">
        <v>10</v>
      </c>
      <c r="E324" s="4">
        <v>248963.04</v>
      </c>
      <c r="F324" s="5">
        <v>224066.73599999998</v>
      </c>
      <c r="G324" s="6">
        <f t="shared" si="5"/>
        <v>1.1111111111111112</v>
      </c>
      <c r="H324" s="1">
        <v>2019</v>
      </c>
    </row>
    <row r="325" spans="1:8" x14ac:dyDescent="0.35">
      <c r="A325" s="2" t="s">
        <v>80</v>
      </c>
      <c r="B325" s="3" t="s">
        <v>81</v>
      </c>
      <c r="C325" s="1" t="s">
        <v>82</v>
      </c>
      <c r="D325" s="1" t="s">
        <v>10</v>
      </c>
      <c r="E325" s="4">
        <v>119752.70400000001</v>
      </c>
      <c r="F325" s="5">
        <v>434103.55199999997</v>
      </c>
      <c r="G325" s="6">
        <f t="shared" si="5"/>
        <v>0.27586206896551729</v>
      </c>
      <c r="H325" s="1">
        <v>2019</v>
      </c>
    </row>
    <row r="326" spans="1:8" x14ac:dyDescent="0.35">
      <c r="A326" s="2" t="s">
        <v>83</v>
      </c>
      <c r="B326" s="3" t="s">
        <v>84</v>
      </c>
      <c r="C326" s="1" t="s">
        <v>85</v>
      </c>
      <c r="D326" s="1" t="s">
        <v>10</v>
      </c>
      <c r="E326" s="4">
        <v>62367.687000000005</v>
      </c>
      <c r="F326" s="5">
        <v>24202.386000000002</v>
      </c>
      <c r="G326" s="6">
        <f t="shared" si="5"/>
        <v>2.5769230769230771</v>
      </c>
      <c r="H326" s="1">
        <v>2019</v>
      </c>
    </row>
    <row r="327" spans="1:8" x14ac:dyDescent="0.35">
      <c r="A327" s="2" t="s">
        <v>86</v>
      </c>
      <c r="B327" s="3" t="s">
        <v>87</v>
      </c>
      <c r="C327" s="1" t="s">
        <v>88</v>
      </c>
      <c r="D327" s="1" t="s">
        <v>10</v>
      </c>
      <c r="E327" s="4">
        <v>321686.93700000003</v>
      </c>
      <c r="F327" s="5">
        <v>373452.65100000001</v>
      </c>
      <c r="G327" s="6">
        <f t="shared" si="5"/>
        <v>0.86138613861386149</v>
      </c>
      <c r="H327" s="1">
        <v>2019</v>
      </c>
    </row>
    <row r="328" spans="1:8" x14ac:dyDescent="0.35">
      <c r="A328" s="2" t="s">
        <v>89</v>
      </c>
      <c r="B328" s="3" t="s">
        <v>90</v>
      </c>
      <c r="C328" s="1" t="s">
        <v>91</v>
      </c>
      <c r="D328" s="1" t="s">
        <v>10</v>
      </c>
      <c r="E328" s="4">
        <v>87497.334000000003</v>
      </c>
      <c r="F328" s="5">
        <v>208449.53100000002</v>
      </c>
      <c r="G328" s="6">
        <f t="shared" si="5"/>
        <v>0.41975308641975306</v>
      </c>
      <c r="H328" s="1">
        <v>2019</v>
      </c>
    </row>
    <row r="329" spans="1:8" x14ac:dyDescent="0.35">
      <c r="A329" s="2" t="s">
        <v>92</v>
      </c>
      <c r="B329" s="3" t="s">
        <v>93</v>
      </c>
      <c r="C329" s="1" t="s">
        <v>94</v>
      </c>
      <c r="D329" s="1" t="s">
        <v>10</v>
      </c>
      <c r="E329" s="4">
        <v>555760.22400000005</v>
      </c>
      <c r="F329" s="5">
        <v>688659.40800000005</v>
      </c>
      <c r="G329" s="6">
        <f t="shared" si="5"/>
        <v>0.80701754385964908</v>
      </c>
      <c r="H329" s="1">
        <v>2019</v>
      </c>
    </row>
    <row r="330" spans="1:8" x14ac:dyDescent="0.35">
      <c r="A330" s="2" t="s">
        <v>95</v>
      </c>
      <c r="B330" s="3" t="s">
        <v>96</v>
      </c>
      <c r="C330" s="1" t="s">
        <v>97</v>
      </c>
      <c r="D330" s="1" t="s">
        <v>10</v>
      </c>
      <c r="E330" s="4">
        <v>321555.96000000002</v>
      </c>
      <c r="F330" s="5">
        <v>457973.63999999996</v>
      </c>
      <c r="G330" s="6">
        <f t="shared" si="5"/>
        <v>0.70212765957446821</v>
      </c>
      <c r="H330" s="1">
        <v>2019</v>
      </c>
    </row>
    <row r="331" spans="1:8" x14ac:dyDescent="0.35">
      <c r="A331" s="2" t="s">
        <v>98</v>
      </c>
      <c r="B331" s="3" t="s">
        <v>99</v>
      </c>
      <c r="C331" s="1" t="s">
        <v>100</v>
      </c>
      <c r="D331" s="1" t="s">
        <v>10</v>
      </c>
      <c r="E331" s="4">
        <v>26995.085999999999</v>
      </c>
      <c r="F331" s="5">
        <v>33388.659</v>
      </c>
      <c r="G331" s="6">
        <f t="shared" si="5"/>
        <v>0.80851063829787229</v>
      </c>
      <c r="H331" s="1">
        <v>2019</v>
      </c>
    </row>
    <row r="332" spans="1:8" x14ac:dyDescent="0.35">
      <c r="A332" s="2" t="s">
        <v>101</v>
      </c>
      <c r="B332" s="3" t="s">
        <v>102</v>
      </c>
      <c r="C332" s="1" t="s">
        <v>103</v>
      </c>
      <c r="D332" s="1" t="s">
        <v>10</v>
      </c>
      <c r="E332" s="4">
        <v>196720.272</v>
      </c>
      <c r="F332" s="5">
        <v>168617.37600000002</v>
      </c>
      <c r="G332" s="6">
        <f t="shared" si="5"/>
        <v>1.1666666666666665</v>
      </c>
      <c r="H332" s="1">
        <v>2019</v>
      </c>
    </row>
    <row r="333" spans="1:8" x14ac:dyDescent="0.35">
      <c r="A333" s="2" t="s">
        <v>104</v>
      </c>
      <c r="B333" s="3" t="s">
        <v>105</v>
      </c>
      <c r="C333" s="1" t="s">
        <v>106</v>
      </c>
      <c r="D333" s="1" t="s">
        <v>10</v>
      </c>
      <c r="E333" s="4">
        <v>33060.249000000003</v>
      </c>
      <c r="F333" s="5">
        <v>83035.044000000009</v>
      </c>
      <c r="G333" s="6">
        <f t="shared" si="5"/>
        <v>0.39814814814814814</v>
      </c>
      <c r="H333" s="1">
        <v>2019</v>
      </c>
    </row>
    <row r="334" spans="1:8" x14ac:dyDescent="0.35">
      <c r="A334" s="2" t="s">
        <v>107</v>
      </c>
      <c r="B334" s="3" t="s">
        <v>108</v>
      </c>
      <c r="C334" s="1" t="s">
        <v>109</v>
      </c>
      <c r="D334" s="1" t="s">
        <v>10</v>
      </c>
      <c r="E334" s="4">
        <v>145009.98000000001</v>
      </c>
      <c r="F334" s="5">
        <v>169178.31</v>
      </c>
      <c r="G334" s="6">
        <f t="shared" si="5"/>
        <v>0.85714285714285721</v>
      </c>
      <c r="H334" s="1">
        <v>2019</v>
      </c>
    </row>
    <row r="335" spans="1:8" x14ac:dyDescent="0.35">
      <c r="A335" s="2" t="s">
        <v>110</v>
      </c>
      <c r="B335" s="3" t="s">
        <v>111</v>
      </c>
      <c r="C335" s="1" t="s">
        <v>112</v>
      </c>
      <c r="D335" s="1" t="s">
        <v>10</v>
      </c>
      <c r="E335" s="4">
        <v>476242.52400000003</v>
      </c>
      <c r="F335" s="5">
        <v>197065.87200000003</v>
      </c>
      <c r="G335" s="6">
        <f t="shared" si="5"/>
        <v>2.4166666666666665</v>
      </c>
      <c r="H335" s="1">
        <v>2019</v>
      </c>
    </row>
    <row r="336" spans="1:8" x14ac:dyDescent="0.35">
      <c r="A336" s="2" t="s">
        <v>113</v>
      </c>
      <c r="B336" s="3" t="s">
        <v>114</v>
      </c>
      <c r="C336" s="1" t="s">
        <v>115</v>
      </c>
      <c r="D336" s="1" t="s">
        <v>10</v>
      </c>
      <c r="E336" s="4">
        <v>326458.35000000003</v>
      </c>
      <c r="F336" s="5">
        <v>457041.69</v>
      </c>
      <c r="G336" s="6">
        <f t="shared" si="5"/>
        <v>0.71428571428571441</v>
      </c>
      <c r="H336" s="1">
        <v>2019</v>
      </c>
    </row>
    <row r="337" spans="1:8" x14ac:dyDescent="0.35">
      <c r="A337" s="2" t="s">
        <v>113</v>
      </c>
      <c r="B337" s="3" t="s">
        <v>114</v>
      </c>
      <c r="C337" s="1" t="s">
        <v>116</v>
      </c>
      <c r="D337" s="1" t="s">
        <v>10</v>
      </c>
      <c r="E337" s="4">
        <v>80842.104000000007</v>
      </c>
      <c r="F337" s="5">
        <v>75067.668000000005</v>
      </c>
      <c r="G337" s="6">
        <f t="shared" si="5"/>
        <v>1.0769230769230769</v>
      </c>
      <c r="H337" s="1">
        <v>2019</v>
      </c>
    </row>
    <row r="338" spans="1:8" x14ac:dyDescent="0.35">
      <c r="A338" s="2" t="s">
        <v>113</v>
      </c>
      <c r="B338" s="3" t="s">
        <v>114</v>
      </c>
      <c r="C338" s="1" t="s">
        <v>117</v>
      </c>
      <c r="D338" s="1" t="s">
        <v>10</v>
      </c>
      <c r="E338" s="4">
        <v>276321.67200000002</v>
      </c>
      <c r="F338" s="5">
        <v>763948.152</v>
      </c>
      <c r="G338" s="6">
        <f t="shared" si="5"/>
        <v>0.36170212765957449</v>
      </c>
      <c r="H338" s="1">
        <v>2019</v>
      </c>
    </row>
    <row r="339" spans="1:8" x14ac:dyDescent="0.35">
      <c r="A339" s="2" t="s">
        <v>118</v>
      </c>
      <c r="B339" s="3" t="s">
        <v>119</v>
      </c>
      <c r="C339" s="1" t="s">
        <v>120</v>
      </c>
      <c r="D339" s="1" t="s">
        <v>10</v>
      </c>
      <c r="E339" s="4">
        <v>193703.12100000001</v>
      </c>
      <c r="F339" s="5">
        <v>282616.02900000004</v>
      </c>
      <c r="G339" s="6">
        <f t="shared" si="5"/>
        <v>0.6853932584269663</v>
      </c>
      <c r="H339" s="1">
        <v>2019</v>
      </c>
    </row>
    <row r="340" spans="1:8" x14ac:dyDescent="0.35">
      <c r="A340" s="2" t="s">
        <v>121</v>
      </c>
      <c r="B340" s="3" t="s">
        <v>122</v>
      </c>
      <c r="C340" s="1" t="s">
        <v>123</v>
      </c>
      <c r="D340" s="1" t="s">
        <v>10</v>
      </c>
      <c r="E340" s="4">
        <v>395189.36100000003</v>
      </c>
      <c r="F340" s="5">
        <v>501827.76000000007</v>
      </c>
      <c r="G340" s="6">
        <f t="shared" si="5"/>
        <v>0.78749999999999998</v>
      </c>
      <c r="H340" s="1">
        <v>2019</v>
      </c>
    </row>
    <row r="341" spans="1:8" x14ac:dyDescent="0.35">
      <c r="A341" s="2" t="s">
        <v>124</v>
      </c>
      <c r="B341" s="3" t="s">
        <v>125</v>
      </c>
      <c r="C341" s="1" t="s">
        <v>126</v>
      </c>
      <c r="D341" s="1" t="s">
        <v>10</v>
      </c>
      <c r="E341" s="4">
        <v>378353.43000000005</v>
      </c>
      <c r="F341" s="5">
        <v>611186.31000000006</v>
      </c>
      <c r="G341" s="6">
        <f t="shared" si="5"/>
        <v>0.61904761904761907</v>
      </c>
      <c r="H341" s="1">
        <v>2019</v>
      </c>
    </row>
    <row r="342" spans="1:8" x14ac:dyDescent="0.35">
      <c r="A342" s="2" t="s">
        <v>127</v>
      </c>
      <c r="B342" s="3" t="s">
        <v>128</v>
      </c>
      <c r="C342" s="1" t="s">
        <v>129</v>
      </c>
      <c r="D342" s="1" t="s">
        <v>10</v>
      </c>
      <c r="E342" s="4">
        <v>302561.24400000001</v>
      </c>
      <c r="F342" s="5">
        <v>263861.55000000005</v>
      </c>
      <c r="G342" s="6">
        <f t="shared" si="5"/>
        <v>1.1466666666666665</v>
      </c>
      <c r="H342" s="1">
        <v>2019</v>
      </c>
    </row>
    <row r="343" spans="1:8" x14ac:dyDescent="0.35">
      <c r="A343" s="2" t="s">
        <v>130</v>
      </c>
      <c r="B343" s="3" t="s">
        <v>131</v>
      </c>
      <c r="C343" s="1" t="s">
        <v>132</v>
      </c>
      <c r="D343" s="1" t="s">
        <v>10</v>
      </c>
      <c r="E343" s="4">
        <v>92091.87000000001</v>
      </c>
      <c r="F343" s="5">
        <v>136957.13999999998</v>
      </c>
      <c r="G343" s="6">
        <f t="shared" si="5"/>
        <v>0.6724137931034484</v>
      </c>
      <c r="H343" s="1">
        <v>2019</v>
      </c>
    </row>
    <row r="344" spans="1:8" x14ac:dyDescent="0.35">
      <c r="A344" s="2" t="s">
        <v>133</v>
      </c>
      <c r="B344" s="3" t="s">
        <v>134</v>
      </c>
      <c r="C344" s="1" t="s">
        <v>135</v>
      </c>
      <c r="D344" s="1" t="s">
        <v>10</v>
      </c>
      <c r="E344" s="4">
        <v>321772.5</v>
      </c>
      <c r="F344" s="5">
        <v>420091.875</v>
      </c>
      <c r="G344" s="6">
        <f t="shared" si="5"/>
        <v>0.76595744680851063</v>
      </c>
      <c r="H344" s="1">
        <v>2019</v>
      </c>
    </row>
    <row r="345" spans="1:8" x14ac:dyDescent="0.35">
      <c r="A345" s="2" t="s">
        <v>136</v>
      </c>
      <c r="B345" s="3" t="s">
        <v>137</v>
      </c>
      <c r="C345" s="1" t="s">
        <v>138</v>
      </c>
      <c r="D345" s="1" t="s">
        <v>10</v>
      </c>
      <c r="E345" s="4">
        <v>231469.92</v>
      </c>
      <c r="F345" s="5">
        <v>236730.6</v>
      </c>
      <c r="G345" s="6">
        <f t="shared" si="5"/>
        <v>0.97777777777777786</v>
      </c>
      <c r="H345" s="1">
        <v>2019</v>
      </c>
    </row>
    <row r="346" spans="1:8" x14ac:dyDescent="0.35">
      <c r="A346" s="2" t="s">
        <v>139</v>
      </c>
      <c r="B346" s="3" t="s">
        <v>140</v>
      </c>
      <c r="C346" s="1" t="s">
        <v>141</v>
      </c>
      <c r="D346" s="1" t="s">
        <v>10</v>
      </c>
      <c r="E346" s="4">
        <v>602261.89200000011</v>
      </c>
      <c r="F346" s="5">
        <v>416378.59200000006</v>
      </c>
      <c r="G346" s="6">
        <f t="shared" si="5"/>
        <v>1.4464285714285714</v>
      </c>
      <c r="H346" s="1">
        <v>2019</v>
      </c>
    </row>
    <row r="347" spans="1:8" x14ac:dyDescent="0.35">
      <c r="A347" s="2" t="s">
        <v>142</v>
      </c>
      <c r="B347" s="3" t="s">
        <v>143</v>
      </c>
      <c r="C347" s="1" t="s">
        <v>144</v>
      </c>
      <c r="D347" s="1" t="s">
        <v>10</v>
      </c>
      <c r="E347" s="4">
        <v>434460.18600000005</v>
      </c>
      <c r="F347" s="5">
        <v>860723.01000000013</v>
      </c>
      <c r="G347" s="6">
        <f t="shared" si="5"/>
        <v>0.50476190476190474</v>
      </c>
      <c r="H347" s="1">
        <v>2019</v>
      </c>
    </row>
    <row r="348" spans="1:8" x14ac:dyDescent="0.35">
      <c r="A348" s="2" t="s">
        <v>142</v>
      </c>
      <c r="B348" s="3" t="s">
        <v>143</v>
      </c>
      <c r="C348" s="1" t="s">
        <v>145</v>
      </c>
      <c r="D348" s="1" t="s">
        <v>10</v>
      </c>
      <c r="E348" s="4">
        <v>253204.45199999999</v>
      </c>
      <c r="F348" s="5">
        <v>410365.83600000001</v>
      </c>
      <c r="G348" s="6">
        <f t="shared" si="5"/>
        <v>0.61702127659574468</v>
      </c>
      <c r="H348" s="1">
        <v>2019</v>
      </c>
    </row>
    <row r="349" spans="1:8" x14ac:dyDescent="0.35">
      <c r="A349" s="2" t="s">
        <v>146</v>
      </c>
      <c r="B349" s="3" t="s">
        <v>147</v>
      </c>
      <c r="C349" s="1" t="s">
        <v>148</v>
      </c>
      <c r="D349" s="1" t="s">
        <v>10</v>
      </c>
      <c r="E349" s="4">
        <v>671964.48</v>
      </c>
      <c r="F349" s="5">
        <v>755960.04</v>
      </c>
      <c r="G349" s="6">
        <f t="shared" si="5"/>
        <v>0.88888888888888884</v>
      </c>
      <c r="H349" s="1">
        <v>2019</v>
      </c>
    </row>
    <row r="350" spans="1:8" x14ac:dyDescent="0.35">
      <c r="A350" s="2" t="s">
        <v>149</v>
      </c>
      <c r="B350" s="3" t="s">
        <v>150</v>
      </c>
      <c r="C350" s="1" t="s">
        <v>151</v>
      </c>
      <c r="D350" s="1" t="s">
        <v>10</v>
      </c>
      <c r="E350" s="4">
        <v>62137.763999999996</v>
      </c>
      <c r="F350" s="5">
        <v>26057.772000000001</v>
      </c>
      <c r="G350" s="6">
        <f t="shared" si="5"/>
        <v>2.3846153846153846</v>
      </c>
      <c r="H350" s="1">
        <v>2019</v>
      </c>
    </row>
    <row r="351" spans="1:8" x14ac:dyDescent="0.35">
      <c r="A351" s="2" t="s">
        <v>152</v>
      </c>
      <c r="B351" s="3" t="s">
        <v>153</v>
      </c>
      <c r="C351" s="1" t="s">
        <v>154</v>
      </c>
      <c r="D351" s="1" t="s">
        <v>10</v>
      </c>
      <c r="E351" s="4">
        <v>296067.57300000003</v>
      </c>
      <c r="F351" s="5">
        <v>371189.196</v>
      </c>
      <c r="G351" s="6">
        <f t="shared" si="5"/>
        <v>0.79761904761904767</v>
      </c>
      <c r="H351" s="1">
        <v>2019</v>
      </c>
    </row>
    <row r="352" spans="1:8" x14ac:dyDescent="0.35">
      <c r="A352" s="2" t="s">
        <v>155</v>
      </c>
      <c r="B352" s="3" t="s">
        <v>156</v>
      </c>
      <c r="C352" s="1" t="s">
        <v>157</v>
      </c>
      <c r="D352" s="1" t="s">
        <v>10</v>
      </c>
      <c r="E352" s="4">
        <v>116135.71200000001</v>
      </c>
      <c r="F352" s="5">
        <v>131218.272</v>
      </c>
      <c r="G352" s="6">
        <f t="shared" si="5"/>
        <v>0.88505747126436796</v>
      </c>
      <c r="H352" s="1">
        <v>2019</v>
      </c>
    </row>
    <row r="353" spans="1:8" x14ac:dyDescent="0.35">
      <c r="A353" s="2" t="s">
        <v>158</v>
      </c>
      <c r="B353" s="3" t="s">
        <v>159</v>
      </c>
      <c r="C353" s="1" t="s">
        <v>160</v>
      </c>
      <c r="D353" s="1" t="s">
        <v>10</v>
      </c>
      <c r="E353" s="4">
        <v>71758.76400000001</v>
      </c>
      <c r="F353" s="5">
        <v>92960.21699999999</v>
      </c>
      <c r="G353" s="6">
        <f t="shared" si="5"/>
        <v>0.77192982456140369</v>
      </c>
      <c r="H353" s="1">
        <v>2019</v>
      </c>
    </row>
    <row r="354" spans="1:8" x14ac:dyDescent="0.35">
      <c r="A354" s="2" t="s">
        <v>161</v>
      </c>
      <c r="B354" s="3" t="s">
        <v>162</v>
      </c>
      <c r="C354" s="1" t="s">
        <v>163</v>
      </c>
      <c r="D354" s="1" t="s">
        <v>10</v>
      </c>
      <c r="E354" s="4">
        <v>657475.92000000004</v>
      </c>
      <c r="F354" s="5">
        <v>923795.28</v>
      </c>
      <c r="G354" s="6">
        <f t="shared" si="5"/>
        <v>0.71171171171171177</v>
      </c>
      <c r="H354" s="1">
        <v>2019</v>
      </c>
    </row>
    <row r="355" spans="1:8" x14ac:dyDescent="0.35">
      <c r="A355" s="2" t="s">
        <v>164</v>
      </c>
      <c r="B355" s="3" t="s">
        <v>165</v>
      </c>
      <c r="C355" s="1" t="s">
        <v>166</v>
      </c>
      <c r="D355" s="1" t="s">
        <v>10</v>
      </c>
      <c r="E355" s="4">
        <v>34533.576000000001</v>
      </c>
      <c r="F355" s="5">
        <v>85100.597999999998</v>
      </c>
      <c r="G355" s="6">
        <f t="shared" si="5"/>
        <v>0.40579710144927539</v>
      </c>
      <c r="H355" s="1">
        <v>2019</v>
      </c>
    </row>
    <row r="356" spans="1:8" x14ac:dyDescent="0.35">
      <c r="A356" s="2" t="s">
        <v>7</v>
      </c>
      <c r="B356" s="3" t="s">
        <v>8</v>
      </c>
      <c r="C356" s="1" t="s">
        <v>9</v>
      </c>
      <c r="D356" s="1" t="s">
        <v>167</v>
      </c>
      <c r="E356" s="4">
        <v>172024.236</v>
      </c>
      <c r="F356" s="5">
        <v>344048.47200000001</v>
      </c>
      <c r="G356" s="6">
        <f t="shared" si="5"/>
        <v>0.5</v>
      </c>
      <c r="H356" s="1">
        <v>2019</v>
      </c>
    </row>
    <row r="357" spans="1:8" x14ac:dyDescent="0.35">
      <c r="A357" s="2" t="s">
        <v>11</v>
      </c>
      <c r="B357" s="3" t="s">
        <v>12</v>
      </c>
      <c r="C357" s="1" t="s">
        <v>13</v>
      </c>
      <c r="D357" s="1" t="s">
        <v>167</v>
      </c>
      <c r="E357" s="4">
        <v>236059.902</v>
      </c>
      <c r="F357" s="5">
        <v>610676.70299999998</v>
      </c>
      <c r="G357" s="6">
        <f t="shared" si="5"/>
        <v>0.38655462184873951</v>
      </c>
      <c r="H357" s="1">
        <v>2019</v>
      </c>
    </row>
    <row r="358" spans="1:8" x14ac:dyDescent="0.35">
      <c r="A358" s="2" t="s">
        <v>14</v>
      </c>
      <c r="B358" s="3" t="s">
        <v>15</v>
      </c>
      <c r="C358" s="1" t="s">
        <v>16</v>
      </c>
      <c r="D358" s="1" t="s">
        <v>167</v>
      </c>
      <c r="E358" s="4">
        <v>264203.09999999998</v>
      </c>
      <c r="F358" s="5">
        <v>175236.75</v>
      </c>
      <c r="G358" s="6">
        <f t="shared" si="5"/>
        <v>1.5076923076923077</v>
      </c>
      <c r="H358" s="1">
        <v>2019</v>
      </c>
    </row>
    <row r="359" spans="1:8" x14ac:dyDescent="0.35">
      <c r="A359" s="2" t="s">
        <v>17</v>
      </c>
      <c r="B359" s="3" t="s">
        <v>18</v>
      </c>
      <c r="C359" s="1" t="s">
        <v>19</v>
      </c>
      <c r="D359" s="1" t="s">
        <v>167</v>
      </c>
      <c r="E359" s="4">
        <v>13320.269999999999</v>
      </c>
      <c r="F359" s="5">
        <v>32875.56</v>
      </c>
      <c r="G359" s="6">
        <f t="shared" si="5"/>
        <v>0.40517241379310343</v>
      </c>
      <c r="H359" s="1">
        <v>2019</v>
      </c>
    </row>
    <row r="360" spans="1:8" x14ac:dyDescent="0.35">
      <c r="A360" s="2" t="s">
        <v>20</v>
      </c>
      <c r="B360" s="3" t="s">
        <v>21</v>
      </c>
      <c r="C360" s="1" t="s">
        <v>22</v>
      </c>
      <c r="D360" s="1" t="s">
        <v>167</v>
      </c>
      <c r="E360" s="4">
        <v>296725.64400000003</v>
      </c>
      <c r="F360" s="5">
        <v>392960.98800000001</v>
      </c>
      <c r="G360" s="6">
        <f t="shared" si="5"/>
        <v>0.75510204081632659</v>
      </c>
      <c r="H360" s="1">
        <v>2019</v>
      </c>
    </row>
    <row r="361" spans="1:8" x14ac:dyDescent="0.35">
      <c r="A361" s="2" t="s">
        <v>20</v>
      </c>
      <c r="B361" s="3" t="s">
        <v>21</v>
      </c>
      <c r="C361" s="1" t="s">
        <v>23</v>
      </c>
      <c r="D361" s="1" t="s">
        <v>167</v>
      </c>
      <c r="E361" s="4">
        <v>79598.052000000011</v>
      </c>
      <c r="F361" s="5">
        <v>91390.356000000014</v>
      </c>
      <c r="G361" s="6">
        <f t="shared" si="5"/>
        <v>0.87096774193548387</v>
      </c>
      <c r="H361" s="1">
        <v>2019</v>
      </c>
    </row>
    <row r="362" spans="1:8" x14ac:dyDescent="0.35">
      <c r="A362" s="2" t="s">
        <v>20</v>
      </c>
      <c r="B362" s="3" t="s">
        <v>21</v>
      </c>
      <c r="C362" s="1" t="s">
        <v>24</v>
      </c>
      <c r="D362" s="1" t="s">
        <v>167</v>
      </c>
      <c r="E362" s="4">
        <v>393019.30800000002</v>
      </c>
      <c r="F362" s="5">
        <v>234957.19500000004</v>
      </c>
      <c r="G362" s="6">
        <f t="shared" si="5"/>
        <v>1.6727272727272726</v>
      </c>
      <c r="H362" s="1">
        <v>2019</v>
      </c>
    </row>
    <row r="363" spans="1:8" x14ac:dyDescent="0.35">
      <c r="A363" s="2" t="s">
        <v>20</v>
      </c>
      <c r="B363" s="3" t="s">
        <v>21</v>
      </c>
      <c r="C363" s="1" t="s">
        <v>25</v>
      </c>
      <c r="D363" s="1" t="s">
        <v>167</v>
      </c>
      <c r="E363" s="4">
        <v>91334.627999999997</v>
      </c>
      <c r="F363" s="5">
        <v>142076.08800000002</v>
      </c>
      <c r="G363" s="6">
        <f t="shared" si="5"/>
        <v>0.64285714285714279</v>
      </c>
      <c r="H363" s="1">
        <v>2019</v>
      </c>
    </row>
    <row r="364" spans="1:8" x14ac:dyDescent="0.35">
      <c r="A364" s="2" t="s">
        <v>26</v>
      </c>
      <c r="B364" s="3" t="s">
        <v>27</v>
      </c>
      <c r="C364" s="1" t="s">
        <v>28</v>
      </c>
      <c r="D364" s="1" t="s">
        <v>167</v>
      </c>
      <c r="E364" s="4">
        <v>127342.8</v>
      </c>
      <c r="F364" s="5">
        <v>157586.715</v>
      </c>
      <c r="G364" s="6">
        <f t="shared" si="5"/>
        <v>0.80808080808080807</v>
      </c>
      <c r="H364" s="1">
        <v>2019</v>
      </c>
    </row>
    <row r="365" spans="1:8" x14ac:dyDescent="0.35">
      <c r="A365" s="2" t="s">
        <v>29</v>
      </c>
      <c r="B365" s="3" t="s">
        <v>30</v>
      </c>
      <c r="C365" s="1" t="s">
        <v>31</v>
      </c>
      <c r="D365" s="1" t="s">
        <v>167</v>
      </c>
      <c r="E365" s="4">
        <v>323768.18700000003</v>
      </c>
      <c r="F365" s="5">
        <v>285109.299</v>
      </c>
      <c r="G365" s="6">
        <f t="shared" si="5"/>
        <v>1.1355932203389831</v>
      </c>
      <c r="H365" s="1">
        <v>2019</v>
      </c>
    </row>
    <row r="366" spans="1:8" x14ac:dyDescent="0.35">
      <c r="A366" s="2" t="s">
        <v>32</v>
      </c>
      <c r="B366" s="3" t="s">
        <v>33</v>
      </c>
      <c r="C366" s="1" t="s">
        <v>34</v>
      </c>
      <c r="D366" s="1" t="s">
        <v>167</v>
      </c>
      <c r="E366" s="4">
        <v>34397.46</v>
      </c>
      <c r="F366" s="5">
        <v>55137.105000000003</v>
      </c>
      <c r="G366" s="6">
        <f t="shared" si="5"/>
        <v>0.62385321100917424</v>
      </c>
      <c r="H366" s="1">
        <v>2019</v>
      </c>
    </row>
    <row r="367" spans="1:8" x14ac:dyDescent="0.35">
      <c r="A367" s="2" t="s">
        <v>35</v>
      </c>
      <c r="B367" s="3" t="s">
        <v>36</v>
      </c>
      <c r="C367" s="1" t="s">
        <v>37</v>
      </c>
      <c r="D367" s="1" t="s">
        <v>167</v>
      </c>
      <c r="E367" s="4">
        <v>17914.77</v>
      </c>
      <c r="F367" s="5">
        <v>48170.825999999994</v>
      </c>
      <c r="G367" s="6">
        <f t="shared" si="5"/>
        <v>0.37190082644628103</v>
      </c>
      <c r="H367" s="1">
        <v>2019</v>
      </c>
    </row>
    <row r="368" spans="1:8" x14ac:dyDescent="0.35">
      <c r="A368" s="2" t="s">
        <v>35</v>
      </c>
      <c r="B368" s="3" t="s">
        <v>36</v>
      </c>
      <c r="C368" s="1" t="s">
        <v>38</v>
      </c>
      <c r="D368" s="1" t="s">
        <v>167</v>
      </c>
      <c r="E368" s="4">
        <v>48731.112000000001</v>
      </c>
      <c r="F368" s="5">
        <v>102759.08399999999</v>
      </c>
      <c r="G368" s="6">
        <f t="shared" si="5"/>
        <v>0.47422680412371143</v>
      </c>
      <c r="H368" s="1">
        <v>2019</v>
      </c>
    </row>
    <row r="369" spans="1:8" x14ac:dyDescent="0.35">
      <c r="A369" s="2" t="s">
        <v>39</v>
      </c>
      <c r="B369" s="3" t="s">
        <v>40</v>
      </c>
      <c r="C369" s="1" t="s">
        <v>41</v>
      </c>
      <c r="D369" s="1" t="s">
        <v>167</v>
      </c>
      <c r="E369" s="4">
        <v>189105.11099999998</v>
      </c>
      <c r="F369" s="5">
        <v>430515.891</v>
      </c>
      <c r="G369" s="6">
        <f t="shared" si="5"/>
        <v>0.43925233644859807</v>
      </c>
      <c r="H369" s="1">
        <v>2019</v>
      </c>
    </row>
    <row r="370" spans="1:8" x14ac:dyDescent="0.35">
      <c r="A370" s="2" t="s">
        <v>42</v>
      </c>
      <c r="B370" s="3" t="s">
        <v>43</v>
      </c>
      <c r="C370" s="1" t="s">
        <v>44</v>
      </c>
      <c r="D370" s="1" t="s">
        <v>167</v>
      </c>
      <c r="E370" s="4">
        <v>67231.008000000002</v>
      </c>
      <c r="F370" s="5">
        <v>117654.26400000001</v>
      </c>
      <c r="G370" s="6">
        <f t="shared" si="5"/>
        <v>0.5714285714285714</v>
      </c>
      <c r="H370" s="1">
        <v>2019</v>
      </c>
    </row>
    <row r="371" spans="1:8" x14ac:dyDescent="0.35">
      <c r="A371" s="2" t="s">
        <v>45</v>
      </c>
      <c r="B371" s="3" t="s">
        <v>46</v>
      </c>
      <c r="C371" s="1" t="s">
        <v>47</v>
      </c>
      <c r="D371" s="1" t="s">
        <v>167</v>
      </c>
      <c r="E371" s="4">
        <v>211316.24700000003</v>
      </c>
      <c r="F371" s="5">
        <v>338903.41500000004</v>
      </c>
      <c r="G371" s="6">
        <f t="shared" si="5"/>
        <v>0.62352941176470589</v>
      </c>
      <c r="H371" s="1">
        <v>2019</v>
      </c>
    </row>
    <row r="372" spans="1:8" x14ac:dyDescent="0.35">
      <c r="A372" s="2" t="s">
        <v>48</v>
      </c>
      <c r="B372" s="3" t="s">
        <v>49</v>
      </c>
      <c r="C372" s="1" t="s">
        <v>50</v>
      </c>
      <c r="D372" s="1" t="s">
        <v>167</v>
      </c>
      <c r="E372" s="4">
        <v>173393.766</v>
      </c>
      <c r="F372" s="5">
        <v>110514.708</v>
      </c>
      <c r="G372" s="6">
        <f t="shared" si="5"/>
        <v>1.5689655172413794</v>
      </c>
      <c r="H372" s="1">
        <v>2019</v>
      </c>
    </row>
    <row r="373" spans="1:8" x14ac:dyDescent="0.35">
      <c r="A373" s="2" t="s">
        <v>51</v>
      </c>
      <c r="B373" s="3" t="s">
        <v>52</v>
      </c>
      <c r="C373" s="1" t="s">
        <v>53</v>
      </c>
      <c r="D373" s="1" t="s">
        <v>167</v>
      </c>
      <c r="E373" s="4">
        <v>165545.61300000001</v>
      </c>
      <c r="F373" s="5">
        <v>197493.01200000002</v>
      </c>
      <c r="G373" s="6">
        <f t="shared" si="5"/>
        <v>0.83823529411764708</v>
      </c>
      <c r="H373" s="1">
        <v>2019</v>
      </c>
    </row>
    <row r="374" spans="1:8" x14ac:dyDescent="0.35">
      <c r="A374" s="2" t="s">
        <v>51</v>
      </c>
      <c r="B374" s="3" t="s">
        <v>52</v>
      </c>
      <c r="C374" s="1" t="s">
        <v>54</v>
      </c>
      <c r="D374" s="1" t="s">
        <v>167</v>
      </c>
      <c r="E374" s="4">
        <v>48378.79800000001</v>
      </c>
      <c r="F374" s="5">
        <v>141414.948</v>
      </c>
      <c r="G374" s="6">
        <f t="shared" si="5"/>
        <v>0.3421052631578948</v>
      </c>
      <c r="H374" s="1">
        <v>2019</v>
      </c>
    </row>
    <row r="375" spans="1:8" x14ac:dyDescent="0.35">
      <c r="A375" s="2" t="s">
        <v>55</v>
      </c>
      <c r="B375" s="3" t="s">
        <v>56</v>
      </c>
      <c r="C375" s="1" t="s">
        <v>57</v>
      </c>
      <c r="D375" s="1" t="s">
        <v>167</v>
      </c>
      <c r="E375" s="4">
        <v>46314.306000000004</v>
      </c>
      <c r="F375" s="5">
        <v>24408.891</v>
      </c>
      <c r="G375" s="6">
        <f t="shared" si="5"/>
        <v>1.8974358974358976</v>
      </c>
      <c r="H375" s="1">
        <v>2019</v>
      </c>
    </row>
    <row r="376" spans="1:8" x14ac:dyDescent="0.35">
      <c r="A376" s="2" t="s">
        <v>58</v>
      </c>
      <c r="B376" s="3" t="s">
        <v>59</v>
      </c>
      <c r="C376" s="1" t="s">
        <v>60</v>
      </c>
      <c r="D376" s="1" t="s">
        <v>167</v>
      </c>
      <c r="E376" s="4">
        <v>120981.38400000001</v>
      </c>
      <c r="F376" s="5">
        <v>234240.55200000003</v>
      </c>
      <c r="G376" s="6">
        <f t="shared" si="5"/>
        <v>0.51648351648351642</v>
      </c>
      <c r="H376" s="1">
        <v>2019</v>
      </c>
    </row>
    <row r="377" spans="1:8" x14ac:dyDescent="0.35">
      <c r="A377" s="2" t="s">
        <v>61</v>
      </c>
      <c r="B377" s="3" t="s">
        <v>62</v>
      </c>
      <c r="C377" s="1" t="s">
        <v>63</v>
      </c>
      <c r="D377" s="1" t="s">
        <v>167</v>
      </c>
      <c r="E377" s="4">
        <v>61655.769</v>
      </c>
      <c r="F377" s="5">
        <v>118278.414</v>
      </c>
      <c r="G377" s="6">
        <f t="shared" si="5"/>
        <v>0.52127659574468088</v>
      </c>
      <c r="H377" s="1">
        <v>2019</v>
      </c>
    </row>
    <row r="378" spans="1:8" x14ac:dyDescent="0.35">
      <c r="A378" s="2" t="s">
        <v>64</v>
      </c>
      <c r="B378" s="3" t="s">
        <v>65</v>
      </c>
      <c r="C378" s="1" t="s">
        <v>66</v>
      </c>
      <c r="D378" s="1" t="s">
        <v>167</v>
      </c>
      <c r="E378" s="4">
        <v>156414.72600000002</v>
      </c>
      <c r="F378" s="5">
        <v>441169.74000000005</v>
      </c>
      <c r="G378" s="6">
        <f t="shared" si="5"/>
        <v>0.35454545454545455</v>
      </c>
      <c r="H378" s="1">
        <v>2019</v>
      </c>
    </row>
    <row r="379" spans="1:8" x14ac:dyDescent="0.35">
      <c r="A379" s="2" t="s">
        <v>67</v>
      </c>
      <c r="B379" s="3" t="s">
        <v>68</v>
      </c>
      <c r="C379" s="1" t="s">
        <v>69</v>
      </c>
      <c r="D379" s="1" t="s">
        <v>167</v>
      </c>
      <c r="E379" s="4">
        <v>162871.04699999999</v>
      </c>
      <c r="F379" s="5">
        <v>144150.23699999999</v>
      </c>
      <c r="G379" s="6">
        <f t="shared" si="5"/>
        <v>1.1298701298701299</v>
      </c>
      <c r="H379" s="1">
        <v>2019</v>
      </c>
    </row>
    <row r="380" spans="1:8" x14ac:dyDescent="0.35">
      <c r="A380" s="2" t="s">
        <v>70</v>
      </c>
      <c r="B380" s="3" t="s">
        <v>71</v>
      </c>
      <c r="C380" s="1" t="s">
        <v>72</v>
      </c>
      <c r="D380" s="1" t="s">
        <v>167</v>
      </c>
      <c r="E380" s="4">
        <v>354577.90499999997</v>
      </c>
      <c r="F380" s="5">
        <v>484423.33499999996</v>
      </c>
      <c r="G380" s="6">
        <f t="shared" si="5"/>
        <v>0.73195876288659789</v>
      </c>
      <c r="H380" s="1">
        <v>2019</v>
      </c>
    </row>
    <row r="381" spans="1:8" x14ac:dyDescent="0.35">
      <c r="A381" s="2" t="s">
        <v>70</v>
      </c>
      <c r="B381" s="3" t="s">
        <v>71</v>
      </c>
      <c r="C381" s="1" t="s">
        <v>73</v>
      </c>
      <c r="D381" s="1" t="s">
        <v>167</v>
      </c>
      <c r="E381" s="4">
        <v>221532.71400000001</v>
      </c>
      <c r="F381" s="5">
        <v>183825.01800000001</v>
      </c>
      <c r="G381" s="6">
        <f t="shared" si="5"/>
        <v>1.2051282051282051</v>
      </c>
      <c r="H381" s="1">
        <v>2019</v>
      </c>
    </row>
    <row r="382" spans="1:8" x14ac:dyDescent="0.35">
      <c r="A382" s="2" t="s">
        <v>74</v>
      </c>
      <c r="B382" s="3" t="s">
        <v>75</v>
      </c>
      <c r="C382" s="1" t="s">
        <v>76</v>
      </c>
      <c r="D382" s="1" t="s">
        <v>167</v>
      </c>
      <c r="E382" s="4">
        <v>390860.1</v>
      </c>
      <c r="F382" s="5">
        <v>323111.016</v>
      </c>
      <c r="G382" s="6">
        <f t="shared" si="5"/>
        <v>1.2096774193548385</v>
      </c>
      <c r="H382" s="1">
        <v>2019</v>
      </c>
    </row>
    <row r="383" spans="1:8" x14ac:dyDescent="0.35">
      <c r="A383" s="2" t="s">
        <v>77</v>
      </c>
      <c r="B383" s="3" t="s">
        <v>78</v>
      </c>
      <c r="C383" s="1" t="s">
        <v>79</v>
      </c>
      <c r="D383" s="1" t="s">
        <v>167</v>
      </c>
      <c r="E383" s="4">
        <v>112702.46400000001</v>
      </c>
      <c r="F383" s="5">
        <v>204273.21599999999</v>
      </c>
      <c r="G383" s="6">
        <f t="shared" si="5"/>
        <v>0.55172413793103459</v>
      </c>
      <c r="H383" s="1">
        <v>2019</v>
      </c>
    </row>
    <row r="384" spans="1:8" x14ac:dyDescent="0.35">
      <c r="A384" s="2" t="s">
        <v>80</v>
      </c>
      <c r="B384" s="3" t="s">
        <v>81</v>
      </c>
      <c r="C384" s="1" t="s">
        <v>82</v>
      </c>
      <c r="D384" s="1" t="s">
        <v>167</v>
      </c>
      <c r="E384" s="4">
        <v>201096.72</v>
      </c>
      <c r="F384" s="5">
        <v>180530.01</v>
      </c>
      <c r="G384" s="6">
        <f t="shared" si="5"/>
        <v>1.1139240506329113</v>
      </c>
      <c r="H384" s="1">
        <v>2019</v>
      </c>
    </row>
    <row r="385" spans="1:8" x14ac:dyDescent="0.35">
      <c r="A385" s="2" t="s">
        <v>83</v>
      </c>
      <c r="B385" s="3" t="s">
        <v>84</v>
      </c>
      <c r="C385" s="1" t="s">
        <v>85</v>
      </c>
      <c r="D385" s="1" t="s">
        <v>167</v>
      </c>
      <c r="E385" s="4">
        <v>286097.40000000002</v>
      </c>
      <c r="F385" s="5">
        <v>306124.21800000005</v>
      </c>
      <c r="G385" s="6">
        <f t="shared" si="5"/>
        <v>0.93457943925233633</v>
      </c>
      <c r="H385" s="1">
        <v>2019</v>
      </c>
    </row>
    <row r="386" spans="1:8" x14ac:dyDescent="0.35">
      <c r="A386" s="2" t="s">
        <v>86</v>
      </c>
      <c r="B386" s="3" t="s">
        <v>87</v>
      </c>
      <c r="C386" s="1" t="s">
        <v>88</v>
      </c>
      <c r="D386" s="1" t="s">
        <v>167</v>
      </c>
      <c r="E386" s="4">
        <v>142326.99</v>
      </c>
      <c r="F386" s="5">
        <v>294583.77</v>
      </c>
      <c r="G386" s="6">
        <f t="shared" si="5"/>
        <v>0.4831460674157303</v>
      </c>
      <c r="H386" s="1">
        <v>2019</v>
      </c>
    </row>
    <row r="387" spans="1:8" x14ac:dyDescent="0.35">
      <c r="A387" s="2" t="s">
        <v>89</v>
      </c>
      <c r="B387" s="3" t="s">
        <v>90</v>
      </c>
      <c r="C387" s="1" t="s">
        <v>91</v>
      </c>
      <c r="D387" s="1" t="s">
        <v>167</v>
      </c>
      <c r="E387" s="4">
        <v>190438.25399999999</v>
      </c>
      <c r="F387" s="5">
        <v>360830.37599999999</v>
      </c>
      <c r="G387" s="6">
        <f t="shared" ref="G387:G450" si="6">E387/F387</f>
        <v>0.52777777777777779</v>
      </c>
      <c r="H387" s="1">
        <v>2019</v>
      </c>
    </row>
    <row r="388" spans="1:8" x14ac:dyDescent="0.35">
      <c r="A388" s="2" t="s">
        <v>92</v>
      </c>
      <c r="B388" s="3" t="s">
        <v>93</v>
      </c>
      <c r="C388" s="1" t="s">
        <v>94</v>
      </c>
      <c r="D388" s="1" t="s">
        <v>167</v>
      </c>
      <c r="E388" s="4">
        <v>22854.473999999998</v>
      </c>
      <c r="F388" s="5">
        <v>28326.672000000002</v>
      </c>
      <c r="G388" s="6">
        <f t="shared" si="6"/>
        <v>0.80681818181818166</v>
      </c>
      <c r="H388" s="1">
        <v>2019</v>
      </c>
    </row>
    <row r="389" spans="1:8" x14ac:dyDescent="0.35">
      <c r="A389" s="2" t="s">
        <v>95</v>
      </c>
      <c r="B389" s="3" t="s">
        <v>96</v>
      </c>
      <c r="C389" s="1" t="s">
        <v>97</v>
      </c>
      <c r="D389" s="1" t="s">
        <v>167</v>
      </c>
      <c r="E389" s="4">
        <v>73610.316000000006</v>
      </c>
      <c r="F389" s="5">
        <v>75497.759999999995</v>
      </c>
      <c r="G389" s="6">
        <f t="shared" si="6"/>
        <v>0.9750000000000002</v>
      </c>
      <c r="H389" s="1">
        <v>2019</v>
      </c>
    </row>
    <row r="390" spans="1:8" x14ac:dyDescent="0.35">
      <c r="A390" s="2" t="s">
        <v>98</v>
      </c>
      <c r="B390" s="3" t="s">
        <v>99</v>
      </c>
      <c r="C390" s="1" t="s">
        <v>100</v>
      </c>
      <c r="D390" s="1" t="s">
        <v>167</v>
      </c>
      <c r="E390" s="4">
        <v>117349.84800000001</v>
      </c>
      <c r="F390" s="5">
        <v>160022.51999999999</v>
      </c>
      <c r="G390" s="6">
        <f t="shared" si="6"/>
        <v>0.7333333333333335</v>
      </c>
      <c r="H390" s="1">
        <v>2019</v>
      </c>
    </row>
    <row r="391" spans="1:8" x14ac:dyDescent="0.35">
      <c r="A391" s="2" t="s">
        <v>101</v>
      </c>
      <c r="B391" s="3" t="s">
        <v>102</v>
      </c>
      <c r="C391" s="1" t="s">
        <v>103</v>
      </c>
      <c r="D391" s="1" t="s">
        <v>167</v>
      </c>
      <c r="E391" s="4">
        <v>146957.16600000003</v>
      </c>
      <c r="F391" s="5">
        <v>169320.21300000002</v>
      </c>
      <c r="G391" s="6">
        <f t="shared" si="6"/>
        <v>0.86792452830188682</v>
      </c>
      <c r="H391" s="1">
        <v>2019</v>
      </c>
    </row>
    <row r="392" spans="1:8" x14ac:dyDescent="0.35">
      <c r="A392" s="2" t="s">
        <v>104</v>
      </c>
      <c r="B392" s="3" t="s">
        <v>105</v>
      </c>
      <c r="C392" s="1" t="s">
        <v>106</v>
      </c>
      <c r="D392" s="1" t="s">
        <v>167</v>
      </c>
      <c r="E392" s="4">
        <v>82406.7</v>
      </c>
      <c r="F392" s="5">
        <v>114652.8</v>
      </c>
      <c r="G392" s="6">
        <f t="shared" si="6"/>
        <v>0.71875</v>
      </c>
      <c r="H392" s="1">
        <v>2019</v>
      </c>
    </row>
    <row r="393" spans="1:8" x14ac:dyDescent="0.35">
      <c r="A393" s="2" t="s">
        <v>107</v>
      </c>
      <c r="B393" s="3" t="s">
        <v>108</v>
      </c>
      <c r="C393" s="1" t="s">
        <v>109</v>
      </c>
      <c r="D393" s="1" t="s">
        <v>167</v>
      </c>
      <c r="E393" s="4">
        <v>232255.37700000001</v>
      </c>
      <c r="F393" s="5">
        <v>296011.755</v>
      </c>
      <c r="G393" s="6">
        <f t="shared" si="6"/>
        <v>0.7846153846153846</v>
      </c>
      <c r="H393" s="1">
        <v>2019</v>
      </c>
    </row>
    <row r="394" spans="1:8" x14ac:dyDescent="0.35">
      <c r="A394" s="2" t="s">
        <v>110</v>
      </c>
      <c r="B394" s="3" t="s">
        <v>111</v>
      </c>
      <c r="C394" s="1" t="s">
        <v>112</v>
      </c>
      <c r="D394" s="1" t="s">
        <v>167</v>
      </c>
      <c r="E394" s="4">
        <v>364439.62799999997</v>
      </c>
      <c r="F394" s="5">
        <v>386132.46299999999</v>
      </c>
      <c r="G394" s="6">
        <f t="shared" si="6"/>
        <v>0.9438202247191011</v>
      </c>
      <c r="H394" s="1">
        <v>2019</v>
      </c>
    </row>
    <row r="395" spans="1:8" x14ac:dyDescent="0.35">
      <c r="A395" s="2" t="s">
        <v>113</v>
      </c>
      <c r="B395" s="3" t="s">
        <v>114</v>
      </c>
      <c r="C395" s="1" t="s">
        <v>115</v>
      </c>
      <c r="D395" s="1" t="s">
        <v>167</v>
      </c>
      <c r="E395" s="4">
        <v>83815.748999999996</v>
      </c>
      <c r="F395" s="5">
        <v>35226.909</v>
      </c>
      <c r="G395" s="6">
        <f t="shared" si="6"/>
        <v>2.3793103448275863</v>
      </c>
      <c r="H395" s="1">
        <v>2019</v>
      </c>
    </row>
    <row r="396" spans="1:8" x14ac:dyDescent="0.35">
      <c r="A396" s="2" t="s">
        <v>113</v>
      </c>
      <c r="B396" s="3" t="s">
        <v>114</v>
      </c>
      <c r="C396" s="1" t="s">
        <v>116</v>
      </c>
      <c r="D396" s="1" t="s">
        <v>167</v>
      </c>
      <c r="E396" s="4">
        <v>69479.963999999993</v>
      </c>
      <c r="F396" s="5">
        <v>98778.743999999992</v>
      </c>
      <c r="G396" s="6">
        <f t="shared" si="6"/>
        <v>0.70338983050847459</v>
      </c>
      <c r="H396" s="1">
        <v>2019</v>
      </c>
    </row>
    <row r="397" spans="1:8" x14ac:dyDescent="0.35">
      <c r="A397" s="2" t="s">
        <v>113</v>
      </c>
      <c r="B397" s="3" t="s">
        <v>114</v>
      </c>
      <c r="C397" s="1" t="s">
        <v>117</v>
      </c>
      <c r="D397" s="1" t="s">
        <v>167</v>
      </c>
      <c r="E397" s="4">
        <v>215194.41900000002</v>
      </c>
      <c r="F397" s="5">
        <v>218406.27600000001</v>
      </c>
      <c r="G397" s="6">
        <f t="shared" si="6"/>
        <v>0.98529411764705888</v>
      </c>
      <c r="H397" s="1">
        <v>2019</v>
      </c>
    </row>
    <row r="398" spans="1:8" x14ac:dyDescent="0.35">
      <c r="A398" s="2" t="s">
        <v>118</v>
      </c>
      <c r="B398" s="3" t="s">
        <v>119</v>
      </c>
      <c r="C398" s="1" t="s">
        <v>120</v>
      </c>
      <c r="D398" s="1" t="s">
        <v>167</v>
      </c>
      <c r="E398" s="4">
        <v>88065.468000000008</v>
      </c>
      <c r="F398" s="5">
        <v>70941.626999999993</v>
      </c>
      <c r="G398" s="6">
        <f t="shared" si="6"/>
        <v>1.2413793103448278</v>
      </c>
      <c r="H398" s="1">
        <v>2019</v>
      </c>
    </row>
    <row r="399" spans="1:8" x14ac:dyDescent="0.35">
      <c r="A399" s="2" t="s">
        <v>121</v>
      </c>
      <c r="B399" s="3" t="s">
        <v>122</v>
      </c>
      <c r="C399" s="1" t="s">
        <v>123</v>
      </c>
      <c r="D399" s="1" t="s">
        <v>167</v>
      </c>
      <c r="E399" s="4">
        <v>33564.824999999997</v>
      </c>
      <c r="F399" s="5">
        <v>26851.860000000004</v>
      </c>
      <c r="G399" s="6">
        <f t="shared" si="6"/>
        <v>1.2499999999999998</v>
      </c>
      <c r="H399" s="1">
        <v>2019</v>
      </c>
    </row>
    <row r="400" spans="1:8" x14ac:dyDescent="0.35">
      <c r="A400" s="2" t="s">
        <v>124</v>
      </c>
      <c r="B400" s="3" t="s">
        <v>125</v>
      </c>
      <c r="C400" s="1" t="s">
        <v>126</v>
      </c>
      <c r="D400" s="1" t="s">
        <v>167</v>
      </c>
      <c r="E400" s="4">
        <v>58085.937000000005</v>
      </c>
      <c r="F400" s="5">
        <v>19149.21</v>
      </c>
      <c r="G400" s="6">
        <f t="shared" si="6"/>
        <v>3.0333333333333337</v>
      </c>
      <c r="H400" s="1">
        <v>2019</v>
      </c>
    </row>
    <row r="401" spans="1:8" x14ac:dyDescent="0.35">
      <c r="A401" s="2" t="s">
        <v>127</v>
      </c>
      <c r="B401" s="3" t="s">
        <v>128</v>
      </c>
      <c r="C401" s="1" t="s">
        <v>129</v>
      </c>
      <c r="D401" s="1" t="s">
        <v>167</v>
      </c>
      <c r="E401" s="4">
        <v>75744.036000000007</v>
      </c>
      <c r="F401" s="5">
        <v>300532.788</v>
      </c>
      <c r="G401" s="6">
        <f t="shared" si="6"/>
        <v>0.25203252032520329</v>
      </c>
      <c r="H401" s="1">
        <v>2019</v>
      </c>
    </row>
    <row r="402" spans="1:8" x14ac:dyDescent="0.35">
      <c r="A402" s="2" t="s">
        <v>130</v>
      </c>
      <c r="B402" s="3" t="s">
        <v>131</v>
      </c>
      <c r="C402" s="1" t="s">
        <v>132</v>
      </c>
      <c r="D402" s="1" t="s">
        <v>167</v>
      </c>
      <c r="E402" s="4">
        <v>313281.21600000001</v>
      </c>
      <c r="F402" s="5">
        <v>254540.98800000004</v>
      </c>
      <c r="G402" s="6">
        <f t="shared" si="6"/>
        <v>1.2307692307692306</v>
      </c>
      <c r="H402" s="1">
        <v>2019</v>
      </c>
    </row>
    <row r="403" spans="1:8" x14ac:dyDescent="0.35">
      <c r="A403" s="2" t="s">
        <v>133</v>
      </c>
      <c r="B403" s="3" t="s">
        <v>134</v>
      </c>
      <c r="C403" s="1" t="s">
        <v>135</v>
      </c>
      <c r="D403" s="1" t="s">
        <v>167</v>
      </c>
      <c r="E403" s="4">
        <v>202610.04300000003</v>
      </c>
      <c r="F403" s="5">
        <v>344054.79000000004</v>
      </c>
      <c r="G403" s="6">
        <f t="shared" si="6"/>
        <v>0.58888888888888891</v>
      </c>
      <c r="H403" s="1">
        <v>2019</v>
      </c>
    </row>
    <row r="404" spans="1:8" x14ac:dyDescent="0.35">
      <c r="A404" s="2" t="s">
        <v>136</v>
      </c>
      <c r="B404" s="3" t="s">
        <v>137</v>
      </c>
      <c r="C404" s="1" t="s">
        <v>138</v>
      </c>
      <c r="D404" s="1" t="s">
        <v>167</v>
      </c>
      <c r="E404" s="4">
        <v>486123.93</v>
      </c>
      <c r="F404" s="5">
        <v>619168.37399999995</v>
      </c>
      <c r="G404" s="6">
        <f t="shared" si="6"/>
        <v>0.78512396694214881</v>
      </c>
      <c r="H404" s="1">
        <v>2019</v>
      </c>
    </row>
    <row r="405" spans="1:8" x14ac:dyDescent="0.35">
      <c r="A405" s="2" t="s">
        <v>139</v>
      </c>
      <c r="B405" s="3" t="s">
        <v>140</v>
      </c>
      <c r="C405" s="1" t="s">
        <v>141</v>
      </c>
      <c r="D405" s="1" t="s">
        <v>167</v>
      </c>
      <c r="E405" s="4">
        <v>174403.48499999999</v>
      </c>
      <c r="F405" s="5">
        <v>450204.34500000003</v>
      </c>
      <c r="G405" s="6">
        <f t="shared" si="6"/>
        <v>0.38738738738738732</v>
      </c>
      <c r="H405" s="1">
        <v>2019</v>
      </c>
    </row>
    <row r="406" spans="1:8" x14ac:dyDescent="0.35">
      <c r="A406" s="2" t="s">
        <v>142</v>
      </c>
      <c r="B406" s="3" t="s">
        <v>143</v>
      </c>
      <c r="C406" s="1" t="s">
        <v>144</v>
      </c>
      <c r="D406" s="1" t="s">
        <v>167</v>
      </c>
      <c r="E406" s="4">
        <v>176517.99000000002</v>
      </c>
      <c r="F406" s="5">
        <v>157261.48199999999</v>
      </c>
      <c r="G406" s="6">
        <f t="shared" si="6"/>
        <v>1.1224489795918369</v>
      </c>
      <c r="H406" s="1">
        <v>2019</v>
      </c>
    </row>
    <row r="407" spans="1:8" x14ac:dyDescent="0.35">
      <c r="A407" s="2" t="s">
        <v>142</v>
      </c>
      <c r="B407" s="3" t="s">
        <v>143</v>
      </c>
      <c r="C407" s="1" t="s">
        <v>145</v>
      </c>
      <c r="D407" s="1" t="s">
        <v>167</v>
      </c>
      <c r="E407" s="4">
        <v>329351.47200000001</v>
      </c>
      <c r="F407" s="5">
        <v>390021.48000000004</v>
      </c>
      <c r="G407" s="6">
        <f t="shared" si="6"/>
        <v>0.84444444444444433</v>
      </c>
      <c r="H407" s="1">
        <v>2019</v>
      </c>
    </row>
    <row r="408" spans="1:8" x14ac:dyDescent="0.35">
      <c r="A408" s="2" t="s">
        <v>146</v>
      </c>
      <c r="B408" s="3" t="s">
        <v>147</v>
      </c>
      <c r="C408" s="1" t="s">
        <v>148</v>
      </c>
      <c r="D408" s="1" t="s">
        <v>167</v>
      </c>
      <c r="E408" s="4">
        <v>95328.837</v>
      </c>
      <c r="F408" s="5">
        <v>198736.38900000002</v>
      </c>
      <c r="G408" s="6">
        <f t="shared" si="6"/>
        <v>0.47967479674796742</v>
      </c>
      <c r="H408" s="1">
        <v>2019</v>
      </c>
    </row>
    <row r="409" spans="1:8" x14ac:dyDescent="0.35">
      <c r="A409" s="2" t="s">
        <v>149</v>
      </c>
      <c r="B409" s="3" t="s">
        <v>150</v>
      </c>
      <c r="C409" s="1" t="s">
        <v>151</v>
      </c>
      <c r="D409" s="1" t="s">
        <v>167</v>
      </c>
      <c r="E409" s="4">
        <v>212519.538</v>
      </c>
      <c r="F409" s="5">
        <v>225638.02799999999</v>
      </c>
      <c r="G409" s="6">
        <f t="shared" si="6"/>
        <v>0.94186046511627908</v>
      </c>
      <c r="H409" s="1">
        <v>2019</v>
      </c>
    </row>
    <row r="410" spans="1:8" x14ac:dyDescent="0.35">
      <c r="A410" s="2" t="s">
        <v>152</v>
      </c>
      <c r="B410" s="3" t="s">
        <v>153</v>
      </c>
      <c r="C410" s="1" t="s">
        <v>154</v>
      </c>
      <c r="D410" s="1" t="s">
        <v>167</v>
      </c>
      <c r="E410" s="4">
        <v>180939.204</v>
      </c>
      <c r="F410" s="5">
        <v>123800.508</v>
      </c>
      <c r="G410" s="6">
        <f t="shared" si="6"/>
        <v>1.4615384615384615</v>
      </c>
      <c r="H410" s="1">
        <v>2019</v>
      </c>
    </row>
    <row r="411" spans="1:8" x14ac:dyDescent="0.35">
      <c r="A411" s="2" t="s">
        <v>155</v>
      </c>
      <c r="B411" s="3" t="s">
        <v>156</v>
      </c>
      <c r="C411" s="1" t="s">
        <v>157</v>
      </c>
      <c r="D411" s="1" t="s">
        <v>167</v>
      </c>
      <c r="E411" s="4">
        <v>205798.383</v>
      </c>
      <c r="F411" s="5">
        <v>201419.69400000002</v>
      </c>
      <c r="G411" s="6">
        <f t="shared" si="6"/>
        <v>1.0217391304347825</v>
      </c>
      <c r="H411" s="1">
        <v>2019</v>
      </c>
    </row>
    <row r="412" spans="1:8" x14ac:dyDescent="0.35">
      <c r="A412" s="2" t="s">
        <v>158</v>
      </c>
      <c r="B412" s="3" t="s">
        <v>159</v>
      </c>
      <c r="C412" s="1" t="s">
        <v>160</v>
      </c>
      <c r="D412" s="1" t="s">
        <v>167</v>
      </c>
      <c r="E412" s="4">
        <v>109897.84800000001</v>
      </c>
      <c r="F412" s="5">
        <v>82075.608000000007</v>
      </c>
      <c r="G412" s="6">
        <f t="shared" si="6"/>
        <v>1.3389830508474576</v>
      </c>
      <c r="H412" s="1">
        <v>2019</v>
      </c>
    </row>
    <row r="413" spans="1:8" x14ac:dyDescent="0.35">
      <c r="A413" s="2" t="s">
        <v>161</v>
      </c>
      <c r="B413" s="3" t="s">
        <v>162</v>
      </c>
      <c r="C413" s="1" t="s">
        <v>163</v>
      </c>
      <c r="D413" s="1" t="s">
        <v>167</v>
      </c>
      <c r="E413" s="4">
        <v>13555.755000000001</v>
      </c>
      <c r="F413" s="5">
        <v>14392.53</v>
      </c>
      <c r="G413" s="6">
        <f t="shared" si="6"/>
        <v>0.94186046511627908</v>
      </c>
      <c r="H413" s="1">
        <v>2019</v>
      </c>
    </row>
    <row r="414" spans="1:8" x14ac:dyDescent="0.35">
      <c r="A414" s="2" t="s">
        <v>164</v>
      </c>
      <c r="B414" s="3" t="s">
        <v>165</v>
      </c>
      <c r="C414" s="1" t="s">
        <v>166</v>
      </c>
      <c r="D414" s="1" t="s">
        <v>167</v>
      </c>
      <c r="E414" s="4">
        <v>131566.5</v>
      </c>
      <c r="F414" s="5">
        <v>67098.915000000008</v>
      </c>
      <c r="G414" s="6">
        <f t="shared" si="6"/>
        <v>1.9607843137254899</v>
      </c>
      <c r="H414" s="1">
        <v>2019</v>
      </c>
    </row>
    <row r="415" spans="1:8" x14ac:dyDescent="0.35">
      <c r="A415" s="2" t="s">
        <v>7</v>
      </c>
      <c r="B415" s="3" t="s">
        <v>8</v>
      </c>
      <c r="C415" s="1" t="s">
        <v>9</v>
      </c>
      <c r="D415" s="1" t="s">
        <v>168</v>
      </c>
      <c r="E415" s="4">
        <v>523222.30800000002</v>
      </c>
      <c r="F415" s="5">
        <v>312795.94500000007</v>
      </c>
      <c r="G415" s="6">
        <f t="shared" si="6"/>
        <v>1.6727272727272724</v>
      </c>
      <c r="H415" s="1">
        <v>2019</v>
      </c>
    </row>
    <row r="416" spans="1:8" x14ac:dyDescent="0.35">
      <c r="A416" s="2" t="s">
        <v>11</v>
      </c>
      <c r="B416" s="3" t="s">
        <v>12</v>
      </c>
      <c r="C416" s="1" t="s">
        <v>13</v>
      </c>
      <c r="D416" s="1" t="s">
        <v>168</v>
      </c>
      <c r="E416" s="4">
        <v>596794.46400000015</v>
      </c>
      <c r="F416" s="5">
        <v>863220.56400000013</v>
      </c>
      <c r="G416" s="6">
        <f t="shared" si="6"/>
        <v>0.6913580246913581</v>
      </c>
      <c r="H416" s="1">
        <v>2019</v>
      </c>
    </row>
    <row r="417" spans="1:8" x14ac:dyDescent="0.35">
      <c r="A417" s="2" t="s">
        <v>14</v>
      </c>
      <c r="B417" s="3" t="s">
        <v>15</v>
      </c>
      <c r="C417" s="1" t="s">
        <v>16</v>
      </c>
      <c r="D417" s="1" t="s">
        <v>168</v>
      </c>
      <c r="E417" s="4">
        <v>153091.45799999998</v>
      </c>
      <c r="F417" s="5">
        <v>222169.31099999999</v>
      </c>
      <c r="G417" s="6">
        <f t="shared" si="6"/>
        <v>0.68907563025210083</v>
      </c>
      <c r="H417" s="1">
        <v>2019</v>
      </c>
    </row>
    <row r="418" spans="1:8" x14ac:dyDescent="0.35">
      <c r="A418" s="2" t="s">
        <v>17</v>
      </c>
      <c r="B418" s="3" t="s">
        <v>18</v>
      </c>
      <c r="C418" s="1" t="s">
        <v>19</v>
      </c>
      <c r="D418" s="1" t="s">
        <v>168</v>
      </c>
      <c r="E418" s="4">
        <v>134103.22200000001</v>
      </c>
      <c r="F418" s="5">
        <v>62987.877</v>
      </c>
      <c r="G418" s="6">
        <f t="shared" si="6"/>
        <v>2.1290322580645165</v>
      </c>
      <c r="H418" s="1">
        <v>2019</v>
      </c>
    </row>
    <row r="419" spans="1:8" x14ac:dyDescent="0.35">
      <c r="A419" s="2" t="s">
        <v>20</v>
      </c>
      <c r="B419" s="3" t="s">
        <v>21</v>
      </c>
      <c r="C419" s="1" t="s">
        <v>22</v>
      </c>
      <c r="D419" s="1" t="s">
        <v>168</v>
      </c>
      <c r="E419" s="4">
        <v>803733.3</v>
      </c>
      <c r="F419" s="5">
        <v>691210.63800000004</v>
      </c>
      <c r="G419" s="6">
        <f t="shared" si="6"/>
        <v>1.1627906976744187</v>
      </c>
      <c r="H419" s="1">
        <v>2019</v>
      </c>
    </row>
    <row r="420" spans="1:8" x14ac:dyDescent="0.35">
      <c r="A420" s="2" t="s">
        <v>20</v>
      </c>
      <c r="B420" s="3" t="s">
        <v>21</v>
      </c>
      <c r="C420" s="1" t="s">
        <v>23</v>
      </c>
      <c r="D420" s="1" t="s">
        <v>168</v>
      </c>
      <c r="E420" s="4">
        <v>470726.08200000005</v>
      </c>
      <c r="F420" s="5">
        <v>530311.66200000001</v>
      </c>
      <c r="G420" s="6">
        <f t="shared" si="6"/>
        <v>0.88764044943820231</v>
      </c>
      <c r="H420" s="1">
        <v>2019</v>
      </c>
    </row>
    <row r="421" spans="1:8" x14ac:dyDescent="0.35">
      <c r="A421" s="2" t="s">
        <v>20</v>
      </c>
      <c r="B421" s="3" t="s">
        <v>21</v>
      </c>
      <c r="C421" s="1" t="s">
        <v>24</v>
      </c>
      <c r="D421" s="1" t="s">
        <v>168</v>
      </c>
      <c r="E421" s="4">
        <v>263202.18300000002</v>
      </c>
      <c r="F421" s="5">
        <v>1001866.374</v>
      </c>
      <c r="G421" s="6">
        <f t="shared" si="6"/>
        <v>0.26271186440677968</v>
      </c>
      <c r="H421" s="1">
        <v>2019</v>
      </c>
    </row>
    <row r="422" spans="1:8" x14ac:dyDescent="0.35">
      <c r="A422" s="2" t="s">
        <v>20</v>
      </c>
      <c r="B422" s="3" t="s">
        <v>21</v>
      </c>
      <c r="C422" s="1" t="s">
        <v>25</v>
      </c>
      <c r="D422" s="1" t="s">
        <v>168</v>
      </c>
      <c r="E422" s="4">
        <v>295226.08199999999</v>
      </c>
      <c r="F422" s="5">
        <v>559045.13399999996</v>
      </c>
      <c r="G422" s="6">
        <f t="shared" si="6"/>
        <v>0.52808988764044951</v>
      </c>
      <c r="H422" s="1">
        <v>2019</v>
      </c>
    </row>
    <row r="423" spans="1:8" x14ac:dyDescent="0.35">
      <c r="A423" s="2" t="s">
        <v>26</v>
      </c>
      <c r="B423" s="3" t="s">
        <v>27</v>
      </c>
      <c r="C423" s="1" t="s">
        <v>28</v>
      </c>
      <c r="D423" s="1" t="s">
        <v>168</v>
      </c>
      <c r="E423" s="4">
        <v>155828.12400000001</v>
      </c>
      <c r="F423" s="5">
        <v>178913.772</v>
      </c>
      <c r="G423" s="6">
        <f t="shared" si="6"/>
        <v>0.87096774193548399</v>
      </c>
      <c r="H423" s="1">
        <v>2019</v>
      </c>
    </row>
    <row r="424" spans="1:8" x14ac:dyDescent="0.35">
      <c r="A424" s="2" t="s">
        <v>29</v>
      </c>
      <c r="B424" s="3" t="s">
        <v>30</v>
      </c>
      <c r="C424" s="1" t="s">
        <v>31</v>
      </c>
      <c r="D424" s="1" t="s">
        <v>168</v>
      </c>
      <c r="E424" s="4">
        <v>315851.022</v>
      </c>
      <c r="F424" s="5">
        <v>323461.89</v>
      </c>
      <c r="G424" s="6">
        <f t="shared" si="6"/>
        <v>0.97647058823529409</v>
      </c>
      <c r="H424" s="1">
        <v>2019</v>
      </c>
    </row>
    <row r="425" spans="1:8" x14ac:dyDescent="0.35">
      <c r="A425" s="2" t="s">
        <v>32</v>
      </c>
      <c r="B425" s="3" t="s">
        <v>33</v>
      </c>
      <c r="C425" s="1" t="s">
        <v>34</v>
      </c>
      <c r="D425" s="1" t="s">
        <v>168</v>
      </c>
      <c r="E425" s="4">
        <v>127027.49400000001</v>
      </c>
      <c r="F425" s="5">
        <v>196315.21799999999</v>
      </c>
      <c r="G425" s="6">
        <f t="shared" si="6"/>
        <v>0.6470588235294118</v>
      </c>
      <c r="H425" s="1">
        <v>2019</v>
      </c>
    </row>
    <row r="426" spans="1:8" x14ac:dyDescent="0.35">
      <c r="A426" s="2" t="s">
        <v>35</v>
      </c>
      <c r="B426" s="3" t="s">
        <v>36</v>
      </c>
      <c r="C426" s="1" t="s">
        <v>37</v>
      </c>
      <c r="D426" s="1" t="s">
        <v>168</v>
      </c>
      <c r="E426" s="4">
        <v>454820.4</v>
      </c>
      <c r="F426" s="5">
        <v>855062.35199999996</v>
      </c>
      <c r="G426" s="6">
        <f t="shared" si="6"/>
        <v>0.53191489361702138</v>
      </c>
      <c r="H426" s="1">
        <v>2019</v>
      </c>
    </row>
    <row r="427" spans="1:8" x14ac:dyDescent="0.35">
      <c r="A427" s="2" t="s">
        <v>35</v>
      </c>
      <c r="B427" s="3" t="s">
        <v>36</v>
      </c>
      <c r="C427" s="1" t="s">
        <v>38</v>
      </c>
      <c r="D427" s="1" t="s">
        <v>168</v>
      </c>
      <c r="E427" s="4">
        <v>216096.33600000001</v>
      </c>
      <c r="F427" s="5">
        <v>468208.728</v>
      </c>
      <c r="G427" s="6">
        <f t="shared" si="6"/>
        <v>0.46153846153846156</v>
      </c>
      <c r="H427" s="1">
        <v>2019</v>
      </c>
    </row>
    <row r="428" spans="1:8" x14ac:dyDescent="0.35">
      <c r="A428" s="2" t="s">
        <v>39</v>
      </c>
      <c r="B428" s="3" t="s">
        <v>40</v>
      </c>
      <c r="C428" s="1" t="s">
        <v>41</v>
      </c>
      <c r="D428" s="1" t="s">
        <v>168</v>
      </c>
      <c r="E428" s="4">
        <v>865253.34</v>
      </c>
      <c r="F428" s="5">
        <v>257515.875</v>
      </c>
      <c r="G428" s="6">
        <f t="shared" si="6"/>
        <v>3.36</v>
      </c>
      <c r="H428" s="1">
        <v>2019</v>
      </c>
    </row>
    <row r="429" spans="1:8" x14ac:dyDescent="0.35">
      <c r="A429" s="2" t="s">
        <v>42</v>
      </c>
      <c r="B429" s="3" t="s">
        <v>43</v>
      </c>
      <c r="C429" s="1" t="s">
        <v>44</v>
      </c>
      <c r="D429" s="1" t="s">
        <v>168</v>
      </c>
      <c r="E429" s="4">
        <v>453928.45500000002</v>
      </c>
      <c r="F429" s="5">
        <v>433753.85700000002</v>
      </c>
      <c r="G429" s="6">
        <f t="shared" si="6"/>
        <v>1.0465116279069768</v>
      </c>
      <c r="H429" s="1">
        <v>2019</v>
      </c>
    </row>
    <row r="430" spans="1:8" x14ac:dyDescent="0.35">
      <c r="A430" s="2" t="s">
        <v>45</v>
      </c>
      <c r="B430" s="3" t="s">
        <v>46</v>
      </c>
      <c r="C430" s="1" t="s">
        <v>47</v>
      </c>
      <c r="D430" s="1" t="s">
        <v>168</v>
      </c>
      <c r="E430" s="4">
        <v>368735.49000000005</v>
      </c>
      <c r="F430" s="5">
        <v>446579.64900000009</v>
      </c>
      <c r="G430" s="6">
        <f t="shared" si="6"/>
        <v>0.82568807339449535</v>
      </c>
      <c r="H430" s="1">
        <v>2019</v>
      </c>
    </row>
    <row r="431" spans="1:8" x14ac:dyDescent="0.35">
      <c r="A431" s="2" t="s">
        <v>48</v>
      </c>
      <c r="B431" s="3" t="s">
        <v>49</v>
      </c>
      <c r="C431" s="1" t="s">
        <v>50</v>
      </c>
      <c r="D431" s="1" t="s">
        <v>168</v>
      </c>
      <c r="E431" s="4">
        <v>710326.58399999992</v>
      </c>
      <c r="F431" s="5">
        <v>631401.40799999994</v>
      </c>
      <c r="G431" s="6">
        <f t="shared" si="6"/>
        <v>1.125</v>
      </c>
      <c r="H431" s="1">
        <v>2019</v>
      </c>
    </row>
    <row r="432" spans="1:8" x14ac:dyDescent="0.35">
      <c r="A432" s="2" t="s">
        <v>51</v>
      </c>
      <c r="B432" s="3" t="s">
        <v>52</v>
      </c>
      <c r="C432" s="1" t="s">
        <v>53</v>
      </c>
      <c r="D432" s="1" t="s">
        <v>168</v>
      </c>
      <c r="E432" s="4">
        <v>423469.95299999998</v>
      </c>
      <c r="F432" s="5">
        <v>1027139.8859999999</v>
      </c>
      <c r="G432" s="6">
        <f t="shared" si="6"/>
        <v>0.41228070175438597</v>
      </c>
      <c r="H432" s="1">
        <v>2019</v>
      </c>
    </row>
    <row r="433" spans="1:8" x14ac:dyDescent="0.35">
      <c r="A433" s="2" t="s">
        <v>51</v>
      </c>
      <c r="B433" s="3" t="s">
        <v>52</v>
      </c>
      <c r="C433" s="1" t="s">
        <v>54</v>
      </c>
      <c r="D433" s="1" t="s">
        <v>168</v>
      </c>
      <c r="E433" s="4">
        <v>264063.24000000005</v>
      </c>
      <c r="F433" s="5">
        <v>269931.31200000003</v>
      </c>
      <c r="G433" s="6">
        <f t="shared" si="6"/>
        <v>0.97826086956521741</v>
      </c>
      <c r="H433" s="1">
        <v>2019</v>
      </c>
    </row>
    <row r="434" spans="1:8" x14ac:dyDescent="0.35">
      <c r="A434" s="2" t="s">
        <v>55</v>
      </c>
      <c r="B434" s="3" t="s">
        <v>56</v>
      </c>
      <c r="C434" s="1" t="s">
        <v>57</v>
      </c>
      <c r="D434" s="1" t="s">
        <v>168</v>
      </c>
      <c r="E434" s="4">
        <v>745950.11400000006</v>
      </c>
      <c r="F434" s="5">
        <v>535553.92800000007</v>
      </c>
      <c r="G434" s="6">
        <f t="shared" si="6"/>
        <v>1.3928571428571428</v>
      </c>
      <c r="H434" s="1">
        <v>2019</v>
      </c>
    </row>
    <row r="435" spans="1:8" x14ac:dyDescent="0.35">
      <c r="A435" s="2" t="s">
        <v>58</v>
      </c>
      <c r="B435" s="3" t="s">
        <v>59</v>
      </c>
      <c r="C435" s="1" t="s">
        <v>60</v>
      </c>
      <c r="D435" s="1" t="s">
        <v>168</v>
      </c>
      <c r="E435" s="4">
        <v>147059.46</v>
      </c>
      <c r="F435" s="5">
        <v>147059.46</v>
      </c>
      <c r="G435" s="6">
        <f t="shared" si="6"/>
        <v>1</v>
      </c>
      <c r="H435" s="1">
        <v>2019</v>
      </c>
    </row>
    <row r="436" spans="1:8" x14ac:dyDescent="0.35">
      <c r="A436" s="2" t="s">
        <v>61</v>
      </c>
      <c r="B436" s="3" t="s">
        <v>62</v>
      </c>
      <c r="C436" s="1" t="s">
        <v>63</v>
      </c>
      <c r="D436" s="1" t="s">
        <v>168</v>
      </c>
      <c r="E436" s="4">
        <v>318523.90500000003</v>
      </c>
      <c r="F436" s="5">
        <v>739215.85499999998</v>
      </c>
      <c r="G436" s="6">
        <f t="shared" si="6"/>
        <v>0.4308943089430895</v>
      </c>
      <c r="H436" s="1">
        <v>2019</v>
      </c>
    </row>
    <row r="437" spans="1:8" x14ac:dyDescent="0.35">
      <c r="A437" s="2" t="s">
        <v>64</v>
      </c>
      <c r="B437" s="3" t="s">
        <v>65</v>
      </c>
      <c r="C437" s="1" t="s">
        <v>66</v>
      </c>
      <c r="D437" s="1" t="s">
        <v>168</v>
      </c>
      <c r="E437" s="4">
        <v>695737.78200000001</v>
      </c>
      <c r="F437" s="5">
        <v>903659.41799999983</v>
      </c>
      <c r="G437" s="6">
        <f t="shared" si="6"/>
        <v>0.76991150442477896</v>
      </c>
      <c r="H437" s="1">
        <v>2019</v>
      </c>
    </row>
    <row r="438" spans="1:8" x14ac:dyDescent="0.35">
      <c r="A438" s="2" t="s">
        <v>67</v>
      </c>
      <c r="B438" s="3" t="s">
        <v>68</v>
      </c>
      <c r="C438" s="1" t="s">
        <v>69</v>
      </c>
      <c r="D438" s="1" t="s">
        <v>168</v>
      </c>
      <c r="E438" s="4">
        <v>120405.74400000001</v>
      </c>
      <c r="F438" s="5">
        <v>82778.949000000008</v>
      </c>
      <c r="G438" s="6">
        <f t="shared" si="6"/>
        <v>1.4545454545454546</v>
      </c>
      <c r="H438" s="1">
        <v>2019</v>
      </c>
    </row>
    <row r="439" spans="1:8" x14ac:dyDescent="0.35">
      <c r="A439" s="2" t="s">
        <v>70</v>
      </c>
      <c r="B439" s="3" t="s">
        <v>71</v>
      </c>
      <c r="C439" s="1" t="s">
        <v>72</v>
      </c>
      <c r="D439" s="1" t="s">
        <v>168</v>
      </c>
      <c r="E439" s="4">
        <v>206848.62</v>
      </c>
      <c r="F439" s="5">
        <v>545328.18000000005</v>
      </c>
      <c r="G439" s="6">
        <f t="shared" si="6"/>
        <v>0.37931034482758619</v>
      </c>
      <c r="H439" s="1">
        <v>2019</v>
      </c>
    </row>
    <row r="440" spans="1:8" x14ac:dyDescent="0.35">
      <c r="A440" s="2" t="s">
        <v>70</v>
      </c>
      <c r="B440" s="3" t="s">
        <v>71</v>
      </c>
      <c r="C440" s="1" t="s">
        <v>73</v>
      </c>
      <c r="D440" s="1" t="s">
        <v>168</v>
      </c>
      <c r="E440" s="4">
        <v>394381.89</v>
      </c>
      <c r="F440" s="5">
        <v>1161827.73</v>
      </c>
      <c r="G440" s="6">
        <f t="shared" si="6"/>
        <v>0.33944954128440369</v>
      </c>
      <c r="H440" s="1">
        <v>2019</v>
      </c>
    </row>
    <row r="441" spans="1:8" x14ac:dyDescent="0.35">
      <c r="A441" s="2" t="s">
        <v>74</v>
      </c>
      <c r="B441" s="3" t="s">
        <v>75</v>
      </c>
      <c r="C441" s="1" t="s">
        <v>76</v>
      </c>
      <c r="D441" s="1" t="s">
        <v>168</v>
      </c>
      <c r="E441" s="4">
        <v>539463.978</v>
      </c>
      <c r="F441" s="5">
        <v>357476.13</v>
      </c>
      <c r="G441" s="6">
        <f t="shared" si="6"/>
        <v>1.509090909090909</v>
      </c>
      <c r="H441" s="1">
        <v>2019</v>
      </c>
    </row>
    <row r="442" spans="1:8" x14ac:dyDescent="0.35">
      <c r="A442" s="2" t="s">
        <v>77</v>
      </c>
      <c r="B442" s="3" t="s">
        <v>78</v>
      </c>
      <c r="C442" s="1" t="s">
        <v>79</v>
      </c>
      <c r="D442" s="1" t="s">
        <v>168</v>
      </c>
      <c r="E442" s="4">
        <v>50356.94400000001</v>
      </c>
      <c r="F442" s="5">
        <v>140389.05600000001</v>
      </c>
      <c r="G442" s="6">
        <f t="shared" si="6"/>
        <v>0.35869565217391308</v>
      </c>
      <c r="H442" s="1">
        <v>2019</v>
      </c>
    </row>
    <row r="443" spans="1:8" x14ac:dyDescent="0.35">
      <c r="A443" s="2" t="s">
        <v>80</v>
      </c>
      <c r="B443" s="3" t="s">
        <v>81</v>
      </c>
      <c r="C443" s="1" t="s">
        <v>82</v>
      </c>
      <c r="D443" s="1" t="s">
        <v>168</v>
      </c>
      <c r="E443" s="4">
        <v>100498.10400000001</v>
      </c>
      <c r="F443" s="5">
        <v>57427.487999999998</v>
      </c>
      <c r="G443" s="6">
        <f t="shared" si="6"/>
        <v>1.7500000000000002</v>
      </c>
      <c r="H443" s="1">
        <v>2019</v>
      </c>
    </row>
    <row r="444" spans="1:8" x14ac:dyDescent="0.35">
      <c r="A444" s="2" t="s">
        <v>83</v>
      </c>
      <c r="B444" s="3" t="s">
        <v>84</v>
      </c>
      <c r="C444" s="1" t="s">
        <v>85</v>
      </c>
      <c r="D444" s="1" t="s">
        <v>168</v>
      </c>
      <c r="E444" s="4">
        <v>157899.22200000004</v>
      </c>
      <c r="F444" s="5">
        <v>200410.55100000004</v>
      </c>
      <c r="G444" s="6">
        <f t="shared" si="6"/>
        <v>0.78787878787878796</v>
      </c>
      <c r="H444" s="1">
        <v>2019</v>
      </c>
    </row>
    <row r="445" spans="1:8" x14ac:dyDescent="0.35">
      <c r="A445" s="2" t="s">
        <v>86</v>
      </c>
      <c r="B445" s="3" t="s">
        <v>87</v>
      </c>
      <c r="C445" s="1" t="s">
        <v>88</v>
      </c>
      <c r="D445" s="1" t="s">
        <v>168</v>
      </c>
      <c r="E445" s="4">
        <v>622837.92599999998</v>
      </c>
      <c r="F445" s="5">
        <v>341556.28200000006</v>
      </c>
      <c r="G445" s="6">
        <f t="shared" si="6"/>
        <v>1.8235294117647054</v>
      </c>
      <c r="H445" s="1">
        <v>2019</v>
      </c>
    </row>
    <row r="446" spans="1:8" x14ac:dyDescent="0.35">
      <c r="A446" s="2" t="s">
        <v>89</v>
      </c>
      <c r="B446" s="3" t="s">
        <v>90</v>
      </c>
      <c r="C446" s="1" t="s">
        <v>91</v>
      </c>
      <c r="D446" s="1" t="s">
        <v>168</v>
      </c>
      <c r="E446" s="4">
        <v>663588.17999999993</v>
      </c>
      <c r="F446" s="5">
        <v>827080.92</v>
      </c>
      <c r="G446" s="6">
        <f t="shared" si="6"/>
        <v>0.80232558139534871</v>
      </c>
      <c r="H446" s="1">
        <v>2019</v>
      </c>
    </row>
    <row r="447" spans="1:8" x14ac:dyDescent="0.35">
      <c r="A447" s="2" t="s">
        <v>92</v>
      </c>
      <c r="B447" s="3" t="s">
        <v>93</v>
      </c>
      <c r="C447" s="1" t="s">
        <v>94</v>
      </c>
      <c r="D447" s="1" t="s">
        <v>168</v>
      </c>
      <c r="E447" s="4">
        <v>199524.6</v>
      </c>
      <c r="F447" s="5">
        <v>103752.792</v>
      </c>
      <c r="G447" s="6">
        <f t="shared" si="6"/>
        <v>1.9230769230769231</v>
      </c>
      <c r="H447" s="1">
        <v>2019</v>
      </c>
    </row>
    <row r="448" spans="1:8" x14ac:dyDescent="0.35">
      <c r="A448" s="2" t="s">
        <v>95</v>
      </c>
      <c r="B448" s="3" t="s">
        <v>96</v>
      </c>
      <c r="C448" s="1" t="s">
        <v>97</v>
      </c>
      <c r="D448" s="1" t="s">
        <v>168</v>
      </c>
      <c r="E448" s="4">
        <v>168097.644</v>
      </c>
      <c r="F448" s="5">
        <v>255379.11300000001</v>
      </c>
      <c r="G448" s="6">
        <f t="shared" si="6"/>
        <v>0.65822784810126578</v>
      </c>
      <c r="H448" s="1">
        <v>2019</v>
      </c>
    </row>
    <row r="449" spans="1:8" x14ac:dyDescent="0.35">
      <c r="A449" s="2" t="s">
        <v>98</v>
      </c>
      <c r="B449" s="3" t="s">
        <v>99</v>
      </c>
      <c r="C449" s="1" t="s">
        <v>100</v>
      </c>
      <c r="D449" s="1" t="s">
        <v>168</v>
      </c>
      <c r="E449" s="4">
        <v>499076.48700000008</v>
      </c>
      <c r="F449" s="5">
        <v>521013.91500000004</v>
      </c>
      <c r="G449" s="6">
        <f t="shared" si="6"/>
        <v>0.95789473684210535</v>
      </c>
      <c r="H449" s="1">
        <v>2019</v>
      </c>
    </row>
    <row r="450" spans="1:8" x14ac:dyDescent="0.35">
      <c r="A450" s="2" t="s">
        <v>101</v>
      </c>
      <c r="B450" s="3" t="s">
        <v>102</v>
      </c>
      <c r="C450" s="1" t="s">
        <v>103</v>
      </c>
      <c r="D450" s="1" t="s">
        <v>168</v>
      </c>
      <c r="E450" s="4">
        <v>133226.96400000001</v>
      </c>
      <c r="F450" s="5">
        <v>139673.43000000002</v>
      </c>
      <c r="G450" s="6">
        <f t="shared" si="6"/>
        <v>0.95384615384615379</v>
      </c>
      <c r="H450" s="1">
        <v>2019</v>
      </c>
    </row>
    <row r="451" spans="1:8" x14ac:dyDescent="0.35">
      <c r="A451" s="2" t="s">
        <v>104</v>
      </c>
      <c r="B451" s="3" t="s">
        <v>105</v>
      </c>
      <c r="C451" s="1" t="s">
        <v>106</v>
      </c>
      <c r="D451" s="1" t="s">
        <v>168</v>
      </c>
      <c r="E451" s="4">
        <v>527773.82400000014</v>
      </c>
      <c r="F451" s="5">
        <v>372883.68000000005</v>
      </c>
      <c r="G451" s="6">
        <f t="shared" ref="G451:G514" si="7">E451/F451</f>
        <v>1.4153846153846155</v>
      </c>
      <c r="H451" s="1">
        <v>2019</v>
      </c>
    </row>
    <row r="452" spans="1:8" x14ac:dyDescent="0.35">
      <c r="A452" s="2" t="s">
        <v>107</v>
      </c>
      <c r="B452" s="3" t="s">
        <v>108</v>
      </c>
      <c r="C452" s="1" t="s">
        <v>109</v>
      </c>
      <c r="D452" s="1" t="s">
        <v>168</v>
      </c>
      <c r="E452" s="4">
        <v>218251.40400000004</v>
      </c>
      <c r="F452" s="5">
        <v>670343.598</v>
      </c>
      <c r="G452" s="6">
        <f t="shared" si="7"/>
        <v>0.32558139534883729</v>
      </c>
      <c r="H452" s="1">
        <v>2019</v>
      </c>
    </row>
    <row r="453" spans="1:8" x14ac:dyDescent="0.35">
      <c r="A453" s="2" t="s">
        <v>110</v>
      </c>
      <c r="B453" s="3" t="s">
        <v>111</v>
      </c>
      <c r="C453" s="1" t="s">
        <v>112</v>
      </c>
      <c r="D453" s="1" t="s">
        <v>168</v>
      </c>
      <c r="E453" s="4">
        <v>804242.92500000005</v>
      </c>
      <c r="F453" s="5">
        <v>804242.92500000005</v>
      </c>
      <c r="G453" s="6">
        <f t="shared" si="7"/>
        <v>1</v>
      </c>
      <c r="H453" s="1">
        <v>2019</v>
      </c>
    </row>
    <row r="454" spans="1:8" x14ac:dyDescent="0.35">
      <c r="A454" s="2" t="s">
        <v>113</v>
      </c>
      <c r="B454" s="3" t="s">
        <v>114</v>
      </c>
      <c r="C454" s="1" t="s">
        <v>115</v>
      </c>
      <c r="D454" s="1" t="s">
        <v>168</v>
      </c>
      <c r="E454" s="4">
        <v>362211.29100000003</v>
      </c>
      <c r="F454" s="5">
        <v>919459.43099999998</v>
      </c>
      <c r="G454" s="6">
        <f t="shared" si="7"/>
        <v>0.39393939393939398</v>
      </c>
      <c r="H454" s="1">
        <v>2019</v>
      </c>
    </row>
    <row r="455" spans="1:8" x14ac:dyDescent="0.35">
      <c r="A455" s="2" t="s">
        <v>113</v>
      </c>
      <c r="B455" s="3" t="s">
        <v>114</v>
      </c>
      <c r="C455" s="1" t="s">
        <v>116</v>
      </c>
      <c r="D455" s="1" t="s">
        <v>168</v>
      </c>
      <c r="E455" s="4">
        <v>232377.50700000004</v>
      </c>
      <c r="F455" s="5">
        <v>208099.26</v>
      </c>
      <c r="G455" s="6">
        <f t="shared" si="7"/>
        <v>1.1166666666666669</v>
      </c>
      <c r="H455" s="1">
        <v>2019</v>
      </c>
    </row>
    <row r="456" spans="1:8" x14ac:dyDescent="0.35">
      <c r="A456" s="2" t="s">
        <v>113</v>
      </c>
      <c r="B456" s="3" t="s">
        <v>114</v>
      </c>
      <c r="C456" s="1" t="s">
        <v>117</v>
      </c>
      <c r="D456" s="1" t="s">
        <v>168</v>
      </c>
      <c r="E456" s="4">
        <v>566063.19000000006</v>
      </c>
      <c r="F456" s="5">
        <v>845419.04999999993</v>
      </c>
      <c r="G456" s="6">
        <f t="shared" si="7"/>
        <v>0.66956521739130448</v>
      </c>
      <c r="H456" s="1">
        <v>2019</v>
      </c>
    </row>
    <row r="457" spans="1:8" x14ac:dyDescent="0.35">
      <c r="A457" s="2" t="s">
        <v>118</v>
      </c>
      <c r="B457" s="3" t="s">
        <v>119</v>
      </c>
      <c r="C457" s="1" t="s">
        <v>120</v>
      </c>
      <c r="D457" s="1" t="s">
        <v>168</v>
      </c>
      <c r="E457" s="4">
        <v>272215.05300000001</v>
      </c>
      <c r="F457" s="5">
        <v>346455.522</v>
      </c>
      <c r="G457" s="6">
        <f t="shared" si="7"/>
        <v>0.78571428571428581</v>
      </c>
      <c r="H457" s="1">
        <v>2019</v>
      </c>
    </row>
    <row r="458" spans="1:8" x14ac:dyDescent="0.35">
      <c r="A458" s="2" t="s">
        <v>121</v>
      </c>
      <c r="B458" s="3" t="s">
        <v>122</v>
      </c>
      <c r="C458" s="1" t="s">
        <v>123</v>
      </c>
      <c r="D458" s="1" t="s">
        <v>168</v>
      </c>
      <c r="E458" s="4">
        <v>245648.59199999998</v>
      </c>
      <c r="F458" s="5">
        <v>362624.11199999996</v>
      </c>
      <c r="G458" s="6">
        <f t="shared" si="7"/>
        <v>0.67741935483870963</v>
      </c>
      <c r="H458" s="1">
        <v>2019</v>
      </c>
    </row>
    <row r="459" spans="1:8" x14ac:dyDescent="0.35">
      <c r="A459" s="2" t="s">
        <v>124</v>
      </c>
      <c r="B459" s="3" t="s">
        <v>125</v>
      </c>
      <c r="C459" s="1" t="s">
        <v>126</v>
      </c>
      <c r="D459" s="1" t="s">
        <v>168</v>
      </c>
      <c r="E459" s="4">
        <v>361783.8</v>
      </c>
      <c r="F459" s="5">
        <v>609002.73</v>
      </c>
      <c r="G459" s="6">
        <f t="shared" si="7"/>
        <v>0.59405940594059403</v>
      </c>
      <c r="H459" s="1">
        <v>2019</v>
      </c>
    </row>
    <row r="460" spans="1:8" x14ac:dyDescent="0.35">
      <c r="A460" s="2" t="s">
        <v>127</v>
      </c>
      <c r="B460" s="3" t="s">
        <v>128</v>
      </c>
      <c r="C460" s="1" t="s">
        <v>129</v>
      </c>
      <c r="D460" s="1" t="s">
        <v>168</v>
      </c>
      <c r="E460" s="4">
        <v>1024666.848</v>
      </c>
      <c r="F460" s="5">
        <v>1152750.2040000001</v>
      </c>
      <c r="G460" s="6">
        <f t="shared" si="7"/>
        <v>0.88888888888888873</v>
      </c>
      <c r="H460" s="1">
        <v>2019</v>
      </c>
    </row>
    <row r="461" spans="1:8" x14ac:dyDescent="0.35">
      <c r="A461" s="2" t="s">
        <v>130</v>
      </c>
      <c r="B461" s="3" t="s">
        <v>131</v>
      </c>
      <c r="C461" s="1" t="s">
        <v>132</v>
      </c>
      <c r="D461" s="1" t="s">
        <v>168</v>
      </c>
      <c r="E461" s="4">
        <v>341034.07500000001</v>
      </c>
      <c r="F461" s="5">
        <v>269654.85000000003</v>
      </c>
      <c r="G461" s="6">
        <f t="shared" si="7"/>
        <v>1.2647058823529411</v>
      </c>
      <c r="H461" s="1">
        <v>2019</v>
      </c>
    </row>
    <row r="462" spans="1:8" x14ac:dyDescent="0.35">
      <c r="A462" s="2" t="s">
        <v>133</v>
      </c>
      <c r="B462" s="3" t="s">
        <v>134</v>
      </c>
      <c r="C462" s="1" t="s">
        <v>135</v>
      </c>
      <c r="D462" s="1" t="s">
        <v>168</v>
      </c>
      <c r="E462" s="4">
        <v>103424.31</v>
      </c>
      <c r="F462" s="5">
        <v>237875.913</v>
      </c>
      <c r="G462" s="6">
        <f t="shared" si="7"/>
        <v>0.43478260869565216</v>
      </c>
      <c r="H462" s="1">
        <v>2019</v>
      </c>
    </row>
    <row r="463" spans="1:8" x14ac:dyDescent="0.35">
      <c r="A463" s="2" t="s">
        <v>136</v>
      </c>
      <c r="B463" s="3" t="s">
        <v>137</v>
      </c>
      <c r="C463" s="1" t="s">
        <v>138</v>
      </c>
      <c r="D463" s="1" t="s">
        <v>168</v>
      </c>
      <c r="E463" s="4">
        <v>218260.92600000001</v>
      </c>
      <c r="F463" s="5">
        <v>291014.56800000003</v>
      </c>
      <c r="G463" s="6">
        <f t="shared" si="7"/>
        <v>0.75</v>
      </c>
      <c r="H463" s="1">
        <v>2019</v>
      </c>
    </row>
    <row r="464" spans="1:8" x14ac:dyDescent="0.35">
      <c r="A464" s="2" t="s">
        <v>139</v>
      </c>
      <c r="B464" s="3" t="s">
        <v>140</v>
      </c>
      <c r="C464" s="1" t="s">
        <v>141</v>
      </c>
      <c r="D464" s="1" t="s">
        <v>168</v>
      </c>
      <c r="E464" s="4">
        <v>1085458.9679999999</v>
      </c>
      <c r="F464" s="5">
        <v>1217029.7520000001</v>
      </c>
      <c r="G464" s="6">
        <f t="shared" si="7"/>
        <v>0.89189189189189177</v>
      </c>
      <c r="H464" s="1">
        <v>2019</v>
      </c>
    </row>
    <row r="465" spans="1:8" x14ac:dyDescent="0.35">
      <c r="A465" s="2" t="s">
        <v>142</v>
      </c>
      <c r="B465" s="3" t="s">
        <v>143</v>
      </c>
      <c r="C465" s="1" t="s">
        <v>144</v>
      </c>
      <c r="D465" s="1" t="s">
        <v>168</v>
      </c>
      <c r="E465" s="4">
        <v>114785.19</v>
      </c>
      <c r="F465" s="5">
        <v>534192.61499999999</v>
      </c>
      <c r="G465" s="6">
        <f t="shared" si="7"/>
        <v>0.21487603305785125</v>
      </c>
      <c r="H465" s="1">
        <v>2019</v>
      </c>
    </row>
    <row r="466" spans="1:8" x14ac:dyDescent="0.35">
      <c r="A466" s="2" t="s">
        <v>142</v>
      </c>
      <c r="B466" s="3" t="s">
        <v>143</v>
      </c>
      <c r="C466" s="1" t="s">
        <v>145</v>
      </c>
      <c r="D466" s="1" t="s">
        <v>168</v>
      </c>
      <c r="E466" s="4">
        <v>126697.77</v>
      </c>
      <c r="F466" s="5">
        <v>64094.166000000005</v>
      </c>
      <c r="G466" s="6">
        <f t="shared" si="7"/>
        <v>1.9767441860465116</v>
      </c>
      <c r="H466" s="1">
        <v>2019</v>
      </c>
    </row>
    <row r="467" spans="1:8" x14ac:dyDescent="0.35">
      <c r="A467" s="2" t="s">
        <v>146</v>
      </c>
      <c r="B467" s="3" t="s">
        <v>147</v>
      </c>
      <c r="C467" s="1" t="s">
        <v>148</v>
      </c>
      <c r="D467" s="1" t="s">
        <v>168</v>
      </c>
      <c r="E467" s="4">
        <v>13837.320000000002</v>
      </c>
      <c r="F467" s="5">
        <v>17500.14</v>
      </c>
      <c r="G467" s="6">
        <f t="shared" si="7"/>
        <v>0.79069767441860472</v>
      </c>
      <c r="H467" s="1">
        <v>2019</v>
      </c>
    </row>
    <row r="468" spans="1:8" x14ac:dyDescent="0.35">
      <c r="A468" s="2" t="s">
        <v>149</v>
      </c>
      <c r="B468" s="3" t="s">
        <v>150</v>
      </c>
      <c r="C468" s="1" t="s">
        <v>151</v>
      </c>
      <c r="D468" s="1" t="s">
        <v>168</v>
      </c>
      <c r="E468" s="4">
        <v>159626.079</v>
      </c>
      <c r="F468" s="5">
        <v>369865.30499999999</v>
      </c>
      <c r="G468" s="6">
        <f t="shared" si="7"/>
        <v>0.43157894736842106</v>
      </c>
      <c r="H468" s="1">
        <v>2019</v>
      </c>
    </row>
    <row r="469" spans="1:8" x14ac:dyDescent="0.35">
      <c r="A469" s="2" t="s">
        <v>152</v>
      </c>
      <c r="B469" s="3" t="s">
        <v>153</v>
      </c>
      <c r="C469" s="1" t="s">
        <v>154</v>
      </c>
      <c r="D469" s="1" t="s">
        <v>168</v>
      </c>
      <c r="E469" s="4">
        <v>149010.19200000001</v>
      </c>
      <c r="F469" s="5">
        <v>194541.084</v>
      </c>
      <c r="G469" s="6">
        <f t="shared" si="7"/>
        <v>0.76595744680851063</v>
      </c>
      <c r="H469" s="1">
        <v>2019</v>
      </c>
    </row>
    <row r="470" spans="1:8" x14ac:dyDescent="0.35">
      <c r="A470" s="2" t="s">
        <v>155</v>
      </c>
      <c r="B470" s="3" t="s">
        <v>156</v>
      </c>
      <c r="C470" s="1" t="s">
        <v>157</v>
      </c>
      <c r="D470" s="1" t="s">
        <v>168</v>
      </c>
      <c r="E470" s="4">
        <v>149448.73499999999</v>
      </c>
      <c r="F470" s="5">
        <v>355445.64</v>
      </c>
      <c r="G470" s="6">
        <f t="shared" si="7"/>
        <v>0.42045454545454541</v>
      </c>
      <c r="H470" s="1">
        <v>2019</v>
      </c>
    </row>
    <row r="471" spans="1:8" x14ac:dyDescent="0.35">
      <c r="A471" s="2" t="s">
        <v>158</v>
      </c>
      <c r="B471" s="3" t="s">
        <v>159</v>
      </c>
      <c r="C471" s="1" t="s">
        <v>160</v>
      </c>
      <c r="D471" s="1" t="s">
        <v>168</v>
      </c>
      <c r="E471" s="4">
        <v>316220.46300000005</v>
      </c>
      <c r="F471" s="5">
        <v>875687.4360000001</v>
      </c>
      <c r="G471" s="6">
        <f t="shared" si="7"/>
        <v>0.3611111111111111</v>
      </c>
      <c r="H471" s="1">
        <v>2019</v>
      </c>
    </row>
    <row r="472" spans="1:8" x14ac:dyDescent="0.35">
      <c r="A472" s="2" t="s">
        <v>161</v>
      </c>
      <c r="B472" s="3" t="s">
        <v>162</v>
      </c>
      <c r="C472" s="1" t="s">
        <v>163</v>
      </c>
      <c r="D472" s="1" t="s">
        <v>168</v>
      </c>
      <c r="E472" s="4">
        <v>147893.56199999998</v>
      </c>
      <c r="F472" s="5">
        <v>247339.23299999998</v>
      </c>
      <c r="G472" s="6">
        <f t="shared" si="7"/>
        <v>0.59793814432989689</v>
      </c>
      <c r="H472" s="1">
        <v>2019</v>
      </c>
    </row>
    <row r="473" spans="1:8" x14ac:dyDescent="0.35">
      <c r="A473" s="2" t="s">
        <v>164</v>
      </c>
      <c r="B473" s="3" t="s">
        <v>165</v>
      </c>
      <c r="C473" s="1" t="s">
        <v>166</v>
      </c>
      <c r="D473" s="1" t="s">
        <v>168</v>
      </c>
      <c r="E473" s="4">
        <v>134809.65</v>
      </c>
      <c r="F473" s="5">
        <v>388251.79199999996</v>
      </c>
      <c r="G473" s="6">
        <f t="shared" si="7"/>
        <v>0.34722222222222227</v>
      </c>
      <c r="H473" s="1">
        <v>2019</v>
      </c>
    </row>
    <row r="474" spans="1:8" x14ac:dyDescent="0.35">
      <c r="A474" s="2" t="s">
        <v>7</v>
      </c>
      <c r="B474" s="3" t="s">
        <v>8</v>
      </c>
      <c r="C474" s="1" t="s">
        <v>9</v>
      </c>
      <c r="D474" s="1" t="s">
        <v>169</v>
      </c>
      <c r="E474" s="4">
        <v>442542.6</v>
      </c>
      <c r="F474" s="5">
        <v>334260.89999999997</v>
      </c>
      <c r="G474" s="6">
        <f t="shared" si="7"/>
        <v>1.323943661971831</v>
      </c>
      <c r="H474" s="1">
        <v>2019</v>
      </c>
    </row>
    <row r="475" spans="1:8" x14ac:dyDescent="0.35">
      <c r="A475" s="2" t="s">
        <v>11</v>
      </c>
      <c r="B475" s="3" t="s">
        <v>12</v>
      </c>
      <c r="C475" s="1" t="s">
        <v>13</v>
      </c>
      <c r="D475" s="1" t="s">
        <v>169</v>
      </c>
      <c r="E475" s="4">
        <v>105884.41500000001</v>
      </c>
      <c r="F475" s="5">
        <v>61668.945</v>
      </c>
      <c r="G475" s="6">
        <f t="shared" si="7"/>
        <v>1.7169811320754718</v>
      </c>
      <c r="H475" s="1">
        <v>2019</v>
      </c>
    </row>
    <row r="476" spans="1:8" x14ac:dyDescent="0.35">
      <c r="A476" s="2" t="s">
        <v>14</v>
      </c>
      <c r="B476" s="3" t="s">
        <v>15</v>
      </c>
      <c r="C476" s="1" t="s">
        <v>16</v>
      </c>
      <c r="D476" s="1" t="s">
        <v>169</v>
      </c>
      <c r="E476" s="4">
        <v>419460.78599999996</v>
      </c>
      <c r="F476" s="5">
        <v>484325.85600000003</v>
      </c>
      <c r="G476" s="6">
        <f t="shared" si="7"/>
        <v>0.86607142857142849</v>
      </c>
      <c r="H476" s="1">
        <v>2019</v>
      </c>
    </row>
    <row r="477" spans="1:8" x14ac:dyDescent="0.35">
      <c r="A477" s="2" t="s">
        <v>17</v>
      </c>
      <c r="B477" s="3" t="s">
        <v>18</v>
      </c>
      <c r="C477" s="1" t="s">
        <v>19</v>
      </c>
      <c r="D477" s="1" t="s">
        <v>169</v>
      </c>
      <c r="E477" s="4">
        <v>260171.02799999999</v>
      </c>
      <c r="F477" s="5">
        <v>301250.66400000005</v>
      </c>
      <c r="G477" s="6">
        <f t="shared" si="7"/>
        <v>0.86363636363636342</v>
      </c>
      <c r="H477" s="1">
        <v>2019</v>
      </c>
    </row>
    <row r="478" spans="1:8" x14ac:dyDescent="0.35">
      <c r="A478" s="2" t="s">
        <v>20</v>
      </c>
      <c r="B478" s="3" t="s">
        <v>21</v>
      </c>
      <c r="C478" s="1" t="s">
        <v>22</v>
      </c>
      <c r="D478" s="1" t="s">
        <v>169</v>
      </c>
      <c r="E478" s="4">
        <v>36510.911999999997</v>
      </c>
      <c r="F478" s="5">
        <v>17241.263999999999</v>
      </c>
      <c r="G478" s="6">
        <f t="shared" si="7"/>
        <v>2.1176470588235294</v>
      </c>
      <c r="H478" s="1">
        <v>2019</v>
      </c>
    </row>
    <row r="479" spans="1:8" x14ac:dyDescent="0.35">
      <c r="A479" s="2" t="s">
        <v>20</v>
      </c>
      <c r="B479" s="3" t="s">
        <v>21</v>
      </c>
      <c r="C479" s="1" t="s">
        <v>23</v>
      </c>
      <c r="D479" s="1" t="s">
        <v>169</v>
      </c>
      <c r="E479" s="4">
        <v>7983.1620000000003</v>
      </c>
      <c r="F479" s="5">
        <v>15966.324000000001</v>
      </c>
      <c r="G479" s="6">
        <f t="shared" si="7"/>
        <v>0.5</v>
      </c>
      <c r="H479" s="1">
        <v>2019</v>
      </c>
    </row>
    <row r="480" spans="1:8" x14ac:dyDescent="0.35">
      <c r="A480" s="2" t="s">
        <v>20</v>
      </c>
      <c r="B480" s="3" t="s">
        <v>21</v>
      </c>
      <c r="C480" s="1" t="s">
        <v>24</v>
      </c>
      <c r="D480" s="1" t="s">
        <v>169</v>
      </c>
      <c r="E480" s="4">
        <v>416768.29200000007</v>
      </c>
      <c r="F480" s="5">
        <v>179368.63200000004</v>
      </c>
      <c r="G480" s="6">
        <f t="shared" si="7"/>
        <v>2.3235294117647056</v>
      </c>
      <c r="H480" s="1">
        <v>2019</v>
      </c>
    </row>
    <row r="481" spans="1:8" x14ac:dyDescent="0.35">
      <c r="A481" s="2" t="s">
        <v>20</v>
      </c>
      <c r="B481" s="3" t="s">
        <v>21</v>
      </c>
      <c r="C481" s="1" t="s">
        <v>25</v>
      </c>
      <c r="D481" s="1" t="s">
        <v>169</v>
      </c>
      <c r="E481" s="4">
        <v>432465.41700000002</v>
      </c>
      <c r="F481" s="5">
        <v>808214.05799999996</v>
      </c>
      <c r="G481" s="6">
        <f t="shared" si="7"/>
        <v>0.53508771929824561</v>
      </c>
      <c r="H481" s="1">
        <v>2019</v>
      </c>
    </row>
    <row r="482" spans="1:8" x14ac:dyDescent="0.35">
      <c r="A482" s="2" t="s">
        <v>26</v>
      </c>
      <c r="B482" s="3" t="s">
        <v>27</v>
      </c>
      <c r="C482" s="1" t="s">
        <v>28</v>
      </c>
      <c r="D482" s="1" t="s">
        <v>169</v>
      </c>
      <c r="E482" s="4">
        <v>15272.928</v>
      </c>
      <c r="F482" s="5">
        <v>12033.216</v>
      </c>
      <c r="G482" s="6">
        <f t="shared" si="7"/>
        <v>1.2692307692307692</v>
      </c>
      <c r="H482" s="1">
        <v>2019</v>
      </c>
    </row>
    <row r="483" spans="1:8" x14ac:dyDescent="0.35">
      <c r="A483" s="2" t="s">
        <v>29</v>
      </c>
      <c r="B483" s="3" t="s">
        <v>30</v>
      </c>
      <c r="C483" s="1" t="s">
        <v>31</v>
      </c>
      <c r="D483" s="1" t="s">
        <v>169</v>
      </c>
      <c r="E483" s="4">
        <v>293175.37799999997</v>
      </c>
      <c r="F483" s="5">
        <v>96685.497000000003</v>
      </c>
      <c r="G483" s="6">
        <f t="shared" si="7"/>
        <v>3.0322580645161286</v>
      </c>
      <c r="H483" s="1">
        <v>2019</v>
      </c>
    </row>
    <row r="484" spans="1:8" x14ac:dyDescent="0.35">
      <c r="A484" s="2" t="s">
        <v>32</v>
      </c>
      <c r="B484" s="3" t="s">
        <v>33</v>
      </c>
      <c r="C484" s="1" t="s">
        <v>34</v>
      </c>
      <c r="D484" s="1" t="s">
        <v>169</v>
      </c>
      <c r="E484" s="4">
        <v>253912.64400000003</v>
      </c>
      <c r="F484" s="5">
        <v>371464.79400000005</v>
      </c>
      <c r="G484" s="6">
        <f t="shared" si="7"/>
        <v>0.68354430379746833</v>
      </c>
      <c r="H484" s="1">
        <v>2019</v>
      </c>
    </row>
    <row r="485" spans="1:8" x14ac:dyDescent="0.35">
      <c r="A485" s="2" t="s">
        <v>35</v>
      </c>
      <c r="B485" s="3" t="s">
        <v>36</v>
      </c>
      <c r="C485" s="1" t="s">
        <v>37</v>
      </c>
      <c r="D485" s="1" t="s">
        <v>169</v>
      </c>
      <c r="E485" s="4">
        <v>224691.084</v>
      </c>
      <c r="F485" s="5">
        <v>293346.69299999997</v>
      </c>
      <c r="G485" s="6">
        <f t="shared" si="7"/>
        <v>0.76595744680851074</v>
      </c>
      <c r="H485" s="1">
        <v>2019</v>
      </c>
    </row>
    <row r="486" spans="1:8" x14ac:dyDescent="0.35">
      <c r="A486" s="2" t="s">
        <v>35</v>
      </c>
      <c r="B486" s="3" t="s">
        <v>36</v>
      </c>
      <c r="C486" s="1" t="s">
        <v>38</v>
      </c>
      <c r="D486" s="1" t="s">
        <v>169</v>
      </c>
      <c r="E486" s="4">
        <v>22271.651999999998</v>
      </c>
      <c r="F486" s="5">
        <v>47969.712</v>
      </c>
      <c r="G486" s="6">
        <f t="shared" si="7"/>
        <v>0.46428571428571425</v>
      </c>
      <c r="H486" s="1">
        <v>2019</v>
      </c>
    </row>
    <row r="487" spans="1:8" x14ac:dyDescent="0.35">
      <c r="A487" s="2" t="s">
        <v>39</v>
      </c>
      <c r="B487" s="3" t="s">
        <v>40</v>
      </c>
      <c r="C487" s="1" t="s">
        <v>41</v>
      </c>
      <c r="D487" s="1" t="s">
        <v>169</v>
      </c>
      <c r="E487" s="4">
        <v>608534.1540000001</v>
      </c>
      <c r="F487" s="5">
        <v>660881.17800000007</v>
      </c>
      <c r="G487" s="6">
        <f t="shared" si="7"/>
        <v>0.92079207920792083</v>
      </c>
      <c r="H487" s="1">
        <v>2019</v>
      </c>
    </row>
    <row r="488" spans="1:8" x14ac:dyDescent="0.35">
      <c r="A488" s="2" t="s">
        <v>42</v>
      </c>
      <c r="B488" s="3" t="s">
        <v>43</v>
      </c>
      <c r="C488" s="1" t="s">
        <v>44</v>
      </c>
      <c r="D488" s="1" t="s">
        <v>169</v>
      </c>
      <c r="E488" s="4">
        <v>705823.11900000006</v>
      </c>
      <c r="F488" s="5">
        <v>414762.03899999999</v>
      </c>
      <c r="G488" s="6">
        <f t="shared" si="7"/>
        <v>1.7017543859649125</v>
      </c>
      <c r="H488" s="1">
        <v>2019</v>
      </c>
    </row>
    <row r="489" spans="1:8" x14ac:dyDescent="0.35">
      <c r="A489" s="2" t="s">
        <v>45</v>
      </c>
      <c r="B489" s="3" t="s">
        <v>46</v>
      </c>
      <c r="C489" s="1" t="s">
        <v>47</v>
      </c>
      <c r="D489" s="1" t="s">
        <v>169</v>
      </c>
      <c r="E489" s="4">
        <v>233882.55000000002</v>
      </c>
      <c r="F489" s="5">
        <v>472442.75100000005</v>
      </c>
      <c r="G489" s="6">
        <f t="shared" si="7"/>
        <v>0.49504950495049505</v>
      </c>
      <c r="H489" s="1">
        <v>2019</v>
      </c>
    </row>
    <row r="490" spans="1:8" x14ac:dyDescent="0.35">
      <c r="A490" s="2" t="s">
        <v>48</v>
      </c>
      <c r="B490" s="3" t="s">
        <v>49</v>
      </c>
      <c r="C490" s="1" t="s">
        <v>50</v>
      </c>
      <c r="D490" s="1" t="s">
        <v>169</v>
      </c>
      <c r="E490" s="4">
        <v>89341.406999999992</v>
      </c>
      <c r="F490" s="5">
        <v>98405.028000000006</v>
      </c>
      <c r="G490" s="6">
        <f t="shared" si="7"/>
        <v>0.90789473684210509</v>
      </c>
      <c r="H490" s="1">
        <v>2019</v>
      </c>
    </row>
    <row r="491" spans="1:8" x14ac:dyDescent="0.35">
      <c r="A491" s="2" t="s">
        <v>51</v>
      </c>
      <c r="B491" s="3" t="s">
        <v>52</v>
      </c>
      <c r="C491" s="1" t="s">
        <v>53</v>
      </c>
      <c r="D491" s="1" t="s">
        <v>169</v>
      </c>
      <c r="E491" s="4">
        <v>221544.00000000003</v>
      </c>
      <c r="F491" s="5">
        <v>768888</v>
      </c>
      <c r="G491" s="6">
        <f t="shared" si="7"/>
        <v>0.28813559322033905</v>
      </c>
      <c r="H491" s="1">
        <v>2019</v>
      </c>
    </row>
    <row r="492" spans="1:8" x14ac:dyDescent="0.35">
      <c r="A492" s="2" t="s">
        <v>51</v>
      </c>
      <c r="B492" s="3" t="s">
        <v>52</v>
      </c>
      <c r="C492" s="1" t="s">
        <v>54</v>
      </c>
      <c r="D492" s="1" t="s">
        <v>169</v>
      </c>
      <c r="E492" s="4">
        <v>54744.101999999999</v>
      </c>
      <c r="F492" s="5">
        <v>20028.330000000002</v>
      </c>
      <c r="G492" s="6">
        <f t="shared" si="7"/>
        <v>2.7333333333333329</v>
      </c>
      <c r="H492" s="1">
        <v>2019</v>
      </c>
    </row>
    <row r="493" spans="1:8" x14ac:dyDescent="0.35">
      <c r="A493" s="2" t="s">
        <v>55</v>
      </c>
      <c r="B493" s="3" t="s">
        <v>56</v>
      </c>
      <c r="C493" s="1" t="s">
        <v>57</v>
      </c>
      <c r="D493" s="1" t="s">
        <v>169</v>
      </c>
      <c r="E493" s="4">
        <v>189454.56299999999</v>
      </c>
      <c r="F493" s="5">
        <v>531396.94499999995</v>
      </c>
      <c r="G493" s="6">
        <f t="shared" si="7"/>
        <v>0.35652173913043483</v>
      </c>
      <c r="H493" s="1">
        <v>2019</v>
      </c>
    </row>
    <row r="494" spans="1:8" x14ac:dyDescent="0.35">
      <c r="A494" s="2" t="s">
        <v>58</v>
      </c>
      <c r="B494" s="3" t="s">
        <v>59</v>
      </c>
      <c r="C494" s="1" t="s">
        <v>60</v>
      </c>
      <c r="D494" s="1" t="s">
        <v>169</v>
      </c>
      <c r="E494" s="4">
        <v>19078.236000000001</v>
      </c>
      <c r="F494" s="5">
        <v>29906.423999999999</v>
      </c>
      <c r="G494" s="6">
        <f t="shared" si="7"/>
        <v>0.63793103448275867</v>
      </c>
      <c r="H494" s="1">
        <v>2019</v>
      </c>
    </row>
    <row r="495" spans="1:8" x14ac:dyDescent="0.35">
      <c r="A495" s="2" t="s">
        <v>61</v>
      </c>
      <c r="B495" s="3" t="s">
        <v>62</v>
      </c>
      <c r="C495" s="1" t="s">
        <v>63</v>
      </c>
      <c r="D495" s="1" t="s">
        <v>169</v>
      </c>
      <c r="E495" s="4">
        <v>475579.29600000003</v>
      </c>
      <c r="F495" s="5">
        <v>440901.63900000002</v>
      </c>
      <c r="G495" s="6">
        <f t="shared" si="7"/>
        <v>1.0786516853932584</v>
      </c>
      <c r="H495" s="1">
        <v>2019</v>
      </c>
    </row>
    <row r="496" spans="1:8" x14ac:dyDescent="0.35">
      <c r="A496" s="2" t="s">
        <v>64</v>
      </c>
      <c r="B496" s="3" t="s">
        <v>65</v>
      </c>
      <c r="C496" s="1" t="s">
        <v>66</v>
      </c>
      <c r="D496" s="1" t="s">
        <v>169</v>
      </c>
      <c r="E496" s="4">
        <v>29571.984000000004</v>
      </c>
      <c r="F496" s="5">
        <v>66536.964000000007</v>
      </c>
      <c r="G496" s="6">
        <f t="shared" si="7"/>
        <v>0.44444444444444448</v>
      </c>
      <c r="H496" s="1">
        <v>2019</v>
      </c>
    </row>
    <row r="497" spans="1:8" x14ac:dyDescent="0.35">
      <c r="A497" s="2" t="s">
        <v>67</v>
      </c>
      <c r="B497" s="3" t="s">
        <v>68</v>
      </c>
      <c r="C497" s="1" t="s">
        <v>69</v>
      </c>
      <c r="D497" s="1" t="s">
        <v>169</v>
      </c>
      <c r="E497" s="4">
        <v>401559.12</v>
      </c>
      <c r="F497" s="5">
        <v>161739.09</v>
      </c>
      <c r="G497" s="6">
        <f t="shared" si="7"/>
        <v>2.4827586206896552</v>
      </c>
      <c r="H497" s="1">
        <v>2019</v>
      </c>
    </row>
    <row r="498" spans="1:8" x14ac:dyDescent="0.35">
      <c r="A498" s="2" t="s">
        <v>70</v>
      </c>
      <c r="B498" s="3" t="s">
        <v>71</v>
      </c>
      <c r="C498" s="1" t="s">
        <v>72</v>
      </c>
      <c r="D498" s="1" t="s">
        <v>169</v>
      </c>
      <c r="E498" s="4">
        <v>62285.355000000003</v>
      </c>
      <c r="F498" s="5">
        <v>188743.5</v>
      </c>
      <c r="G498" s="6">
        <f t="shared" si="7"/>
        <v>0.33</v>
      </c>
      <c r="H498" s="1">
        <v>2019</v>
      </c>
    </row>
    <row r="499" spans="1:8" x14ac:dyDescent="0.35">
      <c r="A499" s="2" t="s">
        <v>70</v>
      </c>
      <c r="B499" s="3" t="s">
        <v>71</v>
      </c>
      <c r="C499" s="1" t="s">
        <v>73</v>
      </c>
      <c r="D499" s="1" t="s">
        <v>169</v>
      </c>
      <c r="E499" s="4">
        <v>169220.82600000003</v>
      </c>
      <c r="F499" s="5">
        <v>203691.73500000002</v>
      </c>
      <c r="G499" s="6">
        <f t="shared" si="7"/>
        <v>0.83076923076923082</v>
      </c>
      <c r="H499" s="1">
        <v>2019</v>
      </c>
    </row>
    <row r="500" spans="1:8" x14ac:dyDescent="0.35">
      <c r="A500" s="2" t="s">
        <v>74</v>
      </c>
      <c r="B500" s="3" t="s">
        <v>75</v>
      </c>
      <c r="C500" s="1" t="s">
        <v>76</v>
      </c>
      <c r="D500" s="1" t="s">
        <v>169</v>
      </c>
      <c r="E500" s="4">
        <v>63938.43</v>
      </c>
      <c r="F500" s="5">
        <v>123614.298</v>
      </c>
      <c r="G500" s="6">
        <f t="shared" si="7"/>
        <v>0.51724137931034486</v>
      </c>
      <c r="H500" s="1">
        <v>2019</v>
      </c>
    </row>
    <row r="501" spans="1:8" x14ac:dyDescent="0.35">
      <c r="A501" s="2" t="s">
        <v>77</v>
      </c>
      <c r="B501" s="3" t="s">
        <v>78</v>
      </c>
      <c r="C501" s="1" t="s">
        <v>79</v>
      </c>
      <c r="D501" s="1" t="s">
        <v>169</v>
      </c>
      <c r="E501" s="4">
        <v>24350.301000000003</v>
      </c>
      <c r="F501" s="5">
        <v>26154.026999999998</v>
      </c>
      <c r="G501" s="6">
        <f t="shared" si="7"/>
        <v>0.93103448275862088</v>
      </c>
      <c r="H501" s="1">
        <v>2019</v>
      </c>
    </row>
    <row r="502" spans="1:8" x14ac:dyDescent="0.35">
      <c r="A502" s="2" t="s">
        <v>80</v>
      </c>
      <c r="B502" s="3" t="s">
        <v>81</v>
      </c>
      <c r="C502" s="1" t="s">
        <v>82</v>
      </c>
      <c r="D502" s="1" t="s">
        <v>169</v>
      </c>
      <c r="E502" s="4">
        <v>54816.426000000007</v>
      </c>
      <c r="F502" s="5">
        <v>81209.520000000019</v>
      </c>
      <c r="G502" s="6">
        <f t="shared" si="7"/>
        <v>0.67499999999999993</v>
      </c>
      <c r="H502" s="1">
        <v>2019</v>
      </c>
    </row>
    <row r="503" spans="1:8" x14ac:dyDescent="0.35">
      <c r="A503" s="2" t="s">
        <v>83</v>
      </c>
      <c r="B503" s="3" t="s">
        <v>84</v>
      </c>
      <c r="C503" s="1" t="s">
        <v>85</v>
      </c>
      <c r="D503" s="1" t="s">
        <v>169</v>
      </c>
      <c r="E503" s="4">
        <v>223828.758</v>
      </c>
      <c r="F503" s="5">
        <v>314312.72400000005</v>
      </c>
      <c r="G503" s="6">
        <f t="shared" si="7"/>
        <v>0.71212121212121204</v>
      </c>
      <c r="H503" s="1">
        <v>2019</v>
      </c>
    </row>
    <row r="504" spans="1:8" x14ac:dyDescent="0.35">
      <c r="A504" s="2" t="s">
        <v>86</v>
      </c>
      <c r="B504" s="3" t="s">
        <v>87</v>
      </c>
      <c r="C504" s="1" t="s">
        <v>88</v>
      </c>
      <c r="D504" s="1" t="s">
        <v>169</v>
      </c>
      <c r="E504" s="4">
        <v>161255.07</v>
      </c>
      <c r="F504" s="5">
        <v>178782.79500000001</v>
      </c>
      <c r="G504" s="6">
        <f t="shared" si="7"/>
        <v>0.90196078431372551</v>
      </c>
      <c r="H504" s="1">
        <v>2019</v>
      </c>
    </row>
    <row r="505" spans="1:8" x14ac:dyDescent="0.35">
      <c r="A505" s="2" t="s">
        <v>89</v>
      </c>
      <c r="B505" s="3" t="s">
        <v>90</v>
      </c>
      <c r="C505" s="1" t="s">
        <v>91</v>
      </c>
      <c r="D505" s="1" t="s">
        <v>169</v>
      </c>
      <c r="E505" s="4">
        <v>285015.59100000001</v>
      </c>
      <c r="F505" s="5">
        <v>447083.28</v>
      </c>
      <c r="G505" s="6">
        <f t="shared" si="7"/>
        <v>0.63749999999999996</v>
      </c>
      <c r="H505" s="1">
        <v>2019</v>
      </c>
    </row>
    <row r="506" spans="1:8" x14ac:dyDescent="0.35">
      <c r="A506" s="2" t="s">
        <v>92</v>
      </c>
      <c r="B506" s="3" t="s">
        <v>93</v>
      </c>
      <c r="C506" s="1" t="s">
        <v>94</v>
      </c>
      <c r="D506" s="1" t="s">
        <v>169</v>
      </c>
      <c r="E506" s="4">
        <v>277849.27799999999</v>
      </c>
      <c r="F506" s="5">
        <v>608622.228</v>
      </c>
      <c r="G506" s="6">
        <f t="shared" si="7"/>
        <v>0.45652173913043476</v>
      </c>
      <c r="H506" s="1">
        <v>2019</v>
      </c>
    </row>
    <row r="507" spans="1:8" x14ac:dyDescent="0.35">
      <c r="A507" s="2" t="s">
        <v>95</v>
      </c>
      <c r="B507" s="3" t="s">
        <v>96</v>
      </c>
      <c r="C507" s="1" t="s">
        <v>97</v>
      </c>
      <c r="D507" s="1" t="s">
        <v>169</v>
      </c>
      <c r="E507" s="4">
        <v>117931.21200000001</v>
      </c>
      <c r="F507" s="5">
        <v>108958.185</v>
      </c>
      <c r="G507" s="6">
        <f t="shared" si="7"/>
        <v>1.0823529411764707</v>
      </c>
      <c r="H507" s="1">
        <v>2019</v>
      </c>
    </row>
    <row r="508" spans="1:8" x14ac:dyDescent="0.35">
      <c r="A508" s="2" t="s">
        <v>98</v>
      </c>
      <c r="B508" s="3" t="s">
        <v>99</v>
      </c>
      <c r="C508" s="1" t="s">
        <v>100</v>
      </c>
      <c r="D508" s="1" t="s">
        <v>169</v>
      </c>
      <c r="E508" s="4">
        <v>11642.715</v>
      </c>
      <c r="F508" s="5">
        <v>33597.548999999999</v>
      </c>
      <c r="G508" s="6">
        <f t="shared" si="7"/>
        <v>0.34653465346534656</v>
      </c>
      <c r="H508" s="1">
        <v>2019</v>
      </c>
    </row>
    <row r="509" spans="1:8" x14ac:dyDescent="0.35">
      <c r="A509" s="2" t="s">
        <v>101</v>
      </c>
      <c r="B509" s="3" t="s">
        <v>102</v>
      </c>
      <c r="C509" s="1" t="s">
        <v>103</v>
      </c>
      <c r="D509" s="1" t="s">
        <v>169</v>
      </c>
      <c r="E509" s="4">
        <v>337163.09399999998</v>
      </c>
      <c r="F509" s="5">
        <v>319417.66800000006</v>
      </c>
      <c r="G509" s="6">
        <f t="shared" si="7"/>
        <v>1.0555555555555554</v>
      </c>
      <c r="H509" s="1">
        <v>2019</v>
      </c>
    </row>
    <row r="510" spans="1:8" x14ac:dyDescent="0.35">
      <c r="A510" s="2" t="s">
        <v>104</v>
      </c>
      <c r="B510" s="3" t="s">
        <v>105</v>
      </c>
      <c r="C510" s="1" t="s">
        <v>106</v>
      </c>
      <c r="D510" s="1" t="s">
        <v>169</v>
      </c>
      <c r="E510" s="4">
        <v>87439.284</v>
      </c>
      <c r="F510" s="5">
        <v>129258.072</v>
      </c>
      <c r="G510" s="6">
        <f t="shared" si="7"/>
        <v>0.67647058823529416</v>
      </c>
      <c r="H510" s="1">
        <v>2019</v>
      </c>
    </row>
    <row r="511" spans="1:8" x14ac:dyDescent="0.35">
      <c r="A511" s="2" t="s">
        <v>107</v>
      </c>
      <c r="B511" s="3" t="s">
        <v>108</v>
      </c>
      <c r="C511" s="1" t="s">
        <v>109</v>
      </c>
      <c r="D511" s="1" t="s">
        <v>169</v>
      </c>
      <c r="E511" s="4">
        <v>114439.71600000001</v>
      </c>
      <c r="F511" s="5">
        <v>222521.67</v>
      </c>
      <c r="G511" s="6">
        <f t="shared" si="7"/>
        <v>0.51428571428571435</v>
      </c>
      <c r="H511" s="1">
        <v>2019</v>
      </c>
    </row>
    <row r="512" spans="1:8" x14ac:dyDescent="0.35">
      <c r="A512" s="2" t="s">
        <v>110</v>
      </c>
      <c r="B512" s="3" t="s">
        <v>111</v>
      </c>
      <c r="C512" s="1" t="s">
        <v>112</v>
      </c>
      <c r="D512" s="1" t="s">
        <v>169</v>
      </c>
      <c r="E512" s="4">
        <v>144049.75200000001</v>
      </c>
      <c r="F512" s="5">
        <v>176788.33199999999</v>
      </c>
      <c r="G512" s="6">
        <f t="shared" si="7"/>
        <v>0.81481481481481488</v>
      </c>
      <c r="H512" s="1">
        <v>2019</v>
      </c>
    </row>
    <row r="513" spans="1:8" x14ac:dyDescent="0.35">
      <c r="A513" s="2" t="s">
        <v>113</v>
      </c>
      <c r="B513" s="3" t="s">
        <v>114</v>
      </c>
      <c r="C513" s="1" t="s">
        <v>115</v>
      </c>
      <c r="D513" s="1" t="s">
        <v>169</v>
      </c>
      <c r="E513" s="4">
        <v>511356.375</v>
      </c>
      <c r="F513" s="5">
        <v>286359.57</v>
      </c>
      <c r="G513" s="6">
        <f t="shared" si="7"/>
        <v>1.7857142857142856</v>
      </c>
      <c r="H513" s="1">
        <v>2019</v>
      </c>
    </row>
    <row r="514" spans="1:8" x14ac:dyDescent="0.35">
      <c r="A514" s="2" t="s">
        <v>113</v>
      </c>
      <c r="B514" s="3" t="s">
        <v>114</v>
      </c>
      <c r="C514" s="1" t="s">
        <v>116</v>
      </c>
      <c r="D514" s="1" t="s">
        <v>169</v>
      </c>
      <c r="E514" s="4">
        <v>469137.00599999999</v>
      </c>
      <c r="F514" s="5">
        <v>406203.99300000002</v>
      </c>
      <c r="G514" s="6">
        <f t="shared" si="7"/>
        <v>1.1549295774647887</v>
      </c>
      <c r="H514" s="1">
        <v>2019</v>
      </c>
    </row>
    <row r="515" spans="1:8" x14ac:dyDescent="0.35">
      <c r="A515" s="2" t="s">
        <v>113</v>
      </c>
      <c r="B515" s="3" t="s">
        <v>114</v>
      </c>
      <c r="C515" s="1" t="s">
        <v>117</v>
      </c>
      <c r="D515" s="1" t="s">
        <v>169</v>
      </c>
      <c r="E515" s="4">
        <v>220966.704</v>
      </c>
      <c r="F515" s="5">
        <v>79793.532000000007</v>
      </c>
      <c r="G515" s="6">
        <f t="shared" ref="G515:G578" si="8">E515/F515</f>
        <v>2.7692307692307692</v>
      </c>
      <c r="H515" s="1">
        <v>2019</v>
      </c>
    </row>
    <row r="516" spans="1:8" x14ac:dyDescent="0.35">
      <c r="A516" s="2" t="s">
        <v>118</v>
      </c>
      <c r="B516" s="3" t="s">
        <v>119</v>
      </c>
      <c r="C516" s="1" t="s">
        <v>120</v>
      </c>
      <c r="D516" s="1" t="s">
        <v>169</v>
      </c>
      <c r="E516" s="4">
        <v>184633.299</v>
      </c>
      <c r="F516" s="5">
        <v>291252.52800000005</v>
      </c>
      <c r="G516" s="6">
        <f t="shared" si="8"/>
        <v>0.63392857142857129</v>
      </c>
      <c r="H516" s="1">
        <v>2019</v>
      </c>
    </row>
    <row r="517" spans="1:8" x14ac:dyDescent="0.35">
      <c r="A517" s="2" t="s">
        <v>121</v>
      </c>
      <c r="B517" s="3" t="s">
        <v>122</v>
      </c>
      <c r="C517" s="1" t="s">
        <v>123</v>
      </c>
      <c r="D517" s="1" t="s">
        <v>169</v>
      </c>
      <c r="E517" s="4">
        <v>148048.56</v>
      </c>
      <c r="F517" s="5">
        <v>336474</v>
      </c>
      <c r="G517" s="6">
        <f t="shared" si="8"/>
        <v>0.44</v>
      </c>
      <c r="H517" s="1">
        <v>2019</v>
      </c>
    </row>
    <row r="518" spans="1:8" x14ac:dyDescent="0.35">
      <c r="A518" s="2" t="s">
        <v>124</v>
      </c>
      <c r="B518" s="3" t="s">
        <v>125</v>
      </c>
      <c r="C518" s="1" t="s">
        <v>126</v>
      </c>
      <c r="D518" s="1" t="s">
        <v>169</v>
      </c>
      <c r="E518" s="4">
        <v>22232.879999999997</v>
      </c>
      <c r="F518" s="5">
        <v>35819.64</v>
      </c>
      <c r="G518" s="6">
        <f t="shared" si="8"/>
        <v>0.6206896551724137</v>
      </c>
      <c r="H518" s="1">
        <v>2019</v>
      </c>
    </row>
    <row r="519" spans="1:8" x14ac:dyDescent="0.35">
      <c r="A519" s="2" t="s">
        <v>127</v>
      </c>
      <c r="B519" s="3" t="s">
        <v>128</v>
      </c>
      <c r="C519" s="1" t="s">
        <v>129</v>
      </c>
      <c r="D519" s="1" t="s">
        <v>169</v>
      </c>
      <c r="E519" s="4">
        <v>631948.71600000001</v>
      </c>
      <c r="F519" s="5">
        <v>579286.32299999997</v>
      </c>
      <c r="G519" s="6">
        <f t="shared" si="8"/>
        <v>1.0909090909090911</v>
      </c>
      <c r="H519" s="1">
        <v>2019</v>
      </c>
    </row>
    <row r="520" spans="1:8" x14ac:dyDescent="0.35">
      <c r="A520" s="2" t="s">
        <v>130</v>
      </c>
      <c r="B520" s="3" t="s">
        <v>131</v>
      </c>
      <c r="C520" s="1" t="s">
        <v>132</v>
      </c>
      <c r="D520" s="1" t="s">
        <v>169</v>
      </c>
      <c r="E520" s="4">
        <v>96680.448000000004</v>
      </c>
      <c r="F520" s="5">
        <v>61935.912000000004</v>
      </c>
      <c r="G520" s="6">
        <f t="shared" si="8"/>
        <v>1.5609756097560976</v>
      </c>
      <c r="H520" s="1">
        <v>2019</v>
      </c>
    </row>
    <row r="521" spans="1:8" x14ac:dyDescent="0.35">
      <c r="A521" s="2" t="s">
        <v>133</v>
      </c>
      <c r="B521" s="3" t="s">
        <v>134</v>
      </c>
      <c r="C521" s="1" t="s">
        <v>135</v>
      </c>
      <c r="D521" s="1" t="s">
        <v>169</v>
      </c>
      <c r="E521" s="4">
        <v>306669.375</v>
      </c>
      <c r="F521" s="5">
        <v>355736.47499999998</v>
      </c>
      <c r="G521" s="6">
        <f t="shared" si="8"/>
        <v>0.86206896551724144</v>
      </c>
      <c r="H521" s="1">
        <v>2019</v>
      </c>
    </row>
    <row r="522" spans="1:8" x14ac:dyDescent="0.35">
      <c r="A522" s="2" t="s">
        <v>136</v>
      </c>
      <c r="B522" s="3" t="s">
        <v>137</v>
      </c>
      <c r="C522" s="1" t="s">
        <v>138</v>
      </c>
      <c r="D522" s="1" t="s">
        <v>169</v>
      </c>
      <c r="E522" s="4">
        <v>60615.720000000008</v>
      </c>
      <c r="F522" s="5">
        <v>74254.257000000012</v>
      </c>
      <c r="G522" s="6">
        <f t="shared" si="8"/>
        <v>0.81632653061224492</v>
      </c>
      <c r="H522" s="1">
        <v>2019</v>
      </c>
    </row>
    <row r="523" spans="1:8" x14ac:dyDescent="0.35">
      <c r="A523" s="2" t="s">
        <v>139</v>
      </c>
      <c r="B523" s="3" t="s">
        <v>140</v>
      </c>
      <c r="C523" s="1" t="s">
        <v>141</v>
      </c>
      <c r="D523" s="1" t="s">
        <v>169</v>
      </c>
      <c r="E523" s="4">
        <v>45640.979999999996</v>
      </c>
      <c r="F523" s="5">
        <v>139390.01999999999</v>
      </c>
      <c r="G523" s="6">
        <f t="shared" si="8"/>
        <v>0.32743362831858408</v>
      </c>
      <c r="H523" s="1">
        <v>2019</v>
      </c>
    </row>
    <row r="524" spans="1:8" x14ac:dyDescent="0.35">
      <c r="A524" s="2" t="s">
        <v>142</v>
      </c>
      <c r="B524" s="3" t="s">
        <v>143</v>
      </c>
      <c r="C524" s="1" t="s">
        <v>144</v>
      </c>
      <c r="D524" s="1" t="s">
        <v>169</v>
      </c>
      <c r="E524" s="4">
        <v>205730.64</v>
      </c>
      <c r="F524" s="5">
        <v>131153.28300000002</v>
      </c>
      <c r="G524" s="6">
        <f t="shared" si="8"/>
        <v>1.5686274509803919</v>
      </c>
      <c r="H524" s="1">
        <v>2019</v>
      </c>
    </row>
    <row r="525" spans="1:8" x14ac:dyDescent="0.35">
      <c r="A525" s="2" t="s">
        <v>142</v>
      </c>
      <c r="B525" s="3" t="s">
        <v>143</v>
      </c>
      <c r="C525" s="1" t="s">
        <v>145</v>
      </c>
      <c r="D525" s="1" t="s">
        <v>169</v>
      </c>
      <c r="E525" s="4">
        <v>14404.77</v>
      </c>
      <c r="F525" s="5">
        <v>8364.06</v>
      </c>
      <c r="G525" s="6">
        <f t="shared" si="8"/>
        <v>1.7222222222222223</v>
      </c>
      <c r="H525" s="1">
        <v>2019</v>
      </c>
    </row>
    <row r="526" spans="1:8" x14ac:dyDescent="0.35">
      <c r="A526" s="2" t="s">
        <v>146</v>
      </c>
      <c r="B526" s="3" t="s">
        <v>147</v>
      </c>
      <c r="C526" s="1" t="s">
        <v>148</v>
      </c>
      <c r="D526" s="1" t="s">
        <v>169</v>
      </c>
      <c r="E526" s="4">
        <v>231054.38999999998</v>
      </c>
      <c r="F526" s="5">
        <v>528124.31999999995</v>
      </c>
      <c r="G526" s="6">
        <f t="shared" si="8"/>
        <v>0.4375</v>
      </c>
      <c r="H526" s="1">
        <v>2019</v>
      </c>
    </row>
    <row r="527" spans="1:8" x14ac:dyDescent="0.35">
      <c r="A527" s="2" t="s">
        <v>149</v>
      </c>
      <c r="B527" s="3" t="s">
        <v>150</v>
      </c>
      <c r="C527" s="1" t="s">
        <v>151</v>
      </c>
      <c r="D527" s="1" t="s">
        <v>169</v>
      </c>
      <c r="E527" s="4">
        <v>445072.89600000001</v>
      </c>
      <c r="F527" s="5">
        <v>180810.864</v>
      </c>
      <c r="G527" s="6">
        <f t="shared" si="8"/>
        <v>2.4615384615384617</v>
      </c>
      <c r="H527" s="1">
        <v>2019</v>
      </c>
    </row>
    <row r="528" spans="1:8" x14ac:dyDescent="0.35">
      <c r="A528" s="2" t="s">
        <v>152</v>
      </c>
      <c r="B528" s="3" t="s">
        <v>153</v>
      </c>
      <c r="C528" s="1" t="s">
        <v>154</v>
      </c>
      <c r="D528" s="1" t="s">
        <v>169</v>
      </c>
      <c r="E528" s="4">
        <v>282335.61600000004</v>
      </c>
      <c r="F528" s="5">
        <v>322039.06200000003</v>
      </c>
      <c r="G528" s="6">
        <f t="shared" si="8"/>
        <v>0.87671232876712335</v>
      </c>
      <c r="H528" s="1">
        <v>2019</v>
      </c>
    </row>
    <row r="529" spans="1:8" x14ac:dyDescent="0.35">
      <c r="A529" s="2" t="s">
        <v>155</v>
      </c>
      <c r="B529" s="3" t="s">
        <v>156</v>
      </c>
      <c r="C529" s="1" t="s">
        <v>157</v>
      </c>
      <c r="D529" s="1" t="s">
        <v>169</v>
      </c>
      <c r="E529" s="4">
        <v>143119.18799999999</v>
      </c>
      <c r="F529" s="5">
        <v>170819.67600000001</v>
      </c>
      <c r="G529" s="6">
        <f t="shared" si="8"/>
        <v>0.83783783783783783</v>
      </c>
      <c r="H529" s="1">
        <v>2019</v>
      </c>
    </row>
    <row r="530" spans="1:8" x14ac:dyDescent="0.35">
      <c r="A530" s="2" t="s">
        <v>158</v>
      </c>
      <c r="B530" s="3" t="s">
        <v>159</v>
      </c>
      <c r="C530" s="1" t="s">
        <v>160</v>
      </c>
      <c r="D530" s="1" t="s">
        <v>169</v>
      </c>
      <c r="E530" s="4">
        <v>194756.508</v>
      </c>
      <c r="F530" s="5">
        <v>345535.74000000005</v>
      </c>
      <c r="G530" s="6">
        <f t="shared" si="8"/>
        <v>0.5636363636363636</v>
      </c>
      <c r="H530" s="1">
        <v>2019</v>
      </c>
    </row>
    <row r="531" spans="1:8" x14ac:dyDescent="0.35">
      <c r="A531" s="2" t="s">
        <v>161</v>
      </c>
      <c r="B531" s="3" t="s">
        <v>162</v>
      </c>
      <c r="C531" s="1" t="s">
        <v>163</v>
      </c>
      <c r="D531" s="1" t="s">
        <v>169</v>
      </c>
      <c r="E531" s="4">
        <v>339812.85600000003</v>
      </c>
      <c r="F531" s="5">
        <v>343506.47399999999</v>
      </c>
      <c r="G531" s="6">
        <f t="shared" si="8"/>
        <v>0.98924731182795711</v>
      </c>
      <c r="H531" s="1">
        <v>2019</v>
      </c>
    </row>
    <row r="532" spans="1:8" x14ac:dyDescent="0.35">
      <c r="A532" s="2" t="s">
        <v>164</v>
      </c>
      <c r="B532" s="3" t="s">
        <v>165</v>
      </c>
      <c r="C532" s="1" t="s">
        <v>166</v>
      </c>
      <c r="D532" s="1" t="s">
        <v>169</v>
      </c>
      <c r="E532" s="4">
        <v>270833.82299999997</v>
      </c>
      <c r="F532" s="5">
        <v>521850.53700000007</v>
      </c>
      <c r="G532" s="6">
        <f t="shared" si="8"/>
        <v>0.51898734177215178</v>
      </c>
      <c r="H532" s="1">
        <v>2019</v>
      </c>
    </row>
    <row r="533" spans="1:8" x14ac:dyDescent="0.35">
      <c r="A533" s="2" t="s">
        <v>7</v>
      </c>
      <c r="B533" s="3" t="s">
        <v>8</v>
      </c>
      <c r="C533" s="1" t="s">
        <v>9</v>
      </c>
      <c r="D533" s="1" t="s">
        <v>170</v>
      </c>
      <c r="E533" s="4">
        <v>170453.32200000001</v>
      </c>
      <c r="F533" s="5">
        <v>340906.64400000003</v>
      </c>
      <c r="G533" s="6">
        <f t="shared" si="8"/>
        <v>0.5</v>
      </c>
      <c r="H533" s="1">
        <v>2019</v>
      </c>
    </row>
    <row r="534" spans="1:8" x14ac:dyDescent="0.35">
      <c r="A534" s="2" t="s">
        <v>11</v>
      </c>
      <c r="B534" s="3" t="s">
        <v>12</v>
      </c>
      <c r="C534" s="1" t="s">
        <v>13</v>
      </c>
      <c r="D534" s="1" t="s">
        <v>170</v>
      </c>
      <c r="E534" s="4">
        <v>205464.70799999998</v>
      </c>
      <c r="F534" s="5">
        <v>118953.25199999999</v>
      </c>
      <c r="G534" s="6">
        <f t="shared" si="8"/>
        <v>1.7272727272727273</v>
      </c>
      <c r="H534" s="1">
        <v>2019</v>
      </c>
    </row>
    <row r="535" spans="1:8" x14ac:dyDescent="0.35">
      <c r="A535" s="2" t="s">
        <v>14</v>
      </c>
      <c r="B535" s="3" t="s">
        <v>15</v>
      </c>
      <c r="C535" s="1" t="s">
        <v>16</v>
      </c>
      <c r="D535" s="1" t="s">
        <v>170</v>
      </c>
      <c r="E535" s="4">
        <v>68161.005000000005</v>
      </c>
      <c r="F535" s="5">
        <v>44614.476000000002</v>
      </c>
      <c r="G535" s="6">
        <f t="shared" si="8"/>
        <v>1.5277777777777779</v>
      </c>
      <c r="H535" s="1">
        <v>2019</v>
      </c>
    </row>
    <row r="536" spans="1:8" x14ac:dyDescent="0.35">
      <c r="A536" s="2" t="s">
        <v>17</v>
      </c>
      <c r="B536" s="3" t="s">
        <v>18</v>
      </c>
      <c r="C536" s="1" t="s">
        <v>19</v>
      </c>
      <c r="D536" s="1" t="s">
        <v>170</v>
      </c>
      <c r="E536" s="4">
        <v>396166.17599999998</v>
      </c>
      <c r="F536" s="5">
        <v>897437.66400000011</v>
      </c>
      <c r="G536" s="6">
        <f t="shared" si="8"/>
        <v>0.44144144144144137</v>
      </c>
      <c r="H536" s="1">
        <v>2019</v>
      </c>
    </row>
    <row r="537" spans="1:8" x14ac:dyDescent="0.35">
      <c r="A537" s="2" t="s">
        <v>20</v>
      </c>
      <c r="B537" s="3" t="s">
        <v>21</v>
      </c>
      <c r="C537" s="1" t="s">
        <v>22</v>
      </c>
      <c r="D537" s="1" t="s">
        <v>170</v>
      </c>
      <c r="E537" s="4">
        <v>492697.48499999999</v>
      </c>
      <c r="F537" s="5">
        <v>696032.95499999996</v>
      </c>
      <c r="G537" s="6">
        <f t="shared" si="8"/>
        <v>0.70786516853932591</v>
      </c>
      <c r="H537" s="1">
        <v>2019</v>
      </c>
    </row>
    <row r="538" spans="1:8" x14ac:dyDescent="0.35">
      <c r="A538" s="2" t="s">
        <v>20</v>
      </c>
      <c r="B538" s="3" t="s">
        <v>21</v>
      </c>
      <c r="C538" s="1" t="s">
        <v>23</v>
      </c>
      <c r="D538" s="1" t="s">
        <v>170</v>
      </c>
      <c r="E538" s="4">
        <v>185819.30099999998</v>
      </c>
      <c r="F538" s="5">
        <v>443568.65399999998</v>
      </c>
      <c r="G538" s="6">
        <f t="shared" si="8"/>
        <v>0.41891891891891891</v>
      </c>
      <c r="H538" s="1">
        <v>2019</v>
      </c>
    </row>
    <row r="539" spans="1:8" x14ac:dyDescent="0.35">
      <c r="A539" s="2" t="s">
        <v>20</v>
      </c>
      <c r="B539" s="3" t="s">
        <v>21</v>
      </c>
      <c r="C539" s="1" t="s">
        <v>24</v>
      </c>
      <c r="D539" s="1" t="s">
        <v>170</v>
      </c>
      <c r="E539" s="4">
        <v>832500.46799999999</v>
      </c>
      <c r="F539" s="5">
        <v>784099.27800000005</v>
      </c>
      <c r="G539" s="6">
        <f t="shared" si="8"/>
        <v>1.0617283950617282</v>
      </c>
      <c r="H539" s="1">
        <v>2019</v>
      </c>
    </row>
    <row r="540" spans="1:8" x14ac:dyDescent="0.35">
      <c r="A540" s="2" t="s">
        <v>20</v>
      </c>
      <c r="B540" s="3" t="s">
        <v>21</v>
      </c>
      <c r="C540" s="1" t="s">
        <v>25</v>
      </c>
      <c r="D540" s="1" t="s">
        <v>170</v>
      </c>
      <c r="E540" s="4">
        <v>170087.55299999999</v>
      </c>
      <c r="F540" s="5">
        <v>160227.405</v>
      </c>
      <c r="G540" s="6">
        <f t="shared" si="8"/>
        <v>1.0615384615384615</v>
      </c>
      <c r="H540" s="1">
        <v>2019</v>
      </c>
    </row>
    <row r="541" spans="1:8" x14ac:dyDescent="0.35">
      <c r="A541" s="2" t="s">
        <v>26</v>
      </c>
      <c r="B541" s="3" t="s">
        <v>27</v>
      </c>
      <c r="C541" s="1" t="s">
        <v>28</v>
      </c>
      <c r="D541" s="1" t="s">
        <v>170</v>
      </c>
      <c r="E541" s="4">
        <v>65564.694000000003</v>
      </c>
      <c r="F541" s="5">
        <v>136172.826</v>
      </c>
      <c r="G541" s="6">
        <f t="shared" si="8"/>
        <v>0.48148148148148151</v>
      </c>
      <c r="H541" s="1">
        <v>2019</v>
      </c>
    </row>
    <row r="542" spans="1:8" x14ac:dyDescent="0.35">
      <c r="A542" s="2" t="s">
        <v>29</v>
      </c>
      <c r="B542" s="3" t="s">
        <v>30</v>
      </c>
      <c r="C542" s="1" t="s">
        <v>31</v>
      </c>
      <c r="D542" s="1" t="s">
        <v>170</v>
      </c>
      <c r="E542" s="4">
        <v>458938.36800000007</v>
      </c>
      <c r="F542" s="5">
        <v>860509.44000000006</v>
      </c>
      <c r="G542" s="6">
        <f t="shared" si="8"/>
        <v>0.53333333333333344</v>
      </c>
      <c r="H542" s="1">
        <v>2019</v>
      </c>
    </row>
    <row r="543" spans="1:8" x14ac:dyDescent="0.35">
      <c r="A543" s="2" t="s">
        <v>32</v>
      </c>
      <c r="B543" s="3" t="s">
        <v>33</v>
      </c>
      <c r="C543" s="1" t="s">
        <v>34</v>
      </c>
      <c r="D543" s="1" t="s">
        <v>170</v>
      </c>
      <c r="E543" s="4">
        <v>231849.45900000003</v>
      </c>
      <c r="F543" s="5">
        <v>472285.93500000006</v>
      </c>
      <c r="G543" s="6">
        <f t="shared" si="8"/>
        <v>0.49090909090909091</v>
      </c>
      <c r="H543" s="1">
        <v>2019</v>
      </c>
    </row>
    <row r="544" spans="1:8" x14ac:dyDescent="0.35">
      <c r="A544" s="2" t="s">
        <v>35</v>
      </c>
      <c r="B544" s="3" t="s">
        <v>36</v>
      </c>
      <c r="C544" s="1" t="s">
        <v>37</v>
      </c>
      <c r="D544" s="1" t="s">
        <v>170</v>
      </c>
      <c r="E544" s="4">
        <v>135129.024</v>
      </c>
      <c r="F544" s="5">
        <v>295594.74</v>
      </c>
      <c r="G544" s="6">
        <f t="shared" si="8"/>
        <v>0.45714285714285718</v>
      </c>
      <c r="H544" s="1">
        <v>2019</v>
      </c>
    </row>
    <row r="545" spans="1:8" x14ac:dyDescent="0.35">
      <c r="A545" s="2" t="s">
        <v>35</v>
      </c>
      <c r="B545" s="3" t="s">
        <v>36</v>
      </c>
      <c r="C545" s="1" t="s">
        <v>38</v>
      </c>
      <c r="D545" s="1" t="s">
        <v>170</v>
      </c>
      <c r="E545" s="4">
        <v>306239.03999999998</v>
      </c>
      <c r="F545" s="5">
        <v>602908.11</v>
      </c>
      <c r="G545" s="6">
        <f t="shared" si="8"/>
        <v>0.50793650793650791</v>
      </c>
      <c r="H545" s="1">
        <v>2019</v>
      </c>
    </row>
    <row r="546" spans="1:8" x14ac:dyDescent="0.35">
      <c r="A546" s="2" t="s">
        <v>39</v>
      </c>
      <c r="B546" s="3" t="s">
        <v>40</v>
      </c>
      <c r="C546" s="1" t="s">
        <v>41</v>
      </c>
      <c r="D546" s="1" t="s">
        <v>170</v>
      </c>
      <c r="E546" s="4">
        <v>305159.06699999998</v>
      </c>
      <c r="F546" s="5">
        <v>197001.42300000001</v>
      </c>
      <c r="G546" s="6">
        <f t="shared" si="8"/>
        <v>1.5490196078431371</v>
      </c>
      <c r="H546" s="1">
        <v>2019</v>
      </c>
    </row>
    <row r="547" spans="1:8" x14ac:dyDescent="0.35">
      <c r="A547" s="2" t="s">
        <v>42</v>
      </c>
      <c r="B547" s="3" t="s">
        <v>43</v>
      </c>
      <c r="C547" s="1" t="s">
        <v>44</v>
      </c>
      <c r="D547" s="1" t="s">
        <v>170</v>
      </c>
      <c r="E547" s="4">
        <v>323953.34400000004</v>
      </c>
      <c r="F547" s="5">
        <v>562655.80800000008</v>
      </c>
      <c r="G547" s="6">
        <f t="shared" si="8"/>
        <v>0.5757575757575758</v>
      </c>
      <c r="H547" s="1">
        <v>2019</v>
      </c>
    </row>
    <row r="548" spans="1:8" x14ac:dyDescent="0.35">
      <c r="A548" s="2" t="s">
        <v>45</v>
      </c>
      <c r="B548" s="3" t="s">
        <v>46</v>
      </c>
      <c r="C548" s="1" t="s">
        <v>47</v>
      </c>
      <c r="D548" s="1" t="s">
        <v>170</v>
      </c>
      <c r="E548" s="4">
        <v>27170.046000000006</v>
      </c>
      <c r="F548" s="5">
        <v>61532.163000000008</v>
      </c>
      <c r="G548" s="6">
        <f t="shared" si="8"/>
        <v>0.44155844155844159</v>
      </c>
      <c r="H548" s="1">
        <v>2019</v>
      </c>
    </row>
    <row r="549" spans="1:8" x14ac:dyDescent="0.35">
      <c r="A549" s="2" t="s">
        <v>48</v>
      </c>
      <c r="B549" s="3" t="s">
        <v>49</v>
      </c>
      <c r="C549" s="1" t="s">
        <v>50</v>
      </c>
      <c r="D549" s="1" t="s">
        <v>170</v>
      </c>
      <c r="E549" s="4">
        <v>723026.89800000004</v>
      </c>
      <c r="F549" s="5">
        <v>482017.93200000009</v>
      </c>
      <c r="G549" s="6">
        <f t="shared" si="8"/>
        <v>1.4999999999999998</v>
      </c>
      <c r="H549" s="1">
        <v>2019</v>
      </c>
    </row>
    <row r="550" spans="1:8" x14ac:dyDescent="0.35">
      <c r="A550" s="2" t="s">
        <v>51</v>
      </c>
      <c r="B550" s="3" t="s">
        <v>52</v>
      </c>
      <c r="C550" s="1" t="s">
        <v>53</v>
      </c>
      <c r="D550" s="1" t="s">
        <v>170</v>
      </c>
      <c r="E550" s="4">
        <v>624581.1</v>
      </c>
      <c r="F550" s="5">
        <v>665314.65</v>
      </c>
      <c r="G550" s="6">
        <f t="shared" si="8"/>
        <v>0.93877551020408156</v>
      </c>
      <c r="H550" s="1">
        <v>2019</v>
      </c>
    </row>
    <row r="551" spans="1:8" x14ac:dyDescent="0.35">
      <c r="A551" s="2" t="s">
        <v>51</v>
      </c>
      <c r="B551" s="3" t="s">
        <v>52</v>
      </c>
      <c r="C551" s="1" t="s">
        <v>54</v>
      </c>
      <c r="D551" s="1" t="s">
        <v>170</v>
      </c>
      <c r="E551" s="4">
        <v>369415.35000000003</v>
      </c>
      <c r="F551" s="5">
        <v>849655.30500000005</v>
      </c>
      <c r="G551" s="6">
        <f t="shared" si="8"/>
        <v>0.43478260869565216</v>
      </c>
      <c r="H551" s="1">
        <v>2019</v>
      </c>
    </row>
    <row r="552" spans="1:8" x14ac:dyDescent="0.35">
      <c r="A552" s="2" t="s">
        <v>55</v>
      </c>
      <c r="B552" s="3" t="s">
        <v>56</v>
      </c>
      <c r="C552" s="1" t="s">
        <v>57</v>
      </c>
      <c r="D552" s="1" t="s">
        <v>170</v>
      </c>
      <c r="E552" s="4">
        <v>232002.03600000002</v>
      </c>
      <c r="F552" s="5">
        <v>254097.46800000002</v>
      </c>
      <c r="G552" s="6">
        <f t="shared" si="8"/>
        <v>0.91304347826086962</v>
      </c>
      <c r="H552" s="1">
        <v>2019</v>
      </c>
    </row>
    <row r="553" spans="1:8" x14ac:dyDescent="0.35">
      <c r="A553" s="2" t="s">
        <v>58</v>
      </c>
      <c r="B553" s="3" t="s">
        <v>59</v>
      </c>
      <c r="C553" s="1" t="s">
        <v>60</v>
      </c>
      <c r="D553" s="1" t="s">
        <v>170</v>
      </c>
      <c r="E553" s="4">
        <v>680847.36300000013</v>
      </c>
      <c r="F553" s="5">
        <v>983446.19099999999</v>
      </c>
      <c r="G553" s="6">
        <f t="shared" si="8"/>
        <v>0.6923076923076924</v>
      </c>
      <c r="H553" s="1">
        <v>2019</v>
      </c>
    </row>
    <row r="554" spans="1:8" x14ac:dyDescent="0.35">
      <c r="A554" s="2" t="s">
        <v>61</v>
      </c>
      <c r="B554" s="3" t="s">
        <v>62</v>
      </c>
      <c r="C554" s="1" t="s">
        <v>63</v>
      </c>
      <c r="D554" s="1" t="s">
        <v>170</v>
      </c>
      <c r="E554" s="4">
        <v>246281.46299999999</v>
      </c>
      <c r="F554" s="5">
        <v>291375.25199999998</v>
      </c>
      <c r="G554" s="6">
        <f t="shared" si="8"/>
        <v>0.84523809523809523</v>
      </c>
      <c r="H554" s="1">
        <v>2019</v>
      </c>
    </row>
    <row r="555" spans="1:8" x14ac:dyDescent="0.35">
      <c r="A555" s="2" t="s">
        <v>64</v>
      </c>
      <c r="B555" s="3" t="s">
        <v>65</v>
      </c>
      <c r="C555" s="1" t="s">
        <v>66</v>
      </c>
      <c r="D555" s="1" t="s">
        <v>170</v>
      </c>
      <c r="E555" s="4">
        <v>62940.483</v>
      </c>
      <c r="F555" s="5">
        <v>41960.322000000007</v>
      </c>
      <c r="G555" s="6">
        <f t="shared" si="8"/>
        <v>1.4999999999999998</v>
      </c>
      <c r="H555" s="1">
        <v>2019</v>
      </c>
    </row>
    <row r="556" spans="1:8" x14ac:dyDescent="0.35">
      <c r="A556" s="2" t="s">
        <v>67</v>
      </c>
      <c r="B556" s="3" t="s">
        <v>68</v>
      </c>
      <c r="C556" s="1" t="s">
        <v>69</v>
      </c>
      <c r="D556" s="1" t="s">
        <v>170</v>
      </c>
      <c r="E556" s="4">
        <v>513119.05200000003</v>
      </c>
      <c r="F556" s="5">
        <v>373684.527</v>
      </c>
      <c r="G556" s="6">
        <f t="shared" si="8"/>
        <v>1.3731343283582089</v>
      </c>
      <c r="H556" s="1">
        <v>2019</v>
      </c>
    </row>
    <row r="557" spans="1:8" x14ac:dyDescent="0.35">
      <c r="A557" s="2" t="s">
        <v>70</v>
      </c>
      <c r="B557" s="3" t="s">
        <v>71</v>
      </c>
      <c r="C557" s="1" t="s">
        <v>72</v>
      </c>
      <c r="D557" s="1" t="s">
        <v>170</v>
      </c>
      <c r="E557" s="4">
        <v>162831.87</v>
      </c>
      <c r="F557" s="5">
        <v>428790.59100000001</v>
      </c>
      <c r="G557" s="6">
        <f t="shared" si="8"/>
        <v>0.37974683544303794</v>
      </c>
      <c r="H557" s="1">
        <v>2019</v>
      </c>
    </row>
    <row r="558" spans="1:8" x14ac:dyDescent="0.35">
      <c r="A558" s="2" t="s">
        <v>70</v>
      </c>
      <c r="B558" s="3" t="s">
        <v>71</v>
      </c>
      <c r="C558" s="1" t="s">
        <v>73</v>
      </c>
      <c r="D558" s="1" t="s">
        <v>170</v>
      </c>
      <c r="E558" s="4">
        <v>487387.8</v>
      </c>
      <c r="F558" s="5">
        <v>198355.5</v>
      </c>
      <c r="G558" s="6">
        <f t="shared" si="8"/>
        <v>2.4571428571428573</v>
      </c>
      <c r="H558" s="1">
        <v>2019</v>
      </c>
    </row>
    <row r="559" spans="1:8" x14ac:dyDescent="0.35">
      <c r="A559" s="2" t="s">
        <v>74</v>
      </c>
      <c r="B559" s="3" t="s">
        <v>75</v>
      </c>
      <c r="C559" s="1" t="s">
        <v>76</v>
      </c>
      <c r="D559" s="1" t="s">
        <v>170</v>
      </c>
      <c r="E559" s="4">
        <v>618435.18000000005</v>
      </c>
      <c r="F559" s="5">
        <v>272839.05</v>
      </c>
      <c r="G559" s="6">
        <f t="shared" si="8"/>
        <v>2.2666666666666671</v>
      </c>
      <c r="H559" s="1">
        <v>2019</v>
      </c>
    </row>
    <row r="560" spans="1:8" x14ac:dyDescent="0.35">
      <c r="A560" s="2" t="s">
        <v>77</v>
      </c>
      <c r="B560" s="3" t="s">
        <v>78</v>
      </c>
      <c r="C560" s="1" t="s">
        <v>79</v>
      </c>
      <c r="D560" s="1" t="s">
        <v>170</v>
      </c>
      <c r="E560" s="4">
        <v>390237.804</v>
      </c>
      <c r="F560" s="5">
        <v>733377.94200000016</v>
      </c>
      <c r="G560" s="6">
        <f t="shared" si="8"/>
        <v>0.53211009174311918</v>
      </c>
      <c r="H560" s="1">
        <v>2019</v>
      </c>
    </row>
    <row r="561" spans="1:8" x14ac:dyDescent="0.35">
      <c r="A561" s="2" t="s">
        <v>80</v>
      </c>
      <c r="B561" s="3" t="s">
        <v>81</v>
      </c>
      <c r="C561" s="1" t="s">
        <v>82</v>
      </c>
      <c r="D561" s="1" t="s">
        <v>170</v>
      </c>
      <c r="E561" s="4">
        <v>30733.056</v>
      </c>
      <c r="F561" s="5">
        <v>82595.088000000003</v>
      </c>
      <c r="G561" s="6">
        <f t="shared" si="8"/>
        <v>0.37209302325581395</v>
      </c>
      <c r="H561" s="1">
        <v>2019</v>
      </c>
    </row>
    <row r="562" spans="1:8" x14ac:dyDescent="0.35">
      <c r="A562" s="2" t="s">
        <v>83</v>
      </c>
      <c r="B562" s="3" t="s">
        <v>84</v>
      </c>
      <c r="C562" s="1" t="s">
        <v>85</v>
      </c>
      <c r="D562" s="1" t="s">
        <v>170</v>
      </c>
      <c r="E562" s="4">
        <v>90520.767000000007</v>
      </c>
      <c r="F562" s="5">
        <v>41550.516000000011</v>
      </c>
      <c r="G562" s="6">
        <f t="shared" si="8"/>
        <v>2.1785714285714284</v>
      </c>
      <c r="H562" s="1">
        <v>2019</v>
      </c>
    </row>
    <row r="563" spans="1:8" x14ac:dyDescent="0.35">
      <c r="A563" s="2" t="s">
        <v>86</v>
      </c>
      <c r="B563" s="3" t="s">
        <v>87</v>
      </c>
      <c r="C563" s="1" t="s">
        <v>88</v>
      </c>
      <c r="D563" s="1" t="s">
        <v>170</v>
      </c>
      <c r="E563" s="4">
        <v>680361.12</v>
      </c>
      <c r="F563" s="5">
        <v>774855.72</v>
      </c>
      <c r="G563" s="6">
        <f t="shared" si="8"/>
        <v>0.87804878048780488</v>
      </c>
      <c r="H563" s="1">
        <v>2019</v>
      </c>
    </row>
    <row r="564" spans="1:8" x14ac:dyDescent="0.35">
      <c r="A564" s="2" t="s">
        <v>89</v>
      </c>
      <c r="B564" s="3" t="s">
        <v>90</v>
      </c>
      <c r="C564" s="1" t="s">
        <v>91</v>
      </c>
      <c r="D564" s="1" t="s">
        <v>170</v>
      </c>
      <c r="E564" s="4">
        <v>285182.53200000001</v>
      </c>
      <c r="F564" s="5">
        <v>300597.804</v>
      </c>
      <c r="G564" s="6">
        <f t="shared" si="8"/>
        <v>0.94871794871794868</v>
      </c>
      <c r="H564" s="1">
        <v>2019</v>
      </c>
    </row>
    <row r="565" spans="1:8" x14ac:dyDescent="0.35">
      <c r="A565" s="2" t="s">
        <v>92</v>
      </c>
      <c r="B565" s="3" t="s">
        <v>93</v>
      </c>
      <c r="C565" s="1" t="s">
        <v>94</v>
      </c>
      <c r="D565" s="1" t="s">
        <v>170</v>
      </c>
      <c r="E565" s="4">
        <v>110298.61800000002</v>
      </c>
      <c r="F565" s="5">
        <v>216271.80000000002</v>
      </c>
      <c r="G565" s="6">
        <f t="shared" si="8"/>
        <v>0.51</v>
      </c>
      <c r="H565" s="1">
        <v>2019</v>
      </c>
    </row>
    <row r="566" spans="1:8" x14ac:dyDescent="0.35">
      <c r="A566" s="2" t="s">
        <v>95</v>
      </c>
      <c r="B566" s="3" t="s">
        <v>96</v>
      </c>
      <c r="C566" s="1" t="s">
        <v>97</v>
      </c>
      <c r="D566" s="1" t="s">
        <v>170</v>
      </c>
      <c r="E566" s="4">
        <v>308197.07999999996</v>
      </c>
      <c r="F566" s="5">
        <v>304571.23199999996</v>
      </c>
      <c r="G566" s="6">
        <f t="shared" si="8"/>
        <v>1.0119047619047619</v>
      </c>
      <c r="H566" s="1">
        <v>2019</v>
      </c>
    </row>
    <row r="567" spans="1:8" x14ac:dyDescent="0.35">
      <c r="A567" s="2" t="s">
        <v>98</v>
      </c>
      <c r="B567" s="3" t="s">
        <v>99</v>
      </c>
      <c r="C567" s="1" t="s">
        <v>100</v>
      </c>
      <c r="D567" s="1" t="s">
        <v>170</v>
      </c>
      <c r="E567" s="4">
        <v>797371.39800000004</v>
      </c>
      <c r="F567" s="5">
        <v>677336.99400000006</v>
      </c>
      <c r="G567" s="6">
        <f t="shared" si="8"/>
        <v>1.1772151898734178</v>
      </c>
      <c r="H567" s="1">
        <v>2019</v>
      </c>
    </row>
    <row r="568" spans="1:8" x14ac:dyDescent="0.35">
      <c r="A568" s="2" t="s">
        <v>101</v>
      </c>
      <c r="B568" s="3" t="s">
        <v>102</v>
      </c>
      <c r="C568" s="1" t="s">
        <v>103</v>
      </c>
      <c r="D568" s="1" t="s">
        <v>170</v>
      </c>
      <c r="E568" s="4">
        <v>640822.16700000002</v>
      </c>
      <c r="F568" s="5">
        <v>940954.06799999997</v>
      </c>
      <c r="G568" s="6">
        <f t="shared" si="8"/>
        <v>0.68103448275862077</v>
      </c>
      <c r="H568" s="1">
        <v>2019</v>
      </c>
    </row>
    <row r="569" spans="1:8" x14ac:dyDescent="0.35">
      <c r="A569" s="2" t="s">
        <v>104</v>
      </c>
      <c r="B569" s="3" t="s">
        <v>105</v>
      </c>
      <c r="C569" s="1" t="s">
        <v>106</v>
      </c>
      <c r="D569" s="1" t="s">
        <v>170</v>
      </c>
      <c r="E569" s="4">
        <v>659859.15600000008</v>
      </c>
      <c r="F569" s="5">
        <v>348891.04800000001</v>
      </c>
      <c r="G569" s="6">
        <f t="shared" si="8"/>
        <v>1.8913043478260871</v>
      </c>
      <c r="H569" s="1">
        <v>2019</v>
      </c>
    </row>
    <row r="570" spans="1:8" x14ac:dyDescent="0.35">
      <c r="A570" s="2" t="s">
        <v>107</v>
      </c>
      <c r="B570" s="3" t="s">
        <v>108</v>
      </c>
      <c r="C570" s="1" t="s">
        <v>109</v>
      </c>
      <c r="D570" s="1" t="s">
        <v>170</v>
      </c>
      <c r="E570" s="4">
        <v>225010.17</v>
      </c>
      <c r="F570" s="5">
        <v>321443.10000000003</v>
      </c>
      <c r="G570" s="6">
        <f t="shared" si="8"/>
        <v>0.7</v>
      </c>
      <c r="H570" s="1">
        <v>2019</v>
      </c>
    </row>
    <row r="571" spans="1:8" x14ac:dyDescent="0.35">
      <c r="A571" s="2" t="s">
        <v>110</v>
      </c>
      <c r="B571" s="3" t="s">
        <v>111</v>
      </c>
      <c r="C571" s="1" t="s">
        <v>112</v>
      </c>
      <c r="D571" s="1" t="s">
        <v>170</v>
      </c>
      <c r="E571" s="4">
        <v>436378.59</v>
      </c>
      <c r="F571" s="5">
        <v>863059.87800000003</v>
      </c>
      <c r="G571" s="6">
        <f t="shared" si="8"/>
        <v>0.5056179775280899</v>
      </c>
      <c r="H571" s="1">
        <v>2019</v>
      </c>
    </row>
    <row r="572" spans="1:8" x14ac:dyDescent="0.35">
      <c r="A572" s="2" t="s">
        <v>113</v>
      </c>
      <c r="B572" s="3" t="s">
        <v>114</v>
      </c>
      <c r="C572" s="1" t="s">
        <v>115</v>
      </c>
      <c r="D572" s="1" t="s">
        <v>170</v>
      </c>
      <c r="E572" s="4">
        <v>617371.22699999996</v>
      </c>
      <c r="F572" s="5">
        <v>830257.85699999996</v>
      </c>
      <c r="G572" s="6">
        <f t="shared" si="8"/>
        <v>0.74358974358974361</v>
      </c>
      <c r="H572" s="1">
        <v>2019</v>
      </c>
    </row>
    <row r="573" spans="1:8" x14ac:dyDescent="0.35">
      <c r="A573" s="2" t="s">
        <v>113</v>
      </c>
      <c r="B573" s="3" t="s">
        <v>114</v>
      </c>
      <c r="C573" s="1" t="s">
        <v>116</v>
      </c>
      <c r="D573" s="1" t="s">
        <v>170</v>
      </c>
      <c r="E573" s="4">
        <v>196246.55699999997</v>
      </c>
      <c r="F573" s="5">
        <v>281571.147</v>
      </c>
      <c r="G573" s="6">
        <f t="shared" si="8"/>
        <v>0.69696969696969691</v>
      </c>
      <c r="H573" s="1">
        <v>2019</v>
      </c>
    </row>
    <row r="574" spans="1:8" x14ac:dyDescent="0.35">
      <c r="A574" s="2" t="s">
        <v>113</v>
      </c>
      <c r="B574" s="3" t="s">
        <v>114</v>
      </c>
      <c r="C574" s="1" t="s">
        <v>117</v>
      </c>
      <c r="D574" s="1" t="s">
        <v>170</v>
      </c>
      <c r="E574" s="4">
        <v>454853.31300000002</v>
      </c>
      <c r="F574" s="5">
        <v>738312.62400000019</v>
      </c>
      <c r="G574" s="6">
        <f t="shared" si="8"/>
        <v>0.61607142857142849</v>
      </c>
      <c r="H574" s="1">
        <v>2019</v>
      </c>
    </row>
    <row r="575" spans="1:8" x14ac:dyDescent="0.35">
      <c r="A575" s="2" t="s">
        <v>118</v>
      </c>
      <c r="B575" s="3" t="s">
        <v>119</v>
      </c>
      <c r="C575" s="1" t="s">
        <v>120</v>
      </c>
      <c r="D575" s="1" t="s">
        <v>170</v>
      </c>
      <c r="E575" s="4">
        <v>242950.80600000001</v>
      </c>
      <c r="F575" s="5">
        <v>242950.80600000001</v>
      </c>
      <c r="G575" s="6">
        <f t="shared" si="8"/>
        <v>1</v>
      </c>
      <c r="H575" s="1">
        <v>2019</v>
      </c>
    </row>
    <row r="576" spans="1:8" x14ac:dyDescent="0.35">
      <c r="A576" s="2" t="s">
        <v>121</v>
      </c>
      <c r="B576" s="3" t="s">
        <v>122</v>
      </c>
      <c r="C576" s="1" t="s">
        <v>123</v>
      </c>
      <c r="D576" s="1" t="s">
        <v>170</v>
      </c>
      <c r="E576" s="4">
        <v>105239.62800000001</v>
      </c>
      <c r="F576" s="5">
        <v>155571.62400000001</v>
      </c>
      <c r="G576" s="6">
        <f t="shared" si="8"/>
        <v>0.67647058823529416</v>
      </c>
      <c r="H576" s="1">
        <v>2019</v>
      </c>
    </row>
    <row r="577" spans="1:8" x14ac:dyDescent="0.35">
      <c r="A577" s="2" t="s">
        <v>124</v>
      </c>
      <c r="B577" s="3" t="s">
        <v>125</v>
      </c>
      <c r="C577" s="1" t="s">
        <v>126</v>
      </c>
      <c r="D577" s="1" t="s">
        <v>170</v>
      </c>
      <c r="E577" s="4">
        <v>225035.28</v>
      </c>
      <c r="F577" s="5">
        <v>348804.68400000001</v>
      </c>
      <c r="G577" s="6">
        <f t="shared" si="8"/>
        <v>0.64516129032258063</v>
      </c>
      <c r="H577" s="1">
        <v>2019</v>
      </c>
    </row>
    <row r="578" spans="1:8" x14ac:dyDescent="0.35">
      <c r="A578" s="2" t="s">
        <v>127</v>
      </c>
      <c r="B578" s="3" t="s">
        <v>128</v>
      </c>
      <c r="C578" s="1" t="s">
        <v>129</v>
      </c>
      <c r="D578" s="1" t="s">
        <v>170</v>
      </c>
      <c r="E578" s="4">
        <v>727544.80800000008</v>
      </c>
      <c r="F578" s="5">
        <v>880712.13600000006</v>
      </c>
      <c r="G578" s="6">
        <f t="shared" si="8"/>
        <v>0.82608695652173914</v>
      </c>
      <c r="H578" s="1">
        <v>2019</v>
      </c>
    </row>
    <row r="579" spans="1:8" x14ac:dyDescent="0.35">
      <c r="A579" s="2" t="s">
        <v>130</v>
      </c>
      <c r="B579" s="3" t="s">
        <v>131</v>
      </c>
      <c r="C579" s="1" t="s">
        <v>132</v>
      </c>
      <c r="D579" s="1" t="s">
        <v>170</v>
      </c>
      <c r="E579" s="4">
        <v>227823.62400000001</v>
      </c>
      <c r="F579" s="5">
        <v>204785.28000000003</v>
      </c>
      <c r="G579" s="6">
        <f t="shared" ref="G579:G642" si="9">E579/F579</f>
        <v>1.1124999999999998</v>
      </c>
      <c r="H579" s="1">
        <v>2019</v>
      </c>
    </row>
    <row r="580" spans="1:8" x14ac:dyDescent="0.35">
      <c r="A580" s="2" t="s">
        <v>133</v>
      </c>
      <c r="B580" s="3" t="s">
        <v>134</v>
      </c>
      <c r="C580" s="1" t="s">
        <v>135</v>
      </c>
      <c r="D580" s="1" t="s">
        <v>170</v>
      </c>
      <c r="E580" s="4">
        <v>173121.16500000001</v>
      </c>
      <c r="F580" s="5">
        <v>539148.77100000007</v>
      </c>
      <c r="G580" s="6">
        <f t="shared" si="9"/>
        <v>0.32110091743119262</v>
      </c>
      <c r="H580" s="1">
        <v>2019</v>
      </c>
    </row>
    <row r="581" spans="1:8" x14ac:dyDescent="0.35">
      <c r="A581" s="2" t="s">
        <v>136</v>
      </c>
      <c r="B581" s="3" t="s">
        <v>137</v>
      </c>
      <c r="C581" s="1" t="s">
        <v>138</v>
      </c>
      <c r="D581" s="1" t="s">
        <v>170</v>
      </c>
      <c r="E581" s="4">
        <v>246179.48400000003</v>
      </c>
      <c r="F581" s="5">
        <v>299154.81600000005</v>
      </c>
      <c r="G581" s="6">
        <f t="shared" si="9"/>
        <v>0.82291666666666663</v>
      </c>
      <c r="H581" s="1">
        <v>2019</v>
      </c>
    </row>
    <row r="582" spans="1:8" x14ac:dyDescent="0.35">
      <c r="A582" s="2" t="s">
        <v>139</v>
      </c>
      <c r="B582" s="3" t="s">
        <v>140</v>
      </c>
      <c r="C582" s="1" t="s">
        <v>141</v>
      </c>
      <c r="D582" s="1" t="s">
        <v>170</v>
      </c>
      <c r="E582" s="4">
        <v>527493.91500000004</v>
      </c>
      <c r="F582" s="5">
        <v>389533.96799999999</v>
      </c>
      <c r="G582" s="6">
        <f t="shared" si="9"/>
        <v>1.3541666666666667</v>
      </c>
      <c r="H582" s="1">
        <v>2019</v>
      </c>
    </row>
    <row r="583" spans="1:8" x14ac:dyDescent="0.35">
      <c r="A583" s="2" t="s">
        <v>142</v>
      </c>
      <c r="B583" s="3" t="s">
        <v>143</v>
      </c>
      <c r="C583" s="1" t="s">
        <v>144</v>
      </c>
      <c r="D583" s="1" t="s">
        <v>170</v>
      </c>
      <c r="E583" s="4">
        <v>548290.701</v>
      </c>
      <c r="F583" s="5">
        <v>1035660.213</v>
      </c>
      <c r="G583" s="6">
        <f t="shared" si="9"/>
        <v>0.52941176470588236</v>
      </c>
      <c r="H583" s="1">
        <v>2019</v>
      </c>
    </row>
    <row r="584" spans="1:8" x14ac:dyDescent="0.35">
      <c r="A584" s="2" t="s">
        <v>142</v>
      </c>
      <c r="B584" s="3" t="s">
        <v>143</v>
      </c>
      <c r="C584" s="1" t="s">
        <v>145</v>
      </c>
      <c r="D584" s="1" t="s">
        <v>170</v>
      </c>
      <c r="E584" s="4">
        <v>280967.03100000002</v>
      </c>
      <c r="F584" s="5">
        <v>751423.45500000007</v>
      </c>
      <c r="G584" s="6">
        <f t="shared" si="9"/>
        <v>0.37391304347826088</v>
      </c>
      <c r="H584" s="1">
        <v>2019</v>
      </c>
    </row>
    <row r="585" spans="1:8" x14ac:dyDescent="0.35">
      <c r="A585" s="2" t="s">
        <v>146</v>
      </c>
      <c r="B585" s="3" t="s">
        <v>147</v>
      </c>
      <c r="C585" s="1" t="s">
        <v>148</v>
      </c>
      <c r="D585" s="1" t="s">
        <v>170</v>
      </c>
      <c r="E585" s="4">
        <v>251347.63500000004</v>
      </c>
      <c r="F585" s="5">
        <v>374736.47399999999</v>
      </c>
      <c r="G585" s="6">
        <f t="shared" si="9"/>
        <v>0.67073170731707332</v>
      </c>
      <c r="H585" s="1">
        <v>2019</v>
      </c>
    </row>
    <row r="586" spans="1:8" x14ac:dyDescent="0.35">
      <c r="A586" s="2" t="s">
        <v>149</v>
      </c>
      <c r="B586" s="3" t="s">
        <v>150</v>
      </c>
      <c r="C586" s="1" t="s">
        <v>151</v>
      </c>
      <c r="D586" s="1" t="s">
        <v>170</v>
      </c>
      <c r="E586" s="4">
        <v>189682.614</v>
      </c>
      <c r="F586" s="5">
        <v>256989.348</v>
      </c>
      <c r="G586" s="6">
        <f t="shared" si="9"/>
        <v>0.73809523809523814</v>
      </c>
      <c r="H586" s="1">
        <v>2019</v>
      </c>
    </row>
    <row r="587" spans="1:8" x14ac:dyDescent="0.35">
      <c r="A587" s="2" t="s">
        <v>152</v>
      </c>
      <c r="B587" s="3" t="s">
        <v>153</v>
      </c>
      <c r="C587" s="1" t="s">
        <v>154</v>
      </c>
      <c r="D587" s="1" t="s">
        <v>170</v>
      </c>
      <c r="E587" s="4">
        <v>405970.92900000006</v>
      </c>
      <c r="F587" s="5">
        <v>361358.73900000006</v>
      </c>
      <c r="G587" s="6">
        <f t="shared" si="9"/>
        <v>1.1234567901234567</v>
      </c>
      <c r="H587" s="1">
        <v>2019</v>
      </c>
    </row>
    <row r="588" spans="1:8" x14ac:dyDescent="0.35">
      <c r="A588" s="2" t="s">
        <v>155</v>
      </c>
      <c r="B588" s="3" t="s">
        <v>156</v>
      </c>
      <c r="C588" s="1" t="s">
        <v>157</v>
      </c>
      <c r="D588" s="1" t="s">
        <v>170</v>
      </c>
      <c r="E588" s="4">
        <v>89603.900999999998</v>
      </c>
      <c r="F588" s="5">
        <v>255698.93700000001</v>
      </c>
      <c r="G588" s="6">
        <f t="shared" si="9"/>
        <v>0.3504273504273504</v>
      </c>
      <c r="H588" s="1">
        <v>2019</v>
      </c>
    </row>
    <row r="589" spans="1:8" x14ac:dyDescent="0.35">
      <c r="A589" s="2" t="s">
        <v>158</v>
      </c>
      <c r="B589" s="3" t="s">
        <v>159</v>
      </c>
      <c r="C589" s="1" t="s">
        <v>160</v>
      </c>
      <c r="D589" s="1" t="s">
        <v>170</v>
      </c>
      <c r="E589" s="4">
        <v>449668.20600000006</v>
      </c>
      <c r="F589" s="5">
        <v>524612.90700000012</v>
      </c>
      <c r="G589" s="6">
        <f t="shared" si="9"/>
        <v>0.8571428571428571</v>
      </c>
      <c r="H589" s="1">
        <v>2019</v>
      </c>
    </row>
    <row r="590" spans="1:8" x14ac:dyDescent="0.35">
      <c r="A590" s="2" t="s">
        <v>161</v>
      </c>
      <c r="B590" s="3" t="s">
        <v>162</v>
      </c>
      <c r="C590" s="1" t="s">
        <v>163</v>
      </c>
      <c r="D590" s="1" t="s">
        <v>170</v>
      </c>
      <c r="E590" s="4">
        <v>28021.059000000001</v>
      </c>
      <c r="F590" s="5">
        <v>67080.717000000004</v>
      </c>
      <c r="G590" s="6">
        <f t="shared" si="9"/>
        <v>0.41772151898734178</v>
      </c>
      <c r="H590" s="1">
        <v>2019</v>
      </c>
    </row>
    <row r="591" spans="1:8" x14ac:dyDescent="0.35">
      <c r="A591" s="2" t="s">
        <v>164</v>
      </c>
      <c r="B591" s="3" t="s">
        <v>165</v>
      </c>
      <c r="C591" s="1" t="s">
        <v>166</v>
      </c>
      <c r="D591" s="1" t="s">
        <v>170</v>
      </c>
      <c r="E591" s="4">
        <v>293649.05700000003</v>
      </c>
      <c r="F591" s="5">
        <v>918594.48600000003</v>
      </c>
      <c r="G591" s="6">
        <f t="shared" si="9"/>
        <v>0.31967213114754101</v>
      </c>
      <c r="H591" s="1">
        <v>2019</v>
      </c>
    </row>
    <row r="592" spans="1:8" x14ac:dyDescent="0.35">
      <c r="A592" s="2" t="s">
        <v>7</v>
      </c>
      <c r="B592" s="3" t="s">
        <v>8</v>
      </c>
      <c r="C592" s="1" t="s">
        <v>9</v>
      </c>
      <c r="D592" s="1" t="s">
        <v>10</v>
      </c>
      <c r="E592" s="4">
        <v>232975.899</v>
      </c>
      <c r="F592" s="5">
        <v>386399.05200000003</v>
      </c>
      <c r="G592" s="6">
        <f t="shared" si="9"/>
        <v>0.6029411764705882</v>
      </c>
      <c r="H592" s="1">
        <v>2018</v>
      </c>
    </row>
    <row r="593" spans="1:8" x14ac:dyDescent="0.35">
      <c r="A593" s="2" t="s">
        <v>11</v>
      </c>
      <c r="B593" s="3" t="s">
        <v>12</v>
      </c>
      <c r="C593" s="1" t="s">
        <v>13</v>
      </c>
      <c r="D593" s="1" t="s">
        <v>10</v>
      </c>
      <c r="E593" s="4">
        <v>128224.78199999999</v>
      </c>
      <c r="F593" s="5">
        <v>314456.01299999998</v>
      </c>
      <c r="G593" s="6">
        <f t="shared" si="9"/>
        <v>0.40776699029126212</v>
      </c>
      <c r="H593" s="1">
        <v>2018</v>
      </c>
    </row>
    <row r="594" spans="1:8" x14ac:dyDescent="0.35">
      <c r="A594" s="2" t="s">
        <v>14</v>
      </c>
      <c r="B594" s="3" t="s">
        <v>15</v>
      </c>
      <c r="C594" s="1" t="s">
        <v>16</v>
      </c>
      <c r="D594" s="1" t="s">
        <v>10</v>
      </c>
      <c r="E594" s="4">
        <v>343494.10800000001</v>
      </c>
      <c r="F594" s="5">
        <v>257620.58100000003</v>
      </c>
      <c r="G594" s="6">
        <f t="shared" si="9"/>
        <v>1.3333333333333333</v>
      </c>
      <c r="H594" s="1">
        <v>2018</v>
      </c>
    </row>
    <row r="595" spans="1:8" x14ac:dyDescent="0.35">
      <c r="A595" s="2" t="s">
        <v>17</v>
      </c>
      <c r="B595" s="3" t="s">
        <v>18</v>
      </c>
      <c r="C595" s="1" t="s">
        <v>19</v>
      </c>
      <c r="D595" s="1" t="s">
        <v>10</v>
      </c>
      <c r="E595" s="4">
        <v>256430.98799999998</v>
      </c>
      <c r="F595" s="5">
        <v>308882.78100000002</v>
      </c>
      <c r="G595" s="6">
        <f t="shared" si="9"/>
        <v>0.83018867924528295</v>
      </c>
      <c r="H595" s="1">
        <v>2018</v>
      </c>
    </row>
    <row r="596" spans="1:8" x14ac:dyDescent="0.35">
      <c r="A596" s="2" t="s">
        <v>20</v>
      </c>
      <c r="B596" s="3" t="s">
        <v>21</v>
      </c>
      <c r="C596" s="1" t="s">
        <v>22</v>
      </c>
      <c r="D596" s="1" t="s">
        <v>10</v>
      </c>
      <c r="E596" s="4">
        <v>148680.63</v>
      </c>
      <c r="F596" s="5">
        <v>215586.9135</v>
      </c>
      <c r="G596" s="6">
        <f t="shared" si="9"/>
        <v>0.68965517241379315</v>
      </c>
      <c r="H596" s="1">
        <v>2018</v>
      </c>
    </row>
    <row r="597" spans="1:8" x14ac:dyDescent="0.35">
      <c r="A597" s="2" t="s">
        <v>20</v>
      </c>
      <c r="B597" s="3" t="s">
        <v>21</v>
      </c>
      <c r="C597" s="1" t="s">
        <v>23</v>
      </c>
      <c r="D597" s="1" t="s">
        <v>10</v>
      </c>
      <c r="E597" s="4">
        <v>136452.9375</v>
      </c>
      <c r="F597" s="5">
        <v>316570.815</v>
      </c>
      <c r="G597" s="6">
        <f t="shared" si="9"/>
        <v>0.43103448275862066</v>
      </c>
      <c r="H597" s="1">
        <v>2018</v>
      </c>
    </row>
    <row r="598" spans="1:8" x14ac:dyDescent="0.35">
      <c r="A598" s="2" t="s">
        <v>20</v>
      </c>
      <c r="B598" s="3" t="s">
        <v>21</v>
      </c>
      <c r="C598" s="1" t="s">
        <v>24</v>
      </c>
      <c r="D598" s="1" t="s">
        <v>10</v>
      </c>
      <c r="E598" s="4">
        <v>294516.37124999997</v>
      </c>
      <c r="F598" s="5">
        <v>282371.36625000002</v>
      </c>
      <c r="G598" s="6">
        <f t="shared" si="9"/>
        <v>1.0430107526881718</v>
      </c>
      <c r="H598" s="1">
        <v>2018</v>
      </c>
    </row>
    <row r="599" spans="1:8" x14ac:dyDescent="0.35">
      <c r="A599" s="2" t="s">
        <v>20</v>
      </c>
      <c r="B599" s="3" t="s">
        <v>21</v>
      </c>
      <c r="C599" s="1" t="s">
        <v>25</v>
      </c>
      <c r="D599" s="1" t="s">
        <v>10</v>
      </c>
      <c r="E599" s="4">
        <v>150723.639</v>
      </c>
      <c r="F599" s="5">
        <v>393936.78374999994</v>
      </c>
      <c r="G599" s="6">
        <f t="shared" si="9"/>
        <v>0.38260869565217398</v>
      </c>
      <c r="H599" s="1">
        <v>2018</v>
      </c>
    </row>
    <row r="600" spans="1:8" x14ac:dyDescent="0.35">
      <c r="A600" s="2" t="s">
        <v>26</v>
      </c>
      <c r="B600" s="3" t="s">
        <v>27</v>
      </c>
      <c r="C600" s="1" t="s">
        <v>28</v>
      </c>
      <c r="D600" s="1" t="s">
        <v>10</v>
      </c>
      <c r="E600" s="4">
        <v>146271.177</v>
      </c>
      <c r="F600" s="5">
        <v>117401.86575000001</v>
      </c>
      <c r="G600" s="6">
        <f t="shared" si="9"/>
        <v>1.2459016393442621</v>
      </c>
      <c r="H600" s="1">
        <v>2018</v>
      </c>
    </row>
    <row r="601" spans="1:8" x14ac:dyDescent="0.35">
      <c r="A601" s="2" t="s">
        <v>29</v>
      </c>
      <c r="B601" s="3" t="s">
        <v>30</v>
      </c>
      <c r="C601" s="1" t="s">
        <v>31</v>
      </c>
      <c r="D601" s="1" t="s">
        <v>10</v>
      </c>
      <c r="E601" s="4">
        <v>302215.212</v>
      </c>
      <c r="F601" s="5">
        <v>214069.10850000003</v>
      </c>
      <c r="G601" s="6">
        <f t="shared" si="9"/>
        <v>1.4117647058823528</v>
      </c>
      <c r="H601" s="1">
        <v>2018</v>
      </c>
    </row>
    <row r="602" spans="1:8" x14ac:dyDescent="0.35">
      <c r="A602" s="2" t="s">
        <v>32</v>
      </c>
      <c r="B602" s="3" t="s">
        <v>33</v>
      </c>
      <c r="C602" s="1" t="s">
        <v>34</v>
      </c>
      <c r="D602" s="1" t="s">
        <v>10</v>
      </c>
      <c r="E602" s="4">
        <v>198851.76</v>
      </c>
      <c r="F602" s="5">
        <v>248564.7</v>
      </c>
      <c r="G602" s="6">
        <f t="shared" si="9"/>
        <v>0.8</v>
      </c>
      <c r="H602" s="1">
        <v>2018</v>
      </c>
    </row>
    <row r="603" spans="1:8" x14ac:dyDescent="0.35">
      <c r="A603" s="2" t="s">
        <v>35</v>
      </c>
      <c r="B603" s="3" t="s">
        <v>36</v>
      </c>
      <c r="C603" s="1" t="s">
        <v>37</v>
      </c>
      <c r="D603" s="1" t="s">
        <v>10</v>
      </c>
      <c r="E603" s="4">
        <v>57048.117750000005</v>
      </c>
      <c r="F603" s="5">
        <v>80452.473750000005</v>
      </c>
      <c r="G603" s="6">
        <f t="shared" si="9"/>
        <v>0.70909090909090911</v>
      </c>
      <c r="H603" s="1">
        <v>2018</v>
      </c>
    </row>
    <row r="604" spans="1:8" x14ac:dyDescent="0.35">
      <c r="A604" s="2" t="s">
        <v>35</v>
      </c>
      <c r="B604" s="3" t="s">
        <v>36</v>
      </c>
      <c r="C604" s="1" t="s">
        <v>38</v>
      </c>
      <c r="D604" s="1" t="s">
        <v>10</v>
      </c>
      <c r="E604" s="4">
        <v>62725.320000000007</v>
      </c>
      <c r="F604" s="5">
        <v>237460.14</v>
      </c>
      <c r="G604" s="6">
        <f t="shared" si="9"/>
        <v>0.26415094339622641</v>
      </c>
      <c r="H604" s="1">
        <v>2018</v>
      </c>
    </row>
    <row r="605" spans="1:8" x14ac:dyDescent="0.35">
      <c r="A605" s="2" t="s">
        <v>39</v>
      </c>
      <c r="B605" s="3" t="s">
        <v>40</v>
      </c>
      <c r="C605" s="1" t="s">
        <v>41</v>
      </c>
      <c r="D605" s="1" t="s">
        <v>10</v>
      </c>
      <c r="E605" s="4">
        <v>124084.06200000001</v>
      </c>
      <c r="F605" s="5">
        <v>134424.40050000002</v>
      </c>
      <c r="G605" s="6">
        <f t="shared" si="9"/>
        <v>0.92307692307692302</v>
      </c>
      <c r="H605" s="1">
        <v>2018</v>
      </c>
    </row>
    <row r="606" spans="1:8" x14ac:dyDescent="0.35">
      <c r="A606" s="2" t="s">
        <v>42</v>
      </c>
      <c r="B606" s="3" t="s">
        <v>43</v>
      </c>
      <c r="C606" s="1" t="s">
        <v>44</v>
      </c>
      <c r="D606" s="1" t="s">
        <v>10</v>
      </c>
      <c r="E606" s="4">
        <v>493240.10399999999</v>
      </c>
      <c r="F606" s="5">
        <v>148999.61475000001</v>
      </c>
      <c r="G606" s="6">
        <f t="shared" si="9"/>
        <v>3.3103448275862069</v>
      </c>
      <c r="H606" s="1">
        <v>2018</v>
      </c>
    </row>
    <row r="607" spans="1:8" x14ac:dyDescent="0.35">
      <c r="A607" s="2" t="s">
        <v>45</v>
      </c>
      <c r="B607" s="3" t="s">
        <v>46</v>
      </c>
      <c r="C607" s="1" t="s">
        <v>47</v>
      </c>
      <c r="D607" s="1" t="s">
        <v>10</v>
      </c>
      <c r="E607" s="4">
        <v>236885.63399999999</v>
      </c>
      <c r="F607" s="5">
        <v>259916.18175000002</v>
      </c>
      <c r="G607" s="6">
        <f t="shared" si="9"/>
        <v>0.911392405063291</v>
      </c>
      <c r="H607" s="1">
        <v>2018</v>
      </c>
    </row>
    <row r="608" spans="1:8" x14ac:dyDescent="0.35">
      <c r="A608" s="2" t="s">
        <v>48</v>
      </c>
      <c r="B608" s="3" t="s">
        <v>49</v>
      </c>
      <c r="C608" s="1" t="s">
        <v>50</v>
      </c>
      <c r="D608" s="1" t="s">
        <v>10</v>
      </c>
      <c r="E608" s="4">
        <v>496245.79125000001</v>
      </c>
      <c r="F608" s="5">
        <v>175440.43124999999</v>
      </c>
      <c r="G608" s="6">
        <f t="shared" si="9"/>
        <v>2.8285714285714287</v>
      </c>
      <c r="H608" s="1">
        <v>2018</v>
      </c>
    </row>
    <row r="609" spans="1:8" x14ac:dyDescent="0.35">
      <c r="A609" s="2" t="s">
        <v>51</v>
      </c>
      <c r="B609" s="3" t="s">
        <v>52</v>
      </c>
      <c r="C609" s="1" t="s">
        <v>53</v>
      </c>
      <c r="D609" s="1" t="s">
        <v>10</v>
      </c>
      <c r="E609" s="4">
        <v>97352.887500000012</v>
      </c>
      <c r="F609" s="5">
        <v>115053.41250000001</v>
      </c>
      <c r="G609" s="6">
        <f t="shared" si="9"/>
        <v>0.84615384615384626</v>
      </c>
      <c r="H609" s="1">
        <v>2018</v>
      </c>
    </row>
    <row r="610" spans="1:8" x14ac:dyDescent="0.35">
      <c r="A610" s="2" t="s">
        <v>51</v>
      </c>
      <c r="B610" s="3" t="s">
        <v>52</v>
      </c>
      <c r="C610" s="1" t="s">
        <v>54</v>
      </c>
      <c r="D610" s="1" t="s">
        <v>10</v>
      </c>
      <c r="E610" s="4">
        <v>92975.42475000002</v>
      </c>
      <c r="F610" s="5">
        <v>96974.367750000005</v>
      </c>
      <c r="G610" s="6">
        <f t="shared" si="9"/>
        <v>0.95876288659793829</v>
      </c>
      <c r="H610" s="1">
        <v>2018</v>
      </c>
    </row>
    <row r="611" spans="1:8" x14ac:dyDescent="0.35">
      <c r="A611" s="2" t="s">
        <v>55</v>
      </c>
      <c r="B611" s="3" t="s">
        <v>56</v>
      </c>
      <c r="C611" s="1" t="s">
        <v>57</v>
      </c>
      <c r="D611" s="1" t="s">
        <v>10</v>
      </c>
      <c r="E611" s="4">
        <v>230190.09299999999</v>
      </c>
      <c r="F611" s="5">
        <v>101439.702</v>
      </c>
      <c r="G611" s="6">
        <f t="shared" si="9"/>
        <v>2.2692307692307692</v>
      </c>
      <c r="H611" s="1">
        <v>2018</v>
      </c>
    </row>
    <row r="612" spans="1:8" x14ac:dyDescent="0.35">
      <c r="A612" s="2" t="s">
        <v>58</v>
      </c>
      <c r="B612" s="3" t="s">
        <v>59</v>
      </c>
      <c r="C612" s="1" t="s">
        <v>60</v>
      </c>
      <c r="D612" s="1" t="s">
        <v>10</v>
      </c>
      <c r="E612" s="4">
        <v>27952.857</v>
      </c>
      <c r="F612" s="5">
        <v>22068.045000000002</v>
      </c>
      <c r="G612" s="6">
        <f t="shared" si="9"/>
        <v>1.2666666666666666</v>
      </c>
      <c r="H612" s="1">
        <v>2018</v>
      </c>
    </row>
    <row r="613" spans="1:8" x14ac:dyDescent="0.35">
      <c r="A613" s="2" t="s">
        <v>61</v>
      </c>
      <c r="B613" s="3" t="s">
        <v>62</v>
      </c>
      <c r="C613" s="1" t="s">
        <v>63</v>
      </c>
      <c r="D613" s="1" t="s">
        <v>10</v>
      </c>
      <c r="E613" s="4">
        <v>182780.7795</v>
      </c>
      <c r="F613" s="5">
        <v>447497.77049999998</v>
      </c>
      <c r="G613" s="6">
        <f t="shared" si="9"/>
        <v>0.40845070422535212</v>
      </c>
      <c r="H613" s="1">
        <v>2018</v>
      </c>
    </row>
    <row r="614" spans="1:8" x14ac:dyDescent="0.35">
      <c r="A614" s="2" t="s">
        <v>64</v>
      </c>
      <c r="B614" s="3" t="s">
        <v>65</v>
      </c>
      <c r="C614" s="1" t="s">
        <v>66</v>
      </c>
      <c r="D614" s="1" t="s">
        <v>10</v>
      </c>
      <c r="E614" s="4">
        <v>207497.29499999998</v>
      </c>
      <c r="F614" s="5">
        <v>154220.96250000002</v>
      </c>
      <c r="G614" s="6">
        <f t="shared" si="9"/>
        <v>1.3454545454545452</v>
      </c>
      <c r="H614" s="1">
        <v>2018</v>
      </c>
    </row>
    <row r="615" spans="1:8" x14ac:dyDescent="0.35">
      <c r="A615" s="2" t="s">
        <v>67</v>
      </c>
      <c r="B615" s="3" t="s">
        <v>68</v>
      </c>
      <c r="C615" s="1" t="s">
        <v>69</v>
      </c>
      <c r="D615" s="1" t="s">
        <v>10</v>
      </c>
      <c r="E615" s="4">
        <v>244553.62049999999</v>
      </c>
      <c r="F615" s="5">
        <v>151390.3365</v>
      </c>
      <c r="G615" s="6">
        <f t="shared" si="9"/>
        <v>1.6153846153846152</v>
      </c>
      <c r="H615" s="1">
        <v>2018</v>
      </c>
    </row>
    <row r="616" spans="1:8" x14ac:dyDescent="0.35">
      <c r="A616" s="2" t="s">
        <v>70</v>
      </c>
      <c r="B616" s="3" t="s">
        <v>71</v>
      </c>
      <c r="C616" s="1" t="s">
        <v>72</v>
      </c>
      <c r="D616" s="1" t="s">
        <v>10</v>
      </c>
      <c r="E616" s="4">
        <v>288271.49400000006</v>
      </c>
      <c r="F616" s="5">
        <v>267680.67300000001</v>
      </c>
      <c r="G616" s="6">
        <f t="shared" si="9"/>
        <v>1.0769230769230771</v>
      </c>
      <c r="H616" s="1">
        <v>2018</v>
      </c>
    </row>
    <row r="617" spans="1:8" x14ac:dyDescent="0.35">
      <c r="A617" s="2" t="s">
        <v>70</v>
      </c>
      <c r="B617" s="3" t="s">
        <v>71</v>
      </c>
      <c r="C617" s="1" t="s">
        <v>73</v>
      </c>
      <c r="D617" s="1" t="s">
        <v>10</v>
      </c>
      <c r="E617" s="4">
        <v>413150.54400000005</v>
      </c>
      <c r="F617" s="5">
        <v>703647.02025000018</v>
      </c>
      <c r="G617" s="6">
        <f t="shared" si="9"/>
        <v>0.58715596330275222</v>
      </c>
      <c r="H617" s="1">
        <v>2018</v>
      </c>
    </row>
    <row r="618" spans="1:8" x14ac:dyDescent="0.35">
      <c r="A618" s="2" t="s">
        <v>74</v>
      </c>
      <c r="B618" s="3" t="s">
        <v>75</v>
      </c>
      <c r="C618" s="1" t="s">
        <v>76</v>
      </c>
      <c r="D618" s="1" t="s">
        <v>10</v>
      </c>
      <c r="E618" s="4">
        <v>165967.19100000002</v>
      </c>
      <c r="F618" s="5">
        <v>229800.72600000002</v>
      </c>
      <c r="G618" s="6">
        <f t="shared" si="9"/>
        <v>0.72222222222222221</v>
      </c>
      <c r="H618" s="1">
        <v>2018</v>
      </c>
    </row>
    <row r="619" spans="1:8" x14ac:dyDescent="0.35">
      <c r="A619" s="2" t="s">
        <v>77</v>
      </c>
      <c r="B619" s="3" t="s">
        <v>78</v>
      </c>
      <c r="C619" s="1" t="s">
        <v>79</v>
      </c>
      <c r="D619" s="1" t="s">
        <v>10</v>
      </c>
      <c r="E619" s="4">
        <v>107365.31099999999</v>
      </c>
      <c r="F619" s="5">
        <v>79356.968999999997</v>
      </c>
      <c r="G619" s="6">
        <f t="shared" si="9"/>
        <v>1.3529411764705881</v>
      </c>
      <c r="H619" s="1">
        <v>2018</v>
      </c>
    </row>
    <row r="620" spans="1:8" x14ac:dyDescent="0.35">
      <c r="A620" s="2" t="s">
        <v>80</v>
      </c>
      <c r="B620" s="3" t="s">
        <v>81</v>
      </c>
      <c r="C620" s="1" t="s">
        <v>82</v>
      </c>
      <c r="D620" s="1" t="s">
        <v>10</v>
      </c>
      <c r="E620" s="4">
        <v>143141.90400000001</v>
      </c>
      <c r="F620" s="5">
        <v>101041.34400000001</v>
      </c>
      <c r="G620" s="6">
        <f t="shared" si="9"/>
        <v>1.4166666666666665</v>
      </c>
      <c r="H620" s="1">
        <v>2018</v>
      </c>
    </row>
    <row r="621" spans="1:8" x14ac:dyDescent="0.35">
      <c r="A621" s="2" t="s">
        <v>83</v>
      </c>
      <c r="B621" s="3" t="s">
        <v>84</v>
      </c>
      <c r="C621" s="1" t="s">
        <v>85</v>
      </c>
      <c r="D621" s="1" t="s">
        <v>10</v>
      </c>
      <c r="E621" s="4">
        <v>55851.660000000011</v>
      </c>
      <c r="F621" s="5">
        <v>19548.081000000006</v>
      </c>
      <c r="G621" s="6">
        <f t="shared" si="9"/>
        <v>2.8571428571428568</v>
      </c>
      <c r="H621" s="1">
        <v>2018</v>
      </c>
    </row>
    <row r="622" spans="1:8" x14ac:dyDescent="0.35">
      <c r="A622" s="2" t="s">
        <v>86</v>
      </c>
      <c r="B622" s="3" t="s">
        <v>87</v>
      </c>
      <c r="C622" s="1" t="s">
        <v>88</v>
      </c>
      <c r="D622" s="1" t="s">
        <v>10</v>
      </c>
      <c r="E622" s="4">
        <v>124792.34625</v>
      </c>
      <c r="F622" s="5">
        <v>227399.38649999999</v>
      </c>
      <c r="G622" s="6">
        <f t="shared" si="9"/>
        <v>0.54878048780487809</v>
      </c>
      <c r="H622" s="1">
        <v>2018</v>
      </c>
    </row>
    <row r="623" spans="1:8" x14ac:dyDescent="0.35">
      <c r="A623" s="2" t="s">
        <v>89</v>
      </c>
      <c r="B623" s="3" t="s">
        <v>90</v>
      </c>
      <c r="C623" s="1" t="s">
        <v>91</v>
      </c>
      <c r="D623" s="1" t="s">
        <v>10</v>
      </c>
      <c r="E623" s="4">
        <v>59832.73575</v>
      </c>
      <c r="F623" s="5">
        <v>65623.000500000009</v>
      </c>
      <c r="G623" s="6">
        <f t="shared" si="9"/>
        <v>0.91176470588235281</v>
      </c>
      <c r="H623" s="1">
        <v>2018</v>
      </c>
    </row>
    <row r="624" spans="1:8" x14ac:dyDescent="0.35">
      <c r="A624" s="2" t="s">
        <v>92</v>
      </c>
      <c r="B624" s="3" t="s">
        <v>93</v>
      </c>
      <c r="C624" s="1" t="s">
        <v>94</v>
      </c>
      <c r="D624" s="1" t="s">
        <v>10</v>
      </c>
      <c r="E624" s="4">
        <v>330737.74200000003</v>
      </c>
      <c r="F624" s="5">
        <v>303553.81800000003</v>
      </c>
      <c r="G624" s="6">
        <f t="shared" si="9"/>
        <v>1.0895522388059702</v>
      </c>
      <c r="H624" s="1">
        <v>2018</v>
      </c>
    </row>
    <row r="625" spans="1:8" x14ac:dyDescent="0.35">
      <c r="A625" s="2" t="s">
        <v>95</v>
      </c>
      <c r="B625" s="3" t="s">
        <v>96</v>
      </c>
      <c r="C625" s="1" t="s">
        <v>97</v>
      </c>
      <c r="D625" s="1" t="s">
        <v>10</v>
      </c>
      <c r="E625" s="4">
        <v>135199.66500000001</v>
      </c>
      <c r="F625" s="5">
        <v>160777.98000000001</v>
      </c>
      <c r="G625" s="6">
        <f t="shared" si="9"/>
        <v>0.84090909090909094</v>
      </c>
      <c r="H625" s="1">
        <v>2018</v>
      </c>
    </row>
    <row r="626" spans="1:8" x14ac:dyDescent="0.35">
      <c r="A626" s="2" t="s">
        <v>98</v>
      </c>
      <c r="B626" s="3" t="s">
        <v>99</v>
      </c>
      <c r="C626" s="1" t="s">
        <v>100</v>
      </c>
      <c r="D626" s="1" t="s">
        <v>10</v>
      </c>
      <c r="E626" s="4">
        <v>39959.831249999996</v>
      </c>
      <c r="F626" s="5">
        <v>45820.606499999994</v>
      </c>
      <c r="G626" s="6">
        <f t="shared" si="9"/>
        <v>0.87209302325581395</v>
      </c>
      <c r="H626" s="1">
        <v>2018</v>
      </c>
    </row>
    <row r="627" spans="1:8" x14ac:dyDescent="0.35">
      <c r="A627" s="2" t="s">
        <v>101</v>
      </c>
      <c r="B627" s="3" t="s">
        <v>102</v>
      </c>
      <c r="C627" s="1" t="s">
        <v>103</v>
      </c>
      <c r="D627" s="1" t="s">
        <v>10</v>
      </c>
      <c r="E627" s="4">
        <v>137001.61800000002</v>
      </c>
      <c r="F627" s="5">
        <v>291567.54599999997</v>
      </c>
      <c r="G627" s="6">
        <f t="shared" si="9"/>
        <v>0.46987951807228928</v>
      </c>
      <c r="H627" s="1">
        <v>2018</v>
      </c>
    </row>
    <row r="628" spans="1:8" x14ac:dyDescent="0.35">
      <c r="A628" s="2" t="s">
        <v>104</v>
      </c>
      <c r="B628" s="3" t="s">
        <v>105</v>
      </c>
      <c r="C628" s="1" t="s">
        <v>106</v>
      </c>
      <c r="D628" s="1" t="s">
        <v>10</v>
      </c>
      <c r="E628" s="4">
        <v>20182.12875</v>
      </c>
      <c r="F628" s="5">
        <v>19605.496500000005</v>
      </c>
      <c r="G628" s="6">
        <f t="shared" si="9"/>
        <v>1.029411764705882</v>
      </c>
      <c r="H628" s="1">
        <v>2018</v>
      </c>
    </row>
    <row r="629" spans="1:8" x14ac:dyDescent="0.35">
      <c r="A629" s="2" t="s">
        <v>107</v>
      </c>
      <c r="B629" s="3" t="s">
        <v>108</v>
      </c>
      <c r="C629" s="1" t="s">
        <v>109</v>
      </c>
      <c r="D629" s="1" t="s">
        <v>10</v>
      </c>
      <c r="E629" s="4">
        <v>52566.117749999998</v>
      </c>
      <c r="F629" s="5">
        <v>195763.47300000003</v>
      </c>
      <c r="G629" s="6">
        <f t="shared" si="9"/>
        <v>0.26851851851851849</v>
      </c>
      <c r="H629" s="1">
        <v>2018</v>
      </c>
    </row>
    <row r="630" spans="1:8" x14ac:dyDescent="0.35">
      <c r="A630" s="2" t="s">
        <v>110</v>
      </c>
      <c r="B630" s="3" t="s">
        <v>111</v>
      </c>
      <c r="C630" s="1" t="s">
        <v>112</v>
      </c>
      <c r="D630" s="1" t="s">
        <v>10</v>
      </c>
      <c r="E630" s="4">
        <v>151904.943</v>
      </c>
      <c r="F630" s="5">
        <v>344865.27600000001</v>
      </c>
      <c r="G630" s="6">
        <f t="shared" si="9"/>
        <v>0.44047619047619047</v>
      </c>
      <c r="H630" s="1">
        <v>2018</v>
      </c>
    </row>
    <row r="631" spans="1:8" x14ac:dyDescent="0.35">
      <c r="A631" s="2" t="s">
        <v>113</v>
      </c>
      <c r="B631" s="3" t="s">
        <v>114</v>
      </c>
      <c r="C631" s="1" t="s">
        <v>115</v>
      </c>
      <c r="D631" s="1" t="s">
        <v>10</v>
      </c>
      <c r="E631" s="4">
        <v>264431.2635</v>
      </c>
      <c r="F631" s="5">
        <v>323193.76650000003</v>
      </c>
      <c r="G631" s="6">
        <f t="shared" si="9"/>
        <v>0.81818181818181812</v>
      </c>
      <c r="H631" s="1">
        <v>2018</v>
      </c>
    </row>
    <row r="632" spans="1:8" x14ac:dyDescent="0.35">
      <c r="A632" s="2" t="s">
        <v>113</v>
      </c>
      <c r="B632" s="3" t="s">
        <v>114</v>
      </c>
      <c r="C632" s="1" t="s">
        <v>116</v>
      </c>
      <c r="D632" s="1" t="s">
        <v>10</v>
      </c>
      <c r="E632" s="4">
        <v>47639.096999999994</v>
      </c>
      <c r="F632" s="5">
        <v>98526.314249999996</v>
      </c>
      <c r="G632" s="6">
        <f t="shared" si="9"/>
        <v>0.48351648351648346</v>
      </c>
      <c r="H632" s="1">
        <v>2018</v>
      </c>
    </row>
    <row r="633" spans="1:8" x14ac:dyDescent="0.35">
      <c r="A633" s="2" t="s">
        <v>113</v>
      </c>
      <c r="B633" s="3" t="s">
        <v>114</v>
      </c>
      <c r="C633" s="1" t="s">
        <v>117</v>
      </c>
      <c r="D633" s="1" t="s">
        <v>10</v>
      </c>
      <c r="E633" s="4">
        <v>518103.13500000007</v>
      </c>
      <c r="F633" s="5">
        <v>743630.3820000001</v>
      </c>
      <c r="G633" s="6">
        <f t="shared" si="9"/>
        <v>0.69672131147540983</v>
      </c>
      <c r="H633" s="1">
        <v>2018</v>
      </c>
    </row>
    <row r="634" spans="1:8" x14ac:dyDescent="0.35">
      <c r="A634" s="2" t="s">
        <v>118</v>
      </c>
      <c r="B634" s="3" t="s">
        <v>119</v>
      </c>
      <c r="C634" s="1" t="s">
        <v>120</v>
      </c>
      <c r="D634" s="1" t="s">
        <v>10</v>
      </c>
      <c r="E634" s="4">
        <v>219106.80900000001</v>
      </c>
      <c r="F634" s="5">
        <v>126224.57475000001</v>
      </c>
      <c r="G634" s="6">
        <f t="shared" si="9"/>
        <v>1.7358490566037734</v>
      </c>
      <c r="H634" s="1">
        <v>2018</v>
      </c>
    </row>
    <row r="635" spans="1:8" x14ac:dyDescent="0.35">
      <c r="A635" s="2" t="s">
        <v>121</v>
      </c>
      <c r="B635" s="3" t="s">
        <v>122</v>
      </c>
      <c r="C635" s="1" t="s">
        <v>123</v>
      </c>
      <c r="D635" s="1" t="s">
        <v>10</v>
      </c>
      <c r="E635" s="4">
        <v>465758.88975000003</v>
      </c>
      <c r="F635" s="5">
        <v>437531.07825000002</v>
      </c>
      <c r="G635" s="6">
        <f t="shared" si="9"/>
        <v>1.064516129032258</v>
      </c>
      <c r="H635" s="1">
        <v>2018</v>
      </c>
    </row>
    <row r="636" spans="1:8" x14ac:dyDescent="0.35">
      <c r="A636" s="2" t="s">
        <v>124</v>
      </c>
      <c r="B636" s="3" t="s">
        <v>125</v>
      </c>
      <c r="C636" s="1" t="s">
        <v>126</v>
      </c>
      <c r="D636" s="1" t="s">
        <v>10</v>
      </c>
      <c r="E636" s="4">
        <v>113506.02900000001</v>
      </c>
      <c r="F636" s="5">
        <v>309958.77149999997</v>
      </c>
      <c r="G636" s="6">
        <f t="shared" si="9"/>
        <v>0.36619718309859162</v>
      </c>
      <c r="H636" s="1">
        <v>2018</v>
      </c>
    </row>
    <row r="637" spans="1:8" x14ac:dyDescent="0.35">
      <c r="A637" s="2" t="s">
        <v>127</v>
      </c>
      <c r="B637" s="3" t="s">
        <v>128</v>
      </c>
      <c r="C637" s="1" t="s">
        <v>129</v>
      </c>
      <c r="D637" s="1" t="s">
        <v>10</v>
      </c>
      <c r="E637" s="4">
        <v>89712.927000000025</v>
      </c>
      <c r="F637" s="5">
        <v>226920.93300000005</v>
      </c>
      <c r="G637" s="6">
        <f t="shared" si="9"/>
        <v>0.39534883720930236</v>
      </c>
      <c r="H637" s="1">
        <v>2018</v>
      </c>
    </row>
    <row r="638" spans="1:8" x14ac:dyDescent="0.35">
      <c r="A638" s="2" t="s">
        <v>130</v>
      </c>
      <c r="B638" s="3" t="s">
        <v>131</v>
      </c>
      <c r="C638" s="1" t="s">
        <v>132</v>
      </c>
      <c r="D638" s="1" t="s">
        <v>10</v>
      </c>
      <c r="E638" s="4">
        <v>30992.456249999999</v>
      </c>
      <c r="F638" s="5">
        <v>67297.904999999999</v>
      </c>
      <c r="G638" s="6">
        <f t="shared" si="9"/>
        <v>0.46052631578947367</v>
      </c>
      <c r="H638" s="1">
        <v>2018</v>
      </c>
    </row>
    <row r="639" spans="1:8" x14ac:dyDescent="0.35">
      <c r="A639" s="2" t="s">
        <v>133</v>
      </c>
      <c r="B639" s="3" t="s">
        <v>134</v>
      </c>
      <c r="C639" s="1" t="s">
        <v>135</v>
      </c>
      <c r="D639" s="1" t="s">
        <v>10</v>
      </c>
      <c r="E639" s="4">
        <v>268143.75</v>
      </c>
      <c r="F639" s="5">
        <v>254736.5625</v>
      </c>
      <c r="G639" s="6">
        <f t="shared" si="9"/>
        <v>1.0526315789473684</v>
      </c>
      <c r="H639" s="1">
        <v>2018</v>
      </c>
    </row>
    <row r="640" spans="1:8" x14ac:dyDescent="0.35">
      <c r="A640" s="2" t="s">
        <v>136</v>
      </c>
      <c r="B640" s="3" t="s">
        <v>137</v>
      </c>
      <c r="C640" s="1" t="s">
        <v>138</v>
      </c>
      <c r="D640" s="1" t="s">
        <v>10</v>
      </c>
      <c r="E640" s="4">
        <v>232785.09</v>
      </c>
      <c r="F640" s="5">
        <v>240676.11</v>
      </c>
      <c r="G640" s="6">
        <f t="shared" si="9"/>
        <v>0.96721311475409844</v>
      </c>
      <c r="H640" s="1">
        <v>2018</v>
      </c>
    </row>
    <row r="641" spans="1:8" x14ac:dyDescent="0.35">
      <c r="A641" s="2" t="s">
        <v>139</v>
      </c>
      <c r="B641" s="3" t="s">
        <v>140</v>
      </c>
      <c r="C641" s="1" t="s">
        <v>141</v>
      </c>
      <c r="D641" s="1" t="s">
        <v>10</v>
      </c>
      <c r="E641" s="4">
        <v>200753.96400000001</v>
      </c>
      <c r="F641" s="5">
        <v>351319.43700000003</v>
      </c>
      <c r="G641" s="6">
        <f t="shared" si="9"/>
        <v>0.5714285714285714</v>
      </c>
      <c r="H641" s="1">
        <v>2018</v>
      </c>
    </row>
    <row r="642" spans="1:8" x14ac:dyDescent="0.35">
      <c r="A642" s="2" t="s">
        <v>142</v>
      </c>
      <c r="B642" s="3" t="s">
        <v>143</v>
      </c>
      <c r="C642" s="1" t="s">
        <v>144</v>
      </c>
      <c r="D642" s="1" t="s">
        <v>10</v>
      </c>
      <c r="E642" s="4">
        <v>196736.68800000002</v>
      </c>
      <c r="F642" s="5">
        <v>657838.30050000001</v>
      </c>
      <c r="G642" s="6">
        <f t="shared" si="9"/>
        <v>0.2990654205607477</v>
      </c>
      <c r="H642" s="1">
        <v>2018</v>
      </c>
    </row>
    <row r="643" spans="1:8" x14ac:dyDescent="0.35">
      <c r="A643" s="2" t="s">
        <v>142</v>
      </c>
      <c r="B643" s="3" t="s">
        <v>143</v>
      </c>
      <c r="C643" s="1" t="s">
        <v>145</v>
      </c>
      <c r="D643" s="1" t="s">
        <v>10</v>
      </c>
      <c r="E643" s="4">
        <v>556613.2350000001</v>
      </c>
      <c r="F643" s="5">
        <v>622097.14500000002</v>
      </c>
      <c r="G643" s="6">
        <f t="shared" ref="G643:G706" si="10">E643/F643</f>
        <v>0.89473684210526327</v>
      </c>
      <c r="H643" s="1">
        <v>2018</v>
      </c>
    </row>
    <row r="644" spans="1:8" x14ac:dyDescent="0.35">
      <c r="A644" s="2" t="s">
        <v>146</v>
      </c>
      <c r="B644" s="3" t="s">
        <v>147</v>
      </c>
      <c r="C644" s="1" t="s">
        <v>148</v>
      </c>
      <c r="D644" s="1" t="s">
        <v>10</v>
      </c>
      <c r="E644" s="4">
        <v>544062.15</v>
      </c>
      <c r="F644" s="5">
        <v>309256.38</v>
      </c>
      <c r="G644" s="6">
        <f t="shared" si="10"/>
        <v>1.7592592592592593</v>
      </c>
      <c r="H644" s="1">
        <v>2018</v>
      </c>
    </row>
    <row r="645" spans="1:8" x14ac:dyDescent="0.35">
      <c r="A645" s="2" t="s">
        <v>149</v>
      </c>
      <c r="B645" s="3" t="s">
        <v>150</v>
      </c>
      <c r="C645" s="1" t="s">
        <v>151</v>
      </c>
      <c r="D645" s="1" t="s">
        <v>10</v>
      </c>
      <c r="E645" s="4">
        <v>38334.991499999996</v>
      </c>
      <c r="F645" s="5">
        <v>33824.9925</v>
      </c>
      <c r="G645" s="6">
        <f t="shared" si="10"/>
        <v>1.1333333333333333</v>
      </c>
      <c r="H645" s="1">
        <v>2018</v>
      </c>
    </row>
    <row r="646" spans="1:8" x14ac:dyDescent="0.35">
      <c r="A646" s="2" t="s">
        <v>152</v>
      </c>
      <c r="B646" s="3" t="s">
        <v>153</v>
      </c>
      <c r="C646" s="1" t="s">
        <v>154</v>
      </c>
      <c r="D646" s="1" t="s">
        <v>10</v>
      </c>
      <c r="E646" s="4">
        <v>314847.97875000001</v>
      </c>
      <c r="F646" s="5">
        <v>188908.78725000002</v>
      </c>
      <c r="G646" s="6">
        <f t="shared" si="10"/>
        <v>1.6666666666666665</v>
      </c>
      <c r="H646" s="1">
        <v>2018</v>
      </c>
    </row>
    <row r="647" spans="1:8" x14ac:dyDescent="0.35">
      <c r="A647" s="2" t="s">
        <v>155</v>
      </c>
      <c r="B647" s="3" t="s">
        <v>156</v>
      </c>
      <c r="C647" s="1" t="s">
        <v>157</v>
      </c>
      <c r="D647" s="1" t="s">
        <v>10</v>
      </c>
      <c r="E647" s="4">
        <v>98413.704000000012</v>
      </c>
      <c r="F647" s="5">
        <v>116512.77600000001</v>
      </c>
      <c r="G647" s="6">
        <f t="shared" si="10"/>
        <v>0.84466019417475735</v>
      </c>
      <c r="H647" s="1">
        <v>2018</v>
      </c>
    </row>
    <row r="648" spans="1:8" x14ac:dyDescent="0.35">
      <c r="A648" s="2" t="s">
        <v>158</v>
      </c>
      <c r="B648" s="3" t="s">
        <v>159</v>
      </c>
      <c r="C648" s="1" t="s">
        <v>160</v>
      </c>
      <c r="D648" s="1" t="s">
        <v>10</v>
      </c>
      <c r="E648" s="4">
        <v>44033.787000000004</v>
      </c>
      <c r="F648" s="5">
        <v>123539.23575000001</v>
      </c>
      <c r="G648" s="6">
        <f t="shared" si="10"/>
        <v>0.35643564356435642</v>
      </c>
      <c r="H648" s="1">
        <v>2018</v>
      </c>
    </row>
    <row r="649" spans="1:8" x14ac:dyDescent="0.35">
      <c r="A649" s="2" t="s">
        <v>161</v>
      </c>
      <c r="B649" s="3" t="s">
        <v>162</v>
      </c>
      <c r="C649" s="1" t="s">
        <v>163</v>
      </c>
      <c r="D649" s="1" t="s">
        <v>10</v>
      </c>
      <c r="E649" s="4">
        <v>230948.82</v>
      </c>
      <c r="F649" s="5">
        <v>736539.48</v>
      </c>
      <c r="G649" s="6">
        <f t="shared" si="10"/>
        <v>0.3135593220338983</v>
      </c>
      <c r="H649" s="1">
        <v>2018</v>
      </c>
    </row>
    <row r="650" spans="1:8" x14ac:dyDescent="0.35">
      <c r="A650" s="2" t="s">
        <v>164</v>
      </c>
      <c r="B650" s="3" t="s">
        <v>165</v>
      </c>
      <c r="C650" s="1" t="s">
        <v>166</v>
      </c>
      <c r="D650" s="1" t="s">
        <v>10</v>
      </c>
      <c r="E650" s="4">
        <v>58275.409499999994</v>
      </c>
      <c r="F650" s="5">
        <v>85100.597999999998</v>
      </c>
      <c r="G650" s="6">
        <f t="shared" si="10"/>
        <v>0.68478260869565211</v>
      </c>
      <c r="H650" s="1">
        <v>2018</v>
      </c>
    </row>
    <row r="651" spans="1:8" x14ac:dyDescent="0.35">
      <c r="A651" s="2" t="s">
        <v>7</v>
      </c>
      <c r="B651" s="3" t="s">
        <v>8</v>
      </c>
      <c r="C651" s="1" t="s">
        <v>9</v>
      </c>
      <c r="D651" s="1" t="s">
        <v>167</v>
      </c>
      <c r="E651" s="4">
        <v>179191.91250000001</v>
      </c>
      <c r="F651" s="5">
        <v>172024.236</v>
      </c>
      <c r="G651" s="6">
        <f t="shared" si="10"/>
        <v>1.0416666666666667</v>
      </c>
      <c r="H651" s="1">
        <v>2018</v>
      </c>
    </row>
    <row r="652" spans="1:8" x14ac:dyDescent="0.35">
      <c r="A652" s="2" t="s">
        <v>11</v>
      </c>
      <c r="B652" s="3" t="s">
        <v>12</v>
      </c>
      <c r="C652" s="1" t="s">
        <v>13</v>
      </c>
      <c r="D652" s="1" t="s">
        <v>167</v>
      </c>
      <c r="E652" s="4">
        <v>230928.16500000001</v>
      </c>
      <c r="F652" s="5">
        <v>196288.94025000001</v>
      </c>
      <c r="G652" s="6">
        <f t="shared" si="10"/>
        <v>1.1764705882352942</v>
      </c>
      <c r="H652" s="1">
        <v>2018</v>
      </c>
    </row>
    <row r="653" spans="1:8" x14ac:dyDescent="0.35">
      <c r="A653" s="2" t="s">
        <v>14</v>
      </c>
      <c r="B653" s="3" t="s">
        <v>15</v>
      </c>
      <c r="C653" s="1" t="s">
        <v>16</v>
      </c>
      <c r="D653" s="1" t="s">
        <v>167</v>
      </c>
      <c r="E653" s="4">
        <v>119295.78749999999</v>
      </c>
      <c r="F653" s="5">
        <v>157713.07500000001</v>
      </c>
      <c r="G653" s="6">
        <f t="shared" si="10"/>
        <v>0.75641025641025628</v>
      </c>
      <c r="H653" s="1">
        <v>2018</v>
      </c>
    </row>
    <row r="654" spans="1:8" x14ac:dyDescent="0.35">
      <c r="A654" s="2" t="s">
        <v>17</v>
      </c>
      <c r="B654" s="3" t="s">
        <v>18</v>
      </c>
      <c r="C654" s="1" t="s">
        <v>19</v>
      </c>
      <c r="D654" s="1" t="s">
        <v>167</v>
      </c>
      <c r="E654" s="4">
        <v>10202.76</v>
      </c>
      <c r="F654" s="5">
        <v>7226.9550000000008</v>
      </c>
      <c r="G654" s="6">
        <f t="shared" si="10"/>
        <v>1.4117647058823528</v>
      </c>
      <c r="H654" s="1">
        <v>2018</v>
      </c>
    </row>
    <row r="655" spans="1:8" x14ac:dyDescent="0.35">
      <c r="A655" s="2" t="s">
        <v>20</v>
      </c>
      <c r="B655" s="3" t="s">
        <v>21</v>
      </c>
      <c r="C655" s="1" t="s">
        <v>22</v>
      </c>
      <c r="D655" s="1" t="s">
        <v>167</v>
      </c>
      <c r="E655" s="4">
        <v>135330.95250000001</v>
      </c>
      <c r="F655" s="5">
        <v>276676.614</v>
      </c>
      <c r="G655" s="6">
        <f t="shared" si="10"/>
        <v>0.48913043478260876</v>
      </c>
      <c r="H655" s="1">
        <v>2018</v>
      </c>
    </row>
    <row r="656" spans="1:8" x14ac:dyDescent="0.35">
      <c r="A656" s="2" t="s">
        <v>20</v>
      </c>
      <c r="B656" s="3" t="s">
        <v>21</v>
      </c>
      <c r="C656" s="1" t="s">
        <v>23</v>
      </c>
      <c r="D656" s="1" t="s">
        <v>167</v>
      </c>
      <c r="E656" s="4">
        <v>210050.41500000001</v>
      </c>
      <c r="F656" s="5">
        <v>223316.75700000001</v>
      </c>
      <c r="G656" s="6">
        <f t="shared" si="10"/>
        <v>0.94059405940594054</v>
      </c>
      <c r="H656" s="1">
        <v>2018</v>
      </c>
    </row>
    <row r="657" spans="1:8" x14ac:dyDescent="0.35">
      <c r="A657" s="2" t="s">
        <v>20</v>
      </c>
      <c r="B657" s="3" t="s">
        <v>21</v>
      </c>
      <c r="C657" s="1" t="s">
        <v>24</v>
      </c>
      <c r="D657" s="1" t="s">
        <v>167</v>
      </c>
      <c r="E657" s="4">
        <v>205053.55200000003</v>
      </c>
      <c r="F657" s="5">
        <v>362047.67775000003</v>
      </c>
      <c r="G657" s="6">
        <f t="shared" si="10"/>
        <v>0.5663716814159292</v>
      </c>
      <c r="H657" s="1">
        <v>2018</v>
      </c>
    </row>
    <row r="658" spans="1:8" x14ac:dyDescent="0.35">
      <c r="A658" s="2" t="s">
        <v>20</v>
      </c>
      <c r="B658" s="3" t="s">
        <v>21</v>
      </c>
      <c r="C658" s="1" t="s">
        <v>25</v>
      </c>
      <c r="D658" s="1" t="s">
        <v>167</v>
      </c>
      <c r="E658" s="4">
        <v>140807.5515</v>
      </c>
      <c r="F658" s="5">
        <v>87529.018500000006</v>
      </c>
      <c r="G658" s="6">
        <f t="shared" si="10"/>
        <v>1.6086956521739129</v>
      </c>
      <c r="H658" s="1">
        <v>2018</v>
      </c>
    </row>
    <row r="659" spans="1:8" x14ac:dyDescent="0.35">
      <c r="A659" s="2" t="s">
        <v>26</v>
      </c>
      <c r="B659" s="3" t="s">
        <v>27</v>
      </c>
      <c r="C659" s="1" t="s">
        <v>28</v>
      </c>
      <c r="D659" s="1" t="s">
        <v>167</v>
      </c>
      <c r="E659" s="4">
        <v>106251.64875000001</v>
      </c>
      <c r="F659" s="5">
        <v>58498.098749999997</v>
      </c>
      <c r="G659" s="6">
        <f t="shared" si="10"/>
        <v>1.8163265306122451</v>
      </c>
      <c r="H659" s="1">
        <v>2018</v>
      </c>
    </row>
    <row r="660" spans="1:8" x14ac:dyDescent="0.35">
      <c r="A660" s="2" t="s">
        <v>29</v>
      </c>
      <c r="B660" s="3" t="s">
        <v>30</v>
      </c>
      <c r="C660" s="1" t="s">
        <v>31</v>
      </c>
      <c r="D660" s="1" t="s">
        <v>167</v>
      </c>
      <c r="E660" s="4">
        <v>144970.83000000002</v>
      </c>
      <c r="F660" s="5">
        <v>94231.039500000014</v>
      </c>
      <c r="G660" s="6">
        <f t="shared" si="10"/>
        <v>1.5384615384615383</v>
      </c>
      <c r="H660" s="1">
        <v>2018</v>
      </c>
    </row>
    <row r="661" spans="1:8" x14ac:dyDescent="0.35">
      <c r="A661" s="2" t="s">
        <v>32</v>
      </c>
      <c r="B661" s="3" t="s">
        <v>33</v>
      </c>
      <c r="C661" s="1" t="s">
        <v>34</v>
      </c>
      <c r="D661" s="1" t="s">
        <v>167</v>
      </c>
      <c r="E661" s="4">
        <v>16692.884999999998</v>
      </c>
      <c r="F661" s="5">
        <v>42111.596250000002</v>
      </c>
      <c r="G661" s="6">
        <f t="shared" si="10"/>
        <v>0.39639639639639634</v>
      </c>
      <c r="H661" s="1">
        <v>2018</v>
      </c>
    </row>
    <row r="662" spans="1:8" x14ac:dyDescent="0.35">
      <c r="A662" s="2" t="s">
        <v>35</v>
      </c>
      <c r="B662" s="3" t="s">
        <v>36</v>
      </c>
      <c r="C662" s="1" t="s">
        <v>37</v>
      </c>
      <c r="D662" s="1" t="s">
        <v>167</v>
      </c>
      <c r="E662" s="4">
        <v>10748.861999999999</v>
      </c>
      <c r="F662" s="5">
        <v>16421.872500000001</v>
      </c>
      <c r="G662" s="6">
        <f t="shared" si="10"/>
        <v>0.65454545454545443</v>
      </c>
      <c r="H662" s="1">
        <v>2018</v>
      </c>
    </row>
    <row r="663" spans="1:8" x14ac:dyDescent="0.35">
      <c r="A663" s="2" t="s">
        <v>35</v>
      </c>
      <c r="B663" s="3" t="s">
        <v>36</v>
      </c>
      <c r="C663" s="1" t="s">
        <v>38</v>
      </c>
      <c r="D663" s="1" t="s">
        <v>167</v>
      </c>
      <c r="E663" s="4">
        <v>55617.029999999992</v>
      </c>
      <c r="F663" s="5">
        <v>51644.384999999995</v>
      </c>
      <c r="G663" s="6">
        <f t="shared" si="10"/>
        <v>1.0769230769230769</v>
      </c>
      <c r="H663" s="1">
        <v>2018</v>
      </c>
    </row>
    <row r="664" spans="1:8" x14ac:dyDescent="0.35">
      <c r="A664" s="2" t="s">
        <v>39</v>
      </c>
      <c r="B664" s="3" t="s">
        <v>40</v>
      </c>
      <c r="C664" s="1" t="s">
        <v>41</v>
      </c>
      <c r="D664" s="1" t="s">
        <v>167</v>
      </c>
      <c r="E664" s="4">
        <v>199163.89350000001</v>
      </c>
      <c r="F664" s="5">
        <v>172005.18074999997</v>
      </c>
      <c r="G664" s="6">
        <f t="shared" si="10"/>
        <v>1.1578947368421055</v>
      </c>
      <c r="H664" s="1">
        <v>2018</v>
      </c>
    </row>
    <row r="665" spans="1:8" x14ac:dyDescent="0.35">
      <c r="A665" s="2" t="s">
        <v>42</v>
      </c>
      <c r="B665" s="3" t="s">
        <v>43</v>
      </c>
      <c r="C665" s="1" t="s">
        <v>44</v>
      </c>
      <c r="D665" s="1" t="s">
        <v>167</v>
      </c>
      <c r="E665" s="4">
        <v>122906.6865</v>
      </c>
      <c r="F665" s="5">
        <v>140239.68075</v>
      </c>
      <c r="G665" s="6">
        <f t="shared" si="10"/>
        <v>0.87640449438202239</v>
      </c>
      <c r="H665" s="1">
        <v>2018</v>
      </c>
    </row>
    <row r="666" spans="1:8" x14ac:dyDescent="0.35">
      <c r="A666" s="2" t="s">
        <v>45</v>
      </c>
      <c r="B666" s="3" t="s">
        <v>46</v>
      </c>
      <c r="C666" s="1" t="s">
        <v>47</v>
      </c>
      <c r="D666" s="1" t="s">
        <v>167</v>
      </c>
      <c r="E666" s="4">
        <v>173438.80650000001</v>
      </c>
      <c r="F666" s="5">
        <v>358838.91000000003</v>
      </c>
      <c r="G666" s="6">
        <f t="shared" si="10"/>
        <v>0.48333333333333328</v>
      </c>
      <c r="H666" s="1">
        <v>2018</v>
      </c>
    </row>
    <row r="667" spans="1:8" x14ac:dyDescent="0.35">
      <c r="A667" s="2" t="s">
        <v>48</v>
      </c>
      <c r="B667" s="3" t="s">
        <v>49</v>
      </c>
      <c r="C667" s="1" t="s">
        <v>50</v>
      </c>
      <c r="D667" s="1" t="s">
        <v>167</v>
      </c>
      <c r="E667" s="4">
        <v>115754.62950000001</v>
      </c>
      <c r="F667" s="5">
        <v>114325.56000000001</v>
      </c>
      <c r="G667" s="6">
        <f t="shared" si="10"/>
        <v>1.0125</v>
      </c>
      <c r="H667" s="1">
        <v>2018</v>
      </c>
    </row>
    <row r="668" spans="1:8" x14ac:dyDescent="0.35">
      <c r="A668" s="2" t="s">
        <v>51</v>
      </c>
      <c r="B668" s="3" t="s">
        <v>52</v>
      </c>
      <c r="C668" s="1" t="s">
        <v>53</v>
      </c>
      <c r="D668" s="1" t="s">
        <v>167</v>
      </c>
      <c r="E668" s="4">
        <v>108911.58750000001</v>
      </c>
      <c r="F668" s="5">
        <v>200397.32100000003</v>
      </c>
      <c r="G668" s="6">
        <f t="shared" si="10"/>
        <v>0.54347826086956519</v>
      </c>
      <c r="H668" s="1">
        <v>2018</v>
      </c>
    </row>
    <row r="669" spans="1:8" x14ac:dyDescent="0.35">
      <c r="A669" s="2" t="s">
        <v>51</v>
      </c>
      <c r="B669" s="3" t="s">
        <v>52</v>
      </c>
      <c r="C669" s="1" t="s">
        <v>54</v>
      </c>
      <c r="D669" s="1" t="s">
        <v>167</v>
      </c>
      <c r="E669" s="4">
        <v>93501.330750000008</v>
      </c>
      <c r="F669" s="5">
        <v>143740.85175</v>
      </c>
      <c r="G669" s="6">
        <f t="shared" si="10"/>
        <v>0.65048543689320393</v>
      </c>
      <c r="H669" s="1">
        <v>2018</v>
      </c>
    </row>
    <row r="670" spans="1:8" x14ac:dyDescent="0.35">
      <c r="A670" s="2" t="s">
        <v>55</v>
      </c>
      <c r="B670" s="3" t="s">
        <v>56</v>
      </c>
      <c r="C670" s="1" t="s">
        <v>57</v>
      </c>
      <c r="D670" s="1" t="s">
        <v>167</v>
      </c>
      <c r="E670" s="4">
        <v>11735.043750000001</v>
      </c>
      <c r="F670" s="5">
        <v>30041.712000000003</v>
      </c>
      <c r="G670" s="6">
        <f t="shared" si="10"/>
        <v>0.390625</v>
      </c>
      <c r="H670" s="1">
        <v>2018</v>
      </c>
    </row>
    <row r="671" spans="1:8" x14ac:dyDescent="0.35">
      <c r="A671" s="2" t="s">
        <v>58</v>
      </c>
      <c r="B671" s="3" t="s">
        <v>59</v>
      </c>
      <c r="C671" s="1" t="s">
        <v>60</v>
      </c>
      <c r="D671" s="1" t="s">
        <v>167</v>
      </c>
      <c r="E671" s="4">
        <v>86874.930000000008</v>
      </c>
      <c r="F671" s="5">
        <v>81083.268000000011</v>
      </c>
      <c r="G671" s="6">
        <f t="shared" si="10"/>
        <v>1.0714285714285714</v>
      </c>
      <c r="H671" s="1">
        <v>2018</v>
      </c>
    </row>
    <row r="672" spans="1:8" x14ac:dyDescent="0.35">
      <c r="A672" s="2" t="s">
        <v>61</v>
      </c>
      <c r="B672" s="3" t="s">
        <v>62</v>
      </c>
      <c r="C672" s="1" t="s">
        <v>63</v>
      </c>
      <c r="D672" s="1" t="s">
        <v>167</v>
      </c>
      <c r="E672" s="4">
        <v>50016.669750000008</v>
      </c>
      <c r="F672" s="5">
        <v>83990.256750000015</v>
      </c>
      <c r="G672" s="6">
        <f t="shared" si="10"/>
        <v>0.5955056179775281</v>
      </c>
      <c r="H672" s="1">
        <v>2018</v>
      </c>
    </row>
    <row r="673" spans="1:8" x14ac:dyDescent="0.35">
      <c r="A673" s="2" t="s">
        <v>64</v>
      </c>
      <c r="B673" s="3" t="s">
        <v>65</v>
      </c>
      <c r="C673" s="1" t="s">
        <v>66</v>
      </c>
      <c r="D673" s="1" t="s">
        <v>167</v>
      </c>
      <c r="E673" s="4">
        <v>120319.02000000002</v>
      </c>
      <c r="F673" s="5">
        <v>183486.50550000003</v>
      </c>
      <c r="G673" s="6">
        <f t="shared" si="10"/>
        <v>0.65573770491803274</v>
      </c>
      <c r="H673" s="1">
        <v>2018</v>
      </c>
    </row>
    <row r="674" spans="1:8" x14ac:dyDescent="0.35">
      <c r="A674" s="2" t="s">
        <v>67</v>
      </c>
      <c r="B674" s="3" t="s">
        <v>68</v>
      </c>
      <c r="C674" s="1" t="s">
        <v>69</v>
      </c>
      <c r="D674" s="1" t="s">
        <v>167</v>
      </c>
      <c r="E674" s="4">
        <v>131981.71050000002</v>
      </c>
      <c r="F674" s="5">
        <v>117941.103</v>
      </c>
      <c r="G674" s="6">
        <f t="shared" si="10"/>
        <v>1.1190476190476191</v>
      </c>
      <c r="H674" s="1">
        <v>2018</v>
      </c>
    </row>
    <row r="675" spans="1:8" x14ac:dyDescent="0.35">
      <c r="A675" s="2" t="s">
        <v>70</v>
      </c>
      <c r="B675" s="3" t="s">
        <v>71</v>
      </c>
      <c r="C675" s="1" t="s">
        <v>72</v>
      </c>
      <c r="D675" s="1" t="s">
        <v>167</v>
      </c>
      <c r="E675" s="4">
        <v>344589.79500000004</v>
      </c>
      <c r="F675" s="5">
        <v>363317.50124999997</v>
      </c>
      <c r="G675" s="6">
        <f t="shared" si="10"/>
        <v>0.94845360824742286</v>
      </c>
      <c r="H675" s="1">
        <v>2018</v>
      </c>
    </row>
    <row r="676" spans="1:8" x14ac:dyDescent="0.35">
      <c r="A676" s="2" t="s">
        <v>70</v>
      </c>
      <c r="B676" s="3" t="s">
        <v>71</v>
      </c>
      <c r="C676" s="1" t="s">
        <v>73</v>
      </c>
      <c r="D676" s="1" t="s">
        <v>167</v>
      </c>
      <c r="E676" s="4">
        <v>102517.7985</v>
      </c>
      <c r="F676" s="5">
        <v>116658.18450000002</v>
      </c>
      <c r="G676" s="6">
        <f t="shared" si="10"/>
        <v>0.87878787878787867</v>
      </c>
      <c r="H676" s="1">
        <v>2018</v>
      </c>
    </row>
    <row r="677" spans="1:8" x14ac:dyDescent="0.35">
      <c r="A677" s="2" t="s">
        <v>74</v>
      </c>
      <c r="B677" s="3" t="s">
        <v>75</v>
      </c>
      <c r="C677" s="1" t="s">
        <v>76</v>
      </c>
      <c r="D677" s="1" t="s">
        <v>167</v>
      </c>
      <c r="E677" s="4">
        <v>281419.272</v>
      </c>
      <c r="F677" s="5">
        <v>328322.484</v>
      </c>
      <c r="G677" s="6">
        <f t="shared" si="10"/>
        <v>0.8571428571428571</v>
      </c>
      <c r="H677" s="1">
        <v>2018</v>
      </c>
    </row>
    <row r="678" spans="1:8" x14ac:dyDescent="0.35">
      <c r="A678" s="2" t="s">
        <v>77</v>
      </c>
      <c r="B678" s="3" t="s">
        <v>78</v>
      </c>
      <c r="C678" s="1" t="s">
        <v>79</v>
      </c>
      <c r="D678" s="1" t="s">
        <v>167</v>
      </c>
      <c r="E678" s="4">
        <v>216600.04800000001</v>
      </c>
      <c r="F678" s="5">
        <v>227165.90400000001</v>
      </c>
      <c r="G678" s="6">
        <f t="shared" si="10"/>
        <v>0.95348837209302328</v>
      </c>
      <c r="H678" s="1">
        <v>2018</v>
      </c>
    </row>
    <row r="679" spans="1:8" x14ac:dyDescent="0.35">
      <c r="A679" s="2" t="s">
        <v>80</v>
      </c>
      <c r="B679" s="3" t="s">
        <v>81</v>
      </c>
      <c r="C679" s="1" t="s">
        <v>82</v>
      </c>
      <c r="D679" s="1" t="s">
        <v>167</v>
      </c>
      <c r="E679" s="4">
        <v>73697.377500000002</v>
      </c>
      <c r="F679" s="5">
        <v>116544.69</v>
      </c>
      <c r="G679" s="6">
        <f t="shared" si="10"/>
        <v>0.63235294117647056</v>
      </c>
      <c r="H679" s="1">
        <v>2018</v>
      </c>
    </row>
    <row r="680" spans="1:8" x14ac:dyDescent="0.35">
      <c r="A680" s="2" t="s">
        <v>83</v>
      </c>
      <c r="B680" s="3" t="s">
        <v>84</v>
      </c>
      <c r="C680" s="1" t="s">
        <v>85</v>
      </c>
      <c r="D680" s="1" t="s">
        <v>167</v>
      </c>
      <c r="E680" s="4">
        <v>98703.603000000017</v>
      </c>
      <c r="F680" s="5">
        <v>77246.29800000001</v>
      </c>
      <c r="G680" s="6">
        <f t="shared" si="10"/>
        <v>1.2777777777777779</v>
      </c>
      <c r="H680" s="1">
        <v>2018</v>
      </c>
    </row>
    <row r="681" spans="1:8" x14ac:dyDescent="0.35">
      <c r="A681" s="2" t="s">
        <v>86</v>
      </c>
      <c r="B681" s="3" t="s">
        <v>87</v>
      </c>
      <c r="C681" s="1" t="s">
        <v>88</v>
      </c>
      <c r="D681" s="1" t="s">
        <v>167</v>
      </c>
      <c r="E681" s="4">
        <v>208525.59</v>
      </c>
      <c r="F681" s="5">
        <v>260656.98750000002</v>
      </c>
      <c r="G681" s="6">
        <f t="shared" si="10"/>
        <v>0.79999999999999993</v>
      </c>
      <c r="H681" s="1">
        <v>2018</v>
      </c>
    </row>
    <row r="682" spans="1:8" x14ac:dyDescent="0.35">
      <c r="A682" s="2" t="s">
        <v>89</v>
      </c>
      <c r="B682" s="3" t="s">
        <v>90</v>
      </c>
      <c r="C682" s="1" t="s">
        <v>91</v>
      </c>
      <c r="D682" s="1" t="s">
        <v>167</v>
      </c>
      <c r="E682" s="4">
        <v>274381.43174999999</v>
      </c>
      <c r="F682" s="5">
        <v>206725.73625000002</v>
      </c>
      <c r="G682" s="6">
        <f t="shared" si="10"/>
        <v>1.3272727272727272</v>
      </c>
      <c r="H682" s="1">
        <v>2018</v>
      </c>
    </row>
    <row r="683" spans="1:8" x14ac:dyDescent="0.35">
      <c r="A683" s="2" t="s">
        <v>92</v>
      </c>
      <c r="B683" s="3" t="s">
        <v>93</v>
      </c>
      <c r="C683" s="1" t="s">
        <v>94</v>
      </c>
      <c r="D683" s="1" t="s">
        <v>167</v>
      </c>
      <c r="E683" s="4">
        <v>10622.502000000002</v>
      </c>
      <c r="F683" s="5">
        <v>20279.322</v>
      </c>
      <c r="G683" s="6">
        <f t="shared" si="10"/>
        <v>0.52380952380952395</v>
      </c>
      <c r="H683" s="1">
        <v>2018</v>
      </c>
    </row>
    <row r="684" spans="1:8" x14ac:dyDescent="0.35">
      <c r="A684" s="2" t="s">
        <v>95</v>
      </c>
      <c r="B684" s="3" t="s">
        <v>96</v>
      </c>
      <c r="C684" s="1" t="s">
        <v>97</v>
      </c>
      <c r="D684" s="1" t="s">
        <v>167</v>
      </c>
      <c r="E684" s="4">
        <v>36805.157999999996</v>
      </c>
      <c r="F684" s="5">
        <v>151467.38099999999</v>
      </c>
      <c r="G684" s="6">
        <f t="shared" si="10"/>
        <v>0.24299065420560745</v>
      </c>
      <c r="H684" s="1">
        <v>2018</v>
      </c>
    </row>
    <row r="685" spans="1:8" x14ac:dyDescent="0.35">
      <c r="A685" s="2" t="s">
        <v>98</v>
      </c>
      <c r="B685" s="3" t="s">
        <v>99</v>
      </c>
      <c r="C685" s="1" t="s">
        <v>100</v>
      </c>
      <c r="D685" s="1" t="s">
        <v>167</v>
      </c>
      <c r="E685" s="4">
        <v>100014.07500000001</v>
      </c>
      <c r="F685" s="5">
        <v>226031.8095</v>
      </c>
      <c r="G685" s="6">
        <f t="shared" si="10"/>
        <v>0.44247787610619471</v>
      </c>
      <c r="H685" s="1">
        <v>2018</v>
      </c>
    </row>
    <row r="686" spans="1:8" x14ac:dyDescent="0.35">
      <c r="A686" s="2" t="s">
        <v>101</v>
      </c>
      <c r="B686" s="3" t="s">
        <v>102</v>
      </c>
      <c r="C686" s="1" t="s">
        <v>103</v>
      </c>
      <c r="D686" s="1" t="s">
        <v>167</v>
      </c>
      <c r="E686" s="4">
        <v>134178.28200000001</v>
      </c>
      <c r="F686" s="5">
        <v>186891.17850000001</v>
      </c>
      <c r="G686" s="6">
        <f t="shared" si="10"/>
        <v>0.71794871794871795</v>
      </c>
      <c r="H686" s="1">
        <v>2018</v>
      </c>
    </row>
    <row r="687" spans="1:8" x14ac:dyDescent="0.35">
      <c r="A687" s="2" t="s">
        <v>104</v>
      </c>
      <c r="B687" s="3" t="s">
        <v>105</v>
      </c>
      <c r="C687" s="1" t="s">
        <v>106</v>
      </c>
      <c r="D687" s="1" t="s">
        <v>167</v>
      </c>
      <c r="E687" s="4">
        <v>23288.850000000002</v>
      </c>
      <c r="F687" s="5">
        <v>77032.350000000006</v>
      </c>
      <c r="G687" s="6">
        <f t="shared" si="10"/>
        <v>0.30232558139534882</v>
      </c>
      <c r="H687" s="1">
        <v>2018</v>
      </c>
    </row>
    <row r="688" spans="1:8" x14ac:dyDescent="0.35">
      <c r="A688" s="2" t="s">
        <v>107</v>
      </c>
      <c r="B688" s="3" t="s">
        <v>108</v>
      </c>
      <c r="C688" s="1" t="s">
        <v>109</v>
      </c>
      <c r="D688" s="1" t="s">
        <v>167</v>
      </c>
      <c r="E688" s="4">
        <v>85388.006250000006</v>
      </c>
      <c r="F688" s="5">
        <v>331305.46425000002</v>
      </c>
      <c r="G688" s="6">
        <f t="shared" si="10"/>
        <v>0.25773195876288663</v>
      </c>
      <c r="H688" s="1">
        <v>2018</v>
      </c>
    </row>
    <row r="689" spans="1:8" x14ac:dyDescent="0.35">
      <c r="A689" s="2" t="s">
        <v>110</v>
      </c>
      <c r="B689" s="3" t="s">
        <v>111</v>
      </c>
      <c r="C689" s="1" t="s">
        <v>112</v>
      </c>
      <c r="D689" s="1" t="s">
        <v>167</v>
      </c>
      <c r="E689" s="4">
        <v>185473.73924999998</v>
      </c>
      <c r="F689" s="5">
        <v>400232.80575</v>
      </c>
      <c r="G689" s="6">
        <f t="shared" si="10"/>
        <v>0.46341463414634143</v>
      </c>
      <c r="H689" s="1">
        <v>2018</v>
      </c>
    </row>
    <row r="690" spans="1:8" x14ac:dyDescent="0.35">
      <c r="A690" s="2" t="s">
        <v>113</v>
      </c>
      <c r="B690" s="3" t="s">
        <v>114</v>
      </c>
      <c r="C690" s="1" t="s">
        <v>115</v>
      </c>
      <c r="D690" s="1" t="s">
        <v>167</v>
      </c>
      <c r="E690" s="4">
        <v>22776.018750000003</v>
      </c>
      <c r="F690" s="5">
        <v>68328.056250000009</v>
      </c>
      <c r="G690" s="6">
        <f t="shared" si="10"/>
        <v>0.33333333333333331</v>
      </c>
      <c r="H690" s="1">
        <v>2018</v>
      </c>
    </row>
    <row r="691" spans="1:8" x14ac:dyDescent="0.35">
      <c r="A691" s="2" t="s">
        <v>113</v>
      </c>
      <c r="B691" s="3" t="s">
        <v>114</v>
      </c>
      <c r="C691" s="1" t="s">
        <v>116</v>
      </c>
      <c r="D691" s="1" t="s">
        <v>167</v>
      </c>
      <c r="E691" s="4">
        <v>55249.128000000004</v>
      </c>
      <c r="F691" s="5">
        <v>25113.240000000005</v>
      </c>
      <c r="G691" s="6">
        <f t="shared" si="10"/>
        <v>2.1999999999999997</v>
      </c>
      <c r="H691" s="1">
        <v>2018</v>
      </c>
    </row>
    <row r="692" spans="1:8" x14ac:dyDescent="0.35">
      <c r="A692" s="2" t="s">
        <v>113</v>
      </c>
      <c r="B692" s="3" t="s">
        <v>114</v>
      </c>
      <c r="C692" s="1" t="s">
        <v>117</v>
      </c>
      <c r="D692" s="1" t="s">
        <v>167</v>
      </c>
      <c r="E692" s="4">
        <v>228844.81125</v>
      </c>
      <c r="F692" s="5">
        <v>238480.38225000002</v>
      </c>
      <c r="G692" s="6">
        <f t="shared" si="10"/>
        <v>0.95959595959595945</v>
      </c>
      <c r="H692" s="1">
        <v>2018</v>
      </c>
    </row>
    <row r="693" spans="1:8" x14ac:dyDescent="0.35">
      <c r="A693" s="2" t="s">
        <v>118</v>
      </c>
      <c r="B693" s="3" t="s">
        <v>119</v>
      </c>
      <c r="C693" s="1" t="s">
        <v>120</v>
      </c>
      <c r="D693" s="1" t="s">
        <v>167</v>
      </c>
      <c r="E693" s="4">
        <v>165122.7525</v>
      </c>
      <c r="F693" s="5">
        <v>56875.614750000001</v>
      </c>
      <c r="G693" s="6">
        <f t="shared" si="10"/>
        <v>2.903225806451613</v>
      </c>
      <c r="H693" s="1">
        <v>2018</v>
      </c>
    </row>
    <row r="694" spans="1:8" x14ac:dyDescent="0.35">
      <c r="A694" s="2" t="s">
        <v>121</v>
      </c>
      <c r="B694" s="3" t="s">
        <v>122</v>
      </c>
      <c r="C694" s="1" t="s">
        <v>123</v>
      </c>
      <c r="D694" s="1" t="s">
        <v>167</v>
      </c>
      <c r="E694" s="4">
        <v>26612.111249999998</v>
      </c>
      <c r="F694" s="5">
        <v>51066.483749999999</v>
      </c>
      <c r="G694" s="6">
        <f t="shared" si="10"/>
        <v>0.52112676056338025</v>
      </c>
      <c r="H694" s="1">
        <v>2018</v>
      </c>
    </row>
    <row r="695" spans="1:8" x14ac:dyDescent="0.35">
      <c r="A695" s="2" t="s">
        <v>124</v>
      </c>
      <c r="B695" s="3" t="s">
        <v>125</v>
      </c>
      <c r="C695" s="1" t="s">
        <v>126</v>
      </c>
      <c r="D695" s="1" t="s">
        <v>167</v>
      </c>
      <c r="E695" s="4">
        <v>24893.973000000002</v>
      </c>
      <c r="F695" s="5">
        <v>15319.368</v>
      </c>
      <c r="G695" s="6">
        <f t="shared" si="10"/>
        <v>1.625</v>
      </c>
      <c r="H695" s="1">
        <v>2018</v>
      </c>
    </row>
    <row r="696" spans="1:8" x14ac:dyDescent="0.35">
      <c r="A696" s="2" t="s">
        <v>127</v>
      </c>
      <c r="B696" s="3" t="s">
        <v>128</v>
      </c>
      <c r="C696" s="1" t="s">
        <v>129</v>
      </c>
      <c r="D696" s="1" t="s">
        <v>167</v>
      </c>
      <c r="E696" s="4">
        <v>109951.02</v>
      </c>
      <c r="F696" s="5">
        <v>185084.217</v>
      </c>
      <c r="G696" s="6">
        <f t="shared" si="10"/>
        <v>0.59405940594059403</v>
      </c>
      <c r="H696" s="1">
        <v>2018</v>
      </c>
    </row>
    <row r="697" spans="1:8" x14ac:dyDescent="0.35">
      <c r="A697" s="2" t="s">
        <v>130</v>
      </c>
      <c r="B697" s="3" t="s">
        <v>131</v>
      </c>
      <c r="C697" s="1" t="s">
        <v>132</v>
      </c>
      <c r="D697" s="1" t="s">
        <v>167</v>
      </c>
      <c r="E697" s="4">
        <v>181115.70300000001</v>
      </c>
      <c r="F697" s="5">
        <v>117480.45600000001</v>
      </c>
      <c r="G697" s="6">
        <f t="shared" si="10"/>
        <v>1.5416666666666667</v>
      </c>
      <c r="H697" s="1">
        <v>2018</v>
      </c>
    </row>
    <row r="698" spans="1:8" x14ac:dyDescent="0.35">
      <c r="A698" s="2" t="s">
        <v>133</v>
      </c>
      <c r="B698" s="3" t="s">
        <v>134</v>
      </c>
      <c r="C698" s="1" t="s">
        <v>135</v>
      </c>
      <c r="D698" s="1" t="s">
        <v>167</v>
      </c>
      <c r="E698" s="4">
        <v>77412.327750000011</v>
      </c>
      <c r="F698" s="5">
        <v>318250.68075000006</v>
      </c>
      <c r="G698" s="6">
        <f t="shared" si="10"/>
        <v>0.24324324324324323</v>
      </c>
      <c r="H698" s="1">
        <v>2018</v>
      </c>
    </row>
    <row r="699" spans="1:8" x14ac:dyDescent="0.35">
      <c r="A699" s="2" t="s">
        <v>136</v>
      </c>
      <c r="B699" s="3" t="s">
        <v>137</v>
      </c>
      <c r="C699" s="1" t="s">
        <v>138</v>
      </c>
      <c r="D699" s="1" t="s">
        <v>167</v>
      </c>
      <c r="E699" s="4">
        <v>249458.33250000005</v>
      </c>
      <c r="F699" s="5">
        <v>153512.82000000004</v>
      </c>
      <c r="G699" s="6">
        <f t="shared" si="10"/>
        <v>1.625</v>
      </c>
      <c r="H699" s="1">
        <v>2018</v>
      </c>
    </row>
    <row r="700" spans="1:8" x14ac:dyDescent="0.35">
      <c r="A700" s="2" t="s">
        <v>139</v>
      </c>
      <c r="B700" s="3" t="s">
        <v>140</v>
      </c>
      <c r="C700" s="1" t="s">
        <v>141</v>
      </c>
      <c r="D700" s="1" t="s">
        <v>167</v>
      </c>
      <c r="E700" s="4">
        <v>292024.44</v>
      </c>
      <c r="F700" s="5">
        <v>194682.96</v>
      </c>
      <c r="G700" s="6">
        <f t="shared" si="10"/>
        <v>1.5</v>
      </c>
      <c r="H700" s="1">
        <v>2018</v>
      </c>
    </row>
    <row r="701" spans="1:8" x14ac:dyDescent="0.35">
      <c r="A701" s="2" t="s">
        <v>142</v>
      </c>
      <c r="B701" s="3" t="s">
        <v>143</v>
      </c>
      <c r="C701" s="1" t="s">
        <v>144</v>
      </c>
      <c r="D701" s="1" t="s">
        <v>167</v>
      </c>
      <c r="E701" s="4">
        <v>209414.52449999997</v>
      </c>
      <c r="F701" s="5">
        <v>182936.82599999997</v>
      </c>
      <c r="G701" s="6">
        <f t="shared" si="10"/>
        <v>1.1447368421052633</v>
      </c>
      <c r="H701" s="1">
        <v>2018</v>
      </c>
    </row>
    <row r="702" spans="1:8" x14ac:dyDescent="0.35">
      <c r="A702" s="2" t="s">
        <v>142</v>
      </c>
      <c r="B702" s="3" t="s">
        <v>143</v>
      </c>
      <c r="C702" s="1" t="s">
        <v>145</v>
      </c>
      <c r="D702" s="1" t="s">
        <v>167</v>
      </c>
      <c r="E702" s="4">
        <v>256764.14100000003</v>
      </c>
      <c r="F702" s="5">
        <v>354269.51100000006</v>
      </c>
      <c r="G702" s="6">
        <f t="shared" si="10"/>
        <v>0.72477064220183485</v>
      </c>
      <c r="H702" s="1">
        <v>2018</v>
      </c>
    </row>
    <row r="703" spans="1:8" x14ac:dyDescent="0.35">
      <c r="A703" s="2" t="s">
        <v>146</v>
      </c>
      <c r="B703" s="3" t="s">
        <v>147</v>
      </c>
      <c r="C703" s="1" t="s">
        <v>148</v>
      </c>
      <c r="D703" s="1" t="s">
        <v>167</v>
      </c>
      <c r="E703" s="4">
        <v>107850.84525000001</v>
      </c>
      <c r="F703" s="5">
        <v>117545.30325</v>
      </c>
      <c r="G703" s="6">
        <f t="shared" si="10"/>
        <v>0.91752577319587647</v>
      </c>
      <c r="H703" s="1">
        <v>2018</v>
      </c>
    </row>
    <row r="704" spans="1:8" x14ac:dyDescent="0.35">
      <c r="A704" s="2" t="s">
        <v>149</v>
      </c>
      <c r="B704" s="3" t="s">
        <v>150</v>
      </c>
      <c r="C704" s="1" t="s">
        <v>151</v>
      </c>
      <c r="D704" s="1" t="s">
        <v>167</v>
      </c>
      <c r="E704" s="4">
        <v>118066.40999999997</v>
      </c>
      <c r="F704" s="5">
        <v>171196.29449999999</v>
      </c>
      <c r="G704" s="6">
        <f t="shared" si="10"/>
        <v>0.68965517241379304</v>
      </c>
      <c r="H704" s="1">
        <v>2018</v>
      </c>
    </row>
    <row r="705" spans="1:8" x14ac:dyDescent="0.35">
      <c r="A705" s="2" t="s">
        <v>152</v>
      </c>
      <c r="B705" s="3" t="s">
        <v>153</v>
      </c>
      <c r="C705" s="1" t="s">
        <v>154</v>
      </c>
      <c r="D705" s="1" t="s">
        <v>167</v>
      </c>
      <c r="E705" s="4">
        <v>219031.66800000003</v>
      </c>
      <c r="F705" s="5">
        <v>252362.57400000005</v>
      </c>
      <c r="G705" s="6">
        <f t="shared" si="10"/>
        <v>0.86792452830188671</v>
      </c>
      <c r="H705" s="1">
        <v>2018</v>
      </c>
    </row>
    <row r="706" spans="1:8" x14ac:dyDescent="0.35">
      <c r="A706" s="2" t="s">
        <v>155</v>
      </c>
      <c r="B706" s="3" t="s">
        <v>156</v>
      </c>
      <c r="C706" s="1" t="s">
        <v>157</v>
      </c>
      <c r="D706" s="1" t="s">
        <v>167</v>
      </c>
      <c r="E706" s="4">
        <v>321833.64150000003</v>
      </c>
      <c r="F706" s="5">
        <v>151064.77050000004</v>
      </c>
      <c r="G706" s="6">
        <f t="shared" si="10"/>
        <v>2.1304347826086953</v>
      </c>
      <c r="H706" s="1">
        <v>2018</v>
      </c>
    </row>
    <row r="707" spans="1:8" x14ac:dyDescent="0.35">
      <c r="A707" s="2" t="s">
        <v>158</v>
      </c>
      <c r="B707" s="3" t="s">
        <v>159</v>
      </c>
      <c r="C707" s="1" t="s">
        <v>160</v>
      </c>
      <c r="D707" s="1" t="s">
        <v>167</v>
      </c>
      <c r="E707" s="4">
        <v>104333.40000000001</v>
      </c>
      <c r="F707" s="5">
        <v>42776.694000000003</v>
      </c>
      <c r="G707" s="6">
        <f t="shared" ref="G707:G770" si="11">E707/F707</f>
        <v>2.4390243902439024</v>
      </c>
      <c r="H707" s="1">
        <v>2018</v>
      </c>
    </row>
    <row r="708" spans="1:8" x14ac:dyDescent="0.35">
      <c r="A708" s="2" t="s">
        <v>161</v>
      </c>
      <c r="B708" s="3" t="s">
        <v>162</v>
      </c>
      <c r="C708" s="1" t="s">
        <v>163</v>
      </c>
      <c r="D708" s="1" t="s">
        <v>167</v>
      </c>
      <c r="E708" s="4">
        <v>8911.6537499999995</v>
      </c>
      <c r="F708" s="5">
        <v>6903.3937500000002</v>
      </c>
      <c r="G708" s="6">
        <f t="shared" si="11"/>
        <v>1.2909090909090908</v>
      </c>
      <c r="H708" s="1">
        <v>2018</v>
      </c>
    </row>
    <row r="709" spans="1:8" x14ac:dyDescent="0.35">
      <c r="A709" s="2" t="s">
        <v>164</v>
      </c>
      <c r="B709" s="3" t="s">
        <v>165</v>
      </c>
      <c r="C709" s="1" t="s">
        <v>166</v>
      </c>
      <c r="D709" s="1" t="s">
        <v>167</v>
      </c>
      <c r="E709" s="4">
        <v>94727.87999999999</v>
      </c>
      <c r="F709" s="5">
        <v>87820.638749999998</v>
      </c>
      <c r="G709" s="6">
        <f t="shared" si="11"/>
        <v>1.0786516853932584</v>
      </c>
      <c r="H709" s="1">
        <v>2018</v>
      </c>
    </row>
    <row r="710" spans="1:8" x14ac:dyDescent="0.35">
      <c r="A710" s="2" t="s">
        <v>7</v>
      </c>
      <c r="B710" s="3" t="s">
        <v>8</v>
      </c>
      <c r="C710" s="1" t="s">
        <v>9</v>
      </c>
      <c r="D710" s="1" t="s">
        <v>168</v>
      </c>
      <c r="E710" s="4">
        <v>281516.35050000006</v>
      </c>
      <c r="F710" s="5">
        <v>426539.92500000005</v>
      </c>
      <c r="G710" s="6">
        <f t="shared" si="11"/>
        <v>0.66</v>
      </c>
      <c r="H710" s="1">
        <v>2018</v>
      </c>
    </row>
    <row r="711" spans="1:8" x14ac:dyDescent="0.35">
      <c r="A711" s="2" t="s">
        <v>11</v>
      </c>
      <c r="B711" s="3" t="s">
        <v>12</v>
      </c>
      <c r="C711" s="1" t="s">
        <v>13</v>
      </c>
      <c r="D711" s="1" t="s">
        <v>168</v>
      </c>
      <c r="E711" s="4">
        <v>607451.50800000003</v>
      </c>
      <c r="F711" s="5">
        <v>359675.23500000004</v>
      </c>
      <c r="G711" s="6">
        <f t="shared" si="11"/>
        <v>1.6888888888888887</v>
      </c>
      <c r="H711" s="1">
        <v>2018</v>
      </c>
    </row>
    <row r="712" spans="1:8" x14ac:dyDescent="0.35">
      <c r="A712" s="2" t="s">
        <v>14</v>
      </c>
      <c r="B712" s="3" t="s">
        <v>15</v>
      </c>
      <c r="C712" s="1" t="s">
        <v>16</v>
      </c>
      <c r="D712" s="1" t="s">
        <v>168</v>
      </c>
      <c r="E712" s="4">
        <v>113418.36675</v>
      </c>
      <c r="F712" s="5">
        <v>100816.32599999999</v>
      </c>
      <c r="G712" s="6">
        <f t="shared" si="11"/>
        <v>1.1250000000000002</v>
      </c>
      <c r="H712" s="1">
        <v>2018</v>
      </c>
    </row>
    <row r="713" spans="1:8" x14ac:dyDescent="0.35">
      <c r="A713" s="2" t="s">
        <v>17</v>
      </c>
      <c r="B713" s="3" t="s">
        <v>18</v>
      </c>
      <c r="C713" s="1" t="s">
        <v>19</v>
      </c>
      <c r="D713" s="1" t="s">
        <v>168</v>
      </c>
      <c r="E713" s="4">
        <v>44193.107250000001</v>
      </c>
      <c r="F713" s="5">
        <v>114292.51875000002</v>
      </c>
      <c r="G713" s="6">
        <f t="shared" si="11"/>
        <v>0.3866666666666666</v>
      </c>
      <c r="H713" s="1">
        <v>2018</v>
      </c>
    </row>
    <row r="714" spans="1:8" x14ac:dyDescent="0.35">
      <c r="A714" s="2" t="s">
        <v>20</v>
      </c>
      <c r="B714" s="3" t="s">
        <v>21</v>
      </c>
      <c r="C714" s="1" t="s">
        <v>22</v>
      </c>
      <c r="D714" s="1" t="s">
        <v>168</v>
      </c>
      <c r="E714" s="4">
        <v>488267.97975000012</v>
      </c>
      <c r="F714" s="5">
        <v>494295.97950000007</v>
      </c>
      <c r="G714" s="6">
        <f t="shared" si="11"/>
        <v>0.98780487804878059</v>
      </c>
      <c r="H714" s="1">
        <v>2018</v>
      </c>
    </row>
    <row r="715" spans="1:8" x14ac:dyDescent="0.35">
      <c r="A715" s="2" t="s">
        <v>20</v>
      </c>
      <c r="B715" s="3" t="s">
        <v>21</v>
      </c>
      <c r="C715" s="1" t="s">
        <v>23</v>
      </c>
      <c r="D715" s="1" t="s">
        <v>168</v>
      </c>
      <c r="E715" s="4">
        <v>424547.25750000001</v>
      </c>
      <c r="F715" s="5">
        <v>491581.03500000009</v>
      </c>
      <c r="G715" s="6">
        <f t="shared" si="11"/>
        <v>0.86363636363636354</v>
      </c>
      <c r="H715" s="1">
        <v>2018</v>
      </c>
    </row>
    <row r="716" spans="1:8" x14ac:dyDescent="0.35">
      <c r="A716" s="2" t="s">
        <v>20</v>
      </c>
      <c r="B716" s="3" t="s">
        <v>21</v>
      </c>
      <c r="C716" s="1" t="s">
        <v>24</v>
      </c>
      <c r="D716" s="1" t="s">
        <v>168</v>
      </c>
      <c r="E716" s="4">
        <v>483952.40100000007</v>
      </c>
      <c r="F716" s="5">
        <v>477584.60625000007</v>
      </c>
      <c r="G716" s="6">
        <f t="shared" si="11"/>
        <v>1.0133333333333334</v>
      </c>
      <c r="H716" s="1">
        <v>2018</v>
      </c>
    </row>
    <row r="717" spans="1:8" x14ac:dyDescent="0.35">
      <c r="A717" s="2" t="s">
        <v>20</v>
      </c>
      <c r="B717" s="3" t="s">
        <v>21</v>
      </c>
      <c r="C717" s="1" t="s">
        <v>25</v>
      </c>
      <c r="D717" s="1" t="s">
        <v>168</v>
      </c>
      <c r="E717" s="4">
        <v>292085.37899999996</v>
      </c>
      <c r="F717" s="5">
        <v>174309.01649999997</v>
      </c>
      <c r="G717" s="6">
        <f t="shared" si="11"/>
        <v>1.6756756756756757</v>
      </c>
      <c r="H717" s="1">
        <v>2018</v>
      </c>
    </row>
    <row r="718" spans="1:8" x14ac:dyDescent="0.35">
      <c r="A718" s="2" t="s">
        <v>26</v>
      </c>
      <c r="B718" s="3" t="s">
        <v>27</v>
      </c>
      <c r="C718" s="1" t="s">
        <v>28</v>
      </c>
      <c r="D718" s="1" t="s">
        <v>168</v>
      </c>
      <c r="E718" s="4">
        <v>62042.678999999996</v>
      </c>
      <c r="F718" s="5">
        <v>105328.26899999999</v>
      </c>
      <c r="G718" s="6">
        <f t="shared" si="11"/>
        <v>0.58904109589041098</v>
      </c>
      <c r="H718" s="1">
        <v>2018</v>
      </c>
    </row>
    <row r="719" spans="1:8" x14ac:dyDescent="0.35">
      <c r="A719" s="2" t="s">
        <v>29</v>
      </c>
      <c r="B719" s="3" t="s">
        <v>30</v>
      </c>
      <c r="C719" s="1" t="s">
        <v>31</v>
      </c>
      <c r="D719" s="1" t="s">
        <v>168</v>
      </c>
      <c r="E719" s="4">
        <v>285407.55000000005</v>
      </c>
      <c r="F719" s="5">
        <v>211201.58700000003</v>
      </c>
      <c r="G719" s="6">
        <f t="shared" si="11"/>
        <v>1.3513513513513513</v>
      </c>
      <c r="H719" s="1">
        <v>2018</v>
      </c>
    </row>
    <row r="720" spans="1:8" x14ac:dyDescent="0.35">
      <c r="A720" s="2" t="s">
        <v>32</v>
      </c>
      <c r="B720" s="3" t="s">
        <v>33</v>
      </c>
      <c r="C720" s="1" t="s">
        <v>34</v>
      </c>
      <c r="D720" s="1" t="s">
        <v>168</v>
      </c>
      <c r="E720" s="4">
        <v>66400.735499999995</v>
      </c>
      <c r="F720" s="5">
        <v>62070.252749999992</v>
      </c>
      <c r="G720" s="6">
        <f t="shared" si="11"/>
        <v>1.0697674418604652</v>
      </c>
      <c r="H720" s="1">
        <v>2018</v>
      </c>
    </row>
    <row r="721" spans="1:8" x14ac:dyDescent="0.35">
      <c r="A721" s="2" t="s">
        <v>35</v>
      </c>
      <c r="B721" s="3" t="s">
        <v>36</v>
      </c>
      <c r="C721" s="1" t="s">
        <v>37</v>
      </c>
      <c r="D721" s="1" t="s">
        <v>168</v>
      </c>
      <c r="E721" s="4">
        <v>238780.71000000002</v>
      </c>
      <c r="F721" s="5">
        <v>204669.18000000002</v>
      </c>
      <c r="G721" s="6">
        <f t="shared" si="11"/>
        <v>1.1666666666666667</v>
      </c>
      <c r="H721" s="1">
        <v>2018</v>
      </c>
    </row>
    <row r="722" spans="1:8" x14ac:dyDescent="0.35">
      <c r="A722" s="2" t="s">
        <v>35</v>
      </c>
      <c r="B722" s="3" t="s">
        <v>36</v>
      </c>
      <c r="C722" s="1" t="s">
        <v>38</v>
      </c>
      <c r="D722" s="1" t="s">
        <v>168</v>
      </c>
      <c r="E722" s="4">
        <v>124930.69425</v>
      </c>
      <c r="F722" s="5">
        <v>145189.72575000001</v>
      </c>
      <c r="G722" s="6">
        <f t="shared" si="11"/>
        <v>0.86046511627906974</v>
      </c>
      <c r="H722" s="1">
        <v>2018</v>
      </c>
    </row>
    <row r="723" spans="1:8" x14ac:dyDescent="0.35">
      <c r="A723" s="2" t="s">
        <v>39</v>
      </c>
      <c r="B723" s="3" t="s">
        <v>40</v>
      </c>
      <c r="C723" s="1" t="s">
        <v>41</v>
      </c>
      <c r="D723" s="1" t="s">
        <v>168</v>
      </c>
      <c r="E723" s="4">
        <v>285842.62125000003</v>
      </c>
      <c r="F723" s="5">
        <v>903880.72124999994</v>
      </c>
      <c r="G723" s="6">
        <f t="shared" si="11"/>
        <v>0.31623931623931628</v>
      </c>
      <c r="H723" s="1">
        <v>2018</v>
      </c>
    </row>
    <row r="724" spans="1:8" x14ac:dyDescent="0.35">
      <c r="A724" s="2" t="s">
        <v>42</v>
      </c>
      <c r="B724" s="3" t="s">
        <v>43</v>
      </c>
      <c r="C724" s="1" t="s">
        <v>44</v>
      </c>
      <c r="D724" s="1" t="s">
        <v>168</v>
      </c>
      <c r="E724" s="4">
        <v>332880.86700000003</v>
      </c>
      <c r="F724" s="5">
        <v>567410.56875000009</v>
      </c>
      <c r="G724" s="6">
        <f t="shared" si="11"/>
        <v>0.58666666666666667</v>
      </c>
      <c r="H724" s="1">
        <v>2018</v>
      </c>
    </row>
    <row r="725" spans="1:8" x14ac:dyDescent="0.35">
      <c r="A725" s="2" t="s">
        <v>45</v>
      </c>
      <c r="B725" s="3" t="s">
        <v>46</v>
      </c>
      <c r="C725" s="1" t="s">
        <v>47</v>
      </c>
      <c r="D725" s="1" t="s">
        <v>168</v>
      </c>
      <c r="E725" s="4">
        <v>165930.97050000002</v>
      </c>
      <c r="F725" s="5">
        <v>79892.689500000008</v>
      </c>
      <c r="G725" s="6">
        <f t="shared" si="11"/>
        <v>2.0769230769230771</v>
      </c>
      <c r="H725" s="1">
        <v>2018</v>
      </c>
    </row>
    <row r="726" spans="1:8" x14ac:dyDescent="0.35">
      <c r="A726" s="2" t="s">
        <v>48</v>
      </c>
      <c r="B726" s="3" t="s">
        <v>49</v>
      </c>
      <c r="C726" s="1" t="s">
        <v>50</v>
      </c>
      <c r="D726" s="1" t="s">
        <v>168</v>
      </c>
      <c r="E726" s="4">
        <v>172200.38399999999</v>
      </c>
      <c r="F726" s="5">
        <v>624226.39199999988</v>
      </c>
      <c r="G726" s="6">
        <f t="shared" si="11"/>
        <v>0.27586206896551729</v>
      </c>
      <c r="H726" s="1">
        <v>2018</v>
      </c>
    </row>
    <row r="727" spans="1:8" x14ac:dyDescent="0.35">
      <c r="A727" s="2" t="s">
        <v>51</v>
      </c>
      <c r="B727" s="3" t="s">
        <v>52</v>
      </c>
      <c r="C727" s="1" t="s">
        <v>53</v>
      </c>
      <c r="D727" s="1" t="s">
        <v>168</v>
      </c>
      <c r="E727" s="4">
        <v>466267.44825000002</v>
      </c>
      <c r="F727" s="5">
        <v>364904.95950000006</v>
      </c>
      <c r="G727" s="6">
        <f t="shared" si="11"/>
        <v>1.2777777777777777</v>
      </c>
      <c r="H727" s="1">
        <v>2018</v>
      </c>
    </row>
    <row r="728" spans="1:8" x14ac:dyDescent="0.35">
      <c r="A728" s="2" t="s">
        <v>51</v>
      </c>
      <c r="B728" s="3" t="s">
        <v>52</v>
      </c>
      <c r="C728" s="1" t="s">
        <v>54</v>
      </c>
      <c r="D728" s="1" t="s">
        <v>168</v>
      </c>
      <c r="E728" s="4">
        <v>114427.40400000001</v>
      </c>
      <c r="F728" s="5">
        <v>193646.37600000002</v>
      </c>
      <c r="G728" s="6">
        <f t="shared" si="11"/>
        <v>0.59090909090909094</v>
      </c>
      <c r="H728" s="1">
        <v>2018</v>
      </c>
    </row>
    <row r="729" spans="1:8" x14ac:dyDescent="0.35">
      <c r="A729" s="2" t="s">
        <v>55</v>
      </c>
      <c r="B729" s="3" t="s">
        <v>56</v>
      </c>
      <c r="C729" s="1" t="s">
        <v>57</v>
      </c>
      <c r="D729" s="1" t="s">
        <v>168</v>
      </c>
      <c r="E729" s="4">
        <v>523599.59925000003</v>
      </c>
      <c r="F729" s="5">
        <v>875056.86450000014</v>
      </c>
      <c r="G729" s="6">
        <f t="shared" si="11"/>
        <v>0.59836065573770481</v>
      </c>
      <c r="H729" s="1">
        <v>2018</v>
      </c>
    </row>
    <row r="730" spans="1:8" x14ac:dyDescent="0.35">
      <c r="A730" s="2" t="s">
        <v>58</v>
      </c>
      <c r="B730" s="3" t="s">
        <v>59</v>
      </c>
      <c r="C730" s="1" t="s">
        <v>60</v>
      </c>
      <c r="D730" s="1" t="s">
        <v>168</v>
      </c>
      <c r="E730" s="4">
        <v>220589.19</v>
      </c>
      <c r="F730" s="5">
        <v>80485.24500000001</v>
      </c>
      <c r="G730" s="6">
        <f t="shared" si="11"/>
        <v>2.7407407407407405</v>
      </c>
      <c r="H730" s="1">
        <v>2018</v>
      </c>
    </row>
    <row r="731" spans="1:8" x14ac:dyDescent="0.35">
      <c r="A731" s="2" t="s">
        <v>61</v>
      </c>
      <c r="B731" s="3" t="s">
        <v>62</v>
      </c>
      <c r="C731" s="1" t="s">
        <v>63</v>
      </c>
      <c r="D731" s="1" t="s">
        <v>168</v>
      </c>
      <c r="E731" s="4">
        <v>256922.58374999999</v>
      </c>
      <c r="F731" s="5">
        <v>297489.3075</v>
      </c>
      <c r="G731" s="6">
        <f t="shared" si="11"/>
        <v>0.86363636363636365</v>
      </c>
      <c r="H731" s="1">
        <v>2018</v>
      </c>
    </row>
    <row r="732" spans="1:8" x14ac:dyDescent="0.35">
      <c r="A732" s="2" t="s">
        <v>64</v>
      </c>
      <c r="B732" s="3" t="s">
        <v>65</v>
      </c>
      <c r="C732" s="1" t="s">
        <v>66</v>
      </c>
      <c r="D732" s="1" t="s">
        <v>168</v>
      </c>
      <c r="E732" s="4">
        <v>587778.4709999999</v>
      </c>
      <c r="F732" s="5">
        <v>659751.34499999997</v>
      </c>
      <c r="G732" s="6">
        <f t="shared" si="11"/>
        <v>0.89090909090909076</v>
      </c>
      <c r="H732" s="1">
        <v>2018</v>
      </c>
    </row>
    <row r="733" spans="1:8" x14ac:dyDescent="0.35">
      <c r="A733" s="2" t="s">
        <v>67</v>
      </c>
      <c r="B733" s="3" t="s">
        <v>68</v>
      </c>
      <c r="C733" s="1" t="s">
        <v>69</v>
      </c>
      <c r="D733" s="1" t="s">
        <v>168</v>
      </c>
      <c r="E733" s="4">
        <v>114761.72474999999</v>
      </c>
      <c r="F733" s="5">
        <v>161795.21849999999</v>
      </c>
      <c r="G733" s="6">
        <f t="shared" si="11"/>
        <v>0.70930232558139539</v>
      </c>
      <c r="H733" s="1">
        <v>2018</v>
      </c>
    </row>
    <row r="734" spans="1:8" x14ac:dyDescent="0.35">
      <c r="A734" s="2" t="s">
        <v>70</v>
      </c>
      <c r="B734" s="3" t="s">
        <v>71</v>
      </c>
      <c r="C734" s="1" t="s">
        <v>72</v>
      </c>
      <c r="D734" s="1" t="s">
        <v>168</v>
      </c>
      <c r="E734" s="4">
        <v>385490.61</v>
      </c>
      <c r="F734" s="5">
        <v>404295.02999999997</v>
      </c>
      <c r="G734" s="6">
        <f t="shared" si="11"/>
        <v>0.95348837209302328</v>
      </c>
      <c r="H734" s="1">
        <v>2018</v>
      </c>
    </row>
    <row r="735" spans="1:8" x14ac:dyDescent="0.35">
      <c r="A735" s="2" t="s">
        <v>70</v>
      </c>
      <c r="B735" s="3" t="s">
        <v>71</v>
      </c>
      <c r="C735" s="1" t="s">
        <v>73</v>
      </c>
      <c r="D735" s="1" t="s">
        <v>168</v>
      </c>
      <c r="E735" s="4">
        <v>223838.37000000002</v>
      </c>
      <c r="F735" s="5">
        <v>735468.93</v>
      </c>
      <c r="G735" s="6">
        <f t="shared" si="11"/>
        <v>0.30434782608695654</v>
      </c>
      <c r="H735" s="1">
        <v>2018</v>
      </c>
    </row>
    <row r="736" spans="1:8" x14ac:dyDescent="0.35">
      <c r="A736" s="2" t="s">
        <v>74</v>
      </c>
      <c r="B736" s="3" t="s">
        <v>75</v>
      </c>
      <c r="C736" s="1" t="s">
        <v>76</v>
      </c>
      <c r="D736" s="1" t="s">
        <v>168</v>
      </c>
      <c r="E736" s="4">
        <v>487467.44999999995</v>
      </c>
      <c r="F736" s="5">
        <v>209611.00349999996</v>
      </c>
      <c r="G736" s="6">
        <f t="shared" si="11"/>
        <v>2.3255813953488373</v>
      </c>
      <c r="H736" s="1">
        <v>2018</v>
      </c>
    </row>
    <row r="737" spans="1:8" x14ac:dyDescent="0.35">
      <c r="A737" s="2" t="s">
        <v>77</v>
      </c>
      <c r="B737" s="3" t="s">
        <v>78</v>
      </c>
      <c r="C737" s="1" t="s">
        <v>79</v>
      </c>
      <c r="D737" s="1" t="s">
        <v>168</v>
      </c>
      <c r="E737" s="4">
        <v>72101.987999999998</v>
      </c>
      <c r="F737" s="5">
        <v>121314.45600000001</v>
      </c>
      <c r="G737" s="6">
        <f t="shared" si="11"/>
        <v>0.59433962264150941</v>
      </c>
      <c r="H737" s="1">
        <v>2018</v>
      </c>
    </row>
    <row r="738" spans="1:8" x14ac:dyDescent="0.35">
      <c r="A738" s="2" t="s">
        <v>80</v>
      </c>
      <c r="B738" s="3" t="s">
        <v>81</v>
      </c>
      <c r="C738" s="1" t="s">
        <v>82</v>
      </c>
      <c r="D738" s="1" t="s">
        <v>168</v>
      </c>
      <c r="E738" s="4">
        <v>39481.398000000008</v>
      </c>
      <c r="F738" s="5">
        <v>101395.40850000001</v>
      </c>
      <c r="G738" s="6">
        <f t="shared" si="11"/>
        <v>0.38938053097345138</v>
      </c>
      <c r="H738" s="1">
        <v>2018</v>
      </c>
    </row>
    <row r="739" spans="1:8" x14ac:dyDescent="0.35">
      <c r="A739" s="2" t="s">
        <v>83</v>
      </c>
      <c r="B739" s="3" t="s">
        <v>84</v>
      </c>
      <c r="C739" s="1" t="s">
        <v>85</v>
      </c>
      <c r="D739" s="1" t="s">
        <v>168</v>
      </c>
      <c r="E739" s="4">
        <v>405375.88725000003</v>
      </c>
      <c r="F739" s="5">
        <v>473697.66600000003</v>
      </c>
      <c r="G739" s="6">
        <f t="shared" si="11"/>
        <v>0.85576923076923084</v>
      </c>
      <c r="H739" s="1">
        <v>2018</v>
      </c>
    </row>
    <row r="740" spans="1:8" x14ac:dyDescent="0.35">
      <c r="A740" s="2" t="s">
        <v>86</v>
      </c>
      <c r="B740" s="3" t="s">
        <v>87</v>
      </c>
      <c r="C740" s="1" t="s">
        <v>88</v>
      </c>
      <c r="D740" s="1" t="s">
        <v>168</v>
      </c>
      <c r="E740" s="4">
        <v>738364.31550000003</v>
      </c>
      <c r="F740" s="5">
        <v>203426.90325000003</v>
      </c>
      <c r="G740" s="6">
        <f t="shared" si="11"/>
        <v>3.6296296296296293</v>
      </c>
      <c r="H740" s="1">
        <v>2018</v>
      </c>
    </row>
    <row r="741" spans="1:8" x14ac:dyDescent="0.35">
      <c r="A741" s="2" t="s">
        <v>89</v>
      </c>
      <c r="B741" s="3" t="s">
        <v>90</v>
      </c>
      <c r="C741" s="1" t="s">
        <v>91</v>
      </c>
      <c r="D741" s="1" t="s">
        <v>168</v>
      </c>
      <c r="E741" s="4">
        <v>389497.41000000003</v>
      </c>
      <c r="F741" s="5">
        <v>490478.22000000003</v>
      </c>
      <c r="G741" s="6">
        <f t="shared" si="11"/>
        <v>0.79411764705882359</v>
      </c>
      <c r="H741" s="1">
        <v>2018</v>
      </c>
    </row>
    <row r="742" spans="1:8" x14ac:dyDescent="0.35">
      <c r="A742" s="2" t="s">
        <v>92</v>
      </c>
      <c r="B742" s="3" t="s">
        <v>93</v>
      </c>
      <c r="C742" s="1" t="s">
        <v>94</v>
      </c>
      <c r="D742" s="1" t="s">
        <v>168</v>
      </c>
      <c r="E742" s="4">
        <v>62850.249000000003</v>
      </c>
      <c r="F742" s="5">
        <v>67339.552500000005</v>
      </c>
      <c r="G742" s="6">
        <f t="shared" si="11"/>
        <v>0.93333333333333335</v>
      </c>
      <c r="H742" s="1">
        <v>2018</v>
      </c>
    </row>
    <row r="743" spans="1:8" x14ac:dyDescent="0.35">
      <c r="A743" s="2" t="s">
        <v>95</v>
      </c>
      <c r="B743" s="3" t="s">
        <v>96</v>
      </c>
      <c r="C743" s="1" t="s">
        <v>97</v>
      </c>
      <c r="D743" s="1" t="s">
        <v>168</v>
      </c>
      <c r="E743" s="4">
        <v>237599.55450000003</v>
      </c>
      <c r="F743" s="5">
        <v>126073.23300000002</v>
      </c>
      <c r="G743" s="6">
        <f t="shared" si="11"/>
        <v>1.8846153846153846</v>
      </c>
      <c r="H743" s="1">
        <v>2018</v>
      </c>
    </row>
    <row r="744" spans="1:8" x14ac:dyDescent="0.35">
      <c r="A744" s="2" t="s">
        <v>98</v>
      </c>
      <c r="B744" s="3" t="s">
        <v>99</v>
      </c>
      <c r="C744" s="1" t="s">
        <v>100</v>
      </c>
      <c r="D744" s="1" t="s">
        <v>168</v>
      </c>
      <c r="E744" s="4">
        <v>316721.61675000004</v>
      </c>
      <c r="F744" s="5">
        <v>460685.98800000007</v>
      </c>
      <c r="G744" s="6">
        <f t="shared" si="11"/>
        <v>0.6875</v>
      </c>
      <c r="H744" s="1">
        <v>2018</v>
      </c>
    </row>
    <row r="745" spans="1:8" x14ac:dyDescent="0.35">
      <c r="A745" s="2" t="s">
        <v>101</v>
      </c>
      <c r="B745" s="3" t="s">
        <v>102</v>
      </c>
      <c r="C745" s="1" t="s">
        <v>103</v>
      </c>
      <c r="D745" s="1" t="s">
        <v>168</v>
      </c>
      <c r="E745" s="4">
        <v>116036.38800000001</v>
      </c>
      <c r="F745" s="5">
        <v>99920.223000000013</v>
      </c>
      <c r="G745" s="6">
        <f t="shared" si="11"/>
        <v>1.161290322580645</v>
      </c>
      <c r="H745" s="1">
        <v>2018</v>
      </c>
    </row>
    <row r="746" spans="1:8" x14ac:dyDescent="0.35">
      <c r="A746" s="2" t="s">
        <v>104</v>
      </c>
      <c r="B746" s="3" t="s">
        <v>105</v>
      </c>
      <c r="C746" s="1" t="s">
        <v>106</v>
      </c>
      <c r="D746" s="1" t="s">
        <v>168</v>
      </c>
      <c r="E746" s="4">
        <v>387225.36000000004</v>
      </c>
      <c r="F746" s="5">
        <v>314082.79200000002</v>
      </c>
      <c r="G746" s="6">
        <f t="shared" si="11"/>
        <v>1.2328767123287672</v>
      </c>
      <c r="H746" s="1">
        <v>2018</v>
      </c>
    </row>
    <row r="747" spans="1:8" x14ac:dyDescent="0.35">
      <c r="A747" s="2" t="s">
        <v>107</v>
      </c>
      <c r="B747" s="3" t="s">
        <v>108</v>
      </c>
      <c r="C747" s="1" t="s">
        <v>109</v>
      </c>
      <c r="D747" s="1" t="s">
        <v>168</v>
      </c>
      <c r="E747" s="4">
        <v>485219.63925000007</v>
      </c>
      <c r="F747" s="5">
        <v>631370.13300000015</v>
      </c>
      <c r="G747" s="6">
        <f t="shared" si="11"/>
        <v>0.76851851851851849</v>
      </c>
      <c r="H747" s="1">
        <v>2018</v>
      </c>
    </row>
    <row r="748" spans="1:8" x14ac:dyDescent="0.35">
      <c r="A748" s="2" t="s">
        <v>110</v>
      </c>
      <c r="B748" s="3" t="s">
        <v>111</v>
      </c>
      <c r="C748" s="1" t="s">
        <v>112</v>
      </c>
      <c r="D748" s="1" t="s">
        <v>168</v>
      </c>
      <c r="E748" s="4">
        <v>313654.74075000006</v>
      </c>
      <c r="F748" s="5">
        <v>820327.78350000002</v>
      </c>
      <c r="G748" s="6">
        <f t="shared" si="11"/>
        <v>0.38235294117647067</v>
      </c>
      <c r="H748" s="1">
        <v>2018</v>
      </c>
    </row>
    <row r="749" spans="1:8" x14ac:dyDescent="0.35">
      <c r="A749" s="2" t="s">
        <v>113</v>
      </c>
      <c r="B749" s="3" t="s">
        <v>114</v>
      </c>
      <c r="C749" s="1" t="s">
        <v>115</v>
      </c>
      <c r="D749" s="1" t="s">
        <v>168</v>
      </c>
      <c r="E749" s="4">
        <v>299520.87525000004</v>
      </c>
      <c r="F749" s="5">
        <v>578144.94524999999</v>
      </c>
      <c r="G749" s="6">
        <f t="shared" si="11"/>
        <v>0.51807228915662662</v>
      </c>
      <c r="H749" s="1">
        <v>2018</v>
      </c>
    </row>
    <row r="750" spans="1:8" x14ac:dyDescent="0.35">
      <c r="A750" s="2" t="s">
        <v>113</v>
      </c>
      <c r="B750" s="3" t="s">
        <v>114</v>
      </c>
      <c r="C750" s="1" t="s">
        <v>116</v>
      </c>
      <c r="D750" s="1" t="s">
        <v>168</v>
      </c>
      <c r="E750" s="4">
        <v>88442.185500000007</v>
      </c>
      <c r="F750" s="5">
        <v>119657.07450000002</v>
      </c>
      <c r="G750" s="6">
        <f t="shared" si="11"/>
        <v>0.73913043478260865</v>
      </c>
      <c r="H750" s="1">
        <v>2018</v>
      </c>
    </row>
    <row r="751" spans="1:8" x14ac:dyDescent="0.35">
      <c r="A751" s="2" t="s">
        <v>113</v>
      </c>
      <c r="B751" s="3" t="s">
        <v>114</v>
      </c>
      <c r="C751" s="1" t="s">
        <v>117</v>
      </c>
      <c r="D751" s="1" t="s">
        <v>168</v>
      </c>
      <c r="E751" s="4">
        <v>369411.36749999999</v>
      </c>
      <c r="F751" s="5">
        <v>231571.30499999999</v>
      </c>
      <c r="G751" s="6">
        <f t="shared" si="11"/>
        <v>1.5952380952380953</v>
      </c>
      <c r="H751" s="1">
        <v>2018</v>
      </c>
    </row>
    <row r="752" spans="1:8" x14ac:dyDescent="0.35">
      <c r="A752" s="2" t="s">
        <v>118</v>
      </c>
      <c r="B752" s="3" t="s">
        <v>119</v>
      </c>
      <c r="C752" s="1" t="s">
        <v>120</v>
      </c>
      <c r="D752" s="1" t="s">
        <v>168</v>
      </c>
      <c r="E752" s="4">
        <v>272215.05299999996</v>
      </c>
      <c r="F752" s="5">
        <v>185601.17249999999</v>
      </c>
      <c r="G752" s="6">
        <f t="shared" si="11"/>
        <v>1.4666666666666666</v>
      </c>
      <c r="H752" s="1">
        <v>2018</v>
      </c>
    </row>
    <row r="753" spans="1:8" x14ac:dyDescent="0.35">
      <c r="A753" s="2" t="s">
        <v>121</v>
      </c>
      <c r="B753" s="3" t="s">
        <v>122</v>
      </c>
      <c r="C753" s="1" t="s">
        <v>123</v>
      </c>
      <c r="D753" s="1" t="s">
        <v>168</v>
      </c>
      <c r="E753" s="4">
        <v>276354.66599999997</v>
      </c>
      <c r="F753" s="5">
        <v>513230.09399999992</v>
      </c>
      <c r="G753" s="6">
        <f t="shared" si="11"/>
        <v>0.53846153846153844</v>
      </c>
      <c r="H753" s="1">
        <v>2018</v>
      </c>
    </row>
    <row r="754" spans="1:8" x14ac:dyDescent="0.35">
      <c r="A754" s="2" t="s">
        <v>124</v>
      </c>
      <c r="B754" s="3" t="s">
        <v>125</v>
      </c>
      <c r="C754" s="1" t="s">
        <v>126</v>
      </c>
      <c r="D754" s="1" t="s">
        <v>168</v>
      </c>
      <c r="E754" s="4">
        <v>158280.41249999998</v>
      </c>
      <c r="F754" s="5">
        <v>438662.85749999998</v>
      </c>
      <c r="G754" s="6">
        <f t="shared" si="11"/>
        <v>0.36082474226804118</v>
      </c>
      <c r="H754" s="1">
        <v>2018</v>
      </c>
    </row>
    <row r="755" spans="1:8" x14ac:dyDescent="0.35">
      <c r="A755" s="2" t="s">
        <v>127</v>
      </c>
      <c r="B755" s="3" t="s">
        <v>128</v>
      </c>
      <c r="C755" s="1" t="s">
        <v>129</v>
      </c>
      <c r="D755" s="1" t="s">
        <v>168</v>
      </c>
      <c r="E755" s="4">
        <v>600390.73125000007</v>
      </c>
      <c r="F755" s="5">
        <v>760494.92625000002</v>
      </c>
      <c r="G755" s="6">
        <f t="shared" si="11"/>
        <v>0.78947368421052644</v>
      </c>
      <c r="H755" s="1">
        <v>2018</v>
      </c>
    </row>
    <row r="756" spans="1:8" x14ac:dyDescent="0.35">
      <c r="A756" s="2" t="s">
        <v>130</v>
      </c>
      <c r="B756" s="3" t="s">
        <v>131</v>
      </c>
      <c r="C756" s="1" t="s">
        <v>132</v>
      </c>
      <c r="D756" s="1" t="s">
        <v>168</v>
      </c>
      <c r="E756" s="4">
        <v>535344.1875</v>
      </c>
      <c r="F756" s="5">
        <v>594826.875</v>
      </c>
      <c r="G756" s="6">
        <f t="shared" si="11"/>
        <v>0.9</v>
      </c>
      <c r="H756" s="1">
        <v>2018</v>
      </c>
    </row>
    <row r="757" spans="1:8" x14ac:dyDescent="0.35">
      <c r="A757" s="2" t="s">
        <v>133</v>
      </c>
      <c r="B757" s="3" t="s">
        <v>134</v>
      </c>
      <c r="C757" s="1" t="s">
        <v>135</v>
      </c>
      <c r="D757" s="1" t="s">
        <v>168</v>
      </c>
      <c r="E757" s="4">
        <v>173235.71925000002</v>
      </c>
      <c r="F757" s="5">
        <v>224947.87425000002</v>
      </c>
      <c r="G757" s="6">
        <f t="shared" si="11"/>
        <v>0.77011494252873569</v>
      </c>
      <c r="H757" s="1">
        <v>2018</v>
      </c>
    </row>
    <row r="758" spans="1:8" x14ac:dyDescent="0.35">
      <c r="A758" s="2" t="s">
        <v>136</v>
      </c>
      <c r="B758" s="3" t="s">
        <v>137</v>
      </c>
      <c r="C758" s="1" t="s">
        <v>138</v>
      </c>
      <c r="D758" s="1" t="s">
        <v>168</v>
      </c>
      <c r="E758" s="4">
        <v>155301.04350000003</v>
      </c>
      <c r="F758" s="5">
        <v>386153.94600000005</v>
      </c>
      <c r="G758" s="6">
        <f t="shared" si="11"/>
        <v>0.40217391304347827</v>
      </c>
      <c r="H758" s="1">
        <v>2018</v>
      </c>
    </row>
    <row r="759" spans="1:8" x14ac:dyDescent="0.35">
      <c r="A759" s="2" t="s">
        <v>139</v>
      </c>
      <c r="B759" s="3" t="s">
        <v>140</v>
      </c>
      <c r="C759" s="1" t="s">
        <v>141</v>
      </c>
      <c r="D759" s="1" t="s">
        <v>168</v>
      </c>
      <c r="E759" s="4">
        <v>772978.35599999991</v>
      </c>
      <c r="F759" s="5">
        <v>756532.00799999991</v>
      </c>
      <c r="G759" s="6">
        <f t="shared" si="11"/>
        <v>1.0217391304347827</v>
      </c>
      <c r="H759" s="1">
        <v>2018</v>
      </c>
    </row>
    <row r="760" spans="1:8" x14ac:dyDescent="0.35">
      <c r="A760" s="2" t="s">
        <v>142</v>
      </c>
      <c r="B760" s="3" t="s">
        <v>143</v>
      </c>
      <c r="C760" s="1" t="s">
        <v>144</v>
      </c>
      <c r="D760" s="1" t="s">
        <v>168</v>
      </c>
      <c r="E760" s="4">
        <v>105955.56</v>
      </c>
      <c r="F760" s="5">
        <v>384088.90499999997</v>
      </c>
      <c r="G760" s="6">
        <f t="shared" si="11"/>
        <v>0.27586206896551724</v>
      </c>
      <c r="H760" s="1">
        <v>2018</v>
      </c>
    </row>
    <row r="761" spans="1:8" x14ac:dyDescent="0.35">
      <c r="A761" s="2" t="s">
        <v>142</v>
      </c>
      <c r="B761" s="3" t="s">
        <v>143</v>
      </c>
      <c r="C761" s="1" t="s">
        <v>145</v>
      </c>
      <c r="D761" s="1" t="s">
        <v>168</v>
      </c>
      <c r="E761" s="4">
        <v>79372.426500000001</v>
      </c>
      <c r="F761" s="5">
        <v>95023.327499999999</v>
      </c>
      <c r="G761" s="6">
        <f t="shared" si="11"/>
        <v>0.83529411764705885</v>
      </c>
      <c r="H761" s="1">
        <v>2018</v>
      </c>
    </row>
    <row r="762" spans="1:8" x14ac:dyDescent="0.35">
      <c r="A762" s="2" t="s">
        <v>146</v>
      </c>
      <c r="B762" s="3" t="s">
        <v>147</v>
      </c>
      <c r="C762" s="1" t="s">
        <v>148</v>
      </c>
      <c r="D762" s="1" t="s">
        <v>168</v>
      </c>
      <c r="E762" s="4">
        <v>25944.974999999999</v>
      </c>
      <c r="F762" s="5">
        <v>29607.794999999998</v>
      </c>
      <c r="G762" s="6">
        <f t="shared" si="11"/>
        <v>0.87628865979381443</v>
      </c>
      <c r="H762" s="1">
        <v>2018</v>
      </c>
    </row>
    <row r="763" spans="1:8" x14ac:dyDescent="0.35">
      <c r="A763" s="2" t="s">
        <v>149</v>
      </c>
      <c r="B763" s="3" t="s">
        <v>150</v>
      </c>
      <c r="C763" s="1" t="s">
        <v>151</v>
      </c>
      <c r="D763" s="1" t="s">
        <v>168</v>
      </c>
      <c r="E763" s="4">
        <v>224839.17225000003</v>
      </c>
      <c r="F763" s="5">
        <v>148919.45175000004</v>
      </c>
      <c r="G763" s="6">
        <f t="shared" si="11"/>
        <v>1.5098039215686272</v>
      </c>
      <c r="H763" s="1">
        <v>2018</v>
      </c>
    </row>
    <row r="764" spans="1:8" x14ac:dyDescent="0.35">
      <c r="A764" s="2" t="s">
        <v>152</v>
      </c>
      <c r="B764" s="3" t="s">
        <v>153</v>
      </c>
      <c r="C764" s="1" t="s">
        <v>154</v>
      </c>
      <c r="D764" s="1" t="s">
        <v>168</v>
      </c>
      <c r="E764" s="4">
        <v>149010.19200000001</v>
      </c>
      <c r="F764" s="5">
        <v>71400.717000000004</v>
      </c>
      <c r="G764" s="6">
        <f t="shared" si="11"/>
        <v>2.0869565217391304</v>
      </c>
      <c r="H764" s="1">
        <v>2018</v>
      </c>
    </row>
    <row r="765" spans="1:8" x14ac:dyDescent="0.35">
      <c r="A765" s="2" t="s">
        <v>155</v>
      </c>
      <c r="B765" s="3" t="s">
        <v>156</v>
      </c>
      <c r="C765" s="1" t="s">
        <v>157</v>
      </c>
      <c r="D765" s="1" t="s">
        <v>168</v>
      </c>
      <c r="E765" s="4">
        <v>224173.10250000001</v>
      </c>
      <c r="F765" s="5">
        <v>202967.53875000001</v>
      </c>
      <c r="G765" s="6">
        <f t="shared" si="11"/>
        <v>1.1044776119402986</v>
      </c>
      <c r="H765" s="1">
        <v>2018</v>
      </c>
    </row>
    <row r="766" spans="1:8" x14ac:dyDescent="0.35">
      <c r="A766" s="2" t="s">
        <v>158</v>
      </c>
      <c r="B766" s="3" t="s">
        <v>159</v>
      </c>
      <c r="C766" s="1" t="s">
        <v>160</v>
      </c>
      <c r="D766" s="1" t="s">
        <v>168</v>
      </c>
      <c r="E766" s="4">
        <v>608116.27500000002</v>
      </c>
      <c r="F766" s="5">
        <v>486493.02</v>
      </c>
      <c r="G766" s="6">
        <f t="shared" si="11"/>
        <v>1.25</v>
      </c>
      <c r="H766" s="1">
        <v>2018</v>
      </c>
    </row>
    <row r="767" spans="1:8" x14ac:dyDescent="0.35">
      <c r="A767" s="2" t="s">
        <v>161</v>
      </c>
      <c r="B767" s="3" t="s">
        <v>162</v>
      </c>
      <c r="C767" s="1" t="s">
        <v>163</v>
      </c>
      <c r="D767" s="1" t="s">
        <v>168</v>
      </c>
      <c r="E767" s="4">
        <v>87971.170499999993</v>
      </c>
      <c r="F767" s="5">
        <v>200803.75875000001</v>
      </c>
      <c r="G767" s="6">
        <f t="shared" si="11"/>
        <v>0.43809523809523804</v>
      </c>
      <c r="H767" s="1">
        <v>2018</v>
      </c>
    </row>
    <row r="768" spans="1:8" x14ac:dyDescent="0.35">
      <c r="A768" s="2" t="s">
        <v>164</v>
      </c>
      <c r="B768" s="3" t="s">
        <v>165</v>
      </c>
      <c r="C768" s="1" t="s">
        <v>166</v>
      </c>
      <c r="D768" s="1" t="s">
        <v>168</v>
      </c>
      <c r="E768" s="4">
        <v>283100.26499999996</v>
      </c>
      <c r="F768" s="5">
        <v>299277.42299999995</v>
      </c>
      <c r="G768" s="6">
        <f t="shared" si="11"/>
        <v>0.94594594594594594</v>
      </c>
      <c r="H768" s="1">
        <v>2018</v>
      </c>
    </row>
    <row r="769" spans="1:8" x14ac:dyDescent="0.35">
      <c r="A769" s="2" t="s">
        <v>7</v>
      </c>
      <c r="B769" s="3" t="s">
        <v>8</v>
      </c>
      <c r="C769" s="1" t="s">
        <v>9</v>
      </c>
      <c r="D769" s="1" t="s">
        <v>169</v>
      </c>
      <c r="E769" s="4">
        <v>236571.97500000001</v>
      </c>
      <c r="F769" s="5">
        <v>293066.77499999997</v>
      </c>
      <c r="G769" s="6">
        <f t="shared" si="11"/>
        <v>0.80722891566265076</v>
      </c>
      <c r="H769" s="1">
        <v>2018</v>
      </c>
    </row>
    <row r="770" spans="1:8" x14ac:dyDescent="0.35">
      <c r="A770" s="2" t="s">
        <v>11</v>
      </c>
      <c r="B770" s="3" t="s">
        <v>12</v>
      </c>
      <c r="C770" s="1" t="s">
        <v>13</v>
      </c>
      <c r="D770" s="1" t="s">
        <v>169</v>
      </c>
      <c r="E770" s="4">
        <v>68068.552500000005</v>
      </c>
      <c r="F770" s="5">
        <v>64577.857499999998</v>
      </c>
      <c r="G770" s="6">
        <f t="shared" si="11"/>
        <v>1.0540540540540542</v>
      </c>
      <c r="H770" s="1">
        <v>2018</v>
      </c>
    </row>
    <row r="771" spans="1:8" x14ac:dyDescent="0.35">
      <c r="A771" s="2" t="s">
        <v>14</v>
      </c>
      <c r="B771" s="3" t="s">
        <v>15</v>
      </c>
      <c r="C771" s="1" t="s">
        <v>16</v>
      </c>
      <c r="D771" s="1" t="s">
        <v>169</v>
      </c>
      <c r="E771" s="4">
        <v>220541.23800000001</v>
      </c>
      <c r="F771" s="5">
        <v>382703.91299999994</v>
      </c>
      <c r="G771" s="6">
        <f t="shared" ref="G771:G834" si="12">E771/F771</f>
        <v>0.5762711864406781</v>
      </c>
      <c r="H771" s="1">
        <v>2018</v>
      </c>
    </row>
    <row r="772" spans="1:8" x14ac:dyDescent="0.35">
      <c r="A772" s="2" t="s">
        <v>17</v>
      </c>
      <c r="B772" s="3" t="s">
        <v>18</v>
      </c>
      <c r="C772" s="1" t="s">
        <v>19</v>
      </c>
      <c r="D772" s="1" t="s">
        <v>169</v>
      </c>
      <c r="E772" s="4">
        <v>335483.69400000002</v>
      </c>
      <c r="F772" s="5">
        <v>338906.99700000003</v>
      </c>
      <c r="G772" s="6">
        <f t="shared" si="12"/>
        <v>0.98989898989898983</v>
      </c>
      <c r="H772" s="1">
        <v>2018</v>
      </c>
    </row>
    <row r="773" spans="1:8" x14ac:dyDescent="0.35">
      <c r="A773" s="2" t="s">
        <v>20</v>
      </c>
      <c r="B773" s="3" t="s">
        <v>21</v>
      </c>
      <c r="C773" s="1" t="s">
        <v>22</v>
      </c>
      <c r="D773" s="1" t="s">
        <v>169</v>
      </c>
      <c r="E773" s="4">
        <v>10268.694</v>
      </c>
      <c r="F773" s="5">
        <v>24720.93</v>
      </c>
      <c r="G773" s="6">
        <f t="shared" si="12"/>
        <v>0.41538461538461535</v>
      </c>
      <c r="H773" s="1">
        <v>2018</v>
      </c>
    </row>
    <row r="774" spans="1:8" x14ac:dyDescent="0.35">
      <c r="A774" s="2" t="s">
        <v>20</v>
      </c>
      <c r="B774" s="3" t="s">
        <v>21</v>
      </c>
      <c r="C774" s="1" t="s">
        <v>23</v>
      </c>
      <c r="D774" s="1" t="s">
        <v>169</v>
      </c>
      <c r="E774" s="4">
        <v>3904.8075000000003</v>
      </c>
      <c r="F774" s="5">
        <v>13536.666000000001</v>
      </c>
      <c r="G774" s="6">
        <f t="shared" si="12"/>
        <v>0.28846153846153849</v>
      </c>
      <c r="H774" s="1">
        <v>2018</v>
      </c>
    </row>
    <row r="775" spans="1:8" x14ac:dyDescent="0.35">
      <c r="A775" s="2" t="s">
        <v>20</v>
      </c>
      <c r="B775" s="3" t="s">
        <v>21</v>
      </c>
      <c r="C775" s="1" t="s">
        <v>24</v>
      </c>
      <c r="D775" s="1" t="s">
        <v>169</v>
      </c>
      <c r="E775" s="4">
        <v>265096.28700000001</v>
      </c>
      <c r="F775" s="5">
        <v>328402.86300000001</v>
      </c>
      <c r="G775" s="6">
        <f t="shared" si="12"/>
        <v>0.80722891566265065</v>
      </c>
      <c r="H775" s="1">
        <v>2018</v>
      </c>
    </row>
    <row r="776" spans="1:8" x14ac:dyDescent="0.35">
      <c r="A776" s="2" t="s">
        <v>20</v>
      </c>
      <c r="B776" s="3" t="s">
        <v>21</v>
      </c>
      <c r="C776" s="1" t="s">
        <v>25</v>
      </c>
      <c r="D776" s="1" t="s">
        <v>169</v>
      </c>
      <c r="E776" s="4">
        <v>372203.84249999997</v>
      </c>
      <c r="F776" s="5">
        <v>584891.75250000006</v>
      </c>
      <c r="G776" s="6">
        <f t="shared" si="12"/>
        <v>0.63636363636363624</v>
      </c>
      <c r="H776" s="1">
        <v>2018</v>
      </c>
    </row>
    <row r="777" spans="1:8" x14ac:dyDescent="0.35">
      <c r="A777" s="2" t="s">
        <v>26</v>
      </c>
      <c r="B777" s="3" t="s">
        <v>27</v>
      </c>
      <c r="C777" s="1" t="s">
        <v>28</v>
      </c>
      <c r="D777" s="1" t="s">
        <v>169</v>
      </c>
      <c r="E777" s="4">
        <v>12843.143999999998</v>
      </c>
      <c r="F777" s="5">
        <v>5206.6799999999994</v>
      </c>
      <c r="G777" s="6">
        <f t="shared" si="12"/>
        <v>2.4666666666666668</v>
      </c>
      <c r="H777" s="1">
        <v>2018</v>
      </c>
    </row>
    <row r="778" spans="1:8" x14ac:dyDescent="0.35">
      <c r="A778" s="2" t="s">
        <v>29</v>
      </c>
      <c r="B778" s="3" t="s">
        <v>30</v>
      </c>
      <c r="C778" s="1" t="s">
        <v>31</v>
      </c>
      <c r="D778" s="1" t="s">
        <v>169</v>
      </c>
      <c r="E778" s="4">
        <v>212864.03775000002</v>
      </c>
      <c r="F778" s="5">
        <v>152045.74125000002</v>
      </c>
      <c r="G778" s="6">
        <f t="shared" si="12"/>
        <v>1.4</v>
      </c>
      <c r="H778" s="1">
        <v>2018</v>
      </c>
    </row>
    <row r="779" spans="1:8" x14ac:dyDescent="0.35">
      <c r="A779" s="2" t="s">
        <v>32</v>
      </c>
      <c r="B779" s="3" t="s">
        <v>33</v>
      </c>
      <c r="C779" s="1" t="s">
        <v>34</v>
      </c>
      <c r="D779" s="1" t="s">
        <v>169</v>
      </c>
      <c r="E779" s="4">
        <v>292704.85349999997</v>
      </c>
      <c r="F779" s="5">
        <v>98743.806000000011</v>
      </c>
      <c r="G779" s="6">
        <f t="shared" si="12"/>
        <v>2.9642857142857135</v>
      </c>
      <c r="H779" s="1">
        <v>2018</v>
      </c>
    </row>
    <row r="780" spans="1:8" x14ac:dyDescent="0.35">
      <c r="A780" s="2" t="s">
        <v>35</v>
      </c>
      <c r="B780" s="3" t="s">
        <v>36</v>
      </c>
      <c r="C780" s="1" t="s">
        <v>37</v>
      </c>
      <c r="D780" s="1" t="s">
        <v>169</v>
      </c>
      <c r="E780" s="4">
        <v>294907.04775000003</v>
      </c>
      <c r="F780" s="5">
        <v>524279.19600000011</v>
      </c>
      <c r="G780" s="6">
        <f t="shared" si="12"/>
        <v>0.56249999999999989</v>
      </c>
      <c r="H780" s="1">
        <v>2018</v>
      </c>
    </row>
    <row r="781" spans="1:8" x14ac:dyDescent="0.35">
      <c r="A781" s="2" t="s">
        <v>35</v>
      </c>
      <c r="B781" s="3" t="s">
        <v>36</v>
      </c>
      <c r="C781" s="1" t="s">
        <v>38</v>
      </c>
      <c r="D781" s="1" t="s">
        <v>169</v>
      </c>
      <c r="E781" s="4">
        <v>30195.220499999996</v>
      </c>
      <c r="F781" s="5">
        <v>32122.574999999997</v>
      </c>
      <c r="G781" s="6">
        <f t="shared" si="12"/>
        <v>0.94</v>
      </c>
      <c r="H781" s="1">
        <v>2018</v>
      </c>
    </row>
    <row r="782" spans="1:8" x14ac:dyDescent="0.35">
      <c r="A782" s="2" t="s">
        <v>39</v>
      </c>
      <c r="B782" s="3" t="s">
        <v>40</v>
      </c>
      <c r="C782" s="1" t="s">
        <v>41</v>
      </c>
      <c r="D782" s="1" t="s">
        <v>169</v>
      </c>
      <c r="E782" s="4">
        <v>466215.6825</v>
      </c>
      <c r="F782" s="5">
        <v>274821.87600000005</v>
      </c>
      <c r="G782" s="6">
        <f t="shared" si="12"/>
        <v>1.6964285714285712</v>
      </c>
      <c r="H782" s="1">
        <v>2018</v>
      </c>
    </row>
    <row r="783" spans="1:8" x14ac:dyDescent="0.35">
      <c r="A783" s="2" t="s">
        <v>42</v>
      </c>
      <c r="B783" s="3" t="s">
        <v>43</v>
      </c>
      <c r="C783" s="1" t="s">
        <v>44</v>
      </c>
      <c r="D783" s="1" t="s">
        <v>169</v>
      </c>
      <c r="E783" s="4">
        <v>289241.94825000002</v>
      </c>
      <c r="F783" s="5">
        <v>622143.05849999993</v>
      </c>
      <c r="G783" s="6">
        <f t="shared" si="12"/>
        <v>0.46491228070175444</v>
      </c>
      <c r="H783" s="1">
        <v>2018</v>
      </c>
    </row>
    <row r="784" spans="1:8" x14ac:dyDescent="0.35">
      <c r="A784" s="2" t="s">
        <v>45</v>
      </c>
      <c r="B784" s="3" t="s">
        <v>46</v>
      </c>
      <c r="C784" s="1" t="s">
        <v>47</v>
      </c>
      <c r="D784" s="1" t="s">
        <v>169</v>
      </c>
      <c r="E784" s="4">
        <v>340299.11025000003</v>
      </c>
      <c r="F784" s="5">
        <v>203477.81849999999</v>
      </c>
      <c r="G784" s="6">
        <f t="shared" si="12"/>
        <v>1.6724137931034484</v>
      </c>
      <c r="H784" s="1">
        <v>2018</v>
      </c>
    </row>
    <row r="785" spans="1:8" x14ac:dyDescent="0.35">
      <c r="A785" s="2" t="s">
        <v>48</v>
      </c>
      <c r="B785" s="3" t="s">
        <v>49</v>
      </c>
      <c r="C785" s="1" t="s">
        <v>50</v>
      </c>
      <c r="D785" s="1" t="s">
        <v>169</v>
      </c>
      <c r="E785" s="4">
        <v>34959.681000000004</v>
      </c>
      <c r="F785" s="5">
        <v>96139.12275000001</v>
      </c>
      <c r="G785" s="6">
        <f t="shared" si="12"/>
        <v>0.36363636363636365</v>
      </c>
      <c r="H785" s="1">
        <v>2018</v>
      </c>
    </row>
    <row r="786" spans="1:8" x14ac:dyDescent="0.35">
      <c r="A786" s="2" t="s">
        <v>51</v>
      </c>
      <c r="B786" s="3" t="s">
        <v>52</v>
      </c>
      <c r="C786" s="1" t="s">
        <v>53</v>
      </c>
      <c r="D786" s="1" t="s">
        <v>169</v>
      </c>
      <c r="E786" s="4">
        <v>239463</v>
      </c>
      <c r="F786" s="5">
        <v>263898</v>
      </c>
      <c r="G786" s="6">
        <f t="shared" si="12"/>
        <v>0.90740740740740744</v>
      </c>
      <c r="H786" s="1">
        <v>2018</v>
      </c>
    </row>
    <row r="787" spans="1:8" x14ac:dyDescent="0.35">
      <c r="A787" s="2" t="s">
        <v>51</v>
      </c>
      <c r="B787" s="3" t="s">
        <v>52</v>
      </c>
      <c r="C787" s="1" t="s">
        <v>54</v>
      </c>
      <c r="D787" s="1" t="s">
        <v>169</v>
      </c>
      <c r="E787" s="4">
        <v>33547.452750000004</v>
      </c>
      <c r="F787" s="5">
        <v>15021.247500000001</v>
      </c>
      <c r="G787" s="6">
        <f t="shared" si="12"/>
        <v>2.2333333333333334</v>
      </c>
      <c r="H787" s="1">
        <v>2018</v>
      </c>
    </row>
    <row r="788" spans="1:8" x14ac:dyDescent="0.35">
      <c r="A788" s="2" t="s">
        <v>55</v>
      </c>
      <c r="B788" s="3" t="s">
        <v>56</v>
      </c>
      <c r="C788" s="1" t="s">
        <v>57</v>
      </c>
      <c r="D788" s="1" t="s">
        <v>169</v>
      </c>
      <c r="E788" s="4">
        <v>304975.63799999998</v>
      </c>
      <c r="F788" s="5">
        <v>152487.81899999999</v>
      </c>
      <c r="G788" s="6">
        <f t="shared" si="12"/>
        <v>2</v>
      </c>
      <c r="H788" s="1">
        <v>2018</v>
      </c>
    </row>
    <row r="789" spans="1:8" x14ac:dyDescent="0.35">
      <c r="A789" s="2" t="s">
        <v>58</v>
      </c>
      <c r="B789" s="3" t="s">
        <v>59</v>
      </c>
      <c r="C789" s="1" t="s">
        <v>60</v>
      </c>
      <c r="D789" s="1" t="s">
        <v>169</v>
      </c>
      <c r="E789" s="4">
        <v>23976.702000000005</v>
      </c>
      <c r="F789" s="5">
        <v>17789.166000000005</v>
      </c>
      <c r="G789" s="6">
        <f t="shared" si="12"/>
        <v>1.3478260869565217</v>
      </c>
      <c r="H789" s="1">
        <v>2018</v>
      </c>
    </row>
    <row r="790" spans="1:8" x14ac:dyDescent="0.35">
      <c r="A790" s="2" t="s">
        <v>61</v>
      </c>
      <c r="B790" s="3" t="s">
        <v>62</v>
      </c>
      <c r="C790" s="1" t="s">
        <v>63</v>
      </c>
      <c r="D790" s="1" t="s">
        <v>169</v>
      </c>
      <c r="E790" s="4">
        <v>289806.1335</v>
      </c>
      <c r="F790" s="5">
        <v>248936.03775000002</v>
      </c>
      <c r="G790" s="6">
        <f t="shared" si="12"/>
        <v>1.1641791044776117</v>
      </c>
      <c r="H790" s="1">
        <v>2018</v>
      </c>
    </row>
    <row r="791" spans="1:8" x14ac:dyDescent="0.35">
      <c r="A791" s="2" t="s">
        <v>64</v>
      </c>
      <c r="B791" s="3" t="s">
        <v>65</v>
      </c>
      <c r="C791" s="1" t="s">
        <v>66</v>
      </c>
      <c r="D791" s="1" t="s">
        <v>169</v>
      </c>
      <c r="E791" s="4">
        <v>29429.810999999998</v>
      </c>
      <c r="F791" s="5">
        <v>37107.152999999998</v>
      </c>
      <c r="G791" s="6">
        <f t="shared" si="12"/>
        <v>0.7931034482758621</v>
      </c>
      <c r="H791" s="1">
        <v>2018</v>
      </c>
    </row>
    <row r="792" spans="1:8" x14ac:dyDescent="0.35">
      <c r="A792" s="2" t="s">
        <v>67</v>
      </c>
      <c r="B792" s="3" t="s">
        <v>68</v>
      </c>
      <c r="C792" s="1" t="s">
        <v>69</v>
      </c>
      <c r="D792" s="1" t="s">
        <v>169</v>
      </c>
      <c r="E792" s="4">
        <v>317900.97000000003</v>
      </c>
      <c r="F792" s="5">
        <v>146401.76249999998</v>
      </c>
      <c r="G792" s="6">
        <f t="shared" si="12"/>
        <v>2.1714285714285717</v>
      </c>
      <c r="H792" s="1">
        <v>2018</v>
      </c>
    </row>
    <row r="793" spans="1:8" x14ac:dyDescent="0.35">
      <c r="A793" s="2" t="s">
        <v>70</v>
      </c>
      <c r="B793" s="3" t="s">
        <v>71</v>
      </c>
      <c r="C793" s="1" t="s">
        <v>72</v>
      </c>
      <c r="D793" s="1" t="s">
        <v>169</v>
      </c>
      <c r="E793" s="4">
        <v>60869.778749999998</v>
      </c>
      <c r="F793" s="5">
        <v>158544.54</v>
      </c>
      <c r="G793" s="6">
        <f t="shared" si="12"/>
        <v>0.3839285714285714</v>
      </c>
      <c r="H793" s="1">
        <v>2018</v>
      </c>
    </row>
    <row r="794" spans="1:8" x14ac:dyDescent="0.35">
      <c r="A794" s="2" t="s">
        <v>70</v>
      </c>
      <c r="B794" s="3" t="s">
        <v>71</v>
      </c>
      <c r="C794" s="1" t="s">
        <v>73</v>
      </c>
      <c r="D794" s="1" t="s">
        <v>169</v>
      </c>
      <c r="E794" s="4">
        <v>89310.991500000004</v>
      </c>
      <c r="F794" s="5">
        <v>185672.85075000001</v>
      </c>
      <c r="G794" s="6">
        <f t="shared" si="12"/>
        <v>0.48101265822784811</v>
      </c>
      <c r="H794" s="1">
        <v>2018</v>
      </c>
    </row>
    <row r="795" spans="1:8" x14ac:dyDescent="0.35">
      <c r="A795" s="2" t="s">
        <v>74</v>
      </c>
      <c r="B795" s="3" t="s">
        <v>75</v>
      </c>
      <c r="C795" s="1" t="s">
        <v>76</v>
      </c>
      <c r="D795" s="1" t="s">
        <v>169</v>
      </c>
      <c r="E795" s="4">
        <v>57544.587</v>
      </c>
      <c r="F795" s="5">
        <v>148656.84975000002</v>
      </c>
      <c r="G795" s="6">
        <f t="shared" si="12"/>
        <v>0.38709677419354832</v>
      </c>
      <c r="H795" s="1">
        <v>2018</v>
      </c>
    </row>
    <row r="796" spans="1:8" x14ac:dyDescent="0.35">
      <c r="A796" s="2" t="s">
        <v>77</v>
      </c>
      <c r="B796" s="3" t="s">
        <v>78</v>
      </c>
      <c r="C796" s="1" t="s">
        <v>79</v>
      </c>
      <c r="D796" s="1" t="s">
        <v>169</v>
      </c>
      <c r="E796" s="4">
        <v>62228.547000000006</v>
      </c>
      <c r="F796" s="5">
        <v>45995.013000000006</v>
      </c>
      <c r="G796" s="6">
        <f t="shared" si="12"/>
        <v>1.3529411764705881</v>
      </c>
      <c r="H796" s="1">
        <v>2018</v>
      </c>
    </row>
    <row r="797" spans="1:8" x14ac:dyDescent="0.35">
      <c r="A797" s="2" t="s">
        <v>80</v>
      </c>
      <c r="B797" s="3" t="s">
        <v>81</v>
      </c>
      <c r="C797" s="1" t="s">
        <v>82</v>
      </c>
      <c r="D797" s="1" t="s">
        <v>169</v>
      </c>
      <c r="E797" s="4">
        <v>47203.033500000005</v>
      </c>
      <c r="F797" s="5">
        <v>68520.532500000001</v>
      </c>
      <c r="G797" s="6">
        <f t="shared" si="12"/>
        <v>0.68888888888888899</v>
      </c>
      <c r="H797" s="1">
        <v>2018</v>
      </c>
    </row>
    <row r="798" spans="1:8" x14ac:dyDescent="0.35">
      <c r="A798" s="2" t="s">
        <v>83</v>
      </c>
      <c r="B798" s="3" t="s">
        <v>84</v>
      </c>
      <c r="C798" s="1" t="s">
        <v>85</v>
      </c>
      <c r="D798" s="1" t="s">
        <v>169</v>
      </c>
      <c r="E798" s="4">
        <v>317884.45950000006</v>
      </c>
      <c r="F798" s="5">
        <v>114295.53600000002</v>
      </c>
      <c r="G798" s="6">
        <f t="shared" si="12"/>
        <v>2.78125</v>
      </c>
      <c r="H798" s="1">
        <v>2018</v>
      </c>
    </row>
    <row r="799" spans="1:8" x14ac:dyDescent="0.35">
      <c r="A799" s="2" t="s">
        <v>86</v>
      </c>
      <c r="B799" s="3" t="s">
        <v>87</v>
      </c>
      <c r="C799" s="1" t="s">
        <v>88</v>
      </c>
      <c r="D799" s="1" t="s">
        <v>169</v>
      </c>
      <c r="E799" s="4">
        <v>94649.714999999997</v>
      </c>
      <c r="F799" s="5">
        <v>147232.89000000001</v>
      </c>
      <c r="G799" s="6">
        <f t="shared" si="12"/>
        <v>0.64285714285714279</v>
      </c>
      <c r="H799" s="1">
        <v>2018</v>
      </c>
    </row>
    <row r="800" spans="1:8" x14ac:dyDescent="0.35">
      <c r="A800" s="2" t="s">
        <v>89</v>
      </c>
      <c r="B800" s="3" t="s">
        <v>90</v>
      </c>
      <c r="C800" s="1" t="s">
        <v>91</v>
      </c>
      <c r="D800" s="1" t="s">
        <v>169</v>
      </c>
      <c r="E800" s="4">
        <v>373035.11174999998</v>
      </c>
      <c r="F800" s="5">
        <v>473628.84974999988</v>
      </c>
      <c r="G800" s="6">
        <f t="shared" si="12"/>
        <v>0.78761061946902666</v>
      </c>
      <c r="H800" s="1">
        <v>2018</v>
      </c>
    </row>
    <row r="801" spans="1:8" x14ac:dyDescent="0.35">
      <c r="A801" s="2" t="s">
        <v>92</v>
      </c>
      <c r="B801" s="3" t="s">
        <v>93</v>
      </c>
      <c r="C801" s="1" t="s">
        <v>94</v>
      </c>
      <c r="D801" s="1" t="s">
        <v>169</v>
      </c>
      <c r="E801" s="4">
        <v>382042.75725000002</v>
      </c>
      <c r="F801" s="5">
        <v>352273.19175</v>
      </c>
      <c r="G801" s="6">
        <f t="shared" si="12"/>
        <v>1.0845070422535212</v>
      </c>
      <c r="H801" s="1">
        <v>2018</v>
      </c>
    </row>
    <row r="802" spans="1:8" x14ac:dyDescent="0.35">
      <c r="A802" s="2" t="s">
        <v>95</v>
      </c>
      <c r="B802" s="3" t="s">
        <v>96</v>
      </c>
      <c r="C802" s="1" t="s">
        <v>97</v>
      </c>
      <c r="D802" s="1" t="s">
        <v>169</v>
      </c>
      <c r="E802" s="4">
        <v>61529.328000000009</v>
      </c>
      <c r="F802" s="5">
        <v>30764.664000000004</v>
      </c>
      <c r="G802" s="6">
        <f t="shared" si="12"/>
        <v>2</v>
      </c>
      <c r="H802" s="1">
        <v>2018</v>
      </c>
    </row>
    <row r="803" spans="1:8" x14ac:dyDescent="0.35">
      <c r="A803" s="2" t="s">
        <v>98</v>
      </c>
      <c r="B803" s="3" t="s">
        <v>99</v>
      </c>
      <c r="C803" s="1" t="s">
        <v>100</v>
      </c>
      <c r="D803" s="1" t="s">
        <v>169</v>
      </c>
      <c r="E803" s="4">
        <v>22703.294250000003</v>
      </c>
      <c r="F803" s="5">
        <v>29439.436500000003</v>
      </c>
      <c r="G803" s="6">
        <f t="shared" si="12"/>
        <v>0.77118644067796616</v>
      </c>
      <c r="H803" s="1">
        <v>2018</v>
      </c>
    </row>
    <row r="804" spans="1:8" x14ac:dyDescent="0.35">
      <c r="A804" s="2" t="s">
        <v>101</v>
      </c>
      <c r="B804" s="3" t="s">
        <v>102</v>
      </c>
      <c r="C804" s="1" t="s">
        <v>103</v>
      </c>
      <c r="D804" s="1" t="s">
        <v>169</v>
      </c>
      <c r="E804" s="4">
        <v>261745.03349999999</v>
      </c>
      <c r="F804" s="5">
        <v>434762.93700000003</v>
      </c>
      <c r="G804" s="6">
        <f t="shared" si="12"/>
        <v>0.6020408163265305</v>
      </c>
      <c r="H804" s="1">
        <v>2018</v>
      </c>
    </row>
    <row r="805" spans="1:8" x14ac:dyDescent="0.35">
      <c r="A805" s="2" t="s">
        <v>104</v>
      </c>
      <c r="B805" s="3" t="s">
        <v>105</v>
      </c>
      <c r="C805" s="1" t="s">
        <v>106</v>
      </c>
      <c r="D805" s="1" t="s">
        <v>169</v>
      </c>
      <c r="E805" s="4">
        <v>52748.698499999999</v>
      </c>
      <c r="F805" s="5">
        <v>41343.574499999995</v>
      </c>
      <c r="G805" s="6">
        <f t="shared" si="12"/>
        <v>1.2758620689655173</v>
      </c>
      <c r="H805" s="1">
        <v>2018</v>
      </c>
    </row>
    <row r="806" spans="1:8" x14ac:dyDescent="0.35">
      <c r="A806" s="2" t="s">
        <v>107</v>
      </c>
      <c r="B806" s="3" t="s">
        <v>108</v>
      </c>
      <c r="C806" s="1" t="s">
        <v>109</v>
      </c>
      <c r="D806" s="1" t="s">
        <v>169</v>
      </c>
      <c r="E806" s="4">
        <v>81061.465500000006</v>
      </c>
      <c r="F806" s="5">
        <v>250336.87875000003</v>
      </c>
      <c r="G806" s="6">
        <f t="shared" si="12"/>
        <v>0.32380952380952377</v>
      </c>
      <c r="H806" s="1">
        <v>2018</v>
      </c>
    </row>
    <row r="807" spans="1:8" x14ac:dyDescent="0.35">
      <c r="A807" s="2" t="s">
        <v>110</v>
      </c>
      <c r="B807" s="3" t="s">
        <v>111</v>
      </c>
      <c r="C807" s="1" t="s">
        <v>112</v>
      </c>
      <c r="D807" s="1" t="s">
        <v>169</v>
      </c>
      <c r="E807" s="4">
        <v>84711.075749999989</v>
      </c>
      <c r="F807" s="5">
        <v>103126.52699999999</v>
      </c>
      <c r="G807" s="6">
        <f t="shared" si="12"/>
        <v>0.8214285714285714</v>
      </c>
      <c r="H807" s="1">
        <v>2018</v>
      </c>
    </row>
    <row r="808" spans="1:8" x14ac:dyDescent="0.35">
      <c r="A808" s="2" t="s">
        <v>113</v>
      </c>
      <c r="B808" s="3" t="s">
        <v>114</v>
      </c>
      <c r="C808" s="1" t="s">
        <v>115</v>
      </c>
      <c r="D808" s="1" t="s">
        <v>169</v>
      </c>
      <c r="E808" s="4">
        <v>178974.73124999998</v>
      </c>
      <c r="F808" s="5">
        <v>240337.49625</v>
      </c>
      <c r="G808" s="6">
        <f t="shared" si="12"/>
        <v>0.74468085106382975</v>
      </c>
      <c r="H808" s="1">
        <v>2018</v>
      </c>
    </row>
    <row r="809" spans="1:8" x14ac:dyDescent="0.35">
      <c r="A809" s="2" t="s">
        <v>113</v>
      </c>
      <c r="B809" s="3" t="s">
        <v>114</v>
      </c>
      <c r="C809" s="1" t="s">
        <v>116</v>
      </c>
      <c r="D809" s="1" t="s">
        <v>169</v>
      </c>
      <c r="E809" s="4">
        <v>308943.88200000004</v>
      </c>
      <c r="F809" s="5">
        <v>321816.54375000001</v>
      </c>
      <c r="G809" s="6">
        <f t="shared" si="12"/>
        <v>0.96000000000000008</v>
      </c>
      <c r="H809" s="1">
        <v>2018</v>
      </c>
    </row>
    <row r="810" spans="1:8" x14ac:dyDescent="0.35">
      <c r="A810" s="2" t="s">
        <v>113</v>
      </c>
      <c r="B810" s="3" t="s">
        <v>114</v>
      </c>
      <c r="C810" s="1" t="s">
        <v>117</v>
      </c>
      <c r="D810" s="1" t="s">
        <v>169</v>
      </c>
      <c r="E810" s="4">
        <v>124293.77100000002</v>
      </c>
      <c r="F810" s="5">
        <v>62146.885500000011</v>
      </c>
      <c r="G810" s="6">
        <f t="shared" si="12"/>
        <v>2</v>
      </c>
      <c r="H810" s="1">
        <v>2018</v>
      </c>
    </row>
    <row r="811" spans="1:8" x14ac:dyDescent="0.35">
      <c r="A811" s="2" t="s">
        <v>118</v>
      </c>
      <c r="B811" s="3" t="s">
        <v>119</v>
      </c>
      <c r="C811" s="1" t="s">
        <v>120</v>
      </c>
      <c r="D811" s="1" t="s">
        <v>169</v>
      </c>
      <c r="E811" s="4">
        <v>154077.78824999998</v>
      </c>
      <c r="F811" s="5">
        <v>54609.849000000002</v>
      </c>
      <c r="G811" s="6">
        <f t="shared" si="12"/>
        <v>2.8214285714285712</v>
      </c>
      <c r="H811" s="1">
        <v>2018</v>
      </c>
    </row>
    <row r="812" spans="1:8" x14ac:dyDescent="0.35">
      <c r="A812" s="2" t="s">
        <v>121</v>
      </c>
      <c r="B812" s="3" t="s">
        <v>122</v>
      </c>
      <c r="C812" s="1" t="s">
        <v>123</v>
      </c>
      <c r="D812" s="1" t="s">
        <v>169</v>
      </c>
      <c r="E812" s="4">
        <v>186743.07</v>
      </c>
      <c r="F812" s="5">
        <v>189266.625</v>
      </c>
      <c r="G812" s="6">
        <f t="shared" si="12"/>
        <v>0.98666666666666669</v>
      </c>
      <c r="H812" s="1">
        <v>2018</v>
      </c>
    </row>
    <row r="813" spans="1:8" x14ac:dyDescent="0.35">
      <c r="A813" s="2" t="s">
        <v>124</v>
      </c>
      <c r="B813" s="3" t="s">
        <v>125</v>
      </c>
      <c r="C813" s="1" t="s">
        <v>126</v>
      </c>
      <c r="D813" s="1" t="s">
        <v>169</v>
      </c>
      <c r="E813" s="4">
        <v>20611.732500000002</v>
      </c>
      <c r="F813" s="5">
        <v>8337.33</v>
      </c>
      <c r="G813" s="6">
        <f t="shared" si="12"/>
        <v>2.4722222222222223</v>
      </c>
      <c r="H813" s="1">
        <v>2018</v>
      </c>
    </row>
    <row r="814" spans="1:8" x14ac:dyDescent="0.35">
      <c r="A814" s="2" t="s">
        <v>127</v>
      </c>
      <c r="B814" s="3" t="s">
        <v>128</v>
      </c>
      <c r="C814" s="1" t="s">
        <v>129</v>
      </c>
      <c r="D814" s="1" t="s">
        <v>169</v>
      </c>
      <c r="E814" s="4">
        <v>406252.74600000004</v>
      </c>
      <c r="F814" s="5">
        <v>677087.91</v>
      </c>
      <c r="G814" s="6">
        <f t="shared" si="12"/>
        <v>0.60000000000000009</v>
      </c>
      <c r="H814" s="1">
        <v>2018</v>
      </c>
    </row>
    <row r="815" spans="1:8" x14ac:dyDescent="0.35">
      <c r="A815" s="2" t="s">
        <v>130</v>
      </c>
      <c r="B815" s="3" t="s">
        <v>131</v>
      </c>
      <c r="C815" s="1" t="s">
        <v>132</v>
      </c>
      <c r="D815" s="1" t="s">
        <v>169</v>
      </c>
      <c r="E815" s="4">
        <v>84973.05</v>
      </c>
      <c r="F815" s="5">
        <v>38521.116000000009</v>
      </c>
      <c r="G815" s="6">
        <f t="shared" si="12"/>
        <v>2.2058823529411762</v>
      </c>
      <c r="H815" s="1">
        <v>2018</v>
      </c>
    </row>
    <row r="816" spans="1:8" x14ac:dyDescent="0.35">
      <c r="A816" s="2" t="s">
        <v>133</v>
      </c>
      <c r="B816" s="3" t="s">
        <v>134</v>
      </c>
      <c r="C816" s="1" t="s">
        <v>135</v>
      </c>
      <c r="D816" s="1" t="s">
        <v>169</v>
      </c>
      <c r="E816" s="4">
        <v>282135.82500000001</v>
      </c>
      <c r="F816" s="5">
        <v>325069.53750000003</v>
      </c>
      <c r="G816" s="6">
        <f t="shared" si="12"/>
        <v>0.86792452830188671</v>
      </c>
      <c r="H816" s="1">
        <v>2018</v>
      </c>
    </row>
    <row r="817" spans="1:8" x14ac:dyDescent="0.35">
      <c r="A817" s="2" t="s">
        <v>136</v>
      </c>
      <c r="B817" s="3" t="s">
        <v>137</v>
      </c>
      <c r="C817" s="1" t="s">
        <v>138</v>
      </c>
      <c r="D817" s="1" t="s">
        <v>169</v>
      </c>
      <c r="E817" s="4">
        <v>36369.432000000001</v>
      </c>
      <c r="F817" s="5">
        <v>68192.684999999998</v>
      </c>
      <c r="G817" s="6">
        <f t="shared" si="12"/>
        <v>0.53333333333333333</v>
      </c>
      <c r="H817" s="1">
        <v>2018</v>
      </c>
    </row>
    <row r="818" spans="1:8" x14ac:dyDescent="0.35">
      <c r="A818" s="2" t="s">
        <v>139</v>
      </c>
      <c r="B818" s="3" t="s">
        <v>140</v>
      </c>
      <c r="C818" s="1" t="s">
        <v>141</v>
      </c>
      <c r="D818" s="1" t="s">
        <v>169</v>
      </c>
      <c r="E818" s="4">
        <v>26829.494999999999</v>
      </c>
      <c r="F818" s="5">
        <v>25904.340000000004</v>
      </c>
      <c r="G818" s="6">
        <f t="shared" si="12"/>
        <v>1.0357142857142856</v>
      </c>
      <c r="H818" s="1">
        <v>2018</v>
      </c>
    </row>
    <row r="819" spans="1:8" x14ac:dyDescent="0.35">
      <c r="A819" s="2" t="s">
        <v>142</v>
      </c>
      <c r="B819" s="3" t="s">
        <v>143</v>
      </c>
      <c r="C819" s="1" t="s">
        <v>144</v>
      </c>
      <c r="D819" s="1" t="s">
        <v>169</v>
      </c>
      <c r="E819" s="4">
        <v>113794.76024999999</v>
      </c>
      <c r="F819" s="5">
        <v>77148.990000000005</v>
      </c>
      <c r="G819" s="6">
        <f t="shared" si="12"/>
        <v>1.4749999999999999</v>
      </c>
      <c r="H819" s="1">
        <v>2018</v>
      </c>
    </row>
    <row r="820" spans="1:8" x14ac:dyDescent="0.35">
      <c r="A820" s="2" t="s">
        <v>142</v>
      </c>
      <c r="B820" s="3" t="s">
        <v>143</v>
      </c>
      <c r="C820" s="1" t="s">
        <v>145</v>
      </c>
      <c r="D820" s="1" t="s">
        <v>169</v>
      </c>
      <c r="E820" s="4">
        <v>17425.125</v>
      </c>
      <c r="F820" s="5">
        <v>19516.140000000003</v>
      </c>
      <c r="G820" s="6">
        <f t="shared" si="12"/>
        <v>0.89285714285714268</v>
      </c>
      <c r="H820" s="1">
        <v>2018</v>
      </c>
    </row>
    <row r="821" spans="1:8" x14ac:dyDescent="0.35">
      <c r="A821" s="2" t="s">
        <v>146</v>
      </c>
      <c r="B821" s="3" t="s">
        <v>147</v>
      </c>
      <c r="C821" s="1" t="s">
        <v>148</v>
      </c>
      <c r="D821" s="1" t="s">
        <v>169</v>
      </c>
      <c r="E821" s="4">
        <v>193920.64874999999</v>
      </c>
      <c r="F821" s="5">
        <v>226928.41875000001</v>
      </c>
      <c r="G821" s="6">
        <f t="shared" si="12"/>
        <v>0.8545454545454545</v>
      </c>
      <c r="H821" s="1">
        <v>2018</v>
      </c>
    </row>
    <row r="822" spans="1:8" x14ac:dyDescent="0.35">
      <c r="A822" s="2" t="s">
        <v>149</v>
      </c>
      <c r="B822" s="3" t="s">
        <v>150</v>
      </c>
      <c r="C822" s="1" t="s">
        <v>151</v>
      </c>
      <c r="D822" s="1" t="s">
        <v>169</v>
      </c>
      <c r="E822" s="4">
        <v>328588.97400000005</v>
      </c>
      <c r="F822" s="5">
        <v>135608.14800000002</v>
      </c>
      <c r="G822" s="6">
        <f t="shared" si="12"/>
        <v>2.4230769230769234</v>
      </c>
      <c r="H822" s="1">
        <v>2018</v>
      </c>
    </row>
    <row r="823" spans="1:8" x14ac:dyDescent="0.35">
      <c r="A823" s="2" t="s">
        <v>152</v>
      </c>
      <c r="B823" s="3" t="s">
        <v>153</v>
      </c>
      <c r="C823" s="1" t="s">
        <v>154</v>
      </c>
      <c r="D823" s="1" t="s">
        <v>169</v>
      </c>
      <c r="E823" s="4">
        <v>241529.29650000003</v>
      </c>
      <c r="F823" s="5">
        <v>234912.05550000002</v>
      </c>
      <c r="G823" s="6">
        <f t="shared" si="12"/>
        <v>1.028169014084507</v>
      </c>
      <c r="H823" s="1">
        <v>2018</v>
      </c>
    </row>
    <row r="824" spans="1:8" x14ac:dyDescent="0.35">
      <c r="A824" s="2" t="s">
        <v>155</v>
      </c>
      <c r="B824" s="3" t="s">
        <v>156</v>
      </c>
      <c r="C824" s="1" t="s">
        <v>157</v>
      </c>
      <c r="D824" s="1" t="s">
        <v>169</v>
      </c>
      <c r="E824" s="4">
        <v>277004.88</v>
      </c>
      <c r="F824" s="5">
        <v>110801.95199999999</v>
      </c>
      <c r="G824" s="6">
        <f t="shared" si="12"/>
        <v>2.5000000000000004</v>
      </c>
      <c r="H824" s="1">
        <v>2018</v>
      </c>
    </row>
    <row r="825" spans="1:8" x14ac:dyDescent="0.35">
      <c r="A825" s="2" t="s">
        <v>158</v>
      </c>
      <c r="B825" s="3" t="s">
        <v>159</v>
      </c>
      <c r="C825" s="1" t="s">
        <v>160</v>
      </c>
      <c r="D825" s="1" t="s">
        <v>169</v>
      </c>
      <c r="E825" s="4">
        <v>223812.92250000002</v>
      </c>
      <c r="F825" s="5">
        <v>270931.4325</v>
      </c>
      <c r="G825" s="6">
        <f t="shared" si="12"/>
        <v>0.82608695652173925</v>
      </c>
      <c r="H825" s="1">
        <v>2018</v>
      </c>
    </row>
    <row r="826" spans="1:8" x14ac:dyDescent="0.35">
      <c r="A826" s="2" t="s">
        <v>161</v>
      </c>
      <c r="B826" s="3" t="s">
        <v>162</v>
      </c>
      <c r="C826" s="1" t="s">
        <v>163</v>
      </c>
      <c r="D826" s="1" t="s">
        <v>169</v>
      </c>
      <c r="E826" s="4">
        <v>221617.08</v>
      </c>
      <c r="F826" s="5">
        <v>157902.16949999996</v>
      </c>
      <c r="G826" s="6">
        <f t="shared" si="12"/>
        <v>1.4035087719298249</v>
      </c>
      <c r="H826" s="1">
        <v>2018</v>
      </c>
    </row>
    <row r="827" spans="1:8" x14ac:dyDescent="0.35">
      <c r="A827" s="2" t="s">
        <v>164</v>
      </c>
      <c r="B827" s="3" t="s">
        <v>165</v>
      </c>
      <c r="C827" s="1" t="s">
        <v>166</v>
      </c>
      <c r="D827" s="1" t="s">
        <v>169</v>
      </c>
      <c r="E827" s="4">
        <v>158536.872</v>
      </c>
      <c r="F827" s="5">
        <v>203125.36725000001</v>
      </c>
      <c r="G827" s="6">
        <f t="shared" si="12"/>
        <v>0.78048780487804881</v>
      </c>
      <c r="H827" s="1">
        <v>2018</v>
      </c>
    </row>
    <row r="828" spans="1:8" x14ac:dyDescent="0.35">
      <c r="A828" s="2" t="s">
        <v>7</v>
      </c>
      <c r="B828" s="3" t="s">
        <v>8</v>
      </c>
      <c r="C828" s="1" t="s">
        <v>9</v>
      </c>
      <c r="D828" s="1" t="s">
        <v>170</v>
      </c>
      <c r="E828" s="4">
        <v>145386.65700000001</v>
      </c>
      <c r="F828" s="5">
        <v>298293.31349999999</v>
      </c>
      <c r="G828" s="6">
        <f t="shared" si="12"/>
        <v>0.48739495798319332</v>
      </c>
      <c r="H828" s="1">
        <v>2018</v>
      </c>
    </row>
    <row r="829" spans="1:8" x14ac:dyDescent="0.35">
      <c r="A829" s="2" t="s">
        <v>11</v>
      </c>
      <c r="B829" s="3" t="s">
        <v>12</v>
      </c>
      <c r="C829" s="1" t="s">
        <v>13</v>
      </c>
      <c r="D829" s="1" t="s">
        <v>170</v>
      </c>
      <c r="E829" s="4">
        <v>103408.22474999999</v>
      </c>
      <c r="F829" s="5">
        <v>204788.83724999998</v>
      </c>
      <c r="G829" s="6">
        <f t="shared" si="12"/>
        <v>0.50495049504950495</v>
      </c>
      <c r="H829" s="1">
        <v>2018</v>
      </c>
    </row>
    <row r="830" spans="1:8" x14ac:dyDescent="0.35">
      <c r="A830" s="2" t="s">
        <v>14</v>
      </c>
      <c r="B830" s="3" t="s">
        <v>15</v>
      </c>
      <c r="C830" s="1" t="s">
        <v>16</v>
      </c>
      <c r="D830" s="1" t="s">
        <v>170</v>
      </c>
      <c r="E830" s="4">
        <v>82722.674250000011</v>
      </c>
      <c r="F830" s="5">
        <v>76216.396500000003</v>
      </c>
      <c r="G830" s="6">
        <f t="shared" si="12"/>
        <v>1.0853658536585367</v>
      </c>
      <c r="H830" s="1">
        <v>2018</v>
      </c>
    </row>
    <row r="831" spans="1:8" x14ac:dyDescent="0.35">
      <c r="A831" s="2" t="s">
        <v>17</v>
      </c>
      <c r="B831" s="3" t="s">
        <v>18</v>
      </c>
      <c r="C831" s="1" t="s">
        <v>19</v>
      </c>
      <c r="D831" s="1" t="s">
        <v>170</v>
      </c>
      <c r="E831" s="4">
        <v>388081.15200000006</v>
      </c>
      <c r="F831" s="5">
        <v>242550.72000000003</v>
      </c>
      <c r="G831" s="6">
        <f t="shared" si="12"/>
        <v>1.6</v>
      </c>
      <c r="H831" s="1">
        <v>2018</v>
      </c>
    </row>
    <row r="832" spans="1:8" x14ac:dyDescent="0.35">
      <c r="A832" s="2" t="s">
        <v>20</v>
      </c>
      <c r="B832" s="3" t="s">
        <v>21</v>
      </c>
      <c r="C832" s="1" t="s">
        <v>22</v>
      </c>
      <c r="D832" s="1" t="s">
        <v>170</v>
      </c>
      <c r="E832" s="4">
        <v>580679.17874999996</v>
      </c>
      <c r="F832" s="5">
        <v>222886.95749999999</v>
      </c>
      <c r="G832" s="6">
        <f t="shared" si="12"/>
        <v>2.6052631578947367</v>
      </c>
      <c r="H832" s="1">
        <v>2018</v>
      </c>
    </row>
    <row r="833" spans="1:8" x14ac:dyDescent="0.35">
      <c r="A833" s="2" t="s">
        <v>20</v>
      </c>
      <c r="B833" s="3" t="s">
        <v>21</v>
      </c>
      <c r="C833" s="1" t="s">
        <v>23</v>
      </c>
      <c r="D833" s="1" t="s">
        <v>170</v>
      </c>
      <c r="E833" s="4">
        <v>337172.11874999997</v>
      </c>
      <c r="F833" s="5">
        <v>386624.02949999995</v>
      </c>
      <c r="G833" s="6">
        <f t="shared" si="12"/>
        <v>0.87209302325581395</v>
      </c>
      <c r="H833" s="1">
        <v>2018</v>
      </c>
    </row>
    <row r="834" spans="1:8" x14ac:dyDescent="0.35">
      <c r="A834" s="2" t="s">
        <v>20</v>
      </c>
      <c r="B834" s="3" t="s">
        <v>21</v>
      </c>
      <c r="C834" s="1" t="s">
        <v>24</v>
      </c>
      <c r="D834" s="1" t="s">
        <v>170</v>
      </c>
      <c r="E834" s="4">
        <v>609854.99400000006</v>
      </c>
      <c r="F834" s="5">
        <v>653416.06500000006</v>
      </c>
      <c r="G834" s="6">
        <f t="shared" si="12"/>
        <v>0.93333333333333335</v>
      </c>
      <c r="H834" s="1">
        <v>2018</v>
      </c>
    </row>
    <row r="835" spans="1:8" x14ac:dyDescent="0.35">
      <c r="A835" s="2" t="s">
        <v>20</v>
      </c>
      <c r="B835" s="3" t="s">
        <v>21</v>
      </c>
      <c r="C835" s="1" t="s">
        <v>25</v>
      </c>
      <c r="D835" s="1" t="s">
        <v>170</v>
      </c>
      <c r="E835" s="4">
        <v>160843.66425000003</v>
      </c>
      <c r="F835" s="5">
        <v>186726.55275000003</v>
      </c>
      <c r="G835" s="6">
        <f t="shared" ref="G835:G886" si="13">E835/F835</f>
        <v>0.86138613861386137</v>
      </c>
      <c r="H835" s="1">
        <v>2018</v>
      </c>
    </row>
    <row r="836" spans="1:8" x14ac:dyDescent="0.35">
      <c r="A836" s="2" t="s">
        <v>26</v>
      </c>
      <c r="B836" s="3" t="s">
        <v>27</v>
      </c>
      <c r="C836" s="1" t="s">
        <v>28</v>
      </c>
      <c r="D836" s="1" t="s">
        <v>170</v>
      </c>
      <c r="E836" s="4">
        <v>110955.63600000001</v>
      </c>
      <c r="F836" s="5">
        <v>70608.132000000012</v>
      </c>
      <c r="G836" s="6">
        <f t="shared" si="13"/>
        <v>1.5714285714285714</v>
      </c>
      <c r="H836" s="1">
        <v>2018</v>
      </c>
    </row>
    <row r="837" spans="1:8" x14ac:dyDescent="0.35">
      <c r="A837" s="2" t="s">
        <v>29</v>
      </c>
      <c r="B837" s="3" t="s">
        <v>30</v>
      </c>
      <c r="C837" s="1" t="s">
        <v>31</v>
      </c>
      <c r="D837" s="1" t="s">
        <v>170</v>
      </c>
      <c r="E837" s="4">
        <v>182858.25600000002</v>
      </c>
      <c r="F837" s="5">
        <v>263531.016</v>
      </c>
      <c r="G837" s="6">
        <f t="shared" si="13"/>
        <v>0.69387755102040827</v>
      </c>
      <c r="H837" s="1">
        <v>2018</v>
      </c>
    </row>
    <row r="838" spans="1:8" x14ac:dyDescent="0.35">
      <c r="A838" s="2" t="s">
        <v>32</v>
      </c>
      <c r="B838" s="3" t="s">
        <v>33</v>
      </c>
      <c r="C838" s="1" t="s">
        <v>34</v>
      </c>
      <c r="D838" s="1" t="s">
        <v>170</v>
      </c>
      <c r="E838" s="4">
        <v>161006.56875000001</v>
      </c>
      <c r="F838" s="5">
        <v>656906.80050000001</v>
      </c>
      <c r="G838" s="6">
        <f t="shared" si="13"/>
        <v>0.24509803921568629</v>
      </c>
      <c r="H838" s="1">
        <v>2018</v>
      </c>
    </row>
    <row r="839" spans="1:8" x14ac:dyDescent="0.35">
      <c r="A839" s="2" t="s">
        <v>35</v>
      </c>
      <c r="B839" s="3" t="s">
        <v>36</v>
      </c>
      <c r="C839" s="1" t="s">
        <v>37</v>
      </c>
      <c r="D839" s="1" t="s">
        <v>170</v>
      </c>
      <c r="E839" s="4">
        <v>196359.36300000001</v>
      </c>
      <c r="F839" s="5">
        <v>332544.08250000002</v>
      </c>
      <c r="G839" s="6">
        <f t="shared" si="13"/>
        <v>0.59047619047619049</v>
      </c>
      <c r="H839" s="1">
        <v>2018</v>
      </c>
    </row>
    <row r="840" spans="1:8" x14ac:dyDescent="0.35">
      <c r="A840" s="2" t="s">
        <v>35</v>
      </c>
      <c r="B840" s="3" t="s">
        <v>36</v>
      </c>
      <c r="C840" s="1" t="s">
        <v>38</v>
      </c>
      <c r="D840" s="1" t="s">
        <v>170</v>
      </c>
      <c r="E840" s="4">
        <v>488068.47000000003</v>
      </c>
      <c r="F840" s="5">
        <v>344518.92</v>
      </c>
      <c r="G840" s="6">
        <f t="shared" si="13"/>
        <v>1.4166666666666667</v>
      </c>
      <c r="H840" s="1">
        <v>2018</v>
      </c>
    </row>
    <row r="841" spans="1:8" x14ac:dyDescent="0.35">
      <c r="A841" s="2" t="s">
        <v>39</v>
      </c>
      <c r="B841" s="3" t="s">
        <v>40</v>
      </c>
      <c r="C841" s="1" t="s">
        <v>41</v>
      </c>
      <c r="D841" s="1" t="s">
        <v>170</v>
      </c>
      <c r="E841" s="4">
        <v>281016.73574999999</v>
      </c>
      <c r="F841" s="5">
        <v>110089.03049999999</v>
      </c>
      <c r="G841" s="6">
        <f t="shared" si="13"/>
        <v>2.5526315789473686</v>
      </c>
      <c r="H841" s="1">
        <v>2018</v>
      </c>
    </row>
    <row r="842" spans="1:8" x14ac:dyDescent="0.35">
      <c r="A842" s="2" t="s">
        <v>42</v>
      </c>
      <c r="B842" s="3" t="s">
        <v>43</v>
      </c>
      <c r="C842" s="1" t="s">
        <v>44</v>
      </c>
      <c r="D842" s="1" t="s">
        <v>170</v>
      </c>
      <c r="E842" s="4">
        <v>466748.56800000003</v>
      </c>
      <c r="F842" s="5">
        <v>300509.35200000001</v>
      </c>
      <c r="G842" s="6">
        <f t="shared" si="13"/>
        <v>1.5531914893617023</v>
      </c>
      <c r="H842" s="1">
        <v>2018</v>
      </c>
    </row>
    <row r="843" spans="1:8" x14ac:dyDescent="0.35">
      <c r="A843" s="2" t="s">
        <v>45</v>
      </c>
      <c r="B843" s="3" t="s">
        <v>46</v>
      </c>
      <c r="C843" s="1" t="s">
        <v>47</v>
      </c>
      <c r="D843" s="1" t="s">
        <v>170</v>
      </c>
      <c r="E843" s="4">
        <v>35960.355000000003</v>
      </c>
      <c r="F843" s="5">
        <v>45549.783000000003</v>
      </c>
      <c r="G843" s="6">
        <f t="shared" si="13"/>
        <v>0.78947368421052633</v>
      </c>
      <c r="H843" s="1">
        <v>2018</v>
      </c>
    </row>
    <row r="844" spans="1:8" x14ac:dyDescent="0.35">
      <c r="A844" s="2" t="s">
        <v>48</v>
      </c>
      <c r="B844" s="3" t="s">
        <v>49</v>
      </c>
      <c r="C844" s="1" t="s">
        <v>50</v>
      </c>
      <c r="D844" s="1" t="s">
        <v>170</v>
      </c>
      <c r="E844" s="4">
        <v>509405.31450000004</v>
      </c>
      <c r="F844" s="5">
        <v>147891.86550000001</v>
      </c>
      <c r="G844" s="6">
        <f t="shared" si="13"/>
        <v>3.4444444444444442</v>
      </c>
      <c r="H844" s="1">
        <v>2018</v>
      </c>
    </row>
    <row r="845" spans="1:8" x14ac:dyDescent="0.35">
      <c r="A845" s="2" t="s">
        <v>51</v>
      </c>
      <c r="B845" s="3" t="s">
        <v>52</v>
      </c>
      <c r="C845" s="1" t="s">
        <v>53</v>
      </c>
      <c r="D845" s="1" t="s">
        <v>170</v>
      </c>
      <c r="E845" s="4">
        <v>188392.66875000001</v>
      </c>
      <c r="F845" s="5">
        <v>493894.29375000001</v>
      </c>
      <c r="G845" s="6">
        <f t="shared" si="13"/>
        <v>0.3814432989690722</v>
      </c>
      <c r="H845" s="1">
        <v>2018</v>
      </c>
    </row>
    <row r="846" spans="1:8" x14ac:dyDescent="0.35">
      <c r="A846" s="2" t="s">
        <v>51</v>
      </c>
      <c r="B846" s="3" t="s">
        <v>52</v>
      </c>
      <c r="C846" s="1" t="s">
        <v>54</v>
      </c>
      <c r="D846" s="1" t="s">
        <v>170</v>
      </c>
      <c r="E846" s="4">
        <v>437757.18975000002</v>
      </c>
      <c r="F846" s="5">
        <v>437757.18975000002</v>
      </c>
      <c r="G846" s="6">
        <f t="shared" si="13"/>
        <v>1</v>
      </c>
      <c r="H846" s="1">
        <v>2018</v>
      </c>
    </row>
    <row r="847" spans="1:8" x14ac:dyDescent="0.35">
      <c r="A847" s="2" t="s">
        <v>55</v>
      </c>
      <c r="B847" s="3" t="s">
        <v>56</v>
      </c>
      <c r="C847" s="1" t="s">
        <v>57</v>
      </c>
      <c r="D847" s="1" t="s">
        <v>170</v>
      </c>
      <c r="E847" s="4">
        <v>339717.26699999999</v>
      </c>
      <c r="F847" s="5">
        <v>385289.09550000005</v>
      </c>
      <c r="G847" s="6">
        <f t="shared" si="13"/>
        <v>0.88172043010752676</v>
      </c>
      <c r="H847" s="1">
        <v>2018</v>
      </c>
    </row>
    <row r="848" spans="1:8" x14ac:dyDescent="0.35">
      <c r="A848" s="2" t="s">
        <v>58</v>
      </c>
      <c r="B848" s="3" t="s">
        <v>59</v>
      </c>
      <c r="C848" s="1" t="s">
        <v>60</v>
      </c>
      <c r="D848" s="1" t="s">
        <v>170</v>
      </c>
      <c r="E848" s="4">
        <v>214340.83650000003</v>
      </c>
      <c r="F848" s="5">
        <v>277382.25900000002</v>
      </c>
      <c r="G848" s="6">
        <f t="shared" si="13"/>
        <v>0.77272727272727282</v>
      </c>
      <c r="H848" s="1">
        <v>2018</v>
      </c>
    </row>
    <row r="849" spans="1:8" x14ac:dyDescent="0.35">
      <c r="A849" s="2" t="s">
        <v>61</v>
      </c>
      <c r="B849" s="3" t="s">
        <v>62</v>
      </c>
      <c r="C849" s="1" t="s">
        <v>63</v>
      </c>
      <c r="D849" s="1" t="s">
        <v>170</v>
      </c>
      <c r="E849" s="4">
        <v>80648.507249999995</v>
      </c>
      <c r="F849" s="5">
        <v>252351.78074999998</v>
      </c>
      <c r="G849" s="6">
        <f t="shared" si="13"/>
        <v>0.31958762886597941</v>
      </c>
      <c r="H849" s="1">
        <v>2018</v>
      </c>
    </row>
    <row r="850" spans="1:8" x14ac:dyDescent="0.35">
      <c r="A850" s="2" t="s">
        <v>64</v>
      </c>
      <c r="B850" s="3" t="s">
        <v>65</v>
      </c>
      <c r="C850" s="1" t="s">
        <v>66</v>
      </c>
      <c r="D850" s="1" t="s">
        <v>170</v>
      </c>
      <c r="E850" s="4">
        <v>51346.183499999999</v>
      </c>
      <c r="F850" s="5">
        <v>90269.903250000003</v>
      </c>
      <c r="G850" s="6">
        <f t="shared" si="13"/>
        <v>0.5688073394495412</v>
      </c>
      <c r="H850" s="1">
        <v>2018</v>
      </c>
    </row>
    <row r="851" spans="1:8" x14ac:dyDescent="0.35">
      <c r="A851" s="2" t="s">
        <v>67</v>
      </c>
      <c r="B851" s="3" t="s">
        <v>68</v>
      </c>
      <c r="C851" s="1" t="s">
        <v>69</v>
      </c>
      <c r="D851" s="1" t="s">
        <v>170</v>
      </c>
      <c r="E851" s="4">
        <v>280263.39525</v>
      </c>
      <c r="F851" s="5">
        <v>200785.71599999996</v>
      </c>
      <c r="G851" s="6">
        <f t="shared" si="13"/>
        <v>1.3958333333333337</v>
      </c>
      <c r="H851" s="1">
        <v>2018</v>
      </c>
    </row>
    <row r="852" spans="1:8" x14ac:dyDescent="0.35">
      <c r="A852" s="2" t="s">
        <v>70</v>
      </c>
      <c r="B852" s="3" t="s">
        <v>71</v>
      </c>
      <c r="C852" s="1" t="s">
        <v>72</v>
      </c>
      <c r="D852" s="1" t="s">
        <v>170</v>
      </c>
      <c r="E852" s="4">
        <v>337876.13025000005</v>
      </c>
      <c r="F852" s="5">
        <v>150619.47975000003</v>
      </c>
      <c r="G852" s="6">
        <f t="shared" si="13"/>
        <v>2.243243243243243</v>
      </c>
      <c r="H852" s="1">
        <v>2018</v>
      </c>
    </row>
    <row r="853" spans="1:8" x14ac:dyDescent="0.35">
      <c r="A853" s="2" t="s">
        <v>70</v>
      </c>
      <c r="B853" s="3" t="s">
        <v>71</v>
      </c>
      <c r="C853" s="1" t="s">
        <v>73</v>
      </c>
      <c r="D853" s="1" t="s">
        <v>170</v>
      </c>
      <c r="E853" s="4">
        <v>229525.65000000002</v>
      </c>
      <c r="F853" s="5">
        <v>157267.57500000001</v>
      </c>
      <c r="G853" s="6">
        <f t="shared" si="13"/>
        <v>1.4594594594594594</v>
      </c>
      <c r="H853" s="1">
        <v>2018</v>
      </c>
    </row>
    <row r="854" spans="1:8" x14ac:dyDescent="0.35">
      <c r="A854" s="2" t="s">
        <v>74</v>
      </c>
      <c r="B854" s="3" t="s">
        <v>75</v>
      </c>
      <c r="C854" s="1" t="s">
        <v>76</v>
      </c>
      <c r="D854" s="1" t="s">
        <v>170</v>
      </c>
      <c r="E854" s="4">
        <v>647992.74375000002</v>
      </c>
      <c r="F854" s="5">
        <v>688918.60124999995</v>
      </c>
      <c r="G854" s="6">
        <f t="shared" si="13"/>
        <v>0.94059405940594065</v>
      </c>
      <c r="H854" s="1">
        <v>2018</v>
      </c>
    </row>
    <row r="855" spans="1:8" x14ac:dyDescent="0.35">
      <c r="A855" s="2" t="s">
        <v>77</v>
      </c>
      <c r="B855" s="3" t="s">
        <v>78</v>
      </c>
      <c r="C855" s="1" t="s">
        <v>79</v>
      </c>
      <c r="D855" s="1" t="s">
        <v>170</v>
      </c>
      <c r="E855" s="4">
        <v>444063.70800000004</v>
      </c>
      <c r="F855" s="5">
        <v>590402.88450000004</v>
      </c>
      <c r="G855" s="6">
        <f t="shared" si="13"/>
        <v>0.75213675213675213</v>
      </c>
      <c r="H855" s="1">
        <v>2018</v>
      </c>
    </row>
    <row r="856" spans="1:8" x14ac:dyDescent="0.35">
      <c r="A856" s="2" t="s">
        <v>80</v>
      </c>
      <c r="B856" s="3" t="s">
        <v>81</v>
      </c>
      <c r="C856" s="1" t="s">
        <v>82</v>
      </c>
      <c r="D856" s="1" t="s">
        <v>170</v>
      </c>
      <c r="E856" s="4">
        <v>38176.218000000008</v>
      </c>
      <c r="F856" s="5">
        <v>23770.098000000002</v>
      </c>
      <c r="G856" s="6">
        <f t="shared" si="13"/>
        <v>1.6060606060606062</v>
      </c>
      <c r="H856" s="1">
        <v>2018</v>
      </c>
    </row>
    <row r="857" spans="1:8" x14ac:dyDescent="0.35">
      <c r="A857" s="2" t="s">
        <v>83</v>
      </c>
      <c r="B857" s="3" t="s">
        <v>84</v>
      </c>
      <c r="C857" s="1" t="s">
        <v>85</v>
      </c>
      <c r="D857" s="1" t="s">
        <v>170</v>
      </c>
      <c r="E857" s="4">
        <v>81246.09825000001</v>
      </c>
      <c r="F857" s="5">
        <v>71229.456000000006</v>
      </c>
      <c r="G857" s="6">
        <f t="shared" si="13"/>
        <v>1.140625</v>
      </c>
      <c r="H857" s="1">
        <v>2018</v>
      </c>
    </row>
    <row r="858" spans="1:8" x14ac:dyDescent="0.35">
      <c r="A858" s="2" t="s">
        <v>86</v>
      </c>
      <c r="B858" s="3" t="s">
        <v>87</v>
      </c>
      <c r="C858" s="1" t="s">
        <v>88</v>
      </c>
      <c r="D858" s="1" t="s">
        <v>170</v>
      </c>
      <c r="E858" s="4">
        <v>680361.12</v>
      </c>
      <c r="F858" s="5">
        <v>715796.59499999997</v>
      </c>
      <c r="G858" s="6">
        <f t="shared" si="13"/>
        <v>0.95049504950495056</v>
      </c>
      <c r="H858" s="1">
        <v>2018</v>
      </c>
    </row>
    <row r="859" spans="1:8" x14ac:dyDescent="0.35">
      <c r="A859" s="2" t="s">
        <v>89</v>
      </c>
      <c r="B859" s="3" t="s">
        <v>90</v>
      </c>
      <c r="C859" s="1" t="s">
        <v>91</v>
      </c>
      <c r="D859" s="1" t="s">
        <v>170</v>
      </c>
      <c r="E859" s="4">
        <v>80930.178</v>
      </c>
      <c r="F859" s="5">
        <v>234119.44349999999</v>
      </c>
      <c r="G859" s="6">
        <f t="shared" si="13"/>
        <v>0.34567901234567899</v>
      </c>
      <c r="H859" s="1">
        <v>2018</v>
      </c>
    </row>
    <row r="860" spans="1:8" x14ac:dyDescent="0.35">
      <c r="A860" s="2" t="s">
        <v>92</v>
      </c>
      <c r="B860" s="3" t="s">
        <v>93</v>
      </c>
      <c r="C860" s="1" t="s">
        <v>94</v>
      </c>
      <c r="D860" s="1" t="s">
        <v>170</v>
      </c>
      <c r="E860" s="4">
        <v>79479.886500000008</v>
      </c>
      <c r="F860" s="5">
        <v>60015.424500000001</v>
      </c>
      <c r="G860" s="6">
        <f t="shared" si="13"/>
        <v>1.3243243243243243</v>
      </c>
      <c r="H860" s="1">
        <v>2018</v>
      </c>
    </row>
    <row r="861" spans="1:8" x14ac:dyDescent="0.35">
      <c r="A861" s="2" t="s">
        <v>95</v>
      </c>
      <c r="B861" s="3" t="s">
        <v>96</v>
      </c>
      <c r="C861" s="1" t="s">
        <v>97</v>
      </c>
      <c r="D861" s="1" t="s">
        <v>170</v>
      </c>
      <c r="E861" s="4">
        <v>78862.193999999989</v>
      </c>
      <c r="F861" s="5">
        <v>97897.895999999993</v>
      </c>
      <c r="G861" s="6">
        <f t="shared" si="13"/>
        <v>0.80555555555555547</v>
      </c>
      <c r="H861" s="1">
        <v>2018</v>
      </c>
    </row>
    <row r="862" spans="1:8" x14ac:dyDescent="0.35">
      <c r="A862" s="2" t="s">
        <v>98</v>
      </c>
      <c r="B862" s="3" t="s">
        <v>99</v>
      </c>
      <c r="C862" s="1" t="s">
        <v>100</v>
      </c>
      <c r="D862" s="1" t="s">
        <v>170</v>
      </c>
      <c r="E862" s="4">
        <v>225064.50749999998</v>
      </c>
      <c r="F862" s="5">
        <v>231494.92199999996</v>
      </c>
      <c r="G862" s="6">
        <f t="shared" si="13"/>
        <v>0.97222222222222232</v>
      </c>
      <c r="H862" s="1">
        <v>2018</v>
      </c>
    </row>
    <row r="863" spans="1:8" x14ac:dyDescent="0.35">
      <c r="A863" s="2" t="s">
        <v>101</v>
      </c>
      <c r="B863" s="3" t="s">
        <v>102</v>
      </c>
      <c r="C863" s="1" t="s">
        <v>103</v>
      </c>
      <c r="D863" s="1" t="s">
        <v>170</v>
      </c>
      <c r="E863" s="4">
        <v>316355.24700000003</v>
      </c>
      <c r="F863" s="5">
        <v>243350.19000000006</v>
      </c>
      <c r="G863" s="6">
        <f t="shared" si="13"/>
        <v>1.2999999999999998</v>
      </c>
      <c r="H863" s="1">
        <v>2018</v>
      </c>
    </row>
    <row r="864" spans="1:8" x14ac:dyDescent="0.35">
      <c r="A864" s="2" t="s">
        <v>104</v>
      </c>
      <c r="B864" s="3" t="s">
        <v>105</v>
      </c>
      <c r="C864" s="1" t="s">
        <v>106</v>
      </c>
      <c r="D864" s="1" t="s">
        <v>170</v>
      </c>
      <c r="E864" s="4">
        <v>551778.77700000012</v>
      </c>
      <c r="F864" s="5">
        <v>563155.6590000001</v>
      </c>
      <c r="G864" s="6">
        <f t="shared" si="13"/>
        <v>0.97979797979797978</v>
      </c>
      <c r="H864" s="1">
        <v>2018</v>
      </c>
    </row>
    <row r="865" spans="1:8" x14ac:dyDescent="0.35">
      <c r="A865" s="2" t="s">
        <v>107</v>
      </c>
      <c r="B865" s="3" t="s">
        <v>108</v>
      </c>
      <c r="C865" s="1" t="s">
        <v>109</v>
      </c>
      <c r="D865" s="1" t="s">
        <v>170</v>
      </c>
      <c r="E865" s="4">
        <v>129307.7925</v>
      </c>
      <c r="F865" s="5">
        <v>87666.3</v>
      </c>
      <c r="G865" s="6">
        <f t="shared" si="13"/>
        <v>1.4749999999999999</v>
      </c>
      <c r="H865" s="1">
        <v>2018</v>
      </c>
    </row>
    <row r="866" spans="1:8" x14ac:dyDescent="0.35">
      <c r="A866" s="2" t="s">
        <v>110</v>
      </c>
      <c r="B866" s="3" t="s">
        <v>111</v>
      </c>
      <c r="C866" s="1" t="s">
        <v>112</v>
      </c>
      <c r="D866" s="1" t="s">
        <v>170</v>
      </c>
      <c r="E866" s="4">
        <v>472743.47250000003</v>
      </c>
      <c r="F866" s="5">
        <v>349102.87199999997</v>
      </c>
      <c r="G866" s="6">
        <f t="shared" si="13"/>
        <v>1.354166666666667</v>
      </c>
      <c r="H866" s="1">
        <v>2018</v>
      </c>
    </row>
    <row r="867" spans="1:8" x14ac:dyDescent="0.35">
      <c r="A867" s="2" t="s">
        <v>113</v>
      </c>
      <c r="B867" s="3" t="s">
        <v>114</v>
      </c>
      <c r="C867" s="1" t="s">
        <v>115</v>
      </c>
      <c r="D867" s="1" t="s">
        <v>170</v>
      </c>
      <c r="E867" s="4">
        <v>282074.78474999999</v>
      </c>
      <c r="F867" s="5">
        <v>441739.75724999997</v>
      </c>
      <c r="G867" s="6">
        <f t="shared" si="13"/>
        <v>0.63855421686746994</v>
      </c>
      <c r="H867" s="1">
        <v>2018</v>
      </c>
    </row>
    <row r="868" spans="1:8" x14ac:dyDescent="0.35">
      <c r="A868" s="2" t="s">
        <v>113</v>
      </c>
      <c r="B868" s="3" t="s">
        <v>114</v>
      </c>
      <c r="C868" s="1" t="s">
        <v>116</v>
      </c>
      <c r="D868" s="1" t="s">
        <v>170</v>
      </c>
      <c r="E868" s="4">
        <v>189847.21274999998</v>
      </c>
      <c r="F868" s="5">
        <v>260239.99949999998</v>
      </c>
      <c r="G868" s="6">
        <f t="shared" si="13"/>
        <v>0.72950819672131151</v>
      </c>
      <c r="H868" s="1">
        <v>2018</v>
      </c>
    </row>
    <row r="869" spans="1:8" x14ac:dyDescent="0.35">
      <c r="A869" s="2" t="s">
        <v>113</v>
      </c>
      <c r="B869" s="3" t="s">
        <v>114</v>
      </c>
      <c r="C869" s="1" t="s">
        <v>117</v>
      </c>
      <c r="D869" s="1" t="s">
        <v>170</v>
      </c>
      <c r="E869" s="4">
        <v>360916.21575000003</v>
      </c>
      <c r="F869" s="5">
        <v>242258.82975</v>
      </c>
      <c r="G869" s="6">
        <f t="shared" si="13"/>
        <v>1.489795918367347</v>
      </c>
      <c r="H869" s="1">
        <v>2018</v>
      </c>
    </row>
    <row r="870" spans="1:8" x14ac:dyDescent="0.35">
      <c r="A870" s="2" t="s">
        <v>118</v>
      </c>
      <c r="B870" s="3" t="s">
        <v>119</v>
      </c>
      <c r="C870" s="1" t="s">
        <v>120</v>
      </c>
      <c r="D870" s="1" t="s">
        <v>170</v>
      </c>
      <c r="E870" s="4">
        <v>334057.35825000005</v>
      </c>
      <c r="F870" s="5">
        <v>373103.02350000001</v>
      </c>
      <c r="G870" s="6">
        <f t="shared" si="13"/>
        <v>0.89534883720930247</v>
      </c>
      <c r="H870" s="1">
        <v>2018</v>
      </c>
    </row>
    <row r="871" spans="1:8" x14ac:dyDescent="0.35">
      <c r="A871" s="2" t="s">
        <v>121</v>
      </c>
      <c r="B871" s="3" t="s">
        <v>122</v>
      </c>
      <c r="C871" s="1" t="s">
        <v>123</v>
      </c>
      <c r="D871" s="1" t="s">
        <v>170</v>
      </c>
      <c r="E871" s="4">
        <v>72066.266999999993</v>
      </c>
      <c r="F871" s="5">
        <v>125258.0355</v>
      </c>
      <c r="G871" s="6">
        <f t="shared" si="13"/>
        <v>0.57534246575342463</v>
      </c>
      <c r="H871" s="1">
        <v>2018</v>
      </c>
    </row>
    <row r="872" spans="1:8" x14ac:dyDescent="0.35">
      <c r="A872" s="2" t="s">
        <v>124</v>
      </c>
      <c r="B872" s="3" t="s">
        <v>125</v>
      </c>
      <c r="C872" s="1" t="s">
        <v>126</v>
      </c>
      <c r="D872" s="1" t="s">
        <v>170</v>
      </c>
      <c r="E872" s="4">
        <v>270042.33599999995</v>
      </c>
      <c r="F872" s="5">
        <v>151898.81399999998</v>
      </c>
      <c r="G872" s="6">
        <f t="shared" si="13"/>
        <v>1.7777777777777777</v>
      </c>
      <c r="H872" s="1">
        <v>2018</v>
      </c>
    </row>
    <row r="873" spans="1:8" x14ac:dyDescent="0.35">
      <c r="A873" s="2" t="s">
        <v>127</v>
      </c>
      <c r="B873" s="3" t="s">
        <v>128</v>
      </c>
      <c r="C873" s="1" t="s">
        <v>129</v>
      </c>
      <c r="D873" s="1" t="s">
        <v>170</v>
      </c>
      <c r="E873" s="4">
        <v>387704.79900000006</v>
      </c>
      <c r="F873" s="5">
        <v>768229.87950000016</v>
      </c>
      <c r="G873" s="6">
        <f t="shared" si="13"/>
        <v>0.50467289719626163</v>
      </c>
      <c r="H873" s="1">
        <v>2018</v>
      </c>
    </row>
    <row r="874" spans="1:8" x14ac:dyDescent="0.35">
      <c r="A874" s="2" t="s">
        <v>130</v>
      </c>
      <c r="B874" s="3" t="s">
        <v>131</v>
      </c>
      <c r="C874" s="1" t="s">
        <v>132</v>
      </c>
      <c r="D874" s="1" t="s">
        <v>170</v>
      </c>
      <c r="E874" s="4">
        <v>145909.51200000002</v>
      </c>
      <c r="F874" s="5">
        <v>151669.09800000003</v>
      </c>
      <c r="G874" s="6">
        <f t="shared" si="13"/>
        <v>0.96202531645569611</v>
      </c>
      <c r="H874" s="1">
        <v>2018</v>
      </c>
    </row>
    <row r="875" spans="1:8" x14ac:dyDescent="0.35">
      <c r="A875" s="2" t="s">
        <v>133</v>
      </c>
      <c r="B875" s="3" t="s">
        <v>134</v>
      </c>
      <c r="C875" s="1" t="s">
        <v>135</v>
      </c>
      <c r="D875" s="1" t="s">
        <v>170</v>
      </c>
      <c r="E875" s="4">
        <v>185486.96250000002</v>
      </c>
      <c r="F875" s="5">
        <v>107582.43825000001</v>
      </c>
      <c r="G875" s="6">
        <f t="shared" si="13"/>
        <v>1.7241379310344829</v>
      </c>
      <c r="H875" s="1">
        <v>2018</v>
      </c>
    </row>
    <row r="876" spans="1:8" x14ac:dyDescent="0.35">
      <c r="A876" s="2" t="s">
        <v>136</v>
      </c>
      <c r="B876" s="3" t="s">
        <v>137</v>
      </c>
      <c r="C876" s="1" t="s">
        <v>138</v>
      </c>
      <c r="D876" s="1" t="s">
        <v>170</v>
      </c>
      <c r="E876" s="4">
        <v>215017.52400000003</v>
      </c>
      <c r="F876" s="5">
        <v>98160.173999999999</v>
      </c>
      <c r="G876" s="6">
        <f t="shared" si="13"/>
        <v>2.1904761904761907</v>
      </c>
      <c r="H876" s="1">
        <v>2018</v>
      </c>
    </row>
    <row r="877" spans="1:8" x14ac:dyDescent="0.35">
      <c r="A877" s="2" t="s">
        <v>139</v>
      </c>
      <c r="B877" s="3" t="s">
        <v>140</v>
      </c>
      <c r="C877" s="1" t="s">
        <v>141</v>
      </c>
      <c r="D877" s="1" t="s">
        <v>170</v>
      </c>
      <c r="E877" s="4">
        <v>541695.67424999992</v>
      </c>
      <c r="F877" s="5">
        <v>170421.111</v>
      </c>
      <c r="G877" s="6">
        <f t="shared" si="13"/>
        <v>3.1785714285714279</v>
      </c>
      <c r="H877" s="1">
        <v>2018</v>
      </c>
    </row>
    <row r="878" spans="1:8" x14ac:dyDescent="0.35">
      <c r="A878" s="2" t="s">
        <v>142</v>
      </c>
      <c r="B878" s="3" t="s">
        <v>143</v>
      </c>
      <c r="C878" s="1" t="s">
        <v>144</v>
      </c>
      <c r="D878" s="1" t="s">
        <v>170</v>
      </c>
      <c r="E878" s="4">
        <v>476490.72824999999</v>
      </c>
      <c r="F878" s="5">
        <v>541763.43074999994</v>
      </c>
      <c r="G878" s="6">
        <f t="shared" si="13"/>
        <v>0.87951807228915668</v>
      </c>
      <c r="H878" s="1">
        <v>2018</v>
      </c>
    </row>
    <row r="879" spans="1:8" x14ac:dyDescent="0.35">
      <c r="A879" s="2" t="s">
        <v>142</v>
      </c>
      <c r="B879" s="3" t="s">
        <v>143</v>
      </c>
      <c r="C879" s="1" t="s">
        <v>145</v>
      </c>
      <c r="D879" s="1" t="s">
        <v>170</v>
      </c>
      <c r="E879" s="4">
        <v>127415.28150000001</v>
      </c>
      <c r="F879" s="5">
        <v>186222.3345</v>
      </c>
      <c r="G879" s="6">
        <f t="shared" si="13"/>
        <v>0.6842105263157896</v>
      </c>
      <c r="H879" s="1">
        <v>2018</v>
      </c>
    </row>
    <row r="880" spans="1:8" x14ac:dyDescent="0.35">
      <c r="A880" s="2" t="s">
        <v>146</v>
      </c>
      <c r="B880" s="3" t="s">
        <v>147</v>
      </c>
      <c r="C880" s="1" t="s">
        <v>148</v>
      </c>
      <c r="D880" s="1" t="s">
        <v>170</v>
      </c>
      <c r="E880" s="4">
        <v>119961.37125</v>
      </c>
      <c r="F880" s="5">
        <v>215930.46825000001</v>
      </c>
      <c r="G880" s="6">
        <f t="shared" si="13"/>
        <v>0.55555555555555558</v>
      </c>
      <c r="H880" s="1">
        <v>2018</v>
      </c>
    </row>
    <row r="881" spans="1:8" x14ac:dyDescent="0.35">
      <c r="A881" s="2" t="s">
        <v>149</v>
      </c>
      <c r="B881" s="3" t="s">
        <v>150</v>
      </c>
      <c r="C881" s="1" t="s">
        <v>151</v>
      </c>
      <c r="D881" s="1" t="s">
        <v>170</v>
      </c>
      <c r="E881" s="4">
        <v>215687.48850000001</v>
      </c>
      <c r="F881" s="5">
        <v>213392.94075000004</v>
      </c>
      <c r="G881" s="6">
        <f t="shared" si="13"/>
        <v>1.0107526881720428</v>
      </c>
      <c r="H881" s="1">
        <v>2018</v>
      </c>
    </row>
    <row r="882" spans="1:8" x14ac:dyDescent="0.35">
      <c r="A882" s="2" t="s">
        <v>152</v>
      </c>
      <c r="B882" s="3" t="s">
        <v>153</v>
      </c>
      <c r="C882" s="1" t="s">
        <v>154</v>
      </c>
      <c r="D882" s="1" t="s">
        <v>170</v>
      </c>
      <c r="E882" s="4">
        <v>93685.599000000017</v>
      </c>
      <c r="F882" s="5">
        <v>337937.33925000008</v>
      </c>
      <c r="G882" s="6">
        <f t="shared" si="13"/>
        <v>0.2772277227722772</v>
      </c>
      <c r="H882" s="1">
        <v>2018</v>
      </c>
    </row>
    <row r="883" spans="1:8" x14ac:dyDescent="0.35">
      <c r="A883" s="2" t="s">
        <v>155</v>
      </c>
      <c r="B883" s="3" t="s">
        <v>156</v>
      </c>
      <c r="C883" s="1" t="s">
        <v>157</v>
      </c>
      <c r="D883" s="1" t="s">
        <v>170</v>
      </c>
      <c r="E883" s="4">
        <v>42616.489500000003</v>
      </c>
      <c r="F883" s="5">
        <v>54090.159750000006</v>
      </c>
      <c r="G883" s="6">
        <f t="shared" si="13"/>
        <v>0.78787878787878785</v>
      </c>
      <c r="H883" s="1">
        <v>2018</v>
      </c>
    </row>
    <row r="884" spans="1:8" x14ac:dyDescent="0.35">
      <c r="A884" s="2" t="s">
        <v>158</v>
      </c>
      <c r="B884" s="3" t="s">
        <v>159</v>
      </c>
      <c r="C884" s="1" t="s">
        <v>160</v>
      </c>
      <c r="D884" s="1" t="s">
        <v>170</v>
      </c>
      <c r="E884" s="4">
        <v>380488.48200000002</v>
      </c>
      <c r="F884" s="5">
        <v>181596.77549999999</v>
      </c>
      <c r="G884" s="6">
        <f t="shared" si="13"/>
        <v>2.0952380952380953</v>
      </c>
      <c r="H884" s="1">
        <v>2018</v>
      </c>
    </row>
    <row r="885" spans="1:8" x14ac:dyDescent="0.35">
      <c r="A885" s="2" t="s">
        <v>161</v>
      </c>
      <c r="B885" s="3" t="s">
        <v>162</v>
      </c>
      <c r="C885" s="1" t="s">
        <v>163</v>
      </c>
      <c r="D885" s="1" t="s">
        <v>170</v>
      </c>
      <c r="E885" s="4">
        <v>25473.690000000002</v>
      </c>
      <c r="F885" s="5">
        <v>29294.743500000004</v>
      </c>
      <c r="G885" s="6">
        <f t="shared" si="13"/>
        <v>0.86956521739130432</v>
      </c>
      <c r="H885" s="1">
        <v>2018</v>
      </c>
    </row>
    <row r="886" spans="1:8" x14ac:dyDescent="0.35">
      <c r="A886" s="2" t="s">
        <v>164</v>
      </c>
      <c r="B886" s="3" t="s">
        <v>165</v>
      </c>
      <c r="C886" s="1" t="s">
        <v>166</v>
      </c>
      <c r="D886" s="1" t="s">
        <v>170</v>
      </c>
      <c r="E886" s="4">
        <v>553415.53050000011</v>
      </c>
      <c r="F886" s="5">
        <v>180707.11200000002</v>
      </c>
      <c r="G886" s="6">
        <f t="shared" si="13"/>
        <v>3.0625</v>
      </c>
      <c r="H886" s="1">
        <v>2018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37F1B-4310-4055-96AA-A51F6B6EA05F}">
  <sheetPr codeName="Sayfa3"/>
  <dimension ref="A1:Q50"/>
  <sheetViews>
    <sheetView topLeftCell="B1" zoomScale="79" zoomScaleNormal="100" workbookViewId="0">
      <selection activeCell="E4" sqref="E4"/>
    </sheetView>
  </sheetViews>
  <sheetFormatPr defaultRowHeight="14.5" x14ac:dyDescent="0.35"/>
  <cols>
    <col min="1" max="1" width="14.1796875" bestFit="1" customWidth="1"/>
    <col min="2" max="2" width="12.6328125" bestFit="1" customWidth="1"/>
    <col min="3" max="3" width="10.54296875" bestFit="1" customWidth="1"/>
    <col min="4" max="4" width="14.26953125" customWidth="1"/>
    <col min="5" max="5" width="15.08984375" bestFit="1" customWidth="1"/>
    <col min="6" max="6" width="14" customWidth="1"/>
    <col min="7" max="7" width="10.54296875" bestFit="1" customWidth="1"/>
    <col min="8" max="8" width="14" bestFit="1" customWidth="1"/>
    <col min="9" max="9" width="12.6328125" bestFit="1" customWidth="1"/>
    <col min="10" max="10" width="10.54296875" bestFit="1" customWidth="1"/>
    <col min="11" max="11" width="14" bestFit="1" customWidth="1"/>
    <col min="12" max="12" width="14.54296875" customWidth="1"/>
    <col min="13" max="13" width="13.81640625" customWidth="1"/>
    <col min="14" max="14" width="11.1796875" bestFit="1" customWidth="1"/>
    <col min="16" max="16" width="10.90625" bestFit="1" customWidth="1"/>
    <col min="17" max="17" width="14.26953125" bestFit="1" customWidth="1"/>
  </cols>
  <sheetData>
    <row r="1" spans="1:17" x14ac:dyDescent="0.35">
      <c r="A1" s="8" t="str" cm="1">
        <f t="array" ref="A1:A50">_xlfn.UNIQUE(Tablo1[STATE])</f>
        <v>Alaska</v>
      </c>
      <c r="B1" s="16">
        <f>SUMIFS(DATA!$E:$E,DATA!$B:$B,KAYNAK!A1,DATA!$H:$H,KAYNAK!$D$1)</f>
        <v>1891629.2700000003</v>
      </c>
      <c r="D1" s="8">
        <f>DASHBOARD!A1</f>
        <v>2019</v>
      </c>
      <c r="E1" s="9" cm="1">
        <f t="array" ref="E1:E3">_xlfn.UNIQUE(Tablo1[YEAR])</f>
        <v>2020</v>
      </c>
      <c r="G1" s="8" t="str" cm="1">
        <f t="array" ref="G1:G5">_xlfn.UNIQUE(Tablo1[PRODUCTS])</f>
        <v>MERCEDES</v>
      </c>
      <c r="H1" s="16">
        <f>SUMIFS(DATA!$E:$E,DATA!$D:$D,G1,DATA!$H:$H,$D$1)</f>
        <v>17119042.839000005</v>
      </c>
      <c r="J1" s="8"/>
      <c r="K1" s="19" cm="1">
        <f t="array" ref="K1:M1">TRANSPOSE(_xlfn._xlws.SORT(_xlfn.UNIQUE(Tablo1[YEAR])))</f>
        <v>2018</v>
      </c>
      <c r="L1" s="19">
        <v>2019</v>
      </c>
      <c r="M1" s="19">
        <v>2020</v>
      </c>
      <c r="N1" s="9" t="s">
        <v>175</v>
      </c>
      <c r="O1" t="str">
        <f>DASHBOARD!AA1</f>
        <v>Connecticut</v>
      </c>
      <c r="P1" t="str" cm="1">
        <f t="array" ref="P1">_xlfn.UNIQUE(_xlfn._xlws.FILTER(Tablo1[SELLERS],Tablo1[STATE]=O1))</f>
        <v>Krank Field</v>
      </c>
    </row>
    <row r="2" spans="1:17" x14ac:dyDescent="0.35">
      <c r="A2" s="10" t="str">
        <v>Alabama</v>
      </c>
      <c r="B2" s="11">
        <f>SUMIFS(DATA!$E:$E,DATA!$B:$B,KAYNAK!A2,DATA!$H:$H,KAYNAK!$D$1)</f>
        <v>1534983.7770000002</v>
      </c>
      <c r="D2" s="10"/>
      <c r="E2" s="12">
        <v>2019</v>
      </c>
      <c r="G2" s="10" t="str">
        <v>BMW</v>
      </c>
      <c r="H2" s="11">
        <f>SUMIFS(DATA!$E:$E,DATA!$D:$D,G2,DATA!$H:$H,$D$1)</f>
        <v>9696997.8989999983</v>
      </c>
      <c r="J2" s="10" t="str" cm="1">
        <f t="array" ref="J2:J6">_xlfn.UNIQUE(Tablo1[PRODUCTS])</f>
        <v>MERCEDES</v>
      </c>
      <c r="K2" s="20">
        <f>SUMIFS(DATA!$E:$E,DATA!$D:$D,$J2,DATA!$H:$H,K$1)</f>
        <v>11651494.895999998</v>
      </c>
      <c r="L2" s="20">
        <f>SUMIFS(DATA!$E:$E,DATA!$D:$D,$J2,DATA!$H:$H,L$1)</f>
        <v>17119042.839000005</v>
      </c>
      <c r="M2" s="20">
        <f>SUMIFS(DATA!$E:$E,DATA!$D:$D,$J2,DATA!$H:$H,M$1)</f>
        <v>30171771</v>
      </c>
      <c r="N2" s="21">
        <f>SUM(K2,L2,M2)</f>
        <v>58942308.734999999</v>
      </c>
    </row>
    <row r="3" spans="1:17" ht="15" thickBot="1" x14ac:dyDescent="0.4">
      <c r="A3" s="10" t="str">
        <v>Arkansas</v>
      </c>
      <c r="B3" s="11">
        <f>SUMIFS(DATA!$E:$E,DATA!$B:$B,KAYNAK!A3,DATA!$H:$H,KAYNAK!$D$1)</f>
        <v>1407435.5069999998</v>
      </c>
      <c r="D3" s="14"/>
      <c r="E3" s="18">
        <v>2018</v>
      </c>
      <c r="G3" s="10" t="str">
        <v>FORD</v>
      </c>
      <c r="H3" s="11">
        <f>SUMIFS(DATA!$E:$E,DATA!$D:$D,G3,DATA!$H:$H,$D$1)</f>
        <v>21034718.774999991</v>
      </c>
      <c r="J3" s="10" t="str">
        <v>BMW</v>
      </c>
      <c r="K3" s="20">
        <f>SUMIFS(DATA!$E:$E,DATA!$D:$D,$J3,DATA!$H:$H,K$1)</f>
        <v>7830346.9702500002</v>
      </c>
      <c r="L3" s="20">
        <f>SUMIFS(DATA!$E:$E,DATA!$D:$D,$J3,DATA!$H:$H,L$1)</f>
        <v>9696997.8989999983</v>
      </c>
      <c r="M3" s="20">
        <f>SUMIFS(DATA!$E:$E,DATA!$D:$D,$J3,DATA!$H:$H,M$1)</f>
        <v>17788458</v>
      </c>
      <c r="N3" s="21">
        <f t="shared" ref="N3:N6" si="0">SUM(K3,L3,M3)</f>
        <v>35315802.86925</v>
      </c>
      <c r="Q3" t="str" cm="1">
        <f t="array" aca="1" ref="Q3" ca="1">OFFSET(P1,0,0,COUNTIF(P:P,"&lt;&gt;"),1)</f>
        <v>Krank Field</v>
      </c>
    </row>
    <row r="4" spans="1:17" x14ac:dyDescent="0.35">
      <c r="A4" s="10" t="str">
        <v>Arizona</v>
      </c>
      <c r="B4" s="11">
        <f>SUMIFS(DATA!$E:$E,DATA!$B:$B,KAYNAK!A4,DATA!$H:$H,KAYNAK!$D$1)</f>
        <v>1565283.024</v>
      </c>
      <c r="G4" s="10" t="str">
        <v>MAZDA</v>
      </c>
      <c r="H4" s="11">
        <f>SUMIFS(DATA!$E:$E,DATA!$D:$D,G4,DATA!$H:$H,$D$1)</f>
        <v>12920499.387000004</v>
      </c>
      <c r="J4" s="10" t="str">
        <v>FORD</v>
      </c>
      <c r="K4" s="20">
        <f>SUMIFS(DATA!$E:$E,DATA!$D:$D,$J4,DATA!$H:$H,K$1)</f>
        <v>16905078.695250001</v>
      </c>
      <c r="L4" s="20">
        <f>SUMIFS(DATA!$E:$E,DATA!$D:$D,$J4,DATA!$H:$H,L$1)</f>
        <v>21034718.774999991</v>
      </c>
      <c r="M4" s="20">
        <f>SUMIFS(DATA!$E:$E,DATA!$D:$D,$J4,DATA!$H:$H,M$1)</f>
        <v>38563077</v>
      </c>
      <c r="N4" s="21">
        <f t="shared" si="0"/>
        <v>76502874.470249996</v>
      </c>
    </row>
    <row r="5" spans="1:17" ht="15" thickBot="1" x14ac:dyDescent="0.4">
      <c r="A5" s="10" t="str">
        <v>California</v>
      </c>
      <c r="B5" s="11">
        <f>SUMIFS(DATA!$E:$E,DATA!$B:$B,KAYNAK!A5,DATA!$H:$H,KAYNAK!$D$1)</f>
        <v>6304554.2880000006</v>
      </c>
      <c r="G5" s="14" t="str">
        <v>CHEVROLET</v>
      </c>
      <c r="H5" s="17">
        <f>SUMIFS(DATA!$E:$E,DATA!$D:$D,G5,DATA!$H:$H,$D$1)</f>
        <v>20032255.052999999</v>
      </c>
      <c r="J5" s="10" t="str">
        <v>MAZDA</v>
      </c>
      <c r="K5" s="20">
        <f>SUMIFS(DATA!$E:$E,DATA!$D:$D,$J5,DATA!$H:$H,K$1)</f>
        <v>10361173.481999997</v>
      </c>
      <c r="L5" s="20">
        <f>SUMIFS(DATA!$E:$E,DATA!$D:$D,$J5,DATA!$H:$H,L$1)</f>
        <v>12920499.387000004</v>
      </c>
      <c r="M5" s="20">
        <f>SUMIFS(DATA!$E:$E,DATA!$D:$D,$J5,DATA!$H:$H,M$1)</f>
        <v>22939296</v>
      </c>
      <c r="N5" s="21">
        <f t="shared" si="0"/>
        <v>46220968.869000003</v>
      </c>
    </row>
    <row r="6" spans="1:17" ht="15" thickBot="1" x14ac:dyDescent="0.4">
      <c r="A6" s="10" t="str">
        <v>Colorado</v>
      </c>
      <c r="B6" s="11">
        <f>SUMIFS(DATA!$E:$E,DATA!$B:$B,KAYNAK!A6,DATA!$H:$H,KAYNAK!$D$1)</f>
        <v>535941.33299999998</v>
      </c>
      <c r="J6" s="14" t="str">
        <v>CHEVROLET</v>
      </c>
      <c r="K6" s="22">
        <f>SUMIFS(DATA!$E:$E,DATA!$D:$D,$J6,DATA!$H:$H,K$1)</f>
        <v>15846811.008750001</v>
      </c>
      <c r="L6" s="22">
        <f>SUMIFS(DATA!$E:$E,DATA!$D:$D,$J6,DATA!$H:$H,L$1)</f>
        <v>20032255.052999999</v>
      </c>
      <c r="M6" s="22">
        <f>SUMIFS(DATA!$E:$E,DATA!$D:$D,$J6,DATA!$H:$H,M$1)</f>
        <v>35219513</v>
      </c>
      <c r="N6" s="23">
        <f t="shared" si="0"/>
        <v>71098579.061749995</v>
      </c>
    </row>
    <row r="7" spans="1:17" x14ac:dyDescent="0.35">
      <c r="A7" s="10" t="str">
        <v>Connecticut</v>
      </c>
      <c r="B7" s="11">
        <f>SUMIFS(DATA!$E:$E,DATA!$B:$B,KAYNAK!A7,DATA!$H:$H,KAYNAK!$D$1)</f>
        <v>1668763.5660000001</v>
      </c>
    </row>
    <row r="8" spans="1:17" ht="15" thickBot="1" x14ac:dyDescent="0.4">
      <c r="A8" s="10" t="str">
        <v>Delaware</v>
      </c>
      <c r="B8" s="11">
        <f>SUMIFS(DATA!$E:$E,DATA!$B:$B,KAYNAK!A8,DATA!$H:$H,KAYNAK!$D$1)</f>
        <v>854324.30700000003</v>
      </c>
      <c r="G8" s="38" t="s">
        <v>179</v>
      </c>
      <c r="H8" s="38"/>
      <c r="I8" s="38"/>
    </row>
    <row r="9" spans="1:17" ht="15" thickBot="1" x14ac:dyDescent="0.4">
      <c r="A9" s="10" t="str">
        <v>Florida</v>
      </c>
      <c r="B9" s="11">
        <f>SUMIFS(DATA!$E:$E,DATA!$B:$B,KAYNAK!A9,DATA!$H:$H,KAYNAK!$D$1)</f>
        <v>1772839.8360000001</v>
      </c>
      <c r="D9" s="36" t="s">
        <v>178</v>
      </c>
      <c r="E9" s="37"/>
      <c r="G9" s="24"/>
      <c r="H9" s="47" t="s">
        <v>176</v>
      </c>
      <c r="I9" s="48" t="s">
        <v>177</v>
      </c>
      <c r="J9" s="49" t="s">
        <v>180</v>
      </c>
    </row>
    <row r="10" spans="1:17" x14ac:dyDescent="0.35">
      <c r="A10" s="10" t="str">
        <v>Georgia</v>
      </c>
      <c r="B10" s="11">
        <f>SUMIFS(DATA!$E:$E,DATA!$B:$B,KAYNAK!A10,DATA!$H:$H,KAYNAK!$D$1)</f>
        <v>2161071.324</v>
      </c>
      <c r="D10" s="10" t="s">
        <v>172</v>
      </c>
      <c r="E10" s="11">
        <f>SUMIFS(DATA!E:E,DATA!H:H,D1)</f>
        <v>80803513.953000009</v>
      </c>
      <c r="G10" s="41" t="str" cm="1">
        <f t="array" ref="G10:G14">_xlfn.UNIQUE(Tablo1[PRODUCTS])</f>
        <v>MERCEDES</v>
      </c>
      <c r="H10" s="39">
        <f>SUMIFS(DATA!$E:$E,DATA!$B:$B,$H$16,DATA!$H:$H,$H$15,DATA!$D:$D,$G10)</f>
        <v>171932.78700000001</v>
      </c>
      <c r="I10" s="39">
        <f>SUMIFS(DATA!$F:$F,DATA!$B:$B,$H$16,DATA!$H:$H,$H$15,DATA!$D:$D,$G10)</f>
        <v>123175.728</v>
      </c>
      <c r="J10" s="40">
        <f>I10/H10</f>
        <v>0.71641791044776115</v>
      </c>
    </row>
    <row r="11" spans="1:17" x14ac:dyDescent="0.35">
      <c r="A11" s="10" t="str">
        <v>Hawaii</v>
      </c>
      <c r="B11" s="11">
        <f>SUMIFS(DATA!$E:$E,DATA!$B:$B,KAYNAK!A11,DATA!$H:$H,KAYNAK!$D$1)</f>
        <v>2146934.3850000002</v>
      </c>
      <c r="D11" s="10" t="s">
        <v>173</v>
      </c>
      <c r="E11" s="11">
        <f>SUMIFS(DATA!F:F,DATA!H:H,KAYNAK!D1)</f>
        <v>102510336.01499994</v>
      </c>
      <c r="G11" s="44" t="str">
        <v>BMW</v>
      </c>
      <c r="H11" s="45">
        <f>SUMIFS(DATA!$E:$E,DATA!$B:$B,$H$16,DATA!$H:$H,$H$15,DATA!$D:$D,$G11)</f>
        <v>127342.8</v>
      </c>
      <c r="I11" s="45">
        <f>SUMIFS(DATA!$F:$F,DATA!$B:$B,$H$16,DATA!$H:$H,$H$15,DATA!$D:$D,$G11)</f>
        <v>157586.715</v>
      </c>
      <c r="J11" s="46">
        <f t="shared" ref="J11:J14" si="1">I11/H11</f>
        <v>1.2375</v>
      </c>
    </row>
    <row r="12" spans="1:17" ht="15" thickBot="1" x14ac:dyDescent="0.4">
      <c r="A12" s="10" t="str">
        <v>Iowa</v>
      </c>
      <c r="B12" s="11">
        <f>SUMIFS(DATA!$E:$E,DATA!$B:$B,KAYNAK!A12,DATA!$H:$H,KAYNAK!$D$1)</f>
        <v>1086763.5090000003</v>
      </c>
      <c r="D12" s="10"/>
      <c r="E12" s="12"/>
      <c r="G12" s="42" t="str">
        <v>FORD</v>
      </c>
      <c r="H12" s="20">
        <f>SUMIFS(DATA!$E:$E,DATA!$B:$B,$H$16,DATA!$H:$H,$H$15,DATA!$D:$D,$G12)</f>
        <v>155828.12400000001</v>
      </c>
      <c r="I12" s="20">
        <f>SUMIFS(DATA!$F:$F,DATA!$B:$B,$H$16,DATA!$H:$H,$H$15,DATA!$D:$D,$G12)</f>
        <v>178913.772</v>
      </c>
      <c r="J12" s="13">
        <f t="shared" si="1"/>
        <v>1.1481481481481481</v>
      </c>
      <c r="L12" t="str">
        <f>DASHBOARD!AA3</f>
        <v>2019</v>
      </c>
    </row>
    <row r="13" spans="1:17" ht="15" thickBot="1" x14ac:dyDescent="0.4">
      <c r="A13" s="10" t="str">
        <v>Idaho</v>
      </c>
      <c r="B13" s="11">
        <f>SUMIFS(DATA!$E:$E,DATA!$B:$B,KAYNAK!A13,DATA!$H:$H,KAYNAK!$D$1)</f>
        <v>1950059.5649999997</v>
      </c>
      <c r="D13" s="10" t="s">
        <v>174</v>
      </c>
      <c r="E13" s="13">
        <f>IF(E10/E11&gt;1,1,E10/E11)</f>
        <v>0.78824747917299132</v>
      </c>
      <c r="G13" s="44" t="str">
        <v>MAZDA</v>
      </c>
      <c r="H13" s="45">
        <f>SUMIFS(DATA!$E:$E,DATA!$B:$B,$H$16,DATA!$H:$H,$H$15,DATA!$D:$D,$G13)</f>
        <v>15272.928</v>
      </c>
      <c r="I13" s="45">
        <f>SUMIFS(DATA!$F:$F,DATA!$B:$B,$H$16,DATA!$H:$H,$H$15,DATA!$D:$D,$G13)</f>
        <v>12033.216</v>
      </c>
      <c r="J13" s="46">
        <f t="shared" si="1"/>
        <v>0.78787878787878796</v>
      </c>
      <c r="L13" t="str">
        <f>DASHBOARD!AA2</f>
        <v>Krank Field</v>
      </c>
      <c r="M13" s="47" t="s">
        <v>176</v>
      </c>
      <c r="N13" s="48" t="s">
        <v>177</v>
      </c>
      <c r="O13" s="49" t="s">
        <v>180</v>
      </c>
    </row>
    <row r="14" spans="1:17" ht="15" thickBot="1" x14ac:dyDescent="0.4">
      <c r="A14" s="10" t="str">
        <v>Illinois</v>
      </c>
      <c r="B14" s="11">
        <f>SUMIFS(DATA!$E:$E,DATA!$B:$B,KAYNAK!A14,DATA!$H:$H,KAYNAK!$D$1)</f>
        <v>2466967.41</v>
      </c>
      <c r="D14" s="14"/>
      <c r="E14" s="15">
        <f>E10/E11</f>
        <v>0.78824747917299132</v>
      </c>
      <c r="G14" s="43" t="str">
        <v>CHEVROLET</v>
      </c>
      <c r="H14" s="22">
        <f>SUMIFS(DATA!$E:$E,DATA!$B:$B,$H$16,DATA!$H:$H,$H$15,DATA!$D:$D,$G14)</f>
        <v>65564.694000000003</v>
      </c>
      <c r="I14" s="22">
        <f>SUMIFS(DATA!$F:$F,DATA!$B:$B,$H$16,DATA!$H:$H,$H$15,DATA!$D:$D,$G14)</f>
        <v>136172.826</v>
      </c>
      <c r="J14" s="15">
        <f t="shared" si="1"/>
        <v>2.0769230769230766</v>
      </c>
      <c r="L14" t="str" cm="1">
        <f t="array" ref="L14:L18">_xlfn.UNIQUE(Tablo1[PRODUCTS])</f>
        <v>MERCEDES</v>
      </c>
      <c r="M14" s="50">
        <f>SUMIFS(DATA!$E:$E,DATA!$C:$C,KAYNAK!$L$13,DATA!$D:$D,KAYNAK!$L14,DATA!$H:$H,KAYNAK!$L$12)</f>
        <v>277030.61100000003</v>
      </c>
      <c r="N14" s="50">
        <f>SUMIFS(DATA!$F:$F,DATA!$C:$C,KAYNAK!$L$13,DATA!$H:$H,KAYNAK!$L$12,DATA!$D:$D,KAYNAK!$L14)</f>
        <v>604430.424</v>
      </c>
      <c r="O14" s="51">
        <f>IF(M14/N14&gt;1,1,M14/N14)</f>
        <v>0.45833333333333337</v>
      </c>
    </row>
    <row r="15" spans="1:17" x14ac:dyDescent="0.35">
      <c r="A15" s="10" t="str">
        <v>Indiana</v>
      </c>
      <c r="B15" s="11">
        <f>SUMIFS(DATA!$E:$E,DATA!$B:$B,KAYNAK!A15,DATA!$H:$H,KAYNAK!$D$1)</f>
        <v>1458216.7110000001</v>
      </c>
      <c r="G15" s="24"/>
      <c r="H15" s="24" t="str">
        <f>DASHBOARD!Z1</f>
        <v>2019</v>
      </c>
      <c r="I15" s="24"/>
      <c r="L15" t="str">
        <v>BMW</v>
      </c>
      <c r="M15" s="50">
        <f>SUMIFS(DATA!$E:$E,DATA!$C:$C,KAYNAK!$L$13,DATA!$D:$D,KAYNAK!$L15,DATA!$H:$H,KAYNAK!$L$12)</f>
        <v>323768.18700000003</v>
      </c>
      <c r="N15" s="50">
        <f>SUMIFS(DATA!$F:$F,DATA!$C:$C,KAYNAK!$L$13,DATA!$H:$H,KAYNAK!$L$12,DATA!$D:$D,KAYNAK!$L15)</f>
        <v>285109.299</v>
      </c>
      <c r="O15" s="51">
        <f t="shared" ref="O15:O18" si="2">IF(M15/N15&gt;1,1,M15/N15)</f>
        <v>1</v>
      </c>
    </row>
    <row r="16" spans="1:17" x14ac:dyDescent="0.35">
      <c r="A16" s="10" t="str">
        <v>Kansas</v>
      </c>
      <c r="B16" s="11">
        <f>SUMIFS(DATA!$E:$E,DATA!$B:$B,KAYNAK!A16,DATA!$H:$H,KAYNAK!$D$1)</f>
        <v>1024852.959</v>
      </c>
      <c r="G16" s="24"/>
      <c r="H16" s="24" t="str">
        <f>DASHBOARD!Z2</f>
        <v>Colorado</v>
      </c>
      <c r="I16" s="24"/>
      <c r="L16" t="str">
        <v>FORD</v>
      </c>
      <c r="M16" s="50">
        <f>SUMIFS(DATA!$E:$E,DATA!$C:$C,KAYNAK!$L$13,DATA!$D:$D,KAYNAK!$L16,DATA!$H:$H,KAYNAK!$L$12)</f>
        <v>315851.022</v>
      </c>
      <c r="N16" s="50">
        <f>SUMIFS(DATA!$F:$F,DATA!$C:$C,KAYNAK!$L$13,DATA!$H:$H,KAYNAK!$L$12,DATA!$D:$D,KAYNAK!$L16)</f>
        <v>323461.89</v>
      </c>
      <c r="O16" s="51">
        <f t="shared" si="2"/>
        <v>0.97647058823529409</v>
      </c>
    </row>
    <row r="17" spans="1:15" x14ac:dyDescent="0.35">
      <c r="A17" s="10" t="str">
        <v>Kentucky</v>
      </c>
      <c r="B17" s="11">
        <f>SUMIFS(DATA!$E:$E,DATA!$B:$B,KAYNAK!A17,DATA!$H:$H,KAYNAK!$D$1)</f>
        <v>1900393.263</v>
      </c>
      <c r="C17" t="str">
        <f>L13</f>
        <v>Krank Field</v>
      </c>
      <c r="D17" s="52" cm="1">
        <f t="array" ref="D17:F17">TRANSPOSE(_xlfn._xlws.SORT(_xlfn.UNIQUE(Tablo1[YEAR])))</f>
        <v>2018</v>
      </c>
      <c r="E17" s="52">
        <v>2019</v>
      </c>
      <c r="F17" s="52">
        <v>2020</v>
      </c>
      <c r="L17" t="str">
        <v>MAZDA</v>
      </c>
      <c r="M17" s="50">
        <f>SUMIFS(DATA!$E:$E,DATA!$C:$C,KAYNAK!$L$13,DATA!$D:$D,KAYNAK!$L17,DATA!$H:$H,KAYNAK!$L$12)</f>
        <v>293175.37799999997</v>
      </c>
      <c r="N17" s="50">
        <f>SUMIFS(DATA!$F:$F,DATA!$C:$C,KAYNAK!$L$13,DATA!$H:$H,KAYNAK!$L$12,DATA!$D:$D,KAYNAK!$L17)</f>
        <v>96685.497000000003</v>
      </c>
      <c r="O17" s="51">
        <f t="shared" si="2"/>
        <v>1</v>
      </c>
    </row>
    <row r="18" spans="1:15" x14ac:dyDescent="0.35">
      <c r="A18" s="10" t="str">
        <v>Louisiana</v>
      </c>
      <c r="B18" s="11">
        <f>SUMIFS(DATA!$E:$E,DATA!$B:$B,KAYNAK!A18,DATA!$H:$H,KAYNAK!$D$1)</f>
        <v>1210111.9650000001</v>
      </c>
      <c r="C18" s="52" t="str" cm="1">
        <f t="array" ref="C18:C22">_xlfn.UNIQUE(Tablo1[PRODUCTS])</f>
        <v>MERCEDES</v>
      </c>
      <c r="D18" s="50">
        <f>SUMIFS(DATA!$E:$E,DATA!$D:$D,KAYNAK!$C18,DATA!$H:$H,KAYNAK!D$17,DATA!$C:$C,KAYNAK!$C$17)</f>
        <v>302215.212</v>
      </c>
      <c r="E18" s="50">
        <f>SUMIFS(DATA!$E:$E,DATA!$D:$D,KAYNAK!$C18,DATA!$H:$H,KAYNAK!E$17,DATA!$C:$C,KAYNAK!$C$17)</f>
        <v>277030.61100000003</v>
      </c>
      <c r="F18" s="50">
        <f>SUMIFS(DATA!$E:$E,DATA!$D:$D,KAYNAK!$C18,DATA!$H:$H,KAYNAK!F$17,DATA!$C:$C,KAYNAK!$C$17)</f>
        <v>932763</v>
      </c>
      <c r="L18" t="str">
        <v>CHEVROLET</v>
      </c>
      <c r="M18" s="50">
        <f>SUMIFS(DATA!$E:$E,DATA!$C:$C,KAYNAK!$L$13,DATA!$D:$D,KAYNAK!$L18,DATA!$H:$H,KAYNAK!$L$12)</f>
        <v>458938.36800000007</v>
      </c>
      <c r="N18" s="50">
        <f>SUMIFS(DATA!$F:$F,DATA!$C:$C,KAYNAK!$L$13,DATA!$H:$H,KAYNAK!$L$12,DATA!$D:$D,KAYNAK!$L18)</f>
        <v>860509.44000000006</v>
      </c>
      <c r="O18" s="51">
        <f t="shared" si="2"/>
        <v>0.53333333333333344</v>
      </c>
    </row>
    <row r="19" spans="1:15" x14ac:dyDescent="0.35">
      <c r="A19" s="10" t="str">
        <v>Massachusetts</v>
      </c>
      <c r="B19" s="11">
        <f>SUMIFS(DATA!$E:$E,DATA!$B:$B,KAYNAK!A19,DATA!$H:$H,KAYNAK!$D$1)</f>
        <v>1601662.5270000002</v>
      </c>
      <c r="C19" s="52" t="str">
        <v>BMW</v>
      </c>
      <c r="D19" s="53">
        <f>SUMIFS(DATA!$E:$E,DATA!$D:$D,KAYNAK!$C19,DATA!$H:$H,KAYNAK!D$17,DATA!$C:$C,KAYNAK!$C$17)</f>
        <v>144970.83000000002</v>
      </c>
      <c r="E19" s="53">
        <f>SUMIFS(DATA!$E:$E,DATA!$D:$D,KAYNAK!$C19,DATA!$H:$H,KAYNAK!E$17,DATA!$C:$C,KAYNAK!$C$17)</f>
        <v>323768.18700000003</v>
      </c>
      <c r="F19" s="53">
        <f>SUMIFS(DATA!$E:$E,DATA!$D:$D,KAYNAK!$C19,DATA!$H:$H,KAYNAK!F$17,DATA!$C:$C,KAYNAK!$C$17)</f>
        <v>536929</v>
      </c>
    </row>
    <row r="20" spans="1:15" x14ac:dyDescent="0.35">
      <c r="A20" s="10" t="str">
        <v>Maryland</v>
      </c>
      <c r="B20" s="11">
        <f>SUMIFS(DATA!$E:$E,DATA!$B:$B,KAYNAK!A20,DATA!$H:$H,KAYNAK!$D$1)</f>
        <v>2804602.1669999999</v>
      </c>
      <c r="C20" s="52" t="str">
        <v>FORD</v>
      </c>
      <c r="D20" s="50">
        <f>SUMIFS(DATA!$E:$E,DATA!$D:$D,KAYNAK!$C20,DATA!$H:$H,KAYNAK!D$17,DATA!$C:$C,KAYNAK!$C$17)</f>
        <v>285407.55000000005</v>
      </c>
      <c r="E20" s="50">
        <f>SUMIFS(DATA!$E:$E,DATA!$D:$D,KAYNAK!$C20,DATA!$H:$H,KAYNAK!E$17,DATA!$C:$C,KAYNAK!$C$17)</f>
        <v>315851.022</v>
      </c>
      <c r="F20" s="50">
        <f>SUMIFS(DATA!$E:$E,DATA!$D:$D,KAYNAK!$C20,DATA!$H:$H,KAYNAK!F$17,DATA!$C:$C,KAYNAK!$C$17)</f>
        <v>422826</v>
      </c>
    </row>
    <row r="21" spans="1:15" x14ac:dyDescent="0.35">
      <c r="A21" s="10" t="str">
        <v>Maine</v>
      </c>
      <c r="B21" s="11">
        <f>SUMIFS(DATA!$E:$E,DATA!$B:$B,KAYNAK!A21,DATA!$H:$H,KAYNAK!$D$1)</f>
        <v>1961654.3459999999</v>
      </c>
      <c r="C21" s="52" t="str">
        <v>MAZDA</v>
      </c>
      <c r="D21" s="53">
        <f>SUMIFS(DATA!$E:$E,DATA!$D:$D,KAYNAK!$C21,DATA!$H:$H,KAYNAK!D$17,DATA!$C:$C,KAYNAK!$C$17)</f>
        <v>212864.03775000002</v>
      </c>
      <c r="E21" s="53">
        <f>SUMIFS(DATA!$E:$E,DATA!$D:$D,KAYNAK!$C21,DATA!$H:$H,KAYNAK!E$17,DATA!$C:$C,KAYNAK!$C$17)</f>
        <v>293175.37799999997</v>
      </c>
      <c r="F21" s="53">
        <f>SUMIFS(DATA!$E:$E,DATA!$D:$D,KAYNAK!$C21,DATA!$H:$H,KAYNAK!F$17,DATA!$C:$C,KAYNAK!$C$17)</f>
        <v>346543</v>
      </c>
    </row>
    <row r="22" spans="1:15" x14ac:dyDescent="0.35">
      <c r="A22" s="10" t="str">
        <v>Michigan</v>
      </c>
      <c r="B22" s="11">
        <f>SUMIFS(DATA!$E:$E,DATA!$B:$B,KAYNAK!A22,DATA!$H:$H,KAYNAK!$D$1)</f>
        <v>826610.55300000007</v>
      </c>
      <c r="C22" s="52" t="str">
        <v>CHEVROLET</v>
      </c>
      <c r="D22" s="50">
        <f>SUMIFS(DATA!$E:$E,DATA!$D:$D,KAYNAK!$C22,DATA!$H:$H,KAYNAK!D$17,DATA!$C:$C,KAYNAK!$C$17)</f>
        <v>182858.25600000002</v>
      </c>
      <c r="E22" s="50">
        <f>SUMIFS(DATA!$E:$E,DATA!$D:$D,KAYNAK!$C22,DATA!$H:$H,KAYNAK!E$17,DATA!$C:$C,KAYNAK!$C$17)</f>
        <v>458938.36800000007</v>
      </c>
      <c r="F22" s="50">
        <f>SUMIFS(DATA!$E:$E,DATA!$D:$D,KAYNAK!$C22,DATA!$H:$H,KAYNAK!F$17,DATA!$C:$C,KAYNAK!$C$17)</f>
        <v>796768</v>
      </c>
    </row>
    <row r="23" spans="1:15" x14ac:dyDescent="0.35">
      <c r="A23" s="10" t="str">
        <v>Minnesota</v>
      </c>
      <c r="B23" s="11">
        <f>SUMIFS(DATA!$E:$E,DATA!$B:$B,KAYNAK!A23,DATA!$H:$H,KAYNAK!$D$1)</f>
        <v>506897.01</v>
      </c>
    </row>
    <row r="24" spans="1:15" x14ac:dyDescent="0.35">
      <c r="A24" s="10" t="str">
        <v>Missouri</v>
      </c>
      <c r="B24" s="11">
        <f>SUMIFS(DATA!$E:$E,DATA!$B:$B,KAYNAK!A24,DATA!$H:$H,KAYNAK!$D$1)</f>
        <v>820713.83400000015</v>
      </c>
    </row>
    <row r="25" spans="1:15" x14ac:dyDescent="0.35">
      <c r="A25" s="10" t="str">
        <v>Mississippi</v>
      </c>
      <c r="B25" s="11">
        <f>SUMIFS(DATA!$E:$E,DATA!$B:$B,KAYNAK!A25,DATA!$H:$H,KAYNAK!$D$1)</f>
        <v>1928468.0430000001</v>
      </c>
    </row>
    <row r="26" spans="1:15" x14ac:dyDescent="0.35">
      <c r="A26" s="10" t="str">
        <v>Montana</v>
      </c>
      <c r="B26" s="11">
        <f>SUMIFS(DATA!$E:$E,DATA!$B:$B,KAYNAK!A26,DATA!$H:$H,KAYNAK!$D$1)</f>
        <v>1511721.8909999998</v>
      </c>
    </row>
    <row r="27" spans="1:15" x14ac:dyDescent="0.35">
      <c r="A27" s="10" t="str">
        <v>North Carolina</v>
      </c>
      <c r="B27" s="11">
        <f>SUMIFS(DATA!$E:$E,DATA!$B:$B,KAYNAK!A27,DATA!$H:$H,KAYNAK!$D$1)</f>
        <v>1166287.1940000001</v>
      </c>
    </row>
    <row r="28" spans="1:15" x14ac:dyDescent="0.35">
      <c r="A28" s="10" t="str">
        <v>North Dakota</v>
      </c>
      <c r="B28" s="11">
        <f>SUMIFS(DATA!$E:$E,DATA!$B:$B,KAYNAK!A28,DATA!$H:$H,KAYNAK!$D$1)</f>
        <v>989392.21200000006</v>
      </c>
    </row>
    <row r="29" spans="1:15" x14ac:dyDescent="0.35">
      <c r="A29" s="10" t="str">
        <v>Nebraska</v>
      </c>
      <c r="B29" s="11">
        <f>SUMIFS(DATA!$E:$E,DATA!$B:$B,KAYNAK!A29,DATA!$H:$H,KAYNAK!$D$1)</f>
        <v>1452435.534</v>
      </c>
    </row>
    <row r="30" spans="1:15" x14ac:dyDescent="0.35">
      <c r="A30" s="10" t="str">
        <v>New Hampshire</v>
      </c>
      <c r="B30" s="11">
        <f>SUMIFS(DATA!$E:$E,DATA!$B:$B,KAYNAK!A30,DATA!$H:$H,KAYNAK!$D$1)</f>
        <v>1454889.6630000002</v>
      </c>
    </row>
    <row r="31" spans="1:15" x14ac:dyDescent="0.35">
      <c r="A31" s="10" t="str">
        <v>New Jersey</v>
      </c>
      <c r="B31" s="11">
        <f>SUMIFS(DATA!$E:$E,DATA!$B:$B,KAYNAK!A31,DATA!$H:$H,KAYNAK!$D$1)</f>
        <v>1390539.2130000002</v>
      </c>
    </row>
    <row r="32" spans="1:15" x14ac:dyDescent="0.35">
      <c r="A32" s="10" t="str">
        <v>New Mexico</v>
      </c>
      <c r="B32" s="11">
        <f>SUMIFS(DATA!$E:$E,DATA!$B:$B,KAYNAK!A32,DATA!$H:$H,KAYNAK!$D$1)</f>
        <v>934966.64700000011</v>
      </c>
    </row>
    <row r="33" spans="1:2" x14ac:dyDescent="0.35">
      <c r="A33" s="10" t="str">
        <v>Nevada</v>
      </c>
      <c r="B33" s="11">
        <f>SUMIFS(DATA!$E:$E,DATA!$B:$B,KAYNAK!A33,DATA!$H:$H,KAYNAK!$D$1)</f>
        <v>2225353.4190000002</v>
      </c>
    </row>
    <row r="34" spans="1:2" x14ac:dyDescent="0.35">
      <c r="A34" s="10" t="str">
        <v>New York</v>
      </c>
      <c r="B34" s="11">
        <f>SUMIFS(DATA!$E:$E,DATA!$B:$B,KAYNAK!A34,DATA!$H:$H,KAYNAK!$D$1)</f>
        <v>4682695.4280000003</v>
      </c>
    </row>
    <row r="35" spans="1:2" x14ac:dyDescent="0.35">
      <c r="A35" s="10" t="str">
        <v>Ohio</v>
      </c>
      <c r="B35" s="11">
        <f>SUMIFS(DATA!$E:$E,DATA!$B:$B,KAYNAK!A35,DATA!$H:$H,KAYNAK!$D$1)</f>
        <v>981567.74699999997</v>
      </c>
    </row>
    <row r="36" spans="1:2" x14ac:dyDescent="0.35">
      <c r="A36" s="10" t="str">
        <v>Oklahoma</v>
      </c>
      <c r="B36" s="11">
        <f>SUMIFS(DATA!$E:$E,DATA!$B:$B,KAYNAK!A36,DATA!$H:$H,KAYNAK!$D$1)</f>
        <v>927690.96600000001</v>
      </c>
    </row>
    <row r="37" spans="1:2" x14ac:dyDescent="0.35">
      <c r="A37" s="10" t="str">
        <v>Oregon</v>
      </c>
      <c r="B37" s="11">
        <f>SUMIFS(DATA!$E:$E,DATA!$B:$B,KAYNAK!A37,DATA!$H:$H,KAYNAK!$D$1)</f>
        <v>1045491.3270000002</v>
      </c>
    </row>
    <row r="38" spans="1:2" x14ac:dyDescent="0.35">
      <c r="A38" s="10" t="str">
        <v>Pennsylvania</v>
      </c>
      <c r="B38" s="11">
        <f>SUMIFS(DATA!$E:$E,DATA!$B:$B,KAYNAK!A38,DATA!$H:$H,KAYNAK!$D$1)</f>
        <v>2762465.6520000002</v>
      </c>
    </row>
    <row r="39" spans="1:2" x14ac:dyDescent="0.35">
      <c r="A39" s="10" t="str">
        <v>Rhode Island</v>
      </c>
      <c r="B39" s="11">
        <f>SUMIFS(DATA!$E:$E,DATA!$B:$B,KAYNAK!A39,DATA!$H:$H,KAYNAK!$D$1)</f>
        <v>1070911.233</v>
      </c>
    </row>
    <row r="40" spans="1:2" x14ac:dyDescent="0.35">
      <c r="A40" s="10" t="str">
        <v>South Carolina</v>
      </c>
      <c r="B40" s="11">
        <f>SUMIFS(DATA!$E:$E,DATA!$B:$B,KAYNAK!A40,DATA!$H:$H,KAYNAK!$D$1)</f>
        <v>1107597.3930000002</v>
      </c>
    </row>
    <row r="41" spans="1:2" x14ac:dyDescent="0.35">
      <c r="A41" s="10" t="str">
        <v>South Dakota</v>
      </c>
      <c r="B41" s="11">
        <f>SUMIFS(DATA!$E:$E,DATA!$B:$B,KAYNAK!A41,DATA!$H:$H,KAYNAK!$D$1)</f>
        <v>1242649.98</v>
      </c>
    </row>
    <row r="42" spans="1:2" x14ac:dyDescent="0.35">
      <c r="A42" s="10" t="str">
        <v>Tennessee</v>
      </c>
      <c r="B42" s="11">
        <f>SUMIFS(DATA!$E:$E,DATA!$B:$B,KAYNAK!A42,DATA!$H:$H,KAYNAK!$D$1)</f>
        <v>2435259.2400000002</v>
      </c>
    </row>
    <row r="43" spans="1:2" x14ac:dyDescent="0.35">
      <c r="A43" s="10" t="str">
        <v>Texas</v>
      </c>
      <c r="B43" s="11">
        <f>SUMIFS(DATA!$E:$E,DATA!$B:$B,KAYNAK!A43,DATA!$H:$H,KAYNAK!$D$1)</f>
        <v>2484410.202</v>
      </c>
    </row>
    <row r="44" spans="1:2" x14ac:dyDescent="0.35">
      <c r="A44" s="10" t="str">
        <v>Utah</v>
      </c>
      <c r="B44" s="11">
        <f>SUMIFS(DATA!$E:$E,DATA!$B:$B,KAYNAK!A44,DATA!$H:$H,KAYNAK!$D$1)</f>
        <v>1263532.662</v>
      </c>
    </row>
    <row r="45" spans="1:2" x14ac:dyDescent="0.35">
      <c r="A45" s="10" t="str">
        <v>Virginia</v>
      </c>
      <c r="B45" s="11">
        <f>SUMIFS(DATA!$E:$E,DATA!$B:$B,KAYNAK!A45,DATA!$H:$H,KAYNAK!$D$1)</f>
        <v>1069038.8910000001</v>
      </c>
    </row>
    <row r="46" spans="1:2" x14ac:dyDescent="0.35">
      <c r="A46" s="10" t="str">
        <v>Vermont</v>
      </c>
      <c r="B46" s="11">
        <f>SUMIFS(DATA!$E:$E,DATA!$B:$B,KAYNAK!A46,DATA!$H:$H,KAYNAK!$D$1)</f>
        <v>1314323.5140000002</v>
      </c>
    </row>
    <row r="47" spans="1:2" x14ac:dyDescent="0.35">
      <c r="A47" s="10" t="str">
        <v>Washington</v>
      </c>
      <c r="B47" s="11">
        <f>SUMIFS(DATA!$E:$E,DATA!$B:$B,KAYNAK!A47,DATA!$H:$H,KAYNAK!$D$1)</f>
        <v>704105.91899999999</v>
      </c>
    </row>
    <row r="48" spans="1:2" x14ac:dyDescent="0.35">
      <c r="A48" s="10" t="str">
        <v>Wisconsin</v>
      </c>
      <c r="B48" s="11">
        <f>SUMIFS(DATA!$E:$E,DATA!$B:$B,KAYNAK!A48,DATA!$H:$H,KAYNAK!$D$1)</f>
        <v>1142301.7890000001</v>
      </c>
    </row>
    <row r="49" spans="1:2" ht="15" thickBot="1" x14ac:dyDescent="0.4">
      <c r="A49" s="14" t="str">
        <v>West Virginia</v>
      </c>
      <c r="B49" s="17">
        <f>SUMIFS(DATA!$E:$E,DATA!$B:$B,KAYNAK!A49,DATA!$H:$H,KAYNAK!$D$1)</f>
        <v>1186759.1519999998</v>
      </c>
    </row>
    <row r="50" spans="1:2" x14ac:dyDescent="0.35">
      <c r="A50" t="str">
        <v>Wyoming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8804F-AF54-4E0C-9BCE-500695CFE858}">
  <sheetPr codeName="Sayfa1"/>
  <dimension ref="A1:AA42"/>
  <sheetViews>
    <sheetView zoomScale="73" workbookViewId="0">
      <selection activeCell="AD32" sqref="AD32"/>
    </sheetView>
  </sheetViews>
  <sheetFormatPr defaultRowHeight="14.5" x14ac:dyDescent="0.35"/>
  <sheetData>
    <row r="1" spans="1:27" x14ac:dyDescent="0.35">
      <c r="A1" s="25">
        <v>2019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7"/>
      <c r="Z1" s="35" t="s">
        <v>181</v>
      </c>
      <c r="AA1" t="s">
        <v>30</v>
      </c>
    </row>
    <row r="2" spans="1:27" x14ac:dyDescent="0.35">
      <c r="A2" s="28" t="s">
        <v>18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30"/>
      <c r="Z2" t="s">
        <v>27</v>
      </c>
      <c r="AA2" t="s">
        <v>31</v>
      </c>
    </row>
    <row r="3" spans="1:27" x14ac:dyDescent="0.35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30"/>
      <c r="AA3" t="s">
        <v>181</v>
      </c>
    </row>
    <row r="4" spans="1:27" x14ac:dyDescent="0.35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30"/>
    </row>
    <row r="5" spans="1:27" x14ac:dyDescent="0.35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30"/>
    </row>
    <row r="6" spans="1:27" x14ac:dyDescent="0.3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30"/>
    </row>
    <row r="7" spans="1:27" x14ac:dyDescent="0.3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30"/>
    </row>
    <row r="8" spans="1:27" x14ac:dyDescent="0.3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30"/>
    </row>
    <row r="9" spans="1:27" x14ac:dyDescent="0.3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30"/>
    </row>
    <row r="10" spans="1:27" x14ac:dyDescent="0.35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30"/>
    </row>
    <row r="11" spans="1:27" x14ac:dyDescent="0.35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30"/>
    </row>
    <row r="12" spans="1:27" x14ac:dyDescent="0.35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30"/>
    </row>
    <row r="13" spans="1:27" x14ac:dyDescent="0.35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31">
        <f>KAYNAK!E13</f>
        <v>0.78824747917299132</v>
      </c>
      <c r="T13" s="29"/>
      <c r="U13" s="29"/>
      <c r="V13" s="29"/>
      <c r="W13" s="29"/>
      <c r="X13" s="29"/>
      <c r="Y13" s="30"/>
    </row>
    <row r="14" spans="1:27" x14ac:dyDescent="0.35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30"/>
    </row>
    <row r="15" spans="1:27" x14ac:dyDescent="0.35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30"/>
    </row>
    <row r="16" spans="1:27" x14ac:dyDescent="0.35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30"/>
    </row>
    <row r="17" spans="1:25" x14ac:dyDescent="0.35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30"/>
    </row>
    <row r="18" spans="1:25" x14ac:dyDescent="0.35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30"/>
    </row>
    <row r="19" spans="1:25" x14ac:dyDescent="0.35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30"/>
    </row>
    <row r="20" spans="1:25" x14ac:dyDescent="0.35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30"/>
    </row>
    <row r="21" spans="1:25" x14ac:dyDescent="0.35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30"/>
    </row>
    <row r="22" spans="1:25" x14ac:dyDescent="0.35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30"/>
    </row>
    <row r="23" spans="1:25" x14ac:dyDescent="0.35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30"/>
    </row>
    <row r="24" spans="1:25" x14ac:dyDescent="0.35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30"/>
    </row>
    <row r="25" spans="1:25" x14ac:dyDescent="0.35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30"/>
    </row>
    <row r="26" spans="1:25" x14ac:dyDescent="0.35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30"/>
    </row>
    <row r="27" spans="1:25" x14ac:dyDescent="0.35">
      <c r="A27" s="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30"/>
    </row>
    <row r="28" spans="1:25" x14ac:dyDescent="0.35">
      <c r="A28" s="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30"/>
    </row>
    <row r="29" spans="1:25" x14ac:dyDescent="0.35">
      <c r="A29" s="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30"/>
    </row>
    <row r="30" spans="1:25" x14ac:dyDescent="0.35">
      <c r="A30" s="28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30"/>
    </row>
    <row r="31" spans="1:25" x14ac:dyDescent="0.35">
      <c r="A31" s="28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30"/>
    </row>
    <row r="32" spans="1:25" x14ac:dyDescent="0.35">
      <c r="A32" s="28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30"/>
    </row>
    <row r="33" spans="1:25" x14ac:dyDescent="0.35">
      <c r="A33" s="28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30"/>
    </row>
    <row r="34" spans="1:25" x14ac:dyDescent="0.35">
      <c r="A34" s="28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30"/>
    </row>
    <row r="35" spans="1:25" x14ac:dyDescent="0.35">
      <c r="A35" s="28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30"/>
    </row>
    <row r="36" spans="1:25" x14ac:dyDescent="0.35">
      <c r="A36" s="28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30"/>
    </row>
    <row r="37" spans="1:25" x14ac:dyDescent="0.35">
      <c r="A37" s="28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30"/>
    </row>
    <row r="38" spans="1:25" x14ac:dyDescent="0.35">
      <c r="A38" s="28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30"/>
    </row>
    <row r="39" spans="1:25" x14ac:dyDescent="0.35">
      <c r="A39" s="28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30"/>
    </row>
    <row r="40" spans="1:25" x14ac:dyDescent="0.35">
      <c r="A40" s="28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30"/>
    </row>
    <row r="41" spans="1:25" x14ac:dyDescent="0.35">
      <c r="A41" s="28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30"/>
    </row>
    <row r="42" spans="1:25" ht="15" thickBot="1" x14ac:dyDescent="0.4">
      <c r="A42" s="32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50" r:id="rId3" name="ComboBox3">
          <controlPr defaultSize="0" autoLine="0" linkedCell="AA3" listFillRange="DONEM" r:id="rId4">
            <anchor moveWithCells="1">
              <from>
                <xdr:col>29</xdr:col>
                <xdr:colOff>203200</xdr:colOff>
                <xdr:row>10</xdr:row>
                <xdr:rowOff>69850</xdr:rowOff>
              </from>
              <to>
                <xdr:col>31</xdr:col>
                <xdr:colOff>501650</xdr:colOff>
                <xdr:row>12</xdr:row>
                <xdr:rowOff>0</xdr:rowOff>
              </to>
            </anchor>
          </controlPr>
        </control>
      </mc:Choice>
      <mc:Fallback>
        <control shapeId="5150" r:id="rId3" name="ComboBox3"/>
      </mc:Fallback>
    </mc:AlternateContent>
    <mc:AlternateContent xmlns:mc="http://schemas.openxmlformats.org/markup-compatibility/2006">
      <mc:Choice Requires="x14">
        <control shapeId="5147" r:id="rId5" name="ListBox3">
          <controlPr defaultSize="0" autoLine="0" linkedCell="AA2" listFillRange="dinamiksat" r:id="rId6">
            <anchor moveWithCells="1">
              <from>
                <xdr:col>27</xdr:col>
                <xdr:colOff>38100</xdr:colOff>
                <xdr:row>20</xdr:row>
                <xdr:rowOff>120650</xdr:rowOff>
              </from>
              <to>
                <xdr:col>29</xdr:col>
                <xdr:colOff>31750</xdr:colOff>
                <xdr:row>25</xdr:row>
                <xdr:rowOff>146050</xdr:rowOff>
              </to>
            </anchor>
          </controlPr>
        </control>
      </mc:Choice>
      <mc:Fallback>
        <control shapeId="5147" r:id="rId5" name="ListBox3"/>
      </mc:Fallback>
    </mc:AlternateContent>
    <mc:AlternateContent xmlns:mc="http://schemas.openxmlformats.org/markup-compatibility/2006">
      <mc:Choice Requires="x14">
        <control shapeId="5131" r:id="rId7" name="ListBox2">
          <controlPr defaultSize="0" autoLine="0" linkedCell="AA1" listFillRange="BOLGE" r:id="rId8">
            <anchor moveWithCells="1">
              <from>
                <xdr:col>27</xdr:col>
                <xdr:colOff>44450</xdr:colOff>
                <xdr:row>2</xdr:row>
                <xdr:rowOff>12700</xdr:rowOff>
              </from>
              <to>
                <xdr:col>29</xdr:col>
                <xdr:colOff>6350</xdr:colOff>
                <xdr:row>20</xdr:row>
                <xdr:rowOff>88900</xdr:rowOff>
              </to>
            </anchor>
          </controlPr>
        </control>
      </mc:Choice>
      <mc:Fallback>
        <control shapeId="5131" r:id="rId7" name="ListBox2"/>
      </mc:Fallback>
    </mc:AlternateContent>
    <mc:AlternateContent xmlns:mc="http://schemas.openxmlformats.org/markup-compatibility/2006">
      <mc:Choice Requires="x14">
        <control shapeId="5123" r:id="rId9" name="ComboBox2">
          <controlPr defaultSize="0" autoLine="0" linkedCell="Z2" listFillRange="BOLGE" r:id="rId10">
            <anchor moveWithCells="1">
              <from>
                <xdr:col>10</xdr:col>
                <xdr:colOff>444500</xdr:colOff>
                <xdr:row>2</xdr:row>
                <xdr:rowOff>120650</xdr:rowOff>
              </from>
              <to>
                <xdr:col>12</xdr:col>
                <xdr:colOff>355600</xdr:colOff>
                <xdr:row>4</xdr:row>
                <xdr:rowOff>50800</xdr:rowOff>
              </to>
            </anchor>
          </controlPr>
        </control>
      </mc:Choice>
      <mc:Fallback>
        <control shapeId="5123" r:id="rId9" name="ComboBox2"/>
      </mc:Fallback>
    </mc:AlternateContent>
    <mc:AlternateContent xmlns:mc="http://schemas.openxmlformats.org/markup-compatibility/2006">
      <mc:Choice Requires="x14">
        <control shapeId="5122" r:id="rId11" name="ComboBox1">
          <controlPr defaultSize="0" autoLine="0" linkedCell="Z1" listFillRange="DONEM" r:id="rId12">
            <anchor moveWithCells="1">
              <from>
                <xdr:col>8</xdr:col>
                <xdr:colOff>444500</xdr:colOff>
                <xdr:row>2</xdr:row>
                <xdr:rowOff>120650</xdr:rowOff>
              </from>
              <to>
                <xdr:col>10</xdr:col>
                <xdr:colOff>355600</xdr:colOff>
                <xdr:row>4</xdr:row>
                <xdr:rowOff>50800</xdr:rowOff>
              </to>
            </anchor>
          </controlPr>
        </control>
      </mc:Choice>
      <mc:Fallback>
        <control shapeId="5122" r:id="rId11" name="ComboBox1"/>
      </mc:Fallback>
    </mc:AlternateContent>
    <mc:AlternateContent xmlns:mc="http://schemas.openxmlformats.org/markup-compatibility/2006">
      <mc:Choice Requires="x14">
        <control shapeId="5121" r:id="rId13" name="ListBox1">
          <controlPr defaultSize="0" autoLine="0" autoPict="0" linkedCell="A1" listFillRange="DONEM" r:id="rId14">
            <anchor moveWithCells="1">
              <from>
                <xdr:col>0</xdr:col>
                <xdr:colOff>0</xdr:colOff>
                <xdr:row>1</xdr:row>
                <xdr:rowOff>25400</xdr:rowOff>
              </from>
              <to>
                <xdr:col>1</xdr:col>
                <xdr:colOff>361950</xdr:colOff>
                <xdr:row>4</xdr:row>
                <xdr:rowOff>184150</xdr:rowOff>
              </to>
            </anchor>
          </controlPr>
        </control>
      </mc:Choice>
      <mc:Fallback>
        <control shapeId="5121" r:id="rId13" name="Lis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CD7D6-24F8-4FFD-97BE-9D1C5F7F2F61}">
  <sheetPr codeName="Sayfa4"/>
  <dimension ref="A1"/>
  <sheetViews>
    <sheetView workbookViewId="0"/>
  </sheetViews>
  <sheetFormatPr defaultColWidth="9.1796875" defaultRowHeight="14.5" x14ac:dyDescent="0.35"/>
  <cols>
    <col min="1" max="16384" width="9.1796875" style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009CF-DA94-46DC-A944-0B732A05E0F9}">
  <sheetPr codeName="Sayfa5"/>
  <dimension ref="A1:C61"/>
  <sheetViews>
    <sheetView workbookViewId="0"/>
  </sheetViews>
  <sheetFormatPr defaultColWidth="9.1796875" defaultRowHeight="100" customHeight="1" x14ac:dyDescent="0.35"/>
  <cols>
    <col min="1" max="1" width="4.1796875" style="2" bestFit="1" customWidth="1"/>
    <col min="2" max="2" width="15.26953125" style="3" bestFit="1" customWidth="1"/>
    <col min="3" max="3" width="21" style="3" bestFit="1" customWidth="1"/>
    <col min="4" max="4" width="22.81640625" style="2" customWidth="1"/>
    <col min="5" max="16384" width="9.1796875" style="2"/>
  </cols>
  <sheetData>
    <row r="1" spans="1:3" ht="15" customHeight="1" x14ac:dyDescent="0.35"/>
    <row r="2" spans="1:3" ht="15" customHeight="1" x14ac:dyDescent="0.35"/>
    <row r="3" spans="1:3" ht="100" customHeight="1" x14ac:dyDescent="0.35">
      <c r="A3" s="2" t="s">
        <v>7</v>
      </c>
      <c r="B3" s="3" t="s">
        <v>8</v>
      </c>
      <c r="C3" s="3" t="s">
        <v>9</v>
      </c>
    </row>
    <row r="4" spans="1:3" ht="100" customHeight="1" x14ac:dyDescent="0.35">
      <c r="A4" s="2" t="s">
        <v>11</v>
      </c>
      <c r="B4" s="3" t="s">
        <v>12</v>
      </c>
      <c r="C4" s="3" t="s">
        <v>13</v>
      </c>
    </row>
    <row r="5" spans="1:3" ht="100" customHeight="1" x14ac:dyDescent="0.35">
      <c r="A5" s="2" t="s">
        <v>14</v>
      </c>
      <c r="B5" s="3" t="s">
        <v>15</v>
      </c>
      <c r="C5" s="3" t="s">
        <v>16</v>
      </c>
    </row>
    <row r="6" spans="1:3" ht="100" customHeight="1" x14ac:dyDescent="0.35">
      <c r="A6" s="2" t="s">
        <v>17</v>
      </c>
      <c r="B6" s="3" t="s">
        <v>18</v>
      </c>
      <c r="C6" s="3" t="s">
        <v>19</v>
      </c>
    </row>
    <row r="7" spans="1:3" ht="100" customHeight="1" x14ac:dyDescent="0.35">
      <c r="A7" s="2" t="s">
        <v>20</v>
      </c>
      <c r="B7" s="3" t="s">
        <v>21</v>
      </c>
      <c r="C7" s="3" t="s">
        <v>22</v>
      </c>
    </row>
    <row r="8" spans="1:3" ht="100" customHeight="1" x14ac:dyDescent="0.35">
      <c r="A8" s="2" t="s">
        <v>20</v>
      </c>
      <c r="B8" s="3" t="s">
        <v>21</v>
      </c>
      <c r="C8" s="3" t="s">
        <v>23</v>
      </c>
    </row>
    <row r="9" spans="1:3" ht="100" customHeight="1" x14ac:dyDescent="0.35">
      <c r="A9" s="2" t="s">
        <v>20</v>
      </c>
      <c r="B9" s="3" t="s">
        <v>21</v>
      </c>
      <c r="C9" s="3" t="s">
        <v>24</v>
      </c>
    </row>
    <row r="10" spans="1:3" ht="100" customHeight="1" x14ac:dyDescent="0.35">
      <c r="A10" s="2" t="s">
        <v>20</v>
      </c>
      <c r="B10" s="3" t="s">
        <v>21</v>
      </c>
      <c r="C10" s="3" t="s">
        <v>25</v>
      </c>
    </row>
    <row r="11" spans="1:3" ht="100" customHeight="1" x14ac:dyDescent="0.35">
      <c r="A11" s="2" t="s">
        <v>26</v>
      </c>
      <c r="B11" s="3" t="s">
        <v>27</v>
      </c>
      <c r="C11" s="3" t="s">
        <v>28</v>
      </c>
    </row>
    <row r="12" spans="1:3" ht="100" customHeight="1" x14ac:dyDescent="0.35">
      <c r="A12" s="2" t="s">
        <v>29</v>
      </c>
      <c r="B12" s="3" t="s">
        <v>30</v>
      </c>
      <c r="C12" s="3" t="s">
        <v>31</v>
      </c>
    </row>
    <row r="13" spans="1:3" ht="100" customHeight="1" x14ac:dyDescent="0.35">
      <c r="A13" s="2" t="s">
        <v>32</v>
      </c>
      <c r="B13" s="3" t="s">
        <v>33</v>
      </c>
      <c r="C13" s="3" t="s">
        <v>34</v>
      </c>
    </row>
    <row r="14" spans="1:3" ht="100" customHeight="1" x14ac:dyDescent="0.35">
      <c r="A14" s="2" t="s">
        <v>35</v>
      </c>
      <c r="B14" s="3" t="s">
        <v>36</v>
      </c>
      <c r="C14" s="3" t="s">
        <v>37</v>
      </c>
    </row>
    <row r="15" spans="1:3" ht="100" customHeight="1" x14ac:dyDescent="0.35">
      <c r="A15" s="2" t="s">
        <v>35</v>
      </c>
      <c r="B15" s="3" t="s">
        <v>36</v>
      </c>
      <c r="C15" s="3" t="s">
        <v>38</v>
      </c>
    </row>
    <row r="16" spans="1:3" ht="100" customHeight="1" x14ac:dyDescent="0.35">
      <c r="A16" s="2" t="s">
        <v>39</v>
      </c>
      <c r="B16" s="3" t="s">
        <v>40</v>
      </c>
      <c r="C16" s="3" t="s">
        <v>41</v>
      </c>
    </row>
    <row r="17" spans="1:3" ht="100" customHeight="1" x14ac:dyDescent="0.35">
      <c r="A17" s="2" t="s">
        <v>42</v>
      </c>
      <c r="B17" s="3" t="s">
        <v>43</v>
      </c>
      <c r="C17" s="3" t="s">
        <v>44</v>
      </c>
    </row>
    <row r="18" spans="1:3" ht="100" customHeight="1" x14ac:dyDescent="0.35">
      <c r="A18" s="2" t="s">
        <v>45</v>
      </c>
      <c r="B18" s="3" t="s">
        <v>46</v>
      </c>
      <c r="C18" s="3" t="s">
        <v>47</v>
      </c>
    </row>
    <row r="19" spans="1:3" ht="100" customHeight="1" x14ac:dyDescent="0.35">
      <c r="A19" s="2" t="s">
        <v>48</v>
      </c>
      <c r="B19" s="3" t="s">
        <v>49</v>
      </c>
      <c r="C19" s="3" t="s">
        <v>50</v>
      </c>
    </row>
    <row r="20" spans="1:3" ht="100" customHeight="1" x14ac:dyDescent="0.35">
      <c r="A20" s="2" t="s">
        <v>51</v>
      </c>
      <c r="B20" s="3" t="s">
        <v>52</v>
      </c>
      <c r="C20" s="3" t="s">
        <v>53</v>
      </c>
    </row>
    <row r="21" spans="1:3" ht="100" customHeight="1" x14ac:dyDescent="0.35">
      <c r="A21" s="2" t="s">
        <v>51</v>
      </c>
      <c r="B21" s="3" t="s">
        <v>52</v>
      </c>
      <c r="C21" s="3" t="s">
        <v>54</v>
      </c>
    </row>
    <row r="22" spans="1:3" ht="100" customHeight="1" x14ac:dyDescent="0.35">
      <c r="A22" s="2" t="s">
        <v>55</v>
      </c>
      <c r="B22" s="3" t="s">
        <v>56</v>
      </c>
      <c r="C22" s="3" t="s">
        <v>57</v>
      </c>
    </row>
    <row r="23" spans="1:3" ht="100" customHeight="1" x14ac:dyDescent="0.35">
      <c r="A23" s="2" t="s">
        <v>58</v>
      </c>
      <c r="B23" s="3" t="s">
        <v>59</v>
      </c>
      <c r="C23" s="3" t="s">
        <v>60</v>
      </c>
    </row>
    <row r="24" spans="1:3" ht="100" customHeight="1" x14ac:dyDescent="0.35">
      <c r="A24" s="2" t="s">
        <v>61</v>
      </c>
      <c r="B24" s="3" t="s">
        <v>62</v>
      </c>
      <c r="C24" s="3" t="s">
        <v>63</v>
      </c>
    </row>
    <row r="25" spans="1:3" ht="100" customHeight="1" x14ac:dyDescent="0.35">
      <c r="A25" s="2" t="s">
        <v>64</v>
      </c>
      <c r="B25" s="3" t="s">
        <v>65</v>
      </c>
      <c r="C25" s="3" t="s">
        <v>66</v>
      </c>
    </row>
    <row r="26" spans="1:3" ht="100" customHeight="1" x14ac:dyDescent="0.35">
      <c r="A26" s="2" t="s">
        <v>67</v>
      </c>
      <c r="B26" s="3" t="s">
        <v>68</v>
      </c>
      <c r="C26" s="3" t="s">
        <v>69</v>
      </c>
    </row>
    <row r="27" spans="1:3" ht="100" customHeight="1" x14ac:dyDescent="0.35">
      <c r="A27" s="2" t="s">
        <v>70</v>
      </c>
      <c r="B27" s="3" t="s">
        <v>71</v>
      </c>
      <c r="C27" s="3" t="s">
        <v>72</v>
      </c>
    </row>
    <row r="28" spans="1:3" ht="100" customHeight="1" x14ac:dyDescent="0.35">
      <c r="A28" s="2" t="s">
        <v>70</v>
      </c>
      <c r="B28" s="3" t="s">
        <v>71</v>
      </c>
      <c r="C28" s="3" t="s">
        <v>73</v>
      </c>
    </row>
    <row r="29" spans="1:3" ht="100" customHeight="1" x14ac:dyDescent="0.35">
      <c r="A29" s="2" t="s">
        <v>74</v>
      </c>
      <c r="B29" s="3" t="s">
        <v>75</v>
      </c>
      <c r="C29" s="3" t="s">
        <v>76</v>
      </c>
    </row>
    <row r="30" spans="1:3" ht="100" customHeight="1" x14ac:dyDescent="0.35">
      <c r="A30" s="2" t="s">
        <v>77</v>
      </c>
      <c r="B30" s="3" t="s">
        <v>78</v>
      </c>
      <c r="C30" s="3" t="s">
        <v>79</v>
      </c>
    </row>
    <row r="31" spans="1:3" ht="100" customHeight="1" x14ac:dyDescent="0.35">
      <c r="A31" s="2" t="s">
        <v>80</v>
      </c>
      <c r="B31" s="3" t="s">
        <v>81</v>
      </c>
      <c r="C31" s="3" t="s">
        <v>82</v>
      </c>
    </row>
    <row r="32" spans="1:3" ht="100" customHeight="1" x14ac:dyDescent="0.35">
      <c r="A32" s="2" t="s">
        <v>83</v>
      </c>
      <c r="B32" s="3" t="s">
        <v>84</v>
      </c>
      <c r="C32" s="3" t="s">
        <v>85</v>
      </c>
    </row>
    <row r="33" spans="1:3" ht="100" customHeight="1" x14ac:dyDescent="0.35">
      <c r="A33" s="2" t="s">
        <v>86</v>
      </c>
      <c r="B33" s="3" t="s">
        <v>87</v>
      </c>
      <c r="C33" s="3" t="s">
        <v>88</v>
      </c>
    </row>
    <row r="34" spans="1:3" ht="100" customHeight="1" x14ac:dyDescent="0.35">
      <c r="A34" s="2" t="s">
        <v>89</v>
      </c>
      <c r="B34" s="3" t="s">
        <v>90</v>
      </c>
      <c r="C34" s="3" t="s">
        <v>91</v>
      </c>
    </row>
    <row r="35" spans="1:3" ht="100" customHeight="1" x14ac:dyDescent="0.35">
      <c r="A35" s="2" t="s">
        <v>92</v>
      </c>
      <c r="B35" s="3" t="s">
        <v>93</v>
      </c>
      <c r="C35" s="3" t="s">
        <v>94</v>
      </c>
    </row>
    <row r="36" spans="1:3" ht="100" customHeight="1" x14ac:dyDescent="0.35">
      <c r="A36" s="2" t="s">
        <v>95</v>
      </c>
      <c r="B36" s="3" t="s">
        <v>96</v>
      </c>
      <c r="C36" s="3" t="s">
        <v>97</v>
      </c>
    </row>
    <row r="37" spans="1:3" ht="100" customHeight="1" x14ac:dyDescent="0.35">
      <c r="A37" s="2" t="s">
        <v>98</v>
      </c>
      <c r="B37" s="3" t="s">
        <v>99</v>
      </c>
      <c r="C37" s="3" t="s">
        <v>100</v>
      </c>
    </row>
    <row r="38" spans="1:3" ht="100" customHeight="1" x14ac:dyDescent="0.35">
      <c r="A38" s="2" t="s">
        <v>101</v>
      </c>
      <c r="B38" s="3" t="s">
        <v>102</v>
      </c>
      <c r="C38" s="3" t="s">
        <v>103</v>
      </c>
    </row>
    <row r="39" spans="1:3" ht="100" customHeight="1" x14ac:dyDescent="0.35">
      <c r="A39" s="2" t="s">
        <v>104</v>
      </c>
      <c r="B39" s="3" t="s">
        <v>105</v>
      </c>
      <c r="C39" s="3" t="s">
        <v>106</v>
      </c>
    </row>
    <row r="40" spans="1:3" ht="100" customHeight="1" x14ac:dyDescent="0.35">
      <c r="A40" s="2" t="s">
        <v>107</v>
      </c>
      <c r="B40" s="3" t="s">
        <v>108</v>
      </c>
      <c r="C40" s="3" t="s">
        <v>109</v>
      </c>
    </row>
    <row r="41" spans="1:3" ht="100" customHeight="1" x14ac:dyDescent="0.35">
      <c r="A41" s="2" t="s">
        <v>110</v>
      </c>
      <c r="B41" s="3" t="s">
        <v>111</v>
      </c>
      <c r="C41" s="3" t="s">
        <v>112</v>
      </c>
    </row>
    <row r="42" spans="1:3" ht="100" customHeight="1" x14ac:dyDescent="0.35">
      <c r="A42" s="2" t="s">
        <v>113</v>
      </c>
      <c r="B42" s="3" t="s">
        <v>114</v>
      </c>
      <c r="C42" s="3" t="s">
        <v>115</v>
      </c>
    </row>
    <row r="43" spans="1:3" ht="100" customHeight="1" x14ac:dyDescent="0.35">
      <c r="A43" s="2" t="s">
        <v>113</v>
      </c>
      <c r="B43" s="3" t="s">
        <v>114</v>
      </c>
      <c r="C43" s="3" t="s">
        <v>116</v>
      </c>
    </row>
    <row r="44" spans="1:3" ht="100" customHeight="1" x14ac:dyDescent="0.35">
      <c r="A44" s="2" t="s">
        <v>113</v>
      </c>
      <c r="B44" s="3" t="s">
        <v>114</v>
      </c>
      <c r="C44" s="3" t="s">
        <v>117</v>
      </c>
    </row>
    <row r="45" spans="1:3" ht="100" customHeight="1" x14ac:dyDescent="0.35">
      <c r="A45" s="2" t="s">
        <v>118</v>
      </c>
      <c r="B45" s="3" t="s">
        <v>119</v>
      </c>
      <c r="C45" s="3" t="s">
        <v>120</v>
      </c>
    </row>
    <row r="46" spans="1:3" ht="100" customHeight="1" x14ac:dyDescent="0.35">
      <c r="A46" s="2" t="s">
        <v>121</v>
      </c>
      <c r="B46" s="3" t="s">
        <v>122</v>
      </c>
      <c r="C46" s="3" t="s">
        <v>123</v>
      </c>
    </row>
    <row r="47" spans="1:3" ht="100" customHeight="1" x14ac:dyDescent="0.35">
      <c r="A47" s="2" t="s">
        <v>124</v>
      </c>
      <c r="B47" s="3" t="s">
        <v>125</v>
      </c>
      <c r="C47" s="3" t="s">
        <v>126</v>
      </c>
    </row>
    <row r="48" spans="1:3" ht="100" customHeight="1" x14ac:dyDescent="0.35">
      <c r="A48" s="2" t="s">
        <v>127</v>
      </c>
      <c r="B48" s="3" t="s">
        <v>128</v>
      </c>
      <c r="C48" s="3" t="s">
        <v>129</v>
      </c>
    </row>
    <row r="49" spans="1:3" ht="100" customHeight="1" x14ac:dyDescent="0.35">
      <c r="A49" s="2" t="s">
        <v>130</v>
      </c>
      <c r="B49" s="3" t="s">
        <v>131</v>
      </c>
      <c r="C49" s="3" t="s">
        <v>132</v>
      </c>
    </row>
    <row r="50" spans="1:3" ht="100" customHeight="1" x14ac:dyDescent="0.35">
      <c r="A50" s="2" t="s">
        <v>133</v>
      </c>
      <c r="B50" s="3" t="s">
        <v>134</v>
      </c>
      <c r="C50" s="3" t="s">
        <v>135</v>
      </c>
    </row>
    <row r="51" spans="1:3" ht="100" customHeight="1" x14ac:dyDescent="0.35">
      <c r="A51" s="2" t="s">
        <v>136</v>
      </c>
      <c r="B51" s="3" t="s">
        <v>137</v>
      </c>
      <c r="C51" s="3" t="s">
        <v>138</v>
      </c>
    </row>
    <row r="52" spans="1:3" ht="100" customHeight="1" x14ac:dyDescent="0.35">
      <c r="A52" s="2" t="s">
        <v>139</v>
      </c>
      <c r="B52" s="3" t="s">
        <v>140</v>
      </c>
      <c r="C52" s="3" t="s">
        <v>141</v>
      </c>
    </row>
    <row r="53" spans="1:3" ht="100" customHeight="1" x14ac:dyDescent="0.35">
      <c r="A53" s="2" t="s">
        <v>142</v>
      </c>
      <c r="B53" s="3" t="s">
        <v>143</v>
      </c>
      <c r="C53" s="3" t="s">
        <v>144</v>
      </c>
    </row>
    <row r="54" spans="1:3" ht="100" customHeight="1" x14ac:dyDescent="0.35">
      <c r="A54" s="2" t="s">
        <v>142</v>
      </c>
      <c r="B54" s="3" t="s">
        <v>143</v>
      </c>
      <c r="C54" s="3" t="s">
        <v>145</v>
      </c>
    </row>
    <row r="55" spans="1:3" ht="100" customHeight="1" x14ac:dyDescent="0.35">
      <c r="A55" s="2" t="s">
        <v>146</v>
      </c>
      <c r="B55" s="3" t="s">
        <v>147</v>
      </c>
      <c r="C55" s="3" t="s">
        <v>148</v>
      </c>
    </row>
    <row r="56" spans="1:3" ht="100" customHeight="1" x14ac:dyDescent="0.35">
      <c r="A56" s="2" t="s">
        <v>149</v>
      </c>
      <c r="B56" s="3" t="s">
        <v>150</v>
      </c>
      <c r="C56" s="3" t="s">
        <v>151</v>
      </c>
    </row>
    <row r="57" spans="1:3" ht="100" customHeight="1" x14ac:dyDescent="0.35">
      <c r="A57" s="2" t="s">
        <v>152</v>
      </c>
      <c r="B57" s="3" t="s">
        <v>153</v>
      </c>
      <c r="C57" s="3" t="s">
        <v>154</v>
      </c>
    </row>
    <row r="58" spans="1:3" ht="100" customHeight="1" x14ac:dyDescent="0.35">
      <c r="A58" s="2" t="s">
        <v>155</v>
      </c>
      <c r="B58" s="3" t="s">
        <v>156</v>
      </c>
      <c r="C58" s="3" t="s">
        <v>157</v>
      </c>
    </row>
    <row r="59" spans="1:3" ht="100" customHeight="1" x14ac:dyDescent="0.35">
      <c r="A59" s="2" t="s">
        <v>158</v>
      </c>
      <c r="B59" s="3" t="s">
        <v>159</v>
      </c>
      <c r="C59" s="3" t="s">
        <v>160</v>
      </c>
    </row>
    <row r="60" spans="1:3" ht="100" customHeight="1" x14ac:dyDescent="0.35">
      <c r="A60" s="2" t="s">
        <v>161</v>
      </c>
      <c r="B60" s="3" t="s">
        <v>162</v>
      </c>
      <c r="C60" s="3" t="s">
        <v>163</v>
      </c>
    </row>
    <row r="61" spans="1:3" ht="100" customHeight="1" x14ac:dyDescent="0.35">
      <c r="A61" s="2" t="s">
        <v>164</v>
      </c>
      <c r="B61" s="3" t="s">
        <v>165</v>
      </c>
      <c r="C61" s="3" t="s">
        <v>166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2</vt:i4>
      </vt:variant>
    </vt:vector>
  </HeadingPairs>
  <TitlesOfParts>
    <vt:vector size="7" baseType="lpstr">
      <vt:lpstr>DATA</vt:lpstr>
      <vt:lpstr>KAYNAK</vt:lpstr>
      <vt:lpstr>DASHBOARD</vt:lpstr>
      <vt:lpstr>images</vt:lpstr>
      <vt:lpstr>Sellers</vt:lpstr>
      <vt:lpstr>BOLGE</vt:lpstr>
      <vt:lpstr>DONEM</vt:lpstr>
    </vt:vector>
  </TitlesOfParts>
  <Company>Silentall Unattended Installer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ronaldinho424</dc:creator>
  <cp:lastModifiedBy>ronaldinho424</cp:lastModifiedBy>
  <dcterms:created xsi:type="dcterms:W3CDTF">2022-11-03T05:03:43Z</dcterms:created>
  <dcterms:modified xsi:type="dcterms:W3CDTF">2022-12-15T19:03:33Z</dcterms:modified>
</cp:coreProperties>
</file>