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badou-ai-special-2024\10-林仁康-深圳\第九周\"/>
    </mc:Choice>
  </mc:AlternateContent>
  <xr:revisionPtr revIDLastSave="0" documentId="13_ncr:1_{237EC18D-4E26-4EB4-A635-D270E6329B05}" xr6:coauthVersionLast="47" xr6:coauthVersionMax="47" xr10:uidLastSave="{00000000-0000-0000-0000-000000000000}"/>
  <bookViews>
    <workbookView xWindow="0" yWindow="0" windowWidth="28800" windowHeight="15480" xr2:uid="{00000000-000D-0000-FFFF-FFFF00000000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F6" i="1"/>
  <c r="G6" i="1"/>
  <c r="H6" i="1"/>
  <c r="F10" i="1" l="1"/>
  <c r="F14" i="1" s="1"/>
  <c r="K5" i="1" s="1"/>
  <c r="F18" i="1"/>
  <c r="F19" i="1" s="1"/>
  <c r="K25" i="1" l="1"/>
  <c r="K9" i="1"/>
  <c r="K26" i="1"/>
  <c r="K13" i="1"/>
  <c r="K17" i="1"/>
  <c r="F30" i="1"/>
  <c r="F31" i="1" s="1"/>
  <c r="F20" i="1"/>
  <c r="F21" i="1" s="1"/>
  <c r="K18" i="1" l="1"/>
  <c r="I18" i="1" s="1"/>
  <c r="K11" i="1"/>
  <c r="F22" i="1"/>
  <c r="K7" i="1"/>
  <c r="K6" i="1" s="1"/>
  <c r="I6" i="1" s="1"/>
  <c r="K10" i="1"/>
  <c r="I10" i="1" s="1"/>
  <c r="K28" i="1"/>
  <c r="K27" i="1" s="1"/>
  <c r="I27" i="1" s="1"/>
  <c r="K15" i="1"/>
  <c r="K14" i="1" s="1"/>
  <c r="I14" i="1" s="1"/>
  <c r="K23" i="1"/>
  <c r="K22" i="1" s="1"/>
  <c r="I22" i="1" s="1"/>
  <c r="K3" i="1"/>
  <c r="K2" i="1" s="1"/>
  <c r="I2" i="1" s="1"/>
  <c r="K19" i="1"/>
  <c r="I19" i="1" s="1"/>
  <c r="K29" i="1"/>
  <c r="K20" i="1"/>
  <c r="I20" i="1" s="1"/>
  <c r="K16" i="1"/>
  <c r="K8" i="1"/>
  <c r="K21" i="1"/>
  <c r="I21" i="1" s="1"/>
  <c r="K24" i="1"/>
  <c r="K12" i="1"/>
  <c r="K4" i="1"/>
  <c r="F32" i="1"/>
  <c r="H18" i="1" l="1"/>
  <c r="H19" i="1" s="1"/>
  <c r="G18" i="1"/>
  <c r="G19" i="1" s="1"/>
  <c r="H10" i="1"/>
  <c r="H14" i="1" s="1"/>
  <c r="H20" i="1" s="1"/>
  <c r="H21" i="1" s="1"/>
  <c r="H22" i="1" s="1"/>
  <c r="G10" i="1"/>
  <c r="G14" i="1" s="1"/>
  <c r="G20" i="1" s="1"/>
  <c r="G21" i="1" s="1"/>
  <c r="G22" i="1" s="1"/>
  <c r="F34" i="1"/>
  <c r="G30" i="1" l="1"/>
  <c r="G31" i="1" s="1"/>
  <c r="G32" i="1" s="1"/>
  <c r="G34" i="1" s="1"/>
  <c r="H30" i="1"/>
  <c r="H31" i="1" s="1"/>
  <c r="H32" i="1" s="1"/>
  <c r="H34" i="1" s="1"/>
</calcChain>
</file>

<file path=xl/sharedStrings.xml><?xml version="1.0" encoding="utf-8"?>
<sst xmlns="http://schemas.openxmlformats.org/spreadsheetml/2006/main" count="99" uniqueCount="75">
  <si>
    <t>i1</t>
    <phoneticPr fontId="1" type="noConversion"/>
  </si>
  <si>
    <t>i2</t>
    <phoneticPr fontId="1" type="noConversion"/>
  </si>
  <si>
    <t>输入单元</t>
    <phoneticPr fontId="1" type="noConversion"/>
  </si>
  <si>
    <t>隐藏单元</t>
    <phoneticPr fontId="1" type="noConversion"/>
  </si>
  <si>
    <t>输出单元</t>
    <phoneticPr fontId="1" type="noConversion"/>
  </si>
  <si>
    <t>w1</t>
    <phoneticPr fontId="1" type="noConversion"/>
  </si>
  <si>
    <t>w2</t>
    <phoneticPr fontId="1" type="noConversion"/>
  </si>
  <si>
    <t>b1</t>
    <phoneticPr fontId="1" type="noConversion"/>
  </si>
  <si>
    <t>权重</t>
    <phoneticPr fontId="1" type="noConversion"/>
  </si>
  <si>
    <t>w3</t>
    <phoneticPr fontId="1" type="noConversion"/>
  </si>
  <si>
    <t>w4</t>
    <phoneticPr fontId="1" type="noConversion"/>
  </si>
  <si>
    <t>w5</t>
    <phoneticPr fontId="1" type="noConversion"/>
  </si>
  <si>
    <t>w6</t>
    <phoneticPr fontId="1" type="noConversion"/>
  </si>
  <si>
    <t>w7</t>
    <phoneticPr fontId="1" type="noConversion"/>
  </si>
  <si>
    <t>w8</t>
    <phoneticPr fontId="1" type="noConversion"/>
  </si>
  <si>
    <t>b2</t>
    <phoneticPr fontId="1" type="noConversion"/>
  </si>
  <si>
    <t>偏置</t>
    <phoneticPr fontId="1" type="noConversion"/>
  </si>
  <si>
    <t>分类</t>
    <phoneticPr fontId="1" type="noConversion"/>
  </si>
  <si>
    <t>神经元</t>
    <phoneticPr fontId="1" type="noConversion"/>
  </si>
  <si>
    <t>神经元含义</t>
    <phoneticPr fontId="1" type="noConversion"/>
  </si>
  <si>
    <t>神经元参数</t>
    <phoneticPr fontId="1" type="noConversion"/>
  </si>
  <si>
    <t>参数含义</t>
    <phoneticPr fontId="1" type="noConversion"/>
  </si>
  <si>
    <t>正向传播值</t>
    <phoneticPr fontId="1" type="noConversion"/>
  </si>
  <si>
    <t>正向传播公式</t>
    <phoneticPr fontId="1" type="noConversion"/>
  </si>
  <si>
    <t>输入单元1</t>
    <phoneticPr fontId="1" type="noConversion"/>
  </si>
  <si>
    <t>初始值/输出标签值</t>
    <phoneticPr fontId="1" type="noConversion"/>
  </si>
  <si>
    <t>输入单元2</t>
    <phoneticPr fontId="1" type="noConversion"/>
  </si>
  <si>
    <t>-</t>
    <phoneticPr fontId="1" type="noConversion"/>
  </si>
  <si>
    <t>权重/偏置初始值</t>
    <phoneticPr fontId="1" type="noConversion"/>
  </si>
  <si>
    <t>Zh1 = w1 * i1 + w2 * i2 + b1</t>
    <phoneticPr fontId="1" type="noConversion"/>
  </si>
  <si>
    <t>Zh2 = w3 * i1 + w4 * i2 + b1</t>
    <phoneticPr fontId="1" type="noConversion"/>
  </si>
  <si>
    <t>net-h1</t>
    <phoneticPr fontId="1" type="noConversion"/>
  </si>
  <si>
    <t>net-h2</t>
    <phoneticPr fontId="1" type="noConversion"/>
  </si>
  <si>
    <t>隐藏单元1-输入</t>
    <phoneticPr fontId="1" type="noConversion"/>
  </si>
  <si>
    <t>隐藏单元1-传递</t>
    <phoneticPr fontId="1" type="noConversion"/>
  </si>
  <si>
    <t>out-h2</t>
    <phoneticPr fontId="1" type="noConversion"/>
  </si>
  <si>
    <t>隐藏单元2-输入</t>
    <phoneticPr fontId="1" type="noConversion"/>
  </si>
  <si>
    <t>隐藏单元2-传递</t>
    <phoneticPr fontId="1" type="noConversion"/>
  </si>
  <si>
    <t>cost-o1</t>
    <phoneticPr fontId="1" type="noConversion"/>
  </si>
  <si>
    <t>输出计算单元2-误差</t>
    <phoneticPr fontId="1" type="noConversion"/>
  </si>
  <si>
    <t>输出单元总误差</t>
    <phoneticPr fontId="1" type="noConversion"/>
  </si>
  <si>
    <t>ai1 = i1</t>
    <phoneticPr fontId="1" type="noConversion"/>
  </si>
  <si>
    <t>ai2 = i2</t>
    <phoneticPr fontId="1" type="noConversion"/>
  </si>
  <si>
    <t>i1、i2传递到 h2 的权重</t>
    <phoneticPr fontId="1" type="noConversion"/>
  </si>
  <si>
    <t>i1、i2传递到 h1 的权重</t>
    <phoneticPr fontId="1" type="noConversion"/>
  </si>
  <si>
    <t>h1、h2 传递到 o1 的权重</t>
    <phoneticPr fontId="1" type="noConversion"/>
  </si>
  <si>
    <t>h1、h2 传递到 o2 的权重</t>
    <phoneticPr fontId="1" type="noConversion"/>
  </si>
  <si>
    <t>i1、i2传递到 h1、h2 的偏置</t>
    <phoneticPr fontId="1" type="noConversion"/>
  </si>
  <si>
    <t>h1、h2传递到 o1、o2 的偏置</t>
    <phoneticPr fontId="1" type="noConversion"/>
  </si>
  <si>
    <t>net-o1</t>
    <phoneticPr fontId="1" type="noConversion"/>
  </si>
  <si>
    <t>out-o1</t>
    <phoneticPr fontId="1" type="noConversion"/>
  </si>
  <si>
    <t>net-o2</t>
    <phoneticPr fontId="1" type="noConversion"/>
  </si>
  <si>
    <t>out-o2</t>
    <phoneticPr fontId="1" type="noConversion"/>
  </si>
  <si>
    <t>输出计算单元2-输入</t>
    <phoneticPr fontId="1" type="noConversion"/>
  </si>
  <si>
    <t>cost-o2</t>
    <phoneticPr fontId="1" type="noConversion"/>
  </si>
  <si>
    <t>cost-total</t>
    <phoneticPr fontId="1" type="noConversion"/>
  </si>
  <si>
    <t>输出计算单元2-传递</t>
    <phoneticPr fontId="1" type="noConversion"/>
  </si>
  <si>
    <t>target-o1</t>
    <phoneticPr fontId="1" type="noConversion"/>
  </si>
  <si>
    <t>输出单元1-传递</t>
    <phoneticPr fontId="1" type="noConversion"/>
  </si>
  <si>
    <t>输出单元1-输入</t>
    <phoneticPr fontId="1" type="noConversion"/>
  </si>
  <si>
    <t>输出单元1-误差</t>
    <phoneticPr fontId="1" type="noConversion"/>
  </si>
  <si>
    <t>反向传播梯度公式</t>
    <phoneticPr fontId="1" type="noConversion"/>
  </si>
  <si>
    <t>权重/偏执反向传播梯度值</t>
    <phoneticPr fontId="1" type="noConversion"/>
  </si>
  <si>
    <t>输出单元目标值(t1)</t>
    <phoneticPr fontId="1" type="noConversion"/>
  </si>
  <si>
    <t>输出单元目标值(t2)</t>
    <phoneticPr fontId="1" type="noConversion"/>
  </si>
  <si>
    <t>Zo1 = w5 * ah1 + w6 * ah2 + b2</t>
    <phoneticPr fontId="1" type="noConversion"/>
  </si>
  <si>
    <t>Zo2 = w7 * ah1 + w8 * ah2 + b2</t>
    <phoneticPr fontId="1" type="noConversion"/>
  </si>
  <si>
    <t>学习率</t>
    <phoneticPr fontId="1" type="noConversion"/>
  </si>
  <si>
    <t>更新权重/偏置</t>
    <phoneticPr fontId="1" type="noConversion"/>
  </si>
  <si>
    <t>更新权重/偏置公式</t>
    <phoneticPr fontId="1" type="noConversion"/>
  </si>
  <si>
    <t>梯度下降学习率</t>
    <phoneticPr fontId="1" type="noConversion"/>
  </si>
  <si>
    <t>out-h1</t>
    <phoneticPr fontId="1" type="noConversion"/>
  </si>
  <si>
    <t>更新权重/偏置后正向传播值</t>
    <phoneticPr fontId="1" type="noConversion"/>
  </si>
  <si>
    <t>更新权重后正向传播值</t>
    <phoneticPr fontId="1" type="noConversion"/>
  </si>
  <si>
    <t>权重/偏置分类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</si>
</sst>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rgb="FF00B0F0"/>
      <name val="等线"/>
      <family val="3"/>
      <charset val="134"/>
      <scheme val="minor"/>
    </font>
    <font>
      <sz val="11"/>
      <color theme="5" tint="-0.249977111117893"/>
      <name val="等线"/>
      <family val="3"/>
      <charset val="134"/>
      <scheme val="minor"/>
    </font>
    <font>
      <sz val="11"/>
      <color theme="9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 style="thin">
        <color rgb="FFFFC000"/>
      </right>
      <top/>
      <bottom/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rgb="FFFFC000"/>
      </right>
      <top style="thin">
        <color rgb="FFFFC000"/>
      </top>
      <bottom/>
      <diagonal/>
    </border>
    <border>
      <left style="thin">
        <color theme="9" tint="-0.24994659260841701"/>
      </left>
      <right style="thin">
        <color rgb="FFFFC000"/>
      </right>
      <top/>
      <bottom/>
      <diagonal/>
    </border>
    <border>
      <left style="thin">
        <color theme="9" tint="-0.24994659260841701"/>
      </left>
      <right style="thin">
        <color rgb="FFFFC000"/>
      </right>
      <top/>
      <bottom style="thin">
        <color rgb="FFFFC00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theme="9" tint="-0.24994659260841701"/>
      </right>
      <top style="thin">
        <color rgb="FF00B0F0"/>
      </top>
      <bottom/>
      <diagonal/>
    </border>
    <border>
      <left style="thin">
        <color rgb="FF00B0F0"/>
      </left>
      <right style="thin">
        <color theme="9" tint="-0.24994659260841701"/>
      </right>
      <top/>
      <bottom/>
      <diagonal/>
    </border>
    <border>
      <left style="thin">
        <color rgb="FF00B0F0"/>
      </left>
      <right style="thin">
        <color theme="9" tint="-0.24994659260841701"/>
      </right>
      <top/>
      <bottom style="thin">
        <color rgb="FF00B0F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15" xfId="0" quotePrefix="1" applyFont="1" applyBorder="1" applyAlignment="1">
      <alignment horizontal="center" vertical="center"/>
    </xf>
    <xf numFmtId="0" fontId="3" fillId="0" borderId="16" xfId="0" quotePrefix="1" applyFont="1" applyBorder="1" applyAlignment="1">
      <alignment horizontal="center" vertical="center"/>
    </xf>
    <xf numFmtId="0" fontId="3" fillId="0" borderId="17" xfId="0" quotePrefix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5" fillId="0" borderId="10" xfId="0" quotePrefix="1" applyFont="1" applyBorder="1" applyAlignment="1">
      <alignment horizontal="center" vertical="center"/>
    </xf>
    <xf numFmtId="0" fontId="5" fillId="0" borderId="11" xfId="0" quotePrefix="1" applyFont="1" applyBorder="1" applyAlignment="1">
      <alignment horizontal="center" vertical="center"/>
    </xf>
    <xf numFmtId="0" fontId="3" fillId="0" borderId="18" xfId="0" quotePrefix="1" applyFont="1" applyBorder="1" applyAlignment="1">
      <alignment horizontal="center" vertical="center"/>
    </xf>
    <xf numFmtId="0" fontId="3" fillId="0" borderId="19" xfId="0" quotePrefix="1" applyFont="1" applyBorder="1" applyAlignment="1">
      <alignment horizontal="center" vertical="center"/>
    </xf>
    <xf numFmtId="0" fontId="3" fillId="0" borderId="20" xfId="0" quotePrefix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179295</xdr:colOff>
      <xdr:row>35</xdr:row>
      <xdr:rowOff>130610</xdr:rowOff>
    </xdr:from>
    <xdr:to>
      <xdr:col>6</xdr:col>
      <xdr:colOff>542935</xdr:colOff>
      <xdr:row>58</xdr:row>
      <xdr:rowOff>18203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0802A47-49A9-4D53-A8EB-A2739B629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95" y="20469286"/>
          <a:ext cx="8039669" cy="4011358"/>
        </a:xfrm>
        <a:prstGeom prst="rect">
          <a:avLst/>
        </a:prstGeom>
      </xdr:spPr>
    </xdr:pic>
    <xdr:clientData/>
  </xdr:twoCellAnchor>
  <xdr:oneCellAnchor>
    <xdr:from>
      <xdr:col>3</xdr:col>
      <xdr:colOff>585787</xdr:colOff>
      <xdr:row>18</xdr:row>
      <xdr:rowOff>152400</xdr:rowOff>
    </xdr:from>
    <xdr:ext cx="65" cy="172227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2511D9EE-7451-175D-599A-4F9F2E3D7094}"/>
            </a:ext>
          </a:extLst>
        </xdr:cNvPr>
        <xdr:cNvSpPr txBox="1"/>
      </xdr:nvSpPr>
      <xdr:spPr>
        <a:xfrm>
          <a:off x="6862762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312563</xdr:colOff>
      <xdr:row>14</xdr:row>
      <xdr:rowOff>472807</xdr:rowOff>
    </xdr:from>
    <xdr:ext cx="1104405" cy="3207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5354D355-871E-418F-AF1F-0A49E18A5A5F}"/>
                </a:ext>
              </a:extLst>
            </xdr:cNvPr>
            <xdr:cNvSpPr txBox="1"/>
          </xdr:nvSpPr>
          <xdr:spPr>
            <a:xfrm>
              <a:off x="5153504" y="9224601"/>
              <a:ext cx="1104405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𝑎h</m:t>
                    </m:r>
                    <m:r>
                      <a:rPr lang="en-US" altLang="zh-CN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1= 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1+ </m:t>
                        </m:r>
                        <m:sSup>
                          <m:sSupPr>
                            <m:ctrlPr>
                              <a:rPr lang="en-US" altLang="zh-CN" sz="1100" i="1">
                                <a:solidFill>
                                  <a:srgbClr val="00B0F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𝑍h</m:t>
                            </m:r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1100">
                <a:solidFill>
                  <a:srgbClr val="00B0F0"/>
                </a:solidFill>
              </a:endParaRPr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5354D355-871E-418F-AF1F-0A49E18A5A5F}"/>
                </a:ext>
              </a:extLst>
            </xdr:cNvPr>
            <xdr:cNvSpPr txBox="1"/>
          </xdr:nvSpPr>
          <xdr:spPr>
            <a:xfrm>
              <a:off x="5153504" y="9224601"/>
              <a:ext cx="1104405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𝑎ℎ1=  1/(1+ </a:t>
              </a:r>
              <a:r>
                <a:rPr lang="en-US" altLang="zh-CN" sz="1100" b="0" i="0">
                  <a:solidFill>
                    <a:srgbClr val="00B0F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𝑒^(−𝑍ℎ1) )</a:t>
              </a:r>
              <a:endParaRPr lang="zh-CN" altLang="en-US" sz="1100">
                <a:solidFill>
                  <a:srgbClr val="00B0F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57150</xdr:colOff>
      <xdr:row>18</xdr:row>
      <xdr:rowOff>123825</xdr:rowOff>
    </xdr:from>
    <xdr:ext cx="1104405" cy="3207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76CC61A3-EEB0-4B3B-974A-69F5A81D07EE}"/>
                </a:ext>
              </a:extLst>
            </xdr:cNvPr>
            <xdr:cNvSpPr txBox="1"/>
          </xdr:nvSpPr>
          <xdr:spPr>
            <a:xfrm>
              <a:off x="4343400" y="1876425"/>
              <a:ext cx="1104405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𝑎h</m:t>
                    </m:r>
                    <m:r>
                      <a:rPr lang="en-US" altLang="zh-CN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2= 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1+ </m:t>
                        </m:r>
                        <m:sSup>
                          <m:sSupPr>
                            <m:ctrlPr>
                              <a:rPr lang="en-US" altLang="zh-CN" sz="1100" i="1">
                                <a:solidFill>
                                  <a:srgbClr val="00B0F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𝑍h</m:t>
                            </m:r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1100">
                <a:solidFill>
                  <a:srgbClr val="00B0F0"/>
                </a:solidFill>
              </a:endParaRPr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76CC61A3-EEB0-4B3B-974A-69F5A81D07EE}"/>
                </a:ext>
              </a:extLst>
            </xdr:cNvPr>
            <xdr:cNvSpPr txBox="1"/>
          </xdr:nvSpPr>
          <xdr:spPr>
            <a:xfrm>
              <a:off x="4343400" y="1876425"/>
              <a:ext cx="1104405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𝑎ℎ2=  1/(1+ </a:t>
              </a:r>
              <a:r>
                <a:rPr lang="en-US" altLang="zh-CN" sz="1100" b="0" i="0">
                  <a:solidFill>
                    <a:srgbClr val="00B0F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altLang="zh-CN" sz="1100" b="0" i="0">
                  <a:solidFill>
                    <a:srgbClr val="00B0F0"/>
                  </a:solidFill>
                  <a:effectLst/>
                  <a:latin typeface="+mn-lt"/>
                  <a:ea typeface="+mn-ea"/>
                  <a:cs typeface="+mn-cs"/>
                </a:rPr>
                <a:t>^(</a:t>
              </a:r>
              <a:r>
                <a:rPr lang="en-US" altLang="zh-CN" sz="1100" b="0" i="0">
                  <a:solidFill>
                    <a:srgbClr val="00B0F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−𝑍ℎ2</a:t>
              </a:r>
              <a:r>
                <a:rPr lang="en-US" altLang="zh-CN" sz="1100" b="0" i="0">
                  <a:solidFill>
                    <a:srgbClr val="00B0F0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100" b="0" i="0">
                  <a:solidFill>
                    <a:srgbClr val="00B0F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zh-CN" altLang="en-US" sz="1100">
                <a:solidFill>
                  <a:srgbClr val="00B0F0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37</xdr:row>
      <xdr:rowOff>152400</xdr:rowOff>
    </xdr:from>
    <xdr:ext cx="65" cy="172227"/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2EEB8F5F-9097-46D9-86DD-B5C850293474}"/>
            </a:ext>
          </a:extLst>
        </xdr:cNvPr>
        <xdr:cNvSpPr txBox="1"/>
      </xdr:nvSpPr>
      <xdr:spPr>
        <a:xfrm>
          <a:off x="4062412" y="1695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39</xdr:row>
      <xdr:rowOff>152400</xdr:rowOff>
    </xdr:from>
    <xdr:ext cx="65" cy="172227"/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4C982547-9B8D-4E18-BDBA-240AC67A495D}"/>
            </a:ext>
          </a:extLst>
        </xdr:cNvPr>
        <xdr:cNvSpPr txBox="1"/>
      </xdr:nvSpPr>
      <xdr:spPr>
        <a:xfrm>
          <a:off x="4062412" y="1695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3</xdr:col>
      <xdr:colOff>585787</xdr:colOff>
      <xdr:row>21</xdr:row>
      <xdr:rowOff>152400</xdr:rowOff>
    </xdr:from>
    <xdr:ext cx="65" cy="172227"/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2BCFEDE4-159F-4211-84AC-6D84DAC9F1EE}"/>
            </a:ext>
          </a:extLst>
        </xdr:cNvPr>
        <xdr:cNvSpPr txBox="1"/>
      </xdr:nvSpPr>
      <xdr:spPr>
        <a:xfrm>
          <a:off x="5434012" y="5448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220196</xdr:colOff>
      <xdr:row>23</xdr:row>
      <xdr:rowOff>107577</xdr:rowOff>
    </xdr:from>
    <xdr:ext cx="1580754" cy="461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D5030B3C-C621-4634-A3D7-F71B70CF02A2}"/>
                </a:ext>
              </a:extLst>
            </xdr:cNvPr>
            <xdr:cNvSpPr txBox="1"/>
          </xdr:nvSpPr>
          <xdr:spPr>
            <a:xfrm>
              <a:off x="5061137" y="14686430"/>
              <a:ext cx="1580754" cy="461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zh-CN" sz="110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E</m:t>
                    </m:r>
                    <m:r>
                      <a:rPr lang="en-US" altLang="zh-CN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𝑜</m:t>
                    </m:r>
                    <m:r>
                      <a:rPr lang="en-US" altLang="zh-CN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1=</m:t>
                    </m:r>
                    <m:nary>
                      <m:naryPr>
                        <m:chr m:val="∑"/>
                        <m:ctrlPr>
                          <a:rPr lang="zh-CN" altLang="en-US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altLang="zh-CN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n-US" altLang="zh-CN" sz="110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sSup>
                          <m:sSupPr>
                            <m:ctrlPr>
                              <a:rPr lang="en-US" altLang="zh-CN" sz="110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 −</m:t>
                            </m:r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𝑜</m:t>
                            </m:r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zh-CN" altLang="en-US" sz="1100">
                <a:solidFill>
                  <a:srgbClr val="00B0F0"/>
                </a:solidFill>
              </a:endParaRPr>
            </a:p>
          </xdr:txBody>
        </xdr:sp>
      </mc:Choice>
      <mc:Fallback xmlns="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D5030B3C-C621-4634-A3D7-F71B70CF02A2}"/>
                </a:ext>
              </a:extLst>
            </xdr:cNvPr>
            <xdr:cNvSpPr txBox="1"/>
          </xdr:nvSpPr>
          <xdr:spPr>
            <a:xfrm>
              <a:off x="5061137" y="14686430"/>
              <a:ext cx="1580754" cy="461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solidFill>
                    <a:srgbClr val="00B0F0"/>
                  </a:solidFill>
                  <a:latin typeface="Cambria Math" panose="02040503050406030204" pitchFamily="18" charset="0"/>
                </a:rPr>
                <a:t>E</a:t>
              </a:r>
              <a:r>
                <a:rPr lang="en-US" altLang="zh-CN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𝑜1=</a:t>
              </a:r>
              <a:r>
                <a:rPr lang="zh-CN" altLang="en-US" sz="1100" i="0">
                  <a:solidFill>
                    <a:srgbClr val="00B0F0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altLang="zh-CN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_</a:t>
              </a:r>
              <a:r>
                <a:rPr lang="zh-CN" altLang="en-US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altLang="zh-CN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𝑖=1</a:t>
              </a:r>
              <a:r>
                <a:rPr lang="zh-CN" altLang="en-US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altLang="zh-CN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^𝑛▒〖1/2 〖(𝑡1𝑖 −𝑜1𝑖)〗^2 〗</a:t>
              </a:r>
              <a:endParaRPr lang="zh-CN" altLang="en-US" sz="1100">
                <a:solidFill>
                  <a:srgbClr val="00B0F0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585787</xdr:colOff>
      <xdr:row>21</xdr:row>
      <xdr:rowOff>152400</xdr:rowOff>
    </xdr:from>
    <xdr:ext cx="65" cy="172227"/>
    <xdr:sp macro="" textlink="">
      <xdr:nvSpPr>
        <xdr:cNvPr id="22" name="文本框 21">
          <a:extLst>
            <a:ext uri="{FF2B5EF4-FFF2-40B4-BE49-F238E27FC236}">
              <a16:creationId xmlns:a16="http://schemas.microsoft.com/office/drawing/2014/main" id="{7CEB66DB-8269-4802-B4F9-8F606C14D139}"/>
            </a:ext>
          </a:extLst>
        </xdr:cNvPr>
        <xdr:cNvSpPr txBox="1"/>
      </xdr:nvSpPr>
      <xdr:spPr>
        <a:xfrm>
          <a:off x="5434012" y="5934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585787</xdr:colOff>
      <xdr:row>35</xdr:row>
      <xdr:rowOff>0</xdr:rowOff>
    </xdr:from>
    <xdr:ext cx="65" cy="172227"/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98BCDDA2-8D0A-4E2D-9F5C-415B1973A199}"/>
            </a:ext>
          </a:extLst>
        </xdr:cNvPr>
        <xdr:cNvSpPr txBox="1"/>
      </xdr:nvSpPr>
      <xdr:spPr>
        <a:xfrm>
          <a:off x="5434012" y="6296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585787</xdr:colOff>
      <xdr:row>35</xdr:row>
      <xdr:rowOff>0</xdr:rowOff>
    </xdr:from>
    <xdr:ext cx="65" cy="172227"/>
    <xdr:sp macro="" textlink="">
      <xdr:nvSpPr>
        <xdr:cNvPr id="25" name="文本框 24">
          <a:extLst>
            <a:ext uri="{FF2B5EF4-FFF2-40B4-BE49-F238E27FC236}">
              <a16:creationId xmlns:a16="http://schemas.microsoft.com/office/drawing/2014/main" id="{6B39D1C3-C1E1-49F9-B70C-5A5B98AC8F08}"/>
            </a:ext>
          </a:extLst>
        </xdr:cNvPr>
        <xdr:cNvSpPr txBox="1"/>
      </xdr:nvSpPr>
      <xdr:spPr>
        <a:xfrm>
          <a:off x="4062412" y="4486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85725</xdr:colOff>
      <xdr:row>20</xdr:row>
      <xdr:rowOff>209550</xdr:rowOff>
    </xdr:from>
    <xdr:ext cx="1097993" cy="3207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文本框 28">
              <a:extLst>
                <a:ext uri="{FF2B5EF4-FFF2-40B4-BE49-F238E27FC236}">
                  <a16:creationId xmlns:a16="http://schemas.microsoft.com/office/drawing/2014/main" id="{28C654EE-8954-4747-8308-769F01CD5C10}"/>
                </a:ext>
              </a:extLst>
            </xdr:cNvPr>
            <xdr:cNvSpPr txBox="1"/>
          </xdr:nvSpPr>
          <xdr:spPr>
            <a:xfrm>
              <a:off x="4933950" y="2609850"/>
              <a:ext cx="1097993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𝑎𝑜</m:t>
                    </m:r>
                    <m:r>
                      <a:rPr lang="en-US" altLang="zh-CN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1= 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1+ </m:t>
                        </m:r>
                        <m:sSup>
                          <m:sSupPr>
                            <m:ctrlPr>
                              <a:rPr lang="en-US" altLang="zh-CN" sz="1100" i="1">
                                <a:solidFill>
                                  <a:srgbClr val="00B0F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𝑍𝑜</m:t>
                            </m:r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1100">
                <a:solidFill>
                  <a:srgbClr val="00B0F0"/>
                </a:solidFill>
              </a:endParaRPr>
            </a:p>
          </xdr:txBody>
        </xdr:sp>
      </mc:Choice>
      <mc:Fallback xmlns="">
        <xdr:sp macro="" textlink="">
          <xdr:nvSpPr>
            <xdr:cNvPr id="29" name="文本框 28">
              <a:extLst>
                <a:ext uri="{FF2B5EF4-FFF2-40B4-BE49-F238E27FC236}">
                  <a16:creationId xmlns:a16="http://schemas.microsoft.com/office/drawing/2014/main" id="{28C654EE-8954-4747-8308-769F01CD5C10}"/>
                </a:ext>
              </a:extLst>
            </xdr:cNvPr>
            <xdr:cNvSpPr txBox="1"/>
          </xdr:nvSpPr>
          <xdr:spPr>
            <a:xfrm>
              <a:off x="4933950" y="2609850"/>
              <a:ext cx="1097993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𝑎𝑜1=  1/(1+ </a:t>
              </a:r>
              <a:r>
                <a:rPr lang="en-US" altLang="zh-CN" sz="1100" b="0" i="0">
                  <a:solidFill>
                    <a:srgbClr val="00B0F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altLang="zh-CN" sz="1100" b="0" i="0">
                  <a:solidFill>
                    <a:srgbClr val="00B0F0"/>
                  </a:solidFill>
                  <a:effectLst/>
                  <a:latin typeface="+mn-lt"/>
                  <a:ea typeface="+mn-ea"/>
                  <a:cs typeface="+mn-cs"/>
                </a:rPr>
                <a:t>^(</a:t>
              </a:r>
              <a:r>
                <a:rPr lang="en-US" altLang="zh-CN" sz="1100" b="0" i="0">
                  <a:solidFill>
                    <a:srgbClr val="00B0F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−𝑍𝑜1</a:t>
              </a:r>
              <a:r>
                <a:rPr lang="en-US" altLang="zh-CN" sz="1100" b="0" i="0">
                  <a:solidFill>
                    <a:srgbClr val="00B0F0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100" b="0" i="0">
                  <a:solidFill>
                    <a:srgbClr val="00B0F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zh-CN" altLang="en-US" sz="1100">
                <a:solidFill>
                  <a:srgbClr val="00B0F0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585787</xdr:colOff>
      <xdr:row>19</xdr:row>
      <xdr:rowOff>152400</xdr:rowOff>
    </xdr:from>
    <xdr:ext cx="65" cy="172227"/>
    <xdr:sp macro="" textlink="">
      <xdr:nvSpPr>
        <xdr:cNvPr id="31" name="文本框 30">
          <a:extLst>
            <a:ext uri="{FF2B5EF4-FFF2-40B4-BE49-F238E27FC236}">
              <a16:creationId xmlns:a16="http://schemas.microsoft.com/office/drawing/2014/main" id="{A8D65391-4D54-467C-9FCA-01C194C2D3F5}"/>
            </a:ext>
          </a:extLst>
        </xdr:cNvPr>
        <xdr:cNvSpPr txBox="1"/>
      </xdr:nvSpPr>
      <xdr:spPr>
        <a:xfrm>
          <a:off x="4062412" y="1695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3</xdr:col>
      <xdr:colOff>585787</xdr:colOff>
      <xdr:row>20</xdr:row>
      <xdr:rowOff>152400</xdr:rowOff>
    </xdr:from>
    <xdr:ext cx="65" cy="172227"/>
    <xdr:sp macro="" textlink="">
      <xdr:nvSpPr>
        <xdr:cNvPr id="32" name="文本框 31">
          <a:extLst>
            <a:ext uri="{FF2B5EF4-FFF2-40B4-BE49-F238E27FC236}">
              <a16:creationId xmlns:a16="http://schemas.microsoft.com/office/drawing/2014/main" id="{23A4BBA1-4DFF-441C-8A24-A9AA0CAA65FB}"/>
            </a:ext>
          </a:extLst>
        </xdr:cNvPr>
        <xdr:cNvSpPr txBox="1"/>
      </xdr:nvSpPr>
      <xdr:spPr>
        <a:xfrm>
          <a:off x="4062412" y="237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585787</xdr:colOff>
      <xdr:row>26</xdr:row>
      <xdr:rowOff>152400</xdr:rowOff>
    </xdr:from>
    <xdr:ext cx="65" cy="172227"/>
    <xdr:sp macro="" textlink="">
      <xdr:nvSpPr>
        <xdr:cNvPr id="33" name="文本框 32">
          <a:extLst>
            <a:ext uri="{FF2B5EF4-FFF2-40B4-BE49-F238E27FC236}">
              <a16:creationId xmlns:a16="http://schemas.microsoft.com/office/drawing/2014/main" id="{F252A791-5C27-4835-93E5-781655F2F9BE}"/>
            </a:ext>
          </a:extLst>
        </xdr:cNvPr>
        <xdr:cNvSpPr txBox="1"/>
      </xdr:nvSpPr>
      <xdr:spPr>
        <a:xfrm>
          <a:off x="4062412" y="237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3</xdr:col>
      <xdr:colOff>585787</xdr:colOff>
      <xdr:row>30</xdr:row>
      <xdr:rowOff>152400</xdr:rowOff>
    </xdr:from>
    <xdr:ext cx="65" cy="172227"/>
    <xdr:sp macro="" textlink="">
      <xdr:nvSpPr>
        <xdr:cNvPr id="34" name="文本框 33">
          <a:extLst>
            <a:ext uri="{FF2B5EF4-FFF2-40B4-BE49-F238E27FC236}">
              <a16:creationId xmlns:a16="http://schemas.microsoft.com/office/drawing/2014/main" id="{CFFC5EC8-09D0-4E13-8675-04F29E02E061}"/>
            </a:ext>
          </a:extLst>
        </xdr:cNvPr>
        <xdr:cNvSpPr txBox="1"/>
      </xdr:nvSpPr>
      <xdr:spPr>
        <a:xfrm>
          <a:off x="7424737" y="6076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3</xdr:col>
      <xdr:colOff>585787</xdr:colOff>
      <xdr:row>31</xdr:row>
      <xdr:rowOff>152400</xdr:rowOff>
    </xdr:from>
    <xdr:ext cx="65" cy="172227"/>
    <xdr:sp macro="" textlink="">
      <xdr:nvSpPr>
        <xdr:cNvPr id="35" name="文本框 34">
          <a:extLst>
            <a:ext uri="{FF2B5EF4-FFF2-40B4-BE49-F238E27FC236}">
              <a16:creationId xmlns:a16="http://schemas.microsoft.com/office/drawing/2014/main" id="{A66BF3F0-FF34-4F91-8C1F-9CBD8C313509}"/>
            </a:ext>
          </a:extLst>
        </xdr:cNvPr>
        <xdr:cNvSpPr txBox="1"/>
      </xdr:nvSpPr>
      <xdr:spPr>
        <a:xfrm>
          <a:off x="7424737" y="625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9525</xdr:colOff>
      <xdr:row>31</xdr:row>
      <xdr:rowOff>47625</xdr:rowOff>
    </xdr:from>
    <xdr:ext cx="1618776" cy="461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文本框 35">
              <a:extLst>
                <a:ext uri="{FF2B5EF4-FFF2-40B4-BE49-F238E27FC236}">
                  <a16:creationId xmlns:a16="http://schemas.microsoft.com/office/drawing/2014/main" id="{ECB44EEC-EB4C-48F6-BD1F-0AE7E9EF1709}"/>
                </a:ext>
              </a:extLst>
            </xdr:cNvPr>
            <xdr:cNvSpPr txBox="1"/>
          </xdr:nvSpPr>
          <xdr:spPr>
            <a:xfrm>
              <a:off x="4850466" y="17293478"/>
              <a:ext cx="1618776" cy="461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𝐸𝑜</m:t>
                    </m:r>
                    <m:r>
                      <a:rPr lang="en-US" altLang="zh-CN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2= </m:t>
                    </m:r>
                    <m:nary>
                      <m:naryPr>
                        <m:chr m:val="∑"/>
                        <m:ctrlPr>
                          <a:rPr lang="zh-CN" altLang="en-US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n-US" altLang="zh-CN" sz="110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sSup>
                          <m:sSupPr>
                            <m:ctrlPr>
                              <a:rPr lang="en-US" altLang="zh-CN" sz="110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 −</m:t>
                            </m:r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𝑜</m:t>
                            </m:r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zh-CN" altLang="en-US" sz="1100">
                <a:solidFill>
                  <a:srgbClr val="00B0F0"/>
                </a:solidFill>
              </a:endParaRPr>
            </a:p>
          </xdr:txBody>
        </xdr:sp>
      </mc:Choice>
      <mc:Fallback xmlns="">
        <xdr:sp macro="" textlink="">
          <xdr:nvSpPr>
            <xdr:cNvPr id="36" name="文本框 35">
              <a:extLst>
                <a:ext uri="{FF2B5EF4-FFF2-40B4-BE49-F238E27FC236}">
                  <a16:creationId xmlns:a16="http://schemas.microsoft.com/office/drawing/2014/main" id="{ECB44EEC-EB4C-48F6-BD1F-0AE7E9EF1709}"/>
                </a:ext>
              </a:extLst>
            </xdr:cNvPr>
            <xdr:cNvSpPr txBox="1"/>
          </xdr:nvSpPr>
          <xdr:spPr>
            <a:xfrm>
              <a:off x="4850466" y="17293478"/>
              <a:ext cx="1618776" cy="461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𝐸𝑜2= </a:t>
              </a:r>
              <a:r>
                <a:rPr lang="zh-CN" altLang="en-US" sz="1100" i="0">
                  <a:solidFill>
                    <a:srgbClr val="00B0F0"/>
                  </a:solidFill>
                  <a:latin typeface="Cambria Math" panose="02040503050406030204" pitchFamily="18" charset="0"/>
                </a:rPr>
                <a:t>∑24</a:t>
              </a:r>
              <a:r>
                <a:rPr lang="en-US" altLang="zh-CN" sz="1100" i="0">
                  <a:solidFill>
                    <a:srgbClr val="00B0F0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1^𝑛▒〖1/2 〖(𝑡2𝑖 −𝑜2𝑖)〗^2 〗</a:t>
              </a:r>
              <a:endParaRPr lang="zh-CN" altLang="en-US" sz="1100">
                <a:solidFill>
                  <a:srgbClr val="00B0F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0</xdr:colOff>
      <xdr:row>33</xdr:row>
      <xdr:rowOff>0</xdr:rowOff>
    </xdr:from>
    <xdr:ext cx="1292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文本框 36">
              <a:extLst>
                <a:ext uri="{FF2B5EF4-FFF2-40B4-BE49-F238E27FC236}">
                  <a16:creationId xmlns:a16="http://schemas.microsoft.com/office/drawing/2014/main" id="{CC15210D-4F30-4A8E-954C-2D2E684203EA}"/>
                </a:ext>
              </a:extLst>
            </xdr:cNvPr>
            <xdr:cNvSpPr txBox="1"/>
          </xdr:nvSpPr>
          <xdr:spPr>
            <a:xfrm>
              <a:off x="7677150" y="6286500"/>
              <a:ext cx="1292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𝐸𝑡𝑜𝑡𝑎𝑙</m:t>
                    </m:r>
                    <m:r>
                      <a:rPr lang="en-US" altLang="zh-CN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r>
                      <m:rPr>
                        <m:sty m:val="p"/>
                      </m:rPr>
                      <a:rPr lang="en-US" altLang="zh-CN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Eo</m:t>
                    </m:r>
                    <m:r>
                      <a:rPr lang="en-US" altLang="zh-CN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1+</m:t>
                    </m:r>
                    <m:r>
                      <a:rPr lang="en-US" altLang="zh-CN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𝐸𝑜</m:t>
                    </m:r>
                    <m:r>
                      <a:rPr lang="en-US" altLang="zh-CN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zh-CN" altLang="en-US" sz="1100">
                <a:solidFill>
                  <a:srgbClr val="00B0F0"/>
                </a:solidFill>
              </a:endParaRPr>
            </a:p>
          </xdr:txBody>
        </xdr:sp>
      </mc:Choice>
      <mc:Fallback xmlns="">
        <xdr:sp macro="" textlink="">
          <xdr:nvSpPr>
            <xdr:cNvPr id="37" name="文本框 36">
              <a:extLst>
                <a:ext uri="{FF2B5EF4-FFF2-40B4-BE49-F238E27FC236}">
                  <a16:creationId xmlns:a16="http://schemas.microsoft.com/office/drawing/2014/main" id="{CC15210D-4F30-4A8E-954C-2D2E684203EA}"/>
                </a:ext>
              </a:extLst>
            </xdr:cNvPr>
            <xdr:cNvSpPr txBox="1"/>
          </xdr:nvSpPr>
          <xdr:spPr>
            <a:xfrm>
              <a:off x="7677150" y="6286500"/>
              <a:ext cx="1292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𝐸𝑡𝑜𝑡𝑎𝑙= Eo1+𝐸𝑜2</a:t>
              </a:r>
              <a:endParaRPr lang="zh-CN" altLang="en-US" sz="1100">
                <a:solidFill>
                  <a:srgbClr val="00B0F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19050</xdr:colOff>
      <xdr:row>30</xdr:row>
      <xdr:rowOff>152400</xdr:rowOff>
    </xdr:from>
    <xdr:ext cx="1097993" cy="3207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文本框 37">
              <a:extLst>
                <a:ext uri="{FF2B5EF4-FFF2-40B4-BE49-F238E27FC236}">
                  <a16:creationId xmlns:a16="http://schemas.microsoft.com/office/drawing/2014/main" id="{49A32753-59BC-4852-A50D-BB6292EFA211}"/>
                </a:ext>
              </a:extLst>
            </xdr:cNvPr>
            <xdr:cNvSpPr txBox="1"/>
          </xdr:nvSpPr>
          <xdr:spPr>
            <a:xfrm>
              <a:off x="7696200" y="6076950"/>
              <a:ext cx="1097993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𝑎𝑜</m:t>
                    </m:r>
                    <m:r>
                      <a:rPr lang="en-US" altLang="zh-CN" sz="1100" b="0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2= 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1+ </m:t>
                        </m:r>
                        <m:sSup>
                          <m:sSupPr>
                            <m:ctrlPr>
                              <a:rPr lang="en-US" altLang="zh-CN" sz="1100" i="1">
                                <a:solidFill>
                                  <a:srgbClr val="00B0F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𝑍𝑜</m:t>
                            </m:r>
                            <m:r>
                              <a:rPr lang="en-US" altLang="zh-CN" sz="1100" b="0" i="1">
                                <a:solidFill>
                                  <a:srgbClr val="00B0F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1100">
                <a:solidFill>
                  <a:srgbClr val="00B0F0"/>
                </a:solidFill>
              </a:endParaRPr>
            </a:p>
          </xdr:txBody>
        </xdr:sp>
      </mc:Choice>
      <mc:Fallback xmlns="">
        <xdr:sp macro="" textlink="">
          <xdr:nvSpPr>
            <xdr:cNvPr id="38" name="文本框 37">
              <a:extLst>
                <a:ext uri="{FF2B5EF4-FFF2-40B4-BE49-F238E27FC236}">
                  <a16:creationId xmlns:a16="http://schemas.microsoft.com/office/drawing/2014/main" id="{49A32753-59BC-4852-A50D-BB6292EFA211}"/>
                </a:ext>
              </a:extLst>
            </xdr:cNvPr>
            <xdr:cNvSpPr txBox="1"/>
          </xdr:nvSpPr>
          <xdr:spPr>
            <a:xfrm>
              <a:off x="7696200" y="6076950"/>
              <a:ext cx="1097993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𝑎𝑜2=  1/(1+ </a:t>
              </a:r>
              <a:r>
                <a:rPr lang="en-US" altLang="zh-CN" sz="1100" b="0" i="0">
                  <a:solidFill>
                    <a:srgbClr val="00B0F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altLang="zh-CN" sz="1100" b="0" i="0">
                  <a:solidFill>
                    <a:srgbClr val="00B0F0"/>
                  </a:solidFill>
                  <a:effectLst/>
                  <a:latin typeface="+mn-lt"/>
                  <a:ea typeface="+mn-ea"/>
                  <a:cs typeface="+mn-cs"/>
                </a:rPr>
                <a:t>^(</a:t>
              </a:r>
              <a:r>
                <a:rPr lang="en-US" altLang="zh-CN" sz="1100" b="0" i="0">
                  <a:solidFill>
                    <a:srgbClr val="00B0F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−𝑍𝑜2</a:t>
              </a:r>
              <a:r>
                <a:rPr lang="en-US" altLang="zh-CN" sz="1100" b="0" i="0">
                  <a:solidFill>
                    <a:srgbClr val="00B0F0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100" b="0" i="0">
                  <a:solidFill>
                    <a:srgbClr val="00B0F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zh-CN" altLang="en-US" sz="1100">
                <a:solidFill>
                  <a:srgbClr val="00B0F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585787</xdr:colOff>
      <xdr:row>33</xdr:row>
      <xdr:rowOff>152400</xdr:rowOff>
    </xdr:from>
    <xdr:ext cx="65" cy="172227"/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E31739DD-097A-4927-8908-3E66EB9057E4}"/>
            </a:ext>
          </a:extLst>
        </xdr:cNvPr>
        <xdr:cNvSpPr txBox="1"/>
      </xdr:nvSpPr>
      <xdr:spPr>
        <a:xfrm>
          <a:off x="5434012" y="3876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3</xdr:col>
      <xdr:colOff>585787</xdr:colOff>
      <xdr:row>29</xdr:row>
      <xdr:rowOff>152400</xdr:rowOff>
    </xdr:from>
    <xdr:ext cx="65" cy="172227"/>
    <xdr:sp macro="" textlink="">
      <xdr:nvSpPr>
        <xdr:cNvPr id="40" name="文本框 39">
          <a:extLst>
            <a:ext uri="{FF2B5EF4-FFF2-40B4-BE49-F238E27FC236}">
              <a16:creationId xmlns:a16="http://schemas.microsoft.com/office/drawing/2014/main" id="{BB5D8017-6A22-4856-ACE3-D8D1425B3010}"/>
            </a:ext>
          </a:extLst>
        </xdr:cNvPr>
        <xdr:cNvSpPr txBox="1"/>
      </xdr:nvSpPr>
      <xdr:spPr>
        <a:xfrm>
          <a:off x="4062412" y="3209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3</xdr:col>
      <xdr:colOff>585787</xdr:colOff>
      <xdr:row>29</xdr:row>
      <xdr:rowOff>152400</xdr:rowOff>
    </xdr:from>
    <xdr:ext cx="65" cy="172227"/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BEDE9024-1960-4CCE-90A5-25A584D1EB18}"/>
            </a:ext>
          </a:extLst>
        </xdr:cNvPr>
        <xdr:cNvSpPr txBox="1"/>
      </xdr:nvSpPr>
      <xdr:spPr>
        <a:xfrm>
          <a:off x="4062412" y="3209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3</xdr:col>
      <xdr:colOff>585787</xdr:colOff>
      <xdr:row>33</xdr:row>
      <xdr:rowOff>152400</xdr:rowOff>
    </xdr:from>
    <xdr:ext cx="65" cy="172227"/>
    <xdr:sp macro="" textlink="">
      <xdr:nvSpPr>
        <xdr:cNvPr id="42" name="文本框 41">
          <a:extLst>
            <a:ext uri="{FF2B5EF4-FFF2-40B4-BE49-F238E27FC236}">
              <a16:creationId xmlns:a16="http://schemas.microsoft.com/office/drawing/2014/main" id="{4643D2DE-9AEC-4FD8-B957-E948DE22E42E}"/>
            </a:ext>
          </a:extLst>
        </xdr:cNvPr>
        <xdr:cNvSpPr txBox="1"/>
      </xdr:nvSpPr>
      <xdr:spPr>
        <a:xfrm>
          <a:off x="4062412" y="4629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11</xdr:col>
      <xdr:colOff>19050</xdr:colOff>
      <xdr:row>17</xdr:row>
      <xdr:rowOff>123825</xdr:rowOff>
    </xdr:from>
    <xdr:ext cx="4679486" cy="3219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文本框 46">
              <a:extLst>
                <a:ext uri="{FF2B5EF4-FFF2-40B4-BE49-F238E27FC236}">
                  <a16:creationId xmlns:a16="http://schemas.microsoft.com/office/drawing/2014/main" id="{BECFC664-8119-44E8-A0D4-B94241799789}"/>
                </a:ext>
              </a:extLst>
            </xdr:cNvPr>
            <xdr:cNvSpPr txBox="1"/>
          </xdr:nvSpPr>
          <xdr:spPr>
            <a:xfrm>
              <a:off x="9229725" y="2476500"/>
              <a:ext cx="4679486" cy="3219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m:rPr>
                            <m:sty m:val="p"/>
                          </m:r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E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𝑡𝑜𝑡𝑎𝑙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5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𝐸𝑡𝑜𝑡𝑎𝑙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𝑍𝑜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𝑍𝑜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5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=−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1 −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 ∗</m:t>
                    </m:r>
                    <m:d>
                      <m:dPr>
                        <m:begChr m:val="["/>
                        <m:endChr m:val="]"/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1∗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1 −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𝑎𝑜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d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𝑎h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1</m:t>
                    </m:r>
                  </m:oMath>
                </m:oMathPara>
              </a14:m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7" name="文本框 46">
              <a:extLst>
                <a:ext uri="{FF2B5EF4-FFF2-40B4-BE49-F238E27FC236}">
                  <a16:creationId xmlns:a16="http://schemas.microsoft.com/office/drawing/2014/main" id="{BECFC664-8119-44E8-A0D4-B94241799789}"/>
                </a:ext>
              </a:extLst>
            </xdr:cNvPr>
            <xdr:cNvSpPr txBox="1"/>
          </xdr:nvSpPr>
          <xdr:spPr>
            <a:xfrm>
              <a:off x="9229725" y="2476500"/>
              <a:ext cx="4679486" cy="3219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𝜕E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𝑡𝑜𝑡𝑎𝑙/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𝑊5=  𝜕𝐸𝑡𝑜𝑡𝑎𝑙/𝜕𝑎𝑜1∗𝜕𝑎𝑜1/𝜕𝑍𝑜1∗𝜕𝑍𝑜1/𝜕𝑊5=−(𝑡1 −𝑎𝑜1)  ∗[𝑎𝑜1∗(1 −𝑎𝑜1)]∗𝑎ℎ1</a:t>
              </a:r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28575</xdr:colOff>
      <xdr:row>18</xdr:row>
      <xdr:rowOff>180975</xdr:rowOff>
    </xdr:from>
    <xdr:ext cx="4679486" cy="3219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文本框 47">
              <a:extLst>
                <a:ext uri="{FF2B5EF4-FFF2-40B4-BE49-F238E27FC236}">
                  <a16:creationId xmlns:a16="http://schemas.microsoft.com/office/drawing/2014/main" id="{104DFC19-6055-4A6F-BDBA-279656476EEC}"/>
                </a:ext>
              </a:extLst>
            </xdr:cNvPr>
            <xdr:cNvSpPr txBox="1"/>
          </xdr:nvSpPr>
          <xdr:spPr>
            <a:xfrm>
              <a:off x="9239250" y="3143250"/>
              <a:ext cx="4679486" cy="3219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m:rPr>
                            <m:sty m:val="p"/>
                          </m:r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E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𝑡𝑜𝑡𝑎𝑙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𝐸𝑡𝑜𝑡𝑎𝑙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𝑍𝑜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𝑍𝑜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=−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1 −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 ∗</m:t>
                    </m:r>
                    <m:d>
                      <m:dPr>
                        <m:begChr m:val="["/>
                        <m:endChr m:val="]"/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1∗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1 −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𝑎𝑜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d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𝑎h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8" name="文本框 47">
              <a:extLst>
                <a:ext uri="{FF2B5EF4-FFF2-40B4-BE49-F238E27FC236}">
                  <a16:creationId xmlns:a16="http://schemas.microsoft.com/office/drawing/2014/main" id="{104DFC19-6055-4A6F-BDBA-279656476EEC}"/>
                </a:ext>
              </a:extLst>
            </xdr:cNvPr>
            <xdr:cNvSpPr txBox="1"/>
          </xdr:nvSpPr>
          <xdr:spPr>
            <a:xfrm>
              <a:off x="9239250" y="3143250"/>
              <a:ext cx="4679486" cy="3219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𝜕E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𝑡𝑜𝑡𝑎𝑙/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𝑊6=  𝜕𝐸𝑡𝑜𝑡𝑎𝑙/𝜕𝑎𝑜1∗𝜕𝑎𝑜1/𝜕𝑍𝑜1∗𝜕𝑍𝑜1/𝜕𝑊6=−(𝑡1 −𝑎𝑜1)  ∗[𝑎𝑜1∗(1 −𝑎𝑜1)]∗𝑎ℎ2</a:t>
              </a:r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19050</xdr:colOff>
      <xdr:row>19</xdr:row>
      <xdr:rowOff>219075</xdr:rowOff>
    </xdr:from>
    <xdr:ext cx="4679486" cy="3219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文本框 48">
              <a:extLst>
                <a:ext uri="{FF2B5EF4-FFF2-40B4-BE49-F238E27FC236}">
                  <a16:creationId xmlns:a16="http://schemas.microsoft.com/office/drawing/2014/main" id="{F5843A13-F379-4C15-80C3-6555866C2F50}"/>
                </a:ext>
              </a:extLst>
            </xdr:cNvPr>
            <xdr:cNvSpPr txBox="1"/>
          </xdr:nvSpPr>
          <xdr:spPr>
            <a:xfrm>
              <a:off x="9229725" y="3857625"/>
              <a:ext cx="4679486" cy="3219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m:rPr>
                            <m:sty m:val="p"/>
                          </m:r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E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𝑡𝑜𝑡𝑎𝑙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7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𝐸𝑡𝑜𝑡𝑎𝑙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𝑍𝑜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𝑍𝑜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7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=−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2 −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 ∗</m:t>
                    </m:r>
                    <m:d>
                      <m:dPr>
                        <m:begChr m:val="["/>
                        <m:endChr m:val="]"/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2∗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1 −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𝑎𝑜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𝑎h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1</m:t>
                    </m:r>
                  </m:oMath>
                </m:oMathPara>
              </a14:m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9" name="文本框 48">
              <a:extLst>
                <a:ext uri="{FF2B5EF4-FFF2-40B4-BE49-F238E27FC236}">
                  <a16:creationId xmlns:a16="http://schemas.microsoft.com/office/drawing/2014/main" id="{F5843A13-F379-4C15-80C3-6555866C2F50}"/>
                </a:ext>
              </a:extLst>
            </xdr:cNvPr>
            <xdr:cNvSpPr txBox="1"/>
          </xdr:nvSpPr>
          <xdr:spPr>
            <a:xfrm>
              <a:off x="9229725" y="3857625"/>
              <a:ext cx="4679486" cy="3219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𝜕E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𝑡𝑜𝑡𝑎𝑙/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𝑊7=  𝜕𝐸𝑡𝑜𝑡𝑎𝑙/𝜕𝑎𝑜2∗𝜕𝑎𝑜2/𝜕𝑍𝑜2∗𝜕𝑍𝑜2/𝜕𝑊7=−(𝑡2 −𝑎𝑜2)  ∗[𝑎𝑜2∗(1 −𝑎𝑜2)]∗𝑎ℎ1</a:t>
              </a:r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9525</xdr:colOff>
      <xdr:row>20</xdr:row>
      <xdr:rowOff>190500</xdr:rowOff>
    </xdr:from>
    <xdr:ext cx="4757584" cy="3219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文本框 49">
              <a:extLst>
                <a:ext uri="{FF2B5EF4-FFF2-40B4-BE49-F238E27FC236}">
                  <a16:creationId xmlns:a16="http://schemas.microsoft.com/office/drawing/2014/main" id="{D2A77F92-9006-4229-9B45-0C33BB87933B}"/>
                </a:ext>
              </a:extLst>
            </xdr:cNvPr>
            <xdr:cNvSpPr txBox="1"/>
          </xdr:nvSpPr>
          <xdr:spPr>
            <a:xfrm>
              <a:off x="9220200" y="4543425"/>
              <a:ext cx="4757584" cy="3219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m:rPr>
                            <m:sty m:val="p"/>
                          </m:r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E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𝑡𝑜𝑡𝑎𝑙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𝐸𝑡𝑜𝑡𝑎𝑙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𝑍𝑜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𝑍𝑜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=−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2 −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 ∗</m:t>
                    </m:r>
                    <m:d>
                      <m:dPr>
                        <m:begChr m:val="["/>
                        <m:endChr m:val="]"/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2∗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1 −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𝑎𝑜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𝑎h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50" name="文本框 49">
              <a:extLst>
                <a:ext uri="{FF2B5EF4-FFF2-40B4-BE49-F238E27FC236}">
                  <a16:creationId xmlns:a16="http://schemas.microsoft.com/office/drawing/2014/main" id="{D2A77F92-9006-4229-9B45-0C33BB87933B}"/>
                </a:ext>
              </a:extLst>
            </xdr:cNvPr>
            <xdr:cNvSpPr txBox="1"/>
          </xdr:nvSpPr>
          <xdr:spPr>
            <a:xfrm>
              <a:off x="9220200" y="4543425"/>
              <a:ext cx="4757584" cy="3219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𝜕E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𝑡𝑜𝑡𝑎𝑙/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𝑊8=  𝜕𝐸𝑡𝑜𝑡𝑎𝑙/𝜕𝑎𝑜2∗𝜕𝑎𝑜2/𝜕𝑍𝑜2∗𝜕𝑍𝑜2/𝜕𝑊8=−(𝑡2 −𝑎𝑜2)  ∗[𝑎𝑜2∗(1 −𝑎𝑜2)]∗𝑎ℎ2</a:t>
              </a:r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0</xdr:colOff>
      <xdr:row>4</xdr:row>
      <xdr:rowOff>1</xdr:rowOff>
    </xdr:from>
    <xdr:ext cx="3227295" cy="5602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文本框 51">
              <a:extLst>
                <a:ext uri="{FF2B5EF4-FFF2-40B4-BE49-F238E27FC236}">
                  <a16:creationId xmlns:a16="http://schemas.microsoft.com/office/drawing/2014/main" id="{0487910B-7924-42E0-9E55-C0AC123A09D8}"/>
                </a:ext>
              </a:extLst>
            </xdr:cNvPr>
            <xdr:cNvSpPr txBox="1"/>
          </xdr:nvSpPr>
          <xdr:spPr>
            <a:xfrm>
              <a:off x="12248029" y="2039472"/>
              <a:ext cx="3227295" cy="5602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1∗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1 −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𝑎𝑖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</m:oMath>
                </m:oMathPara>
              </a14:m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52" name="文本框 51">
              <a:extLst>
                <a:ext uri="{FF2B5EF4-FFF2-40B4-BE49-F238E27FC236}">
                  <a16:creationId xmlns:a16="http://schemas.microsoft.com/office/drawing/2014/main" id="{0487910B-7924-42E0-9E55-C0AC123A09D8}"/>
                </a:ext>
              </a:extLst>
            </xdr:cNvPr>
            <xdr:cNvSpPr txBox="1"/>
          </xdr:nvSpPr>
          <xdr:spPr>
            <a:xfrm>
              <a:off x="12248029" y="2039472"/>
              <a:ext cx="3227295" cy="5602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/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𝑊1=  𝜕𝑎ℎ1/𝜕𝑍ℎ1∗𝜕𝑍ℎ1/𝜕𝑊1=[𝑎ℎ1∗(1 −𝑎ℎ1)]∗𝑎𝑖1</a:t>
              </a: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0</xdr:colOff>
      <xdr:row>8</xdr:row>
      <xdr:rowOff>1</xdr:rowOff>
    </xdr:from>
    <xdr:ext cx="3361765" cy="5827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文本框 52">
              <a:extLst>
                <a:ext uri="{FF2B5EF4-FFF2-40B4-BE49-F238E27FC236}">
                  <a16:creationId xmlns:a16="http://schemas.microsoft.com/office/drawing/2014/main" id="{0921C7BB-60E7-4721-90CB-8A48923FF6C8}"/>
                </a:ext>
              </a:extLst>
            </xdr:cNvPr>
            <xdr:cNvSpPr txBox="1"/>
          </xdr:nvSpPr>
          <xdr:spPr>
            <a:xfrm>
              <a:off x="12248029" y="5009030"/>
              <a:ext cx="3361765" cy="5827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 eaLnBrk="1" fontAlgn="auto" latinLnBrk="0" hangingPunct="1"/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1∗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1 −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𝑎𝑖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</m:oMath>
                </m:oMathPara>
              </a14:m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53" name="文本框 52">
              <a:extLst>
                <a:ext uri="{FF2B5EF4-FFF2-40B4-BE49-F238E27FC236}">
                  <a16:creationId xmlns:a16="http://schemas.microsoft.com/office/drawing/2014/main" id="{0921C7BB-60E7-4721-90CB-8A48923FF6C8}"/>
                </a:ext>
              </a:extLst>
            </xdr:cNvPr>
            <xdr:cNvSpPr txBox="1"/>
          </xdr:nvSpPr>
          <xdr:spPr>
            <a:xfrm>
              <a:off x="12248029" y="5009030"/>
              <a:ext cx="3361765" cy="5827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 eaLnBrk="1" fontAlgn="auto" latinLnBrk="0" hangingPunct="1"/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/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𝑊2=  𝜕𝑎ℎ1/𝜕𝑍ℎ1∗𝜕𝑍ℎ1/𝜕𝑊2=[𝑎ℎ1∗(1 −𝑎ℎ1)]∗𝑎𝑖2</a:t>
              </a: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0</xdr:colOff>
      <xdr:row>12</xdr:row>
      <xdr:rowOff>1</xdr:rowOff>
    </xdr:from>
    <xdr:ext cx="3182471" cy="5714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文本框 53">
              <a:extLst>
                <a:ext uri="{FF2B5EF4-FFF2-40B4-BE49-F238E27FC236}">
                  <a16:creationId xmlns:a16="http://schemas.microsoft.com/office/drawing/2014/main" id="{BFAA9C07-9585-4785-A5AC-82E039CB1768}"/>
                </a:ext>
              </a:extLst>
            </xdr:cNvPr>
            <xdr:cNvSpPr txBox="1"/>
          </xdr:nvSpPr>
          <xdr:spPr>
            <a:xfrm>
              <a:off x="12248029" y="7541560"/>
              <a:ext cx="3182471" cy="571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2∗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1 −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𝑎𝑖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</m:oMath>
                </m:oMathPara>
              </a14:m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54" name="文本框 53">
              <a:extLst>
                <a:ext uri="{FF2B5EF4-FFF2-40B4-BE49-F238E27FC236}">
                  <a16:creationId xmlns:a16="http://schemas.microsoft.com/office/drawing/2014/main" id="{BFAA9C07-9585-4785-A5AC-82E039CB1768}"/>
                </a:ext>
              </a:extLst>
            </xdr:cNvPr>
            <xdr:cNvSpPr txBox="1"/>
          </xdr:nvSpPr>
          <xdr:spPr>
            <a:xfrm>
              <a:off x="12248029" y="7541560"/>
              <a:ext cx="3182471" cy="571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𝑊3=  𝜕𝑎ℎ2/𝜕𝑍ℎ2∗𝜕𝑍ℎ2/𝜕𝑊3=[𝑎ℎ2∗(1 −𝑎ℎ2)]∗𝑎𝑖1</a:t>
              </a:r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0</xdr:colOff>
      <xdr:row>16</xdr:row>
      <xdr:rowOff>1</xdr:rowOff>
    </xdr:from>
    <xdr:ext cx="3216089" cy="6051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文本框 54">
              <a:extLst>
                <a:ext uri="{FF2B5EF4-FFF2-40B4-BE49-F238E27FC236}">
                  <a16:creationId xmlns:a16="http://schemas.microsoft.com/office/drawing/2014/main" id="{7C094F01-04D9-49DB-B006-BF771C9C02E8}"/>
                </a:ext>
              </a:extLst>
            </xdr:cNvPr>
            <xdr:cNvSpPr txBox="1"/>
          </xdr:nvSpPr>
          <xdr:spPr>
            <a:xfrm>
              <a:off x="12248029" y="9962030"/>
              <a:ext cx="3216089" cy="6051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2∗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1 −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𝑎𝑖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</m:oMath>
                </m:oMathPara>
              </a14:m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55" name="文本框 54">
              <a:extLst>
                <a:ext uri="{FF2B5EF4-FFF2-40B4-BE49-F238E27FC236}">
                  <a16:creationId xmlns:a16="http://schemas.microsoft.com/office/drawing/2014/main" id="{7C094F01-04D9-49DB-B006-BF771C9C02E8}"/>
                </a:ext>
              </a:extLst>
            </xdr:cNvPr>
            <xdr:cNvSpPr txBox="1"/>
          </xdr:nvSpPr>
          <xdr:spPr>
            <a:xfrm>
              <a:off x="12248029" y="9962030"/>
              <a:ext cx="3216089" cy="6051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𝑊4=  𝜕𝑎ℎ2/𝜕𝑍ℎ2∗𝜕𝑍ℎ2/𝜕𝑊4=[𝑎ℎ2∗(1 −𝑎ℎ2)]∗𝑎𝑖2</a:t>
              </a:r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0</xdr:colOff>
      <xdr:row>25</xdr:row>
      <xdr:rowOff>1</xdr:rowOff>
    </xdr:from>
    <xdr:ext cx="2823883" cy="5939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文本框 55">
              <a:extLst>
                <a:ext uri="{FF2B5EF4-FFF2-40B4-BE49-F238E27FC236}">
                  <a16:creationId xmlns:a16="http://schemas.microsoft.com/office/drawing/2014/main" id="{16FE0EB6-BBD8-4ABB-8C90-D05E25FE363A}"/>
                </a:ext>
              </a:extLst>
            </xdr:cNvPr>
            <xdr:cNvSpPr txBox="1"/>
          </xdr:nvSpPr>
          <xdr:spPr>
            <a:xfrm>
              <a:off x="12248029" y="15901148"/>
              <a:ext cx="2823883" cy="5939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2∗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1 −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</m:e>
                    </m:d>
                  </m:oMath>
                </m:oMathPara>
              </a14:m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56" name="文本框 55">
              <a:extLst>
                <a:ext uri="{FF2B5EF4-FFF2-40B4-BE49-F238E27FC236}">
                  <a16:creationId xmlns:a16="http://schemas.microsoft.com/office/drawing/2014/main" id="{16FE0EB6-BBD8-4ABB-8C90-D05E25FE363A}"/>
                </a:ext>
              </a:extLst>
            </xdr:cNvPr>
            <xdr:cNvSpPr txBox="1"/>
          </xdr:nvSpPr>
          <xdr:spPr>
            <a:xfrm>
              <a:off x="12248029" y="15901148"/>
              <a:ext cx="2823883" cy="5939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𝑏1=  𝜕𝑎ℎ2/𝜕𝑍ℎ2∗𝜕𝑍ℎ2/𝜕𝑏1=[𝑎ℎ2∗(1 −𝑎ℎ2)]</a:t>
              </a:r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9525</xdr:colOff>
      <xdr:row>28</xdr:row>
      <xdr:rowOff>38101</xdr:rowOff>
    </xdr:from>
    <xdr:ext cx="2835089" cy="4258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文本框 56">
              <a:extLst>
                <a:ext uri="{FF2B5EF4-FFF2-40B4-BE49-F238E27FC236}">
                  <a16:creationId xmlns:a16="http://schemas.microsoft.com/office/drawing/2014/main" id="{5D2EA1BE-8529-4870-906C-3C7C27C59B8D}"/>
                </a:ext>
              </a:extLst>
            </xdr:cNvPr>
            <xdr:cNvSpPr txBox="1"/>
          </xdr:nvSpPr>
          <xdr:spPr>
            <a:xfrm>
              <a:off x="13382625" y="17745076"/>
              <a:ext cx="2835089" cy="425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num>
                          <m:den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2∗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1 −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57" name="文本框 56">
              <a:extLst>
                <a:ext uri="{FF2B5EF4-FFF2-40B4-BE49-F238E27FC236}">
                  <a16:creationId xmlns:a16="http://schemas.microsoft.com/office/drawing/2014/main" id="{5D2EA1BE-8529-4870-906C-3C7C27C59B8D}"/>
                </a:ext>
              </a:extLst>
            </xdr:cNvPr>
            <xdr:cNvSpPr txBox="1"/>
          </xdr:nvSpPr>
          <xdr:spPr>
            <a:xfrm>
              <a:off x="13382625" y="17745076"/>
              <a:ext cx="2835089" cy="425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 eaLnBrk="1" fontAlgn="auto" latinLnBrk="0" hangingPunct="1"/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𝑏1=  𝜕𝑎𝑜2/𝜕𝑍𝑜1∗(𝜕𝑍𝑜2/𝜕𝑏2)=[𝑎𝑜2∗(1 −𝑎𝑜2)]</a:t>
              </a: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14</xdr:col>
      <xdr:colOff>276785</xdr:colOff>
      <xdr:row>29</xdr:row>
      <xdr:rowOff>201707</xdr:rowOff>
    </xdr:from>
    <xdr:ext cx="2162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文本框 57">
              <a:extLst>
                <a:ext uri="{FF2B5EF4-FFF2-40B4-BE49-F238E27FC236}">
                  <a16:creationId xmlns:a16="http://schemas.microsoft.com/office/drawing/2014/main" id="{20C28AE3-268D-09E1-349D-1A5E6AA37568}"/>
                </a:ext>
              </a:extLst>
            </xdr:cNvPr>
            <xdr:cNvSpPr txBox="1"/>
          </xdr:nvSpPr>
          <xdr:spPr>
            <a:xfrm>
              <a:off x="24985756" y="16338178"/>
              <a:ext cx="2162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𝜂</m:t>
                    </m:r>
                  </m:oMath>
                </m:oMathPara>
              </a14:m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58" name="文本框 57">
              <a:extLst>
                <a:ext uri="{FF2B5EF4-FFF2-40B4-BE49-F238E27FC236}">
                  <a16:creationId xmlns:a16="http://schemas.microsoft.com/office/drawing/2014/main" id="{20C28AE3-268D-09E1-349D-1A5E6AA37568}"/>
                </a:ext>
              </a:extLst>
            </xdr:cNvPr>
            <xdr:cNvSpPr txBox="1"/>
          </xdr:nvSpPr>
          <xdr:spPr>
            <a:xfrm>
              <a:off x="24985756" y="16338178"/>
              <a:ext cx="2162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zh-CN" altLang="en-US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𝜂</a:t>
              </a:r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190497</xdr:colOff>
      <xdr:row>2</xdr:row>
      <xdr:rowOff>402292</xdr:rowOff>
    </xdr:from>
    <xdr:ext cx="1467974" cy="2472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文本框 58">
              <a:extLst>
                <a:ext uri="{FF2B5EF4-FFF2-40B4-BE49-F238E27FC236}">
                  <a16:creationId xmlns:a16="http://schemas.microsoft.com/office/drawing/2014/main" id="{EEB0DF40-B132-452B-91BD-AD05A868EA2F}"/>
                </a:ext>
              </a:extLst>
            </xdr:cNvPr>
            <xdr:cNvSpPr txBox="1"/>
          </xdr:nvSpPr>
          <xdr:spPr>
            <a:xfrm>
              <a:off x="8919879" y="1253939"/>
              <a:ext cx="1467974" cy="247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w1+ =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altLang="zh-CN" sz="110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w</m:t>
                  </m:r>
                  <m:r>
                    <a:rPr lang="en-US" altLang="zh-CN" sz="1100" b="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1 − </m:t>
                  </m:r>
                  <m:r>
                    <a:rPr lang="zh-CN" altLang="en-US" sz="110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𝜂</m:t>
                  </m:r>
                </m:oMath>
              </a14:m>
              <a:r>
                <a:rPr lang="zh-CN" altLang="en-US" sz="110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*</a:t>
              </a:r>
              <a:r>
                <a:rPr lang="en-US" altLang="zh-CN" sz="1100" baseline="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m:rPr>
                          <m:sty m:val="p"/>
                        </m:rP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E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𝑡𝑜𝑡𝑎𝑙</m:t>
                      </m:r>
                    </m:num>
                    <m:den>
                      <m: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59" name="文本框 58">
              <a:extLst>
                <a:ext uri="{FF2B5EF4-FFF2-40B4-BE49-F238E27FC236}">
                  <a16:creationId xmlns:a16="http://schemas.microsoft.com/office/drawing/2014/main" id="{EEB0DF40-B132-452B-91BD-AD05A868EA2F}"/>
                </a:ext>
              </a:extLst>
            </xdr:cNvPr>
            <xdr:cNvSpPr txBox="1"/>
          </xdr:nvSpPr>
          <xdr:spPr>
            <a:xfrm>
              <a:off x="8919879" y="1253939"/>
              <a:ext cx="1467974" cy="247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w1+ =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w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1 − </a:t>
              </a:r>
              <a:r>
                <a:rPr lang="zh-CN" altLang="en-US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𝜂</a:t>
              </a:r>
              <a:r>
                <a:rPr lang="zh-CN" altLang="en-US" sz="110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*</a:t>
              </a:r>
              <a:r>
                <a:rPr lang="en-US" altLang="zh-CN" sz="1100" baseline="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𝜕E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𝑊1</a:t>
              </a:r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190500</xdr:colOff>
      <xdr:row>6</xdr:row>
      <xdr:rowOff>475689</xdr:rowOff>
    </xdr:from>
    <xdr:ext cx="1467974" cy="2472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文本框 59">
              <a:extLst>
                <a:ext uri="{FF2B5EF4-FFF2-40B4-BE49-F238E27FC236}">
                  <a16:creationId xmlns:a16="http://schemas.microsoft.com/office/drawing/2014/main" id="{2040ED44-A8A1-4E1F-BBC2-E30E410A24CC}"/>
                </a:ext>
              </a:extLst>
            </xdr:cNvPr>
            <xdr:cNvSpPr txBox="1"/>
          </xdr:nvSpPr>
          <xdr:spPr>
            <a:xfrm>
              <a:off x="8919882" y="4140013"/>
              <a:ext cx="1467974" cy="247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w2+ =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altLang="zh-CN" sz="110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w</m:t>
                  </m:r>
                  <m:r>
                    <a:rPr lang="en-US" altLang="zh-CN" sz="1100" b="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2 − </m:t>
                  </m:r>
                  <m:r>
                    <a:rPr lang="zh-CN" altLang="en-US" sz="110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𝜂</m:t>
                  </m:r>
                </m:oMath>
              </a14:m>
              <a:r>
                <a:rPr lang="zh-CN" altLang="en-US" sz="110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*</a:t>
              </a:r>
              <a:r>
                <a:rPr lang="en-US" altLang="zh-CN" sz="1100" baseline="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m:rPr>
                          <m:sty m:val="p"/>
                        </m:rP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E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𝑡𝑜𝑡𝑎𝑙</m:t>
                      </m:r>
                    </m:num>
                    <m:den>
                      <m: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60" name="文本框 59">
              <a:extLst>
                <a:ext uri="{FF2B5EF4-FFF2-40B4-BE49-F238E27FC236}">
                  <a16:creationId xmlns:a16="http://schemas.microsoft.com/office/drawing/2014/main" id="{2040ED44-A8A1-4E1F-BBC2-E30E410A24CC}"/>
                </a:ext>
              </a:extLst>
            </xdr:cNvPr>
            <xdr:cNvSpPr txBox="1"/>
          </xdr:nvSpPr>
          <xdr:spPr>
            <a:xfrm>
              <a:off x="8919882" y="4140013"/>
              <a:ext cx="1467974" cy="247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w2+ =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w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2 − </a:t>
              </a:r>
              <a:r>
                <a:rPr lang="zh-CN" altLang="en-US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𝜂</a:t>
              </a:r>
              <a:r>
                <a:rPr lang="zh-CN" altLang="en-US" sz="110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*</a:t>
              </a:r>
              <a:r>
                <a:rPr lang="en-US" altLang="zh-CN" sz="1100" baseline="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𝜕E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𝑊2</a:t>
              </a:r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125506</xdr:colOff>
      <xdr:row>10</xdr:row>
      <xdr:rowOff>460562</xdr:rowOff>
    </xdr:from>
    <xdr:ext cx="1467974" cy="2472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文本框 60">
              <a:extLst>
                <a:ext uri="{FF2B5EF4-FFF2-40B4-BE49-F238E27FC236}">
                  <a16:creationId xmlns:a16="http://schemas.microsoft.com/office/drawing/2014/main" id="{9C96E458-D8BC-4061-BA95-299F7A341965}"/>
                </a:ext>
              </a:extLst>
            </xdr:cNvPr>
            <xdr:cNvSpPr txBox="1"/>
          </xdr:nvSpPr>
          <xdr:spPr>
            <a:xfrm>
              <a:off x="8859931" y="6775637"/>
              <a:ext cx="1467974" cy="247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w3+ =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altLang="zh-CN" sz="110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w</m:t>
                  </m:r>
                  <m:r>
                    <a:rPr lang="en-US" altLang="zh-CN" sz="1100" b="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3 − </m:t>
                  </m:r>
                  <m:r>
                    <a:rPr lang="zh-CN" altLang="en-US" sz="110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𝜂</m:t>
                  </m:r>
                </m:oMath>
              </a14:m>
              <a:r>
                <a:rPr lang="zh-CN" altLang="en-US" sz="110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*</a:t>
              </a:r>
              <a:r>
                <a:rPr lang="en-US" altLang="zh-CN" sz="1100" baseline="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m:rPr>
                          <m:sty m:val="p"/>
                        </m:rP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E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𝑡𝑜𝑡𝑎𝑙</m:t>
                      </m:r>
                    </m:num>
                    <m:den>
                      <m: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den>
                  </m:f>
                </m:oMath>
              </a14:m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61" name="文本框 60">
              <a:extLst>
                <a:ext uri="{FF2B5EF4-FFF2-40B4-BE49-F238E27FC236}">
                  <a16:creationId xmlns:a16="http://schemas.microsoft.com/office/drawing/2014/main" id="{9C96E458-D8BC-4061-BA95-299F7A341965}"/>
                </a:ext>
              </a:extLst>
            </xdr:cNvPr>
            <xdr:cNvSpPr txBox="1"/>
          </xdr:nvSpPr>
          <xdr:spPr>
            <a:xfrm>
              <a:off x="8859931" y="6775637"/>
              <a:ext cx="1467974" cy="247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w3+ =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w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3 − </a:t>
              </a:r>
              <a:r>
                <a:rPr lang="zh-CN" altLang="en-US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𝜂</a:t>
              </a:r>
              <a:r>
                <a:rPr lang="zh-CN" altLang="en-US" sz="110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*</a:t>
              </a:r>
              <a:r>
                <a:rPr lang="en-US" altLang="zh-CN" sz="1100" baseline="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𝜕E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𝑊3</a:t>
              </a:r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156882</xdr:colOff>
      <xdr:row>14</xdr:row>
      <xdr:rowOff>489137</xdr:rowOff>
    </xdr:from>
    <xdr:ext cx="1467974" cy="2472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文本框 61">
              <a:extLst>
                <a:ext uri="{FF2B5EF4-FFF2-40B4-BE49-F238E27FC236}">
                  <a16:creationId xmlns:a16="http://schemas.microsoft.com/office/drawing/2014/main" id="{07C2C1DC-9BD8-409E-9B5E-8D6C6770D122}"/>
                </a:ext>
              </a:extLst>
            </xdr:cNvPr>
            <xdr:cNvSpPr txBox="1"/>
          </xdr:nvSpPr>
          <xdr:spPr>
            <a:xfrm>
              <a:off x="8886264" y="9240931"/>
              <a:ext cx="1467974" cy="247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w4+ =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altLang="zh-CN" sz="110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w</m:t>
                  </m:r>
                  <m:r>
                    <a:rPr lang="en-US" altLang="zh-CN" sz="1100" b="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4 − </m:t>
                  </m:r>
                  <m:r>
                    <a:rPr lang="zh-CN" altLang="en-US" sz="110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𝜂</m:t>
                  </m:r>
                </m:oMath>
              </a14:m>
              <a:r>
                <a:rPr lang="zh-CN" altLang="en-US" sz="110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*</a:t>
              </a:r>
              <a:r>
                <a:rPr lang="en-US" altLang="zh-CN" sz="1100" baseline="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m:rPr>
                          <m:sty m:val="p"/>
                        </m:rP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E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𝑡𝑜𝑡𝑎𝑙</m:t>
                      </m:r>
                    </m:num>
                    <m:den>
                      <m: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den>
                  </m:f>
                </m:oMath>
              </a14:m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62" name="文本框 61">
              <a:extLst>
                <a:ext uri="{FF2B5EF4-FFF2-40B4-BE49-F238E27FC236}">
                  <a16:creationId xmlns:a16="http://schemas.microsoft.com/office/drawing/2014/main" id="{07C2C1DC-9BD8-409E-9B5E-8D6C6770D122}"/>
                </a:ext>
              </a:extLst>
            </xdr:cNvPr>
            <xdr:cNvSpPr txBox="1"/>
          </xdr:nvSpPr>
          <xdr:spPr>
            <a:xfrm>
              <a:off x="8886264" y="9240931"/>
              <a:ext cx="1467974" cy="247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w4+ =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w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4 − </a:t>
              </a:r>
              <a:r>
                <a:rPr lang="zh-CN" altLang="en-US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𝜂</a:t>
              </a:r>
              <a:r>
                <a:rPr lang="zh-CN" altLang="en-US" sz="110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*</a:t>
              </a:r>
              <a:r>
                <a:rPr lang="en-US" altLang="zh-CN" sz="1100" baseline="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𝜕E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𝑊4</a:t>
              </a:r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78441</xdr:colOff>
      <xdr:row>17</xdr:row>
      <xdr:rowOff>179295</xdr:rowOff>
    </xdr:from>
    <xdr:ext cx="1467974" cy="2472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文本框 62">
              <a:extLst>
                <a:ext uri="{FF2B5EF4-FFF2-40B4-BE49-F238E27FC236}">
                  <a16:creationId xmlns:a16="http://schemas.microsoft.com/office/drawing/2014/main" id="{9D0FAB5E-424B-4A63-9FA0-93ACC77732D6}"/>
                </a:ext>
              </a:extLst>
            </xdr:cNvPr>
            <xdr:cNvSpPr txBox="1"/>
          </xdr:nvSpPr>
          <xdr:spPr>
            <a:xfrm>
              <a:off x="8807823" y="9177619"/>
              <a:ext cx="1467974" cy="247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w5+ =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altLang="zh-CN" sz="110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w</m:t>
                  </m:r>
                  <m:r>
                    <a:rPr lang="en-US" altLang="zh-CN" sz="1100" b="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5 − </m:t>
                  </m:r>
                  <m:r>
                    <a:rPr lang="zh-CN" altLang="en-US" sz="110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𝜂</m:t>
                  </m:r>
                </m:oMath>
              </a14:m>
              <a:r>
                <a:rPr lang="zh-CN" altLang="en-US" sz="110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*</a:t>
              </a:r>
              <a:r>
                <a:rPr lang="en-US" altLang="zh-CN" sz="1100" baseline="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m:rPr>
                          <m:sty m:val="p"/>
                        </m:rP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E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𝑡𝑜𝑡𝑎𝑙</m:t>
                      </m:r>
                    </m:num>
                    <m:den>
                      <m: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den>
                  </m:f>
                </m:oMath>
              </a14:m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63" name="文本框 62">
              <a:extLst>
                <a:ext uri="{FF2B5EF4-FFF2-40B4-BE49-F238E27FC236}">
                  <a16:creationId xmlns:a16="http://schemas.microsoft.com/office/drawing/2014/main" id="{9D0FAB5E-424B-4A63-9FA0-93ACC77732D6}"/>
                </a:ext>
              </a:extLst>
            </xdr:cNvPr>
            <xdr:cNvSpPr txBox="1"/>
          </xdr:nvSpPr>
          <xdr:spPr>
            <a:xfrm>
              <a:off x="8807823" y="9177619"/>
              <a:ext cx="1467974" cy="247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w5+ =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w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5 − </a:t>
              </a:r>
              <a:r>
                <a:rPr lang="zh-CN" altLang="en-US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𝜂</a:t>
              </a:r>
              <a:r>
                <a:rPr lang="zh-CN" altLang="en-US" sz="110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*</a:t>
              </a:r>
              <a:r>
                <a:rPr lang="en-US" altLang="zh-CN" sz="1100" baseline="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𝜕E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𝑡𝑜𝑡𝑎𝑙/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𝑊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123265</xdr:colOff>
      <xdr:row>18</xdr:row>
      <xdr:rowOff>190500</xdr:rowOff>
    </xdr:from>
    <xdr:ext cx="1467974" cy="2472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文本框 63">
              <a:extLst>
                <a:ext uri="{FF2B5EF4-FFF2-40B4-BE49-F238E27FC236}">
                  <a16:creationId xmlns:a16="http://schemas.microsoft.com/office/drawing/2014/main" id="{F40D1F62-B8CD-473A-B03B-E3E9A8060E4E}"/>
                </a:ext>
              </a:extLst>
            </xdr:cNvPr>
            <xdr:cNvSpPr txBox="1"/>
          </xdr:nvSpPr>
          <xdr:spPr>
            <a:xfrm>
              <a:off x="8852647" y="9793941"/>
              <a:ext cx="1467974" cy="247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w6+ =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altLang="zh-CN" sz="110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w</m:t>
                  </m:r>
                  <m:r>
                    <a:rPr lang="en-US" altLang="zh-CN" sz="1100" b="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6 − </m:t>
                  </m:r>
                  <m:r>
                    <a:rPr lang="zh-CN" altLang="en-US" sz="110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𝜂</m:t>
                  </m:r>
                </m:oMath>
              </a14:m>
              <a:r>
                <a:rPr lang="zh-CN" altLang="en-US" sz="110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*</a:t>
              </a:r>
              <a:r>
                <a:rPr lang="en-US" altLang="zh-CN" sz="1100" baseline="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m:rPr>
                          <m:sty m:val="p"/>
                        </m:rP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E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𝑡𝑜𝑡𝑎𝑙</m:t>
                      </m:r>
                    </m:num>
                    <m:den>
                      <m: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</m:oMath>
              </a14:m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64" name="文本框 63">
              <a:extLst>
                <a:ext uri="{FF2B5EF4-FFF2-40B4-BE49-F238E27FC236}">
                  <a16:creationId xmlns:a16="http://schemas.microsoft.com/office/drawing/2014/main" id="{F40D1F62-B8CD-473A-B03B-E3E9A8060E4E}"/>
                </a:ext>
              </a:extLst>
            </xdr:cNvPr>
            <xdr:cNvSpPr txBox="1"/>
          </xdr:nvSpPr>
          <xdr:spPr>
            <a:xfrm>
              <a:off x="8852647" y="9793941"/>
              <a:ext cx="1467974" cy="247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w6+ =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w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6 − </a:t>
              </a:r>
              <a:r>
                <a:rPr lang="zh-CN" altLang="en-US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𝜂</a:t>
              </a:r>
              <a:r>
                <a:rPr lang="zh-CN" altLang="en-US" sz="110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*</a:t>
              </a:r>
              <a:r>
                <a:rPr lang="en-US" altLang="zh-CN" sz="1100" baseline="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𝜕E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𝑡𝑜𝑡𝑎𝑙/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𝑊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100853</xdr:colOff>
      <xdr:row>19</xdr:row>
      <xdr:rowOff>246530</xdr:rowOff>
    </xdr:from>
    <xdr:ext cx="1467974" cy="2472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文本框 64">
              <a:extLst>
                <a:ext uri="{FF2B5EF4-FFF2-40B4-BE49-F238E27FC236}">
                  <a16:creationId xmlns:a16="http://schemas.microsoft.com/office/drawing/2014/main" id="{FE188DAE-F56B-4DB6-9A24-9F376E4B6D95}"/>
                </a:ext>
              </a:extLst>
            </xdr:cNvPr>
            <xdr:cNvSpPr txBox="1"/>
          </xdr:nvSpPr>
          <xdr:spPr>
            <a:xfrm>
              <a:off x="8830235" y="10522324"/>
              <a:ext cx="1467974" cy="247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w7+ =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altLang="zh-CN" sz="110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w</m:t>
                  </m:r>
                  <m:r>
                    <a:rPr lang="en-US" altLang="zh-CN" sz="1100" b="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7 − </m:t>
                  </m:r>
                  <m:r>
                    <a:rPr lang="zh-CN" altLang="en-US" sz="110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𝜂</m:t>
                  </m:r>
                </m:oMath>
              </a14:m>
              <a:r>
                <a:rPr lang="zh-CN" altLang="en-US" sz="110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*</a:t>
              </a:r>
              <a:r>
                <a:rPr lang="en-US" altLang="zh-CN" sz="1100" baseline="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m:rPr>
                          <m:sty m:val="p"/>
                        </m:rP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E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𝑡𝑜𝑡𝑎𝑙</m:t>
                      </m:r>
                    </m:num>
                    <m:den>
                      <m: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</m:t>
                      </m:r>
                    </m:den>
                  </m:f>
                </m:oMath>
              </a14:m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65" name="文本框 64">
              <a:extLst>
                <a:ext uri="{FF2B5EF4-FFF2-40B4-BE49-F238E27FC236}">
                  <a16:creationId xmlns:a16="http://schemas.microsoft.com/office/drawing/2014/main" id="{FE188DAE-F56B-4DB6-9A24-9F376E4B6D95}"/>
                </a:ext>
              </a:extLst>
            </xdr:cNvPr>
            <xdr:cNvSpPr txBox="1"/>
          </xdr:nvSpPr>
          <xdr:spPr>
            <a:xfrm>
              <a:off x="8830235" y="10522324"/>
              <a:ext cx="1467974" cy="247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w7+ =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w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7 − </a:t>
              </a:r>
              <a:r>
                <a:rPr lang="zh-CN" altLang="en-US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𝜂</a:t>
              </a:r>
              <a:r>
                <a:rPr lang="zh-CN" altLang="en-US" sz="110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*</a:t>
              </a:r>
              <a:r>
                <a:rPr lang="en-US" altLang="zh-CN" sz="1100" baseline="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𝜕E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𝑡𝑜𝑡𝑎𝑙/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𝑊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123265</xdr:colOff>
      <xdr:row>20</xdr:row>
      <xdr:rowOff>224117</xdr:rowOff>
    </xdr:from>
    <xdr:ext cx="1467974" cy="2472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文本框 65">
              <a:extLst>
                <a:ext uri="{FF2B5EF4-FFF2-40B4-BE49-F238E27FC236}">
                  <a16:creationId xmlns:a16="http://schemas.microsoft.com/office/drawing/2014/main" id="{11E43FD5-7A12-455C-B38F-43F8598E3C55}"/>
                </a:ext>
              </a:extLst>
            </xdr:cNvPr>
            <xdr:cNvSpPr txBox="1"/>
          </xdr:nvSpPr>
          <xdr:spPr>
            <a:xfrm>
              <a:off x="8852647" y="11217088"/>
              <a:ext cx="1467974" cy="247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w8+ =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altLang="zh-CN" sz="110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w</m:t>
                  </m:r>
                  <m:r>
                    <a:rPr lang="en-US" altLang="zh-CN" sz="1100" b="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5 − </m:t>
                  </m:r>
                  <m:r>
                    <a:rPr lang="zh-CN" altLang="en-US" sz="110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𝜂</m:t>
                  </m:r>
                </m:oMath>
              </a14:m>
              <a:r>
                <a:rPr lang="zh-CN" altLang="en-US" sz="110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*</a:t>
              </a:r>
              <a:r>
                <a:rPr lang="en-US" altLang="zh-CN" sz="1100" baseline="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m:rPr>
                          <m:sty m:val="p"/>
                        </m:rP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E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𝑡𝑜𝑡𝑎𝑙</m:t>
                      </m:r>
                    </m:num>
                    <m:den>
                      <m: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</m:t>
                      </m:r>
                    </m:den>
                  </m:f>
                </m:oMath>
              </a14:m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66" name="文本框 65">
              <a:extLst>
                <a:ext uri="{FF2B5EF4-FFF2-40B4-BE49-F238E27FC236}">
                  <a16:creationId xmlns:a16="http://schemas.microsoft.com/office/drawing/2014/main" id="{11E43FD5-7A12-455C-B38F-43F8598E3C55}"/>
                </a:ext>
              </a:extLst>
            </xdr:cNvPr>
            <xdr:cNvSpPr txBox="1"/>
          </xdr:nvSpPr>
          <xdr:spPr>
            <a:xfrm>
              <a:off x="8852647" y="11217088"/>
              <a:ext cx="1467974" cy="247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w8+ =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w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5 − </a:t>
              </a:r>
              <a:r>
                <a:rPr lang="zh-CN" altLang="en-US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𝜂</a:t>
              </a:r>
              <a:r>
                <a:rPr lang="zh-CN" altLang="en-US" sz="110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*</a:t>
              </a:r>
              <a:r>
                <a:rPr lang="en-US" altLang="zh-CN" sz="1100" baseline="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𝜕E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𝑡𝑜𝑡𝑎𝑙/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𝑊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156882</xdr:colOff>
      <xdr:row>23</xdr:row>
      <xdr:rowOff>95810</xdr:rowOff>
    </xdr:from>
    <xdr:ext cx="1467974" cy="2472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文本框 66">
              <a:extLst>
                <a:ext uri="{FF2B5EF4-FFF2-40B4-BE49-F238E27FC236}">
                  <a16:creationId xmlns:a16="http://schemas.microsoft.com/office/drawing/2014/main" id="{C5D950A3-8640-47E4-AD65-F0B330E9109F}"/>
                </a:ext>
              </a:extLst>
            </xdr:cNvPr>
            <xdr:cNvSpPr txBox="1"/>
          </xdr:nvSpPr>
          <xdr:spPr>
            <a:xfrm>
              <a:off x="8886264" y="14674663"/>
              <a:ext cx="1467974" cy="247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b1+ = </a:t>
              </a:r>
              <a14:m>
                <m:oMath xmlns:m="http://schemas.openxmlformats.org/officeDocument/2006/math">
                  <m:r>
                    <a:rPr lang="en-US" altLang="zh-CN" sz="110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𝑏</m:t>
                  </m:r>
                  <m:r>
                    <a:rPr lang="en-US" altLang="zh-CN" sz="1100" b="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1 − </m:t>
                  </m:r>
                  <m:r>
                    <a:rPr lang="zh-CN" altLang="en-US" sz="110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𝜂</m:t>
                  </m:r>
                </m:oMath>
              </a14:m>
              <a:r>
                <a:rPr lang="zh-CN" altLang="en-US" sz="110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*</a:t>
              </a:r>
              <a:r>
                <a:rPr lang="en-US" altLang="zh-CN" sz="1100" baseline="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m:rPr>
                          <m:sty m:val="p"/>
                        </m:rP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E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𝑡𝑜𝑡𝑎𝑙</m:t>
                      </m:r>
                    </m:num>
                    <m:den>
                      <m: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67" name="文本框 66">
              <a:extLst>
                <a:ext uri="{FF2B5EF4-FFF2-40B4-BE49-F238E27FC236}">
                  <a16:creationId xmlns:a16="http://schemas.microsoft.com/office/drawing/2014/main" id="{C5D950A3-8640-47E4-AD65-F0B330E9109F}"/>
                </a:ext>
              </a:extLst>
            </xdr:cNvPr>
            <xdr:cNvSpPr txBox="1"/>
          </xdr:nvSpPr>
          <xdr:spPr>
            <a:xfrm>
              <a:off x="8886264" y="14674663"/>
              <a:ext cx="1467974" cy="247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b1+ =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𝑏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1 − </a:t>
              </a:r>
              <a:r>
                <a:rPr lang="zh-CN" altLang="en-US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𝜂</a:t>
              </a:r>
              <a:r>
                <a:rPr lang="zh-CN" altLang="en-US" sz="110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*</a:t>
              </a:r>
              <a:r>
                <a:rPr lang="en-US" altLang="zh-CN" sz="1100" baseline="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𝜕E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𝑏1</a:t>
              </a:r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190499</xdr:colOff>
      <xdr:row>27</xdr:row>
      <xdr:rowOff>142315</xdr:rowOff>
    </xdr:from>
    <xdr:ext cx="1467974" cy="2472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文本框 67">
              <a:extLst>
                <a:ext uri="{FF2B5EF4-FFF2-40B4-BE49-F238E27FC236}">
                  <a16:creationId xmlns:a16="http://schemas.microsoft.com/office/drawing/2014/main" id="{536ACE28-6527-4482-B2F2-5B17BCD3271C}"/>
                </a:ext>
              </a:extLst>
            </xdr:cNvPr>
            <xdr:cNvSpPr txBox="1"/>
          </xdr:nvSpPr>
          <xdr:spPr>
            <a:xfrm>
              <a:off x="8919881" y="17253697"/>
              <a:ext cx="1467974" cy="247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b2+ = </a:t>
              </a:r>
              <a14:m>
                <m:oMath xmlns:m="http://schemas.openxmlformats.org/officeDocument/2006/math">
                  <m:r>
                    <a:rPr lang="en-US" altLang="zh-CN" sz="110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𝑏</m:t>
                  </m:r>
                  <m:r>
                    <a:rPr lang="en-US" altLang="zh-CN" sz="1100" b="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2 − </m:t>
                  </m:r>
                  <m:r>
                    <a:rPr lang="zh-CN" altLang="en-US" sz="1100" i="1">
                      <a:solidFill>
                        <a:schemeClr val="accent2">
                          <a:lumMod val="75000"/>
                        </a:schemeClr>
                      </a:solidFill>
                      <a:latin typeface="Cambria Math" panose="02040503050406030204" pitchFamily="18" charset="0"/>
                    </a:rPr>
                    <m:t>𝜂</m:t>
                  </m:r>
                </m:oMath>
              </a14:m>
              <a:r>
                <a:rPr lang="zh-CN" altLang="en-US" sz="110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*</a:t>
              </a:r>
              <a:r>
                <a:rPr lang="en-US" altLang="zh-CN" sz="1100" baseline="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m:rPr>
                          <m:sty m:val="p"/>
                        </m:rP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E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𝑡𝑜𝑡𝑎𝑙</m:t>
                      </m:r>
                    </m:num>
                    <m:den>
                      <m:r>
                        <a:rPr lang="en-US" altLang="zh-CN" sz="11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  <m:r>
                        <a:rPr lang="en-US" altLang="zh-CN" sz="11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68" name="文本框 67">
              <a:extLst>
                <a:ext uri="{FF2B5EF4-FFF2-40B4-BE49-F238E27FC236}">
                  <a16:creationId xmlns:a16="http://schemas.microsoft.com/office/drawing/2014/main" id="{536ACE28-6527-4482-B2F2-5B17BCD3271C}"/>
                </a:ext>
              </a:extLst>
            </xdr:cNvPr>
            <xdr:cNvSpPr txBox="1"/>
          </xdr:nvSpPr>
          <xdr:spPr>
            <a:xfrm>
              <a:off x="8919881" y="17253697"/>
              <a:ext cx="1467974" cy="247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b2+ =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𝑏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2 − </a:t>
              </a:r>
              <a:r>
                <a:rPr lang="zh-CN" altLang="en-US" sz="110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𝜂</a:t>
              </a:r>
              <a:r>
                <a:rPr lang="zh-CN" altLang="en-US" sz="110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>
                  <a:solidFill>
                    <a:schemeClr val="accent2">
                      <a:lumMod val="75000"/>
                    </a:schemeClr>
                  </a:solidFill>
                </a:rPr>
                <a:t>*</a:t>
              </a:r>
              <a:r>
                <a:rPr lang="en-US" altLang="zh-CN" sz="1100" baseline="0">
                  <a:solidFill>
                    <a:schemeClr val="accent2">
                      <a:lumMod val="75000"/>
                    </a:schemeClr>
                  </a:solidFill>
                </a:rPr>
                <a:t>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𝜕E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𝑏2</a:t>
              </a:r>
              <a:endParaRPr lang="zh-CN" alt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585787</xdr:colOff>
      <xdr:row>32</xdr:row>
      <xdr:rowOff>152400</xdr:rowOff>
    </xdr:from>
    <xdr:ext cx="65" cy="172227"/>
    <xdr:sp macro="" textlink="">
      <xdr:nvSpPr>
        <xdr:cNvPr id="69" name="文本框 68">
          <a:extLst>
            <a:ext uri="{FF2B5EF4-FFF2-40B4-BE49-F238E27FC236}">
              <a16:creationId xmlns:a16="http://schemas.microsoft.com/office/drawing/2014/main" id="{49005092-BF96-4267-AD2C-14E489C399EB}"/>
            </a:ext>
          </a:extLst>
        </xdr:cNvPr>
        <xdr:cNvSpPr txBox="1"/>
      </xdr:nvSpPr>
      <xdr:spPr>
        <a:xfrm>
          <a:off x="5426728" y="14462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585787</xdr:colOff>
      <xdr:row>26</xdr:row>
      <xdr:rowOff>152400</xdr:rowOff>
    </xdr:from>
    <xdr:ext cx="65" cy="172227"/>
    <xdr:sp macro="" textlink="">
      <xdr:nvSpPr>
        <xdr:cNvPr id="70" name="文本框 69">
          <a:extLst>
            <a:ext uri="{FF2B5EF4-FFF2-40B4-BE49-F238E27FC236}">
              <a16:creationId xmlns:a16="http://schemas.microsoft.com/office/drawing/2014/main" id="{C1897643-AAAF-4982-8064-C9936D8BB798}"/>
            </a:ext>
          </a:extLst>
        </xdr:cNvPr>
        <xdr:cNvSpPr txBox="1"/>
      </xdr:nvSpPr>
      <xdr:spPr>
        <a:xfrm>
          <a:off x="5426728" y="14462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11</xdr:col>
      <xdr:colOff>22411</xdr:colOff>
      <xdr:row>1</xdr:row>
      <xdr:rowOff>22412</xdr:rowOff>
    </xdr:from>
    <xdr:ext cx="5457265" cy="5714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A49BEF91-2D28-4713-88CE-99E2578E7501}"/>
                </a:ext>
              </a:extLst>
            </xdr:cNvPr>
            <xdr:cNvSpPr txBox="1"/>
          </xdr:nvSpPr>
          <xdr:spPr>
            <a:xfrm>
              <a:off x="12270440" y="201706"/>
              <a:ext cx="5457265" cy="571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m:rPr>
                            <m:sty m:val="p"/>
                          </m:r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E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𝑡𝑜𝑡𝑎𝑙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𝐸𝑡𝑜𝑡𝑎𝑙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𝐸𝑡𝑜𝑡𝑎𝑙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1 −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 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2 −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</m:oMath>
                </m:oMathPara>
              </a14:m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A49BEF91-2D28-4713-88CE-99E2578E7501}"/>
                </a:ext>
              </a:extLst>
            </xdr:cNvPr>
            <xdr:cNvSpPr txBox="1"/>
          </xdr:nvSpPr>
          <xdr:spPr>
            <a:xfrm>
              <a:off x="12270440" y="201706"/>
              <a:ext cx="5457265" cy="571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𝜕E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𝑊1=  𝜕𝐸𝑡𝑜𝑡𝑎𝑙/𝜕𝑎𝑜1∗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𝑊1+  𝜕𝐸𝑡𝑜𝑡𝑎𝑙/𝜕𝑎𝑜2∗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𝑊1=−(𝑡1 −𝑎𝑜1) 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𝑊1  − (𝑡2 −𝑎𝑜2) 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𝑊1</a:t>
              </a: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11207</xdr:colOff>
      <xdr:row>2</xdr:row>
      <xdr:rowOff>56030</xdr:rowOff>
    </xdr:from>
    <xdr:ext cx="4247030" cy="6275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1F73B696-6B66-4F8B-A4E1-97A8EAE98CF7}"/>
                </a:ext>
              </a:extLst>
            </xdr:cNvPr>
            <xdr:cNvSpPr txBox="1"/>
          </xdr:nvSpPr>
          <xdr:spPr>
            <a:xfrm>
              <a:off x="12259236" y="907677"/>
              <a:ext cx="4247030" cy="6275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f>
                          <m:fPr>
                            <m:ctrlP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den>
                        </m:f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1∗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1 −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∗(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5∗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1F73B696-6B66-4F8B-A4E1-97A8EAE98CF7}"/>
                </a:ext>
              </a:extLst>
            </xdr:cNvPr>
            <xdr:cNvSpPr txBox="1"/>
          </xdr:nvSpPr>
          <xdr:spPr>
            <a:xfrm>
              <a:off x="12259236" y="907677"/>
              <a:ext cx="4247030" cy="6275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𝑊1=  𝜕𝑎𝑜1/𝜕𝑍𝑜1∗(𝜕𝑍𝑜1/𝜕𝑎ℎ1∗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𝑊1)=[𝑎𝑜1∗(1 −𝑎𝑜1)]∗(𝑤5∗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𝑊1)</a:t>
              </a: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0</xdr:colOff>
      <xdr:row>3</xdr:row>
      <xdr:rowOff>0</xdr:rowOff>
    </xdr:from>
    <xdr:ext cx="4370295" cy="6051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15776F03-3D3E-47D2-900B-96E3E34F59EC}"/>
                </a:ext>
              </a:extLst>
            </xdr:cNvPr>
            <xdr:cNvSpPr txBox="1"/>
          </xdr:nvSpPr>
          <xdr:spPr>
            <a:xfrm>
              <a:off x="12248029" y="1378324"/>
              <a:ext cx="4370295" cy="6051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 eaLnBrk="1" fontAlgn="auto" latinLnBrk="0" hangingPunct="1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num>
                          <m:den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f>
                          <m:fPr>
                            <m:ctrlP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den>
                        </m:f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2∗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1 −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∗(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7∗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15776F03-3D3E-47D2-900B-96E3E34F59EC}"/>
                </a:ext>
              </a:extLst>
            </xdr:cNvPr>
            <xdr:cNvSpPr txBox="1"/>
          </xdr:nvSpPr>
          <xdr:spPr>
            <a:xfrm>
              <a:off x="12248029" y="1378324"/>
              <a:ext cx="4370295" cy="6051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 eaLnBrk="1" fontAlgn="auto" latinLnBrk="0" hangingPunct="1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𝑊1=  𝜕𝑎𝑜2/𝜕𝑍𝑜2∗(𝜕𝑍𝑜2/𝜕𝑎ℎ1∗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𝑊1)=[𝑎𝑜2∗(1 −𝑎𝑜2)]∗(𝑤7∗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𝑊1)</a:t>
              </a: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33618</xdr:colOff>
      <xdr:row>5</xdr:row>
      <xdr:rowOff>78441</xdr:rowOff>
    </xdr:from>
    <xdr:ext cx="5502089" cy="627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0455CEB1-9D0A-48E6-B568-AA01CB0325CF}"/>
                </a:ext>
              </a:extLst>
            </xdr:cNvPr>
            <xdr:cNvSpPr txBox="1"/>
          </xdr:nvSpPr>
          <xdr:spPr>
            <a:xfrm>
              <a:off x="12281647" y="3014382"/>
              <a:ext cx="5502089" cy="627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m:rPr>
                            <m:sty m:val="p"/>
                          </m:r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E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𝑡𝑜𝑡𝑎𝑙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𝐸𝑡𝑜𝑡𝑎𝑙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𝐸𝑡𝑜𝑡𝑎𝑙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1 −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 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2 −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0455CEB1-9D0A-48E6-B568-AA01CB0325CF}"/>
                </a:ext>
              </a:extLst>
            </xdr:cNvPr>
            <xdr:cNvSpPr txBox="1"/>
          </xdr:nvSpPr>
          <xdr:spPr>
            <a:xfrm>
              <a:off x="12281647" y="3014382"/>
              <a:ext cx="5502089" cy="627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𝜕E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𝑊2=  𝜕𝐸𝑡𝑜𝑡𝑎𝑙/𝜕𝑎𝑜1∗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𝑊2+  𝜕𝐸𝑡𝑜𝑡𝑎𝑙/𝜕𝑎𝑜2∗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𝑊2=−(𝑡1 −𝑎𝑜1) 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𝑊2  − (𝑡2 −𝑎𝑜2) 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𝑊2</a:t>
              </a: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1</xdr:colOff>
      <xdr:row>6</xdr:row>
      <xdr:rowOff>0</xdr:rowOff>
    </xdr:from>
    <xdr:ext cx="4392706" cy="6163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18DE3979-27B2-4C0A-8AD4-80F975D5691B}"/>
                </a:ext>
              </a:extLst>
            </xdr:cNvPr>
            <xdr:cNvSpPr txBox="1"/>
          </xdr:nvSpPr>
          <xdr:spPr>
            <a:xfrm>
              <a:off x="12248030" y="3664324"/>
              <a:ext cx="4392706" cy="6163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f>
                          <m:fPr>
                            <m:ctrlP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1∗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1 −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∗(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5∗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18DE3979-27B2-4C0A-8AD4-80F975D5691B}"/>
                </a:ext>
              </a:extLst>
            </xdr:cNvPr>
            <xdr:cNvSpPr txBox="1"/>
          </xdr:nvSpPr>
          <xdr:spPr>
            <a:xfrm>
              <a:off x="12248030" y="3664324"/>
              <a:ext cx="4392706" cy="6163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𝑊2=  𝜕𝑎𝑜1/𝜕𝑍𝑜1∗(𝜕𝑍𝑜1/𝜕𝑎ℎ1∗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𝑊2)=[𝑎𝑜1∗(1 −𝑎𝑜1)]∗(𝑤5∗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𝑊2)</a:t>
              </a: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67236</xdr:colOff>
      <xdr:row>7</xdr:row>
      <xdr:rowOff>22411</xdr:rowOff>
    </xdr:from>
    <xdr:ext cx="4370294" cy="5939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1CC7B370-BB7A-4C5F-BFD1-B867F6066CF8}"/>
                </a:ext>
              </a:extLst>
            </xdr:cNvPr>
            <xdr:cNvSpPr txBox="1"/>
          </xdr:nvSpPr>
          <xdr:spPr>
            <a:xfrm>
              <a:off x="12315265" y="4314264"/>
              <a:ext cx="4370294" cy="5939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 eaLnBrk="1" fontAlgn="auto" latinLnBrk="0" hangingPunct="1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num>
                          <m:den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f>
                          <m:fPr>
                            <m:ctrlP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2∗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1 −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∗(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7∗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1CC7B370-BB7A-4C5F-BFD1-B867F6066CF8}"/>
                </a:ext>
              </a:extLst>
            </xdr:cNvPr>
            <xdr:cNvSpPr txBox="1"/>
          </xdr:nvSpPr>
          <xdr:spPr>
            <a:xfrm>
              <a:off x="12315265" y="4314264"/>
              <a:ext cx="4370294" cy="5939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 eaLnBrk="1" fontAlgn="auto" latinLnBrk="0" hangingPunct="1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𝑊1=  𝜕𝑎𝑜2/𝜕𝑍𝑜2∗(𝜕𝑍𝑜2/𝜕𝑎ℎ1∗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𝑊2)=[𝑎𝑜2∗(1 −𝑎𝑜2)]∗(𝑤7∗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𝑊2)</a:t>
              </a: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0</xdr:colOff>
      <xdr:row>9</xdr:row>
      <xdr:rowOff>0</xdr:rowOff>
    </xdr:from>
    <xdr:ext cx="5390030" cy="6163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704AEE2A-B0A2-45FD-B38F-80B5F092F42F}"/>
                </a:ext>
              </a:extLst>
            </xdr:cNvPr>
            <xdr:cNvSpPr txBox="1"/>
          </xdr:nvSpPr>
          <xdr:spPr>
            <a:xfrm>
              <a:off x="12248029" y="5625353"/>
              <a:ext cx="5390030" cy="6163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m:rPr>
                            <m:sty m:val="p"/>
                          </m:r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E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𝑡𝑜𝑡𝑎𝑙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𝐸𝑡𝑜𝑡𝑎𝑙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𝐸𝑡𝑜𝑡𝑎𝑙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1 −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 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2 −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704AEE2A-B0A2-45FD-B38F-80B5F092F42F}"/>
                </a:ext>
              </a:extLst>
            </xdr:cNvPr>
            <xdr:cNvSpPr txBox="1"/>
          </xdr:nvSpPr>
          <xdr:spPr>
            <a:xfrm>
              <a:off x="12248029" y="5625353"/>
              <a:ext cx="5390030" cy="6163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𝜕E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𝑊3=  𝜕𝐸𝑡𝑜𝑡𝑎𝑙/𝜕𝑎𝑜1∗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𝑊3+  𝜕𝐸𝑡𝑜𝑡𝑎𝑙/𝜕𝑎𝑜2∗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𝑊3=−(𝑡1 −𝑎𝑜1) 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𝑊3  − (𝑡2 −𝑎𝑜2) 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𝑊3</a:t>
              </a: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0</xdr:colOff>
      <xdr:row>10</xdr:row>
      <xdr:rowOff>0</xdr:rowOff>
    </xdr:from>
    <xdr:ext cx="4303059" cy="6275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FC5CB125-4F30-4ABA-902B-7ECAA2AC822F}"/>
                </a:ext>
              </a:extLst>
            </xdr:cNvPr>
            <xdr:cNvSpPr txBox="1"/>
          </xdr:nvSpPr>
          <xdr:spPr>
            <a:xfrm>
              <a:off x="12248029" y="6308912"/>
              <a:ext cx="4303059" cy="6275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f>
                          <m:fPr>
                            <m:ctrlP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num>
                          <m:den>
                            <m: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1∗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1 −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∗(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6∗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FC5CB125-4F30-4ABA-902B-7ECAA2AC822F}"/>
                </a:ext>
              </a:extLst>
            </xdr:cNvPr>
            <xdr:cNvSpPr txBox="1"/>
          </xdr:nvSpPr>
          <xdr:spPr>
            <a:xfrm>
              <a:off x="12248029" y="6308912"/>
              <a:ext cx="4303059" cy="6275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𝑊3=  𝜕𝑎𝑜1/𝜕𝑍𝑜1∗(𝜕𝑍𝑜1/𝜕𝑎ℎ2∗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𝑊3)=[𝑎𝑜1∗(1 −𝑎𝑜1)]∗(𝑤6∗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𝑊3)</a:t>
              </a: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56030</xdr:colOff>
      <xdr:row>11</xdr:row>
      <xdr:rowOff>112059</xdr:rowOff>
    </xdr:from>
    <xdr:ext cx="4191000" cy="4594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28F19835-524F-4759-8C8D-2A8322ECBEC2}"/>
                </a:ext>
              </a:extLst>
            </xdr:cNvPr>
            <xdr:cNvSpPr txBox="1"/>
          </xdr:nvSpPr>
          <xdr:spPr>
            <a:xfrm>
              <a:off x="12304059" y="7037294"/>
              <a:ext cx="4191000" cy="4594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num>
                          <m:den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f>
                          <m:fPr>
                            <m:ctrlP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num>
                          <m:den>
                            <m: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2∗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1 −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∗(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8∗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28F19835-524F-4759-8C8D-2A8322ECBEC2}"/>
                </a:ext>
              </a:extLst>
            </xdr:cNvPr>
            <xdr:cNvSpPr txBox="1"/>
          </xdr:nvSpPr>
          <xdr:spPr>
            <a:xfrm>
              <a:off x="12304059" y="7037294"/>
              <a:ext cx="4191000" cy="4594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 eaLnBrk="1" fontAlgn="auto" latinLnBrk="0" hangingPunct="1"/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𝑊3=  𝜕𝑎𝑜2/𝜕𝑍𝑜2∗(𝜕𝑍𝑜2/𝜕𝑎ℎ2∗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𝑊3)=[𝑎𝑜2∗(1 −𝑎𝑜2)]∗(𝑤8∗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𝑊3)</a:t>
              </a: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0</xdr:colOff>
      <xdr:row>13</xdr:row>
      <xdr:rowOff>0</xdr:rowOff>
    </xdr:from>
    <xdr:ext cx="5423647" cy="5939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51585241-2B77-4EE1-82E2-5C0EFB8B5350}"/>
                </a:ext>
              </a:extLst>
            </xdr:cNvPr>
            <xdr:cNvSpPr txBox="1"/>
          </xdr:nvSpPr>
          <xdr:spPr>
            <a:xfrm>
              <a:off x="12248029" y="8146676"/>
              <a:ext cx="5423647" cy="5939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m:rPr>
                            <m:sty m:val="p"/>
                          </m:r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E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𝑡𝑜𝑡𝑎𝑙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𝐸𝑡𝑜𝑡𝑎𝑙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𝐸𝑡𝑜𝑡𝑎𝑙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1 −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 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2 −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</m:oMath>
                </m:oMathPara>
              </a14:m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51585241-2B77-4EE1-82E2-5C0EFB8B5350}"/>
                </a:ext>
              </a:extLst>
            </xdr:cNvPr>
            <xdr:cNvSpPr txBox="1"/>
          </xdr:nvSpPr>
          <xdr:spPr>
            <a:xfrm>
              <a:off x="12248029" y="8146676"/>
              <a:ext cx="5423647" cy="5939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𝜕E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𝑊3=  𝜕𝐸𝑡𝑜𝑡𝑎𝑙/𝜕𝑎𝑜1∗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𝑊4+  𝜕𝐸𝑡𝑜𝑡𝑎𝑙/𝜕𝑎𝑜2∗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𝑊4=−(𝑡1 −𝑎𝑜1) 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𝑊4  − (𝑡2 −𝑎𝑜2) 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𝑊4</a:t>
              </a: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0</xdr:colOff>
      <xdr:row>14</xdr:row>
      <xdr:rowOff>0</xdr:rowOff>
    </xdr:from>
    <xdr:ext cx="4280647" cy="6051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C5850B04-864B-4766-AB3C-7F7201DF53CF}"/>
                </a:ext>
              </a:extLst>
            </xdr:cNvPr>
            <xdr:cNvSpPr txBox="1"/>
          </xdr:nvSpPr>
          <xdr:spPr>
            <a:xfrm>
              <a:off x="12248029" y="8751794"/>
              <a:ext cx="4280647" cy="605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f>
                          <m:fPr>
                            <m:ctrlP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num>
                          <m:den>
                            <m: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1∗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1 −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∗(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6∗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C5850B04-864B-4766-AB3C-7F7201DF53CF}"/>
                </a:ext>
              </a:extLst>
            </xdr:cNvPr>
            <xdr:cNvSpPr txBox="1"/>
          </xdr:nvSpPr>
          <xdr:spPr>
            <a:xfrm>
              <a:off x="12248029" y="8751794"/>
              <a:ext cx="4280647" cy="605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𝑊4=  𝜕𝑎𝑜1/𝜕𝑍𝑜1∗(𝜕𝑍𝑜1/𝜕𝑎ℎ2∗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𝑊4)=[𝑎𝑜1∗(1 −𝑎𝑜1)]∗(𝑤6∗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𝑊4)</a:t>
              </a: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11206</xdr:colOff>
      <xdr:row>15</xdr:row>
      <xdr:rowOff>123264</xdr:rowOff>
    </xdr:from>
    <xdr:ext cx="4269441" cy="4482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10EE47A7-58B6-4A6B-A1ED-37A1F363A191}"/>
                </a:ext>
              </a:extLst>
            </xdr:cNvPr>
            <xdr:cNvSpPr txBox="1"/>
          </xdr:nvSpPr>
          <xdr:spPr>
            <a:xfrm>
              <a:off x="12259235" y="9480176"/>
              <a:ext cx="4269441" cy="4482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num>
                          <m:den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f>
                          <m:fPr>
                            <m:ctrlP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num>
                          <m:den>
                            <m: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2∗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1 −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∗(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8∗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10EE47A7-58B6-4A6B-A1ED-37A1F363A191}"/>
                </a:ext>
              </a:extLst>
            </xdr:cNvPr>
            <xdr:cNvSpPr txBox="1"/>
          </xdr:nvSpPr>
          <xdr:spPr>
            <a:xfrm>
              <a:off x="12259235" y="9480176"/>
              <a:ext cx="4269441" cy="4482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 eaLnBrk="1" fontAlgn="auto" latinLnBrk="0" hangingPunct="1"/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𝑊4=  𝜕𝑎𝑜2/𝜕𝑍𝑜2∗(𝜕𝑍𝑜2/𝜕𝑎ℎ2∗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𝑊4)=[𝑎𝑜2∗(1 −𝑎𝑜2)]∗(𝑤8∗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𝑊4)</a:t>
              </a: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0</xdr:colOff>
      <xdr:row>21</xdr:row>
      <xdr:rowOff>0</xdr:rowOff>
    </xdr:from>
    <xdr:ext cx="5513295" cy="6275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文本框 23">
              <a:extLst>
                <a:ext uri="{FF2B5EF4-FFF2-40B4-BE49-F238E27FC236}">
                  <a16:creationId xmlns:a16="http://schemas.microsoft.com/office/drawing/2014/main" id="{EF607284-B93F-4616-9FB4-0F4F89C21118}"/>
                </a:ext>
              </a:extLst>
            </xdr:cNvPr>
            <xdr:cNvSpPr txBox="1"/>
          </xdr:nvSpPr>
          <xdr:spPr>
            <a:xfrm>
              <a:off x="12248029" y="13256559"/>
              <a:ext cx="5513295" cy="6275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m:rPr>
                            <m:sty m:val="p"/>
                          </m:r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E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𝑡𝑜𝑡𝑎𝑙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𝐸𝑡𝑜𝑡𝑎𝑙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𝐸𝑡𝑜𝑡𝑎𝑙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1 −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 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2 −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</m:oMath>
                </m:oMathPara>
              </a14:m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24" name="文本框 23">
              <a:extLst>
                <a:ext uri="{FF2B5EF4-FFF2-40B4-BE49-F238E27FC236}">
                  <a16:creationId xmlns:a16="http://schemas.microsoft.com/office/drawing/2014/main" id="{EF607284-B93F-4616-9FB4-0F4F89C21118}"/>
                </a:ext>
              </a:extLst>
            </xdr:cNvPr>
            <xdr:cNvSpPr txBox="1"/>
          </xdr:nvSpPr>
          <xdr:spPr>
            <a:xfrm>
              <a:off x="12248029" y="13256559"/>
              <a:ext cx="5513295" cy="6275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𝜕E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𝑏1=  𝜕𝐸𝑡𝑜𝑡𝑎𝑙/𝜕𝑎𝑜1∗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𝑏1+  𝜕𝐸𝑡𝑜𝑡𝑎𝑙/𝜕𝑎𝑜2∗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𝑏1=−(𝑡1 −𝑎𝑜1) 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𝑏1  − (𝑡2 −𝑎𝑜2) 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𝑏1</a:t>
              </a: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10</xdr:col>
      <xdr:colOff>2931459</xdr:colOff>
      <xdr:row>22</xdr:row>
      <xdr:rowOff>139513</xdr:rowOff>
    </xdr:from>
    <xdr:ext cx="5939118" cy="4818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文本框 25">
              <a:extLst>
                <a:ext uri="{FF2B5EF4-FFF2-40B4-BE49-F238E27FC236}">
                  <a16:creationId xmlns:a16="http://schemas.microsoft.com/office/drawing/2014/main" id="{0EA6547F-A8EF-410B-8817-C2E6454B15CC}"/>
                </a:ext>
              </a:extLst>
            </xdr:cNvPr>
            <xdr:cNvSpPr txBox="1"/>
          </xdr:nvSpPr>
          <xdr:spPr>
            <a:xfrm>
              <a:off x="13332759" y="14046013"/>
              <a:ext cx="5939118" cy="4818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f>
                          <m:fPr>
                            <m:ctrlP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f>
                          <m:fPr>
                            <m:ctrlP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num>
                          <m:den>
                            <m: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den>
                        </m:f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1∗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1 −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∗(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5∗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6∗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26" name="文本框 25">
              <a:extLst>
                <a:ext uri="{FF2B5EF4-FFF2-40B4-BE49-F238E27FC236}">
                  <a16:creationId xmlns:a16="http://schemas.microsoft.com/office/drawing/2014/main" id="{0EA6547F-A8EF-410B-8817-C2E6454B15CC}"/>
                </a:ext>
              </a:extLst>
            </xdr:cNvPr>
            <xdr:cNvSpPr txBox="1"/>
          </xdr:nvSpPr>
          <xdr:spPr>
            <a:xfrm>
              <a:off x="13332759" y="14046013"/>
              <a:ext cx="5939118" cy="4818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 eaLnBrk="1" fontAlgn="auto" latinLnBrk="0" hangingPunct="1"/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𝑏1=  𝜕𝑎𝑜1/𝜕𝑍𝑜1∗(𝜕𝑍𝑜1/𝜕𝑎ℎ1∗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𝑏1+ 𝜕𝑍𝑜1/𝜕𝑎ℎ2∗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𝑏1)=[𝑎𝑜1∗(1 −𝑎𝑜1)]∗(𝑤5∗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𝑏1+𝑤6∗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𝑏1)</a:t>
              </a: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0</xdr:colOff>
      <xdr:row>23</xdr:row>
      <xdr:rowOff>0</xdr:rowOff>
    </xdr:from>
    <xdr:ext cx="5939118" cy="6275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A0AA8599-6B89-4723-9652-3867B681ACC1}"/>
                </a:ext>
              </a:extLst>
            </xdr:cNvPr>
            <xdr:cNvSpPr txBox="1"/>
          </xdr:nvSpPr>
          <xdr:spPr>
            <a:xfrm>
              <a:off x="12248029" y="14578853"/>
              <a:ext cx="5939118" cy="6275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 eaLnBrk="1" fontAlgn="auto" latinLnBrk="0" hangingPunct="1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num>
                          <m:den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f>
                          <m:fPr>
                            <m:ctrlP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num>
                          <m:den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f>
                          <m:fPr>
                            <m:ctrlP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num>
                          <m:den>
                            <m:r>
                              <a:rPr lang="en-US" altLang="zh-CN" sz="11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den>
                        </m:f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2∗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1 −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∗(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7∗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</m:t>
                    </m:r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8∗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A0AA8599-6B89-4723-9652-3867B681ACC1}"/>
                </a:ext>
              </a:extLst>
            </xdr:cNvPr>
            <xdr:cNvSpPr txBox="1"/>
          </xdr:nvSpPr>
          <xdr:spPr>
            <a:xfrm>
              <a:off x="12248029" y="14578853"/>
              <a:ext cx="5939118" cy="6275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 eaLnBrk="1" fontAlgn="auto" latinLnBrk="0" hangingPunct="1"/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𝑏1=  𝜕𝑎𝑜2/𝜕𝑍𝑜1∗(𝜕𝑍𝑜2/𝜕𝑎ℎ1∗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𝑏1+ 𝜕𝑍𝑜2/𝜕𝑎ℎ2∗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𝑏1)=[𝑎𝑜2∗(1 −𝑎𝑜2)]∗(𝑤7∗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𝑏1+𝑤8∗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𝑏1)</a:t>
              </a: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11205</xdr:colOff>
      <xdr:row>24</xdr:row>
      <xdr:rowOff>201707</xdr:rowOff>
    </xdr:from>
    <xdr:ext cx="2756648" cy="3697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2CF1A3D5-1135-454C-80A6-B1AB01CEFACD}"/>
                </a:ext>
              </a:extLst>
            </xdr:cNvPr>
            <xdr:cNvSpPr txBox="1"/>
          </xdr:nvSpPr>
          <xdr:spPr>
            <a:xfrm>
              <a:off x="12259234" y="15441707"/>
              <a:ext cx="2756648" cy="369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𝑎h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1∗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1 −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𝑎h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2CF1A3D5-1135-454C-80A6-B1AB01CEFACD}"/>
                </a:ext>
              </a:extLst>
            </xdr:cNvPr>
            <xdr:cNvSpPr txBox="1"/>
          </xdr:nvSpPr>
          <xdr:spPr>
            <a:xfrm>
              <a:off x="12259234" y="15441707"/>
              <a:ext cx="2756648" cy="369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𝑎ℎ1/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𝑏1=  𝜕𝑎ℎ1/𝜕𝑍ℎ1∗𝜕𝑍ℎ1/𝜕𝑏1=[𝑎ℎ1∗(1 −𝑎ℎ1)]</a:t>
              </a: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0</xdr:colOff>
      <xdr:row>26</xdr:row>
      <xdr:rowOff>0</xdr:rowOff>
    </xdr:from>
    <xdr:ext cx="5356412" cy="5939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文本框 29">
              <a:extLst>
                <a:ext uri="{FF2B5EF4-FFF2-40B4-BE49-F238E27FC236}">
                  <a16:creationId xmlns:a16="http://schemas.microsoft.com/office/drawing/2014/main" id="{FCD7F201-673C-4C59-B5BD-A109B5F04953}"/>
                </a:ext>
              </a:extLst>
            </xdr:cNvPr>
            <xdr:cNvSpPr txBox="1"/>
          </xdr:nvSpPr>
          <xdr:spPr>
            <a:xfrm>
              <a:off x="12248029" y="16506265"/>
              <a:ext cx="5356412" cy="593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m:rPr>
                            <m:sty m:val="p"/>
                          </m:r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E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𝑡𝑜𝑡𝑎𝑙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𝐸𝑡𝑜𝑡𝑎𝑙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𝐸𝑡𝑜𝑡𝑎𝑙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1 −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 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2 −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30" name="文本框 29">
              <a:extLst>
                <a:ext uri="{FF2B5EF4-FFF2-40B4-BE49-F238E27FC236}">
                  <a16:creationId xmlns:a16="http://schemas.microsoft.com/office/drawing/2014/main" id="{FCD7F201-673C-4C59-B5BD-A109B5F04953}"/>
                </a:ext>
              </a:extLst>
            </xdr:cNvPr>
            <xdr:cNvSpPr txBox="1"/>
          </xdr:nvSpPr>
          <xdr:spPr>
            <a:xfrm>
              <a:off x="12248029" y="16506265"/>
              <a:ext cx="5356412" cy="593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𝜕E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𝑏2=  𝜕𝐸𝑡𝑜𝑡𝑎𝑙/𝜕𝑎𝑜1∗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𝑏2+  𝜕𝐸𝑡𝑜𝑡𝑎𝑙/𝜕𝑎𝑜2∗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𝑏2=−(𝑡1 −𝑎𝑜1) 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𝑏2  − (𝑡2 −𝑎𝑜2)  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𝑎𝑜2/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𝑏2</a:t>
              </a: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algn="l" eaLnBrk="1" fontAlgn="auto" latinLnBrk="0" hangingPunct="1"/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CN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66115</xdr:colOff>
      <xdr:row>27</xdr:row>
      <xdr:rowOff>82364</xdr:rowOff>
    </xdr:from>
    <xdr:ext cx="2857499" cy="4594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文本框 42">
              <a:extLst>
                <a:ext uri="{FF2B5EF4-FFF2-40B4-BE49-F238E27FC236}">
                  <a16:creationId xmlns:a16="http://schemas.microsoft.com/office/drawing/2014/main" id="{88FFF3D6-9880-4A4C-98A8-F77101FF6CEF}"/>
                </a:ext>
              </a:extLst>
            </xdr:cNvPr>
            <xdr:cNvSpPr txBox="1"/>
          </xdr:nvSpPr>
          <xdr:spPr>
            <a:xfrm>
              <a:off x="13439215" y="17179739"/>
              <a:ext cx="2857499" cy="4594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den>
                    </m:f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n-US" altLang="zh-CN" sz="1100" b="0" i="1">
                        <a:solidFill>
                          <a:schemeClr val="accent2">
                            <a:lumMod val="75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𝑎𝑜</m:t>
                        </m:r>
                        <m:r>
                          <a:rPr lang="en-US" altLang="zh-CN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1∗</m:t>
                        </m:r>
                        <m:d>
                          <m:dPr>
                            <m:ctrlP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1 −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𝑎𝑜</m:t>
                            </m:r>
                            <m:r>
                              <a:rPr lang="en-US" altLang="zh-CN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43" name="文本框 42">
              <a:extLst>
                <a:ext uri="{FF2B5EF4-FFF2-40B4-BE49-F238E27FC236}">
                  <a16:creationId xmlns:a16="http://schemas.microsoft.com/office/drawing/2014/main" id="{88FFF3D6-9880-4A4C-98A8-F77101FF6CEF}"/>
                </a:ext>
              </a:extLst>
            </xdr:cNvPr>
            <xdr:cNvSpPr txBox="1"/>
          </xdr:nvSpPr>
          <xdr:spPr>
            <a:xfrm>
              <a:off x="13439215" y="17179739"/>
              <a:ext cx="2857499" cy="4594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 eaLnBrk="1" fontAlgn="auto" latinLnBrk="0" hangingPunct="1"/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𝑎𝑜1/</a:t>
              </a:r>
              <a:r>
                <a:rPr lang="en-US" altLang="zh-CN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zh-CN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𝑏2=  𝜕𝑎𝑜1/𝜕𝑍𝑜1∗(𝜕𝑍𝑜1/𝜕𝑏2)=[𝑎𝑜1∗(1 −𝑎𝑜1)]</a:t>
              </a:r>
              <a:endParaRPr lang="en-US" altLang="zh-CN">
                <a:solidFill>
                  <a:schemeClr val="accent2">
                    <a:lumMod val="75000"/>
                  </a:schemeClr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585787</xdr:colOff>
      <xdr:row>29</xdr:row>
      <xdr:rowOff>152400</xdr:rowOff>
    </xdr:from>
    <xdr:ext cx="65" cy="172227"/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6677C2E7-A129-4540-B7D2-FC75E7BC637D}"/>
            </a:ext>
          </a:extLst>
        </xdr:cNvPr>
        <xdr:cNvSpPr txBox="1"/>
      </xdr:nvSpPr>
      <xdr:spPr>
        <a:xfrm>
          <a:off x="4059611" y="183283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11</xdr:col>
      <xdr:colOff>585787</xdr:colOff>
      <xdr:row>29</xdr:row>
      <xdr:rowOff>152400</xdr:rowOff>
    </xdr:from>
    <xdr:ext cx="65" cy="172227"/>
    <xdr:sp macro="" textlink="">
      <xdr:nvSpPr>
        <xdr:cNvPr id="46" name="文本框 45">
          <a:extLst>
            <a:ext uri="{FF2B5EF4-FFF2-40B4-BE49-F238E27FC236}">
              <a16:creationId xmlns:a16="http://schemas.microsoft.com/office/drawing/2014/main" id="{0821D0E9-A9A3-4E8B-8E8E-A5549522D07D}"/>
            </a:ext>
          </a:extLst>
        </xdr:cNvPr>
        <xdr:cNvSpPr txBox="1"/>
      </xdr:nvSpPr>
      <xdr:spPr>
        <a:xfrm>
          <a:off x="4059611" y="183283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585787</xdr:colOff>
      <xdr:row>29</xdr:row>
      <xdr:rowOff>152400</xdr:rowOff>
    </xdr:from>
    <xdr:ext cx="65" cy="172227"/>
    <xdr:sp macro="" textlink="">
      <xdr:nvSpPr>
        <xdr:cNvPr id="51" name="文本框 50">
          <a:extLst>
            <a:ext uri="{FF2B5EF4-FFF2-40B4-BE49-F238E27FC236}">
              <a16:creationId xmlns:a16="http://schemas.microsoft.com/office/drawing/2014/main" id="{48457215-1BC6-4ADE-8B61-9E4F1C8E782C}"/>
            </a:ext>
          </a:extLst>
        </xdr:cNvPr>
        <xdr:cNvSpPr txBox="1"/>
      </xdr:nvSpPr>
      <xdr:spPr>
        <a:xfrm>
          <a:off x="4059611" y="183283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10</xdr:col>
      <xdr:colOff>585787</xdr:colOff>
      <xdr:row>29</xdr:row>
      <xdr:rowOff>152400</xdr:rowOff>
    </xdr:from>
    <xdr:ext cx="65" cy="172227"/>
    <xdr:sp macro="" textlink="">
      <xdr:nvSpPr>
        <xdr:cNvPr id="71" name="文本框 70">
          <a:extLst>
            <a:ext uri="{FF2B5EF4-FFF2-40B4-BE49-F238E27FC236}">
              <a16:creationId xmlns:a16="http://schemas.microsoft.com/office/drawing/2014/main" id="{66F00FBB-0888-4BD1-B2C9-4038224AA96C}"/>
            </a:ext>
          </a:extLst>
        </xdr:cNvPr>
        <xdr:cNvSpPr txBox="1"/>
      </xdr:nvSpPr>
      <xdr:spPr>
        <a:xfrm>
          <a:off x="4059611" y="183283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9</xdr:col>
      <xdr:colOff>585787</xdr:colOff>
      <xdr:row>29</xdr:row>
      <xdr:rowOff>152400</xdr:rowOff>
    </xdr:from>
    <xdr:ext cx="65" cy="172227"/>
    <xdr:sp macro="" textlink="">
      <xdr:nvSpPr>
        <xdr:cNvPr id="72" name="文本框 71">
          <a:extLst>
            <a:ext uri="{FF2B5EF4-FFF2-40B4-BE49-F238E27FC236}">
              <a16:creationId xmlns:a16="http://schemas.microsoft.com/office/drawing/2014/main" id="{394B5E33-04F4-4C06-AB2A-8553BB81A732}"/>
            </a:ext>
          </a:extLst>
        </xdr:cNvPr>
        <xdr:cNvSpPr txBox="1"/>
      </xdr:nvSpPr>
      <xdr:spPr>
        <a:xfrm>
          <a:off x="4059611" y="183283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9</xdr:col>
      <xdr:colOff>585787</xdr:colOff>
      <xdr:row>29</xdr:row>
      <xdr:rowOff>152400</xdr:rowOff>
    </xdr:from>
    <xdr:ext cx="65" cy="172227"/>
    <xdr:sp macro="" textlink="">
      <xdr:nvSpPr>
        <xdr:cNvPr id="73" name="文本框 72">
          <a:extLst>
            <a:ext uri="{FF2B5EF4-FFF2-40B4-BE49-F238E27FC236}">
              <a16:creationId xmlns:a16="http://schemas.microsoft.com/office/drawing/2014/main" id="{89640C37-9E6B-479D-A493-FFB698FE4797}"/>
            </a:ext>
          </a:extLst>
        </xdr:cNvPr>
        <xdr:cNvSpPr txBox="1"/>
      </xdr:nvSpPr>
      <xdr:spPr>
        <a:xfrm>
          <a:off x="4059611" y="183283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585787</xdr:colOff>
      <xdr:row>29</xdr:row>
      <xdr:rowOff>152400</xdr:rowOff>
    </xdr:from>
    <xdr:ext cx="65" cy="172227"/>
    <xdr:sp macro="" textlink="">
      <xdr:nvSpPr>
        <xdr:cNvPr id="74" name="文本框 73">
          <a:extLst>
            <a:ext uri="{FF2B5EF4-FFF2-40B4-BE49-F238E27FC236}">
              <a16:creationId xmlns:a16="http://schemas.microsoft.com/office/drawing/2014/main" id="{B364ED06-1228-4837-896C-44E4151B52AF}"/>
            </a:ext>
          </a:extLst>
        </xdr:cNvPr>
        <xdr:cNvSpPr txBox="1"/>
      </xdr:nvSpPr>
      <xdr:spPr>
        <a:xfrm>
          <a:off x="9315169" y="183283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585787</xdr:colOff>
      <xdr:row>29</xdr:row>
      <xdr:rowOff>152400</xdr:rowOff>
    </xdr:from>
    <xdr:ext cx="65" cy="172227"/>
    <xdr:sp macro="" textlink="">
      <xdr:nvSpPr>
        <xdr:cNvPr id="75" name="文本框 74">
          <a:extLst>
            <a:ext uri="{FF2B5EF4-FFF2-40B4-BE49-F238E27FC236}">
              <a16:creationId xmlns:a16="http://schemas.microsoft.com/office/drawing/2014/main" id="{937F4136-8052-4ADD-97E5-B6474EF40235}"/>
            </a:ext>
          </a:extLst>
        </xdr:cNvPr>
        <xdr:cNvSpPr txBox="1"/>
      </xdr:nvSpPr>
      <xdr:spPr>
        <a:xfrm>
          <a:off x="9315169" y="183283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6</xdr:col>
      <xdr:colOff>585787</xdr:colOff>
      <xdr:row>26</xdr:row>
      <xdr:rowOff>152400</xdr:rowOff>
    </xdr:from>
    <xdr:ext cx="65" cy="172227"/>
    <xdr:sp macro="" textlink="">
      <xdr:nvSpPr>
        <xdr:cNvPr id="78" name="文本框 77">
          <a:extLst>
            <a:ext uri="{FF2B5EF4-FFF2-40B4-BE49-F238E27FC236}">
              <a16:creationId xmlns:a16="http://schemas.microsoft.com/office/drawing/2014/main" id="{FBCC6DE2-9F7E-4F87-9C7C-FC9C4D449144}"/>
            </a:ext>
          </a:extLst>
        </xdr:cNvPr>
        <xdr:cNvSpPr txBox="1"/>
      </xdr:nvSpPr>
      <xdr:spPr>
        <a:xfrm>
          <a:off x="7424737" y="16640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7</xdr:col>
      <xdr:colOff>585787</xdr:colOff>
      <xdr:row>26</xdr:row>
      <xdr:rowOff>152400</xdr:rowOff>
    </xdr:from>
    <xdr:ext cx="65" cy="172227"/>
    <xdr:sp macro="" textlink="">
      <xdr:nvSpPr>
        <xdr:cNvPr id="80" name="文本框 79">
          <a:extLst>
            <a:ext uri="{FF2B5EF4-FFF2-40B4-BE49-F238E27FC236}">
              <a16:creationId xmlns:a16="http://schemas.microsoft.com/office/drawing/2014/main" id="{41F564B9-EC64-4A27-9E17-A6277CA27F4D}"/>
            </a:ext>
          </a:extLst>
        </xdr:cNvPr>
        <xdr:cNvSpPr txBox="1"/>
      </xdr:nvSpPr>
      <xdr:spPr>
        <a:xfrm>
          <a:off x="8261816" y="166586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zoomScale="85" zoomScaleNormal="85" workbookViewId="0">
      <selection activeCell="A130" sqref="A130:P190"/>
    </sheetView>
  </sheetViews>
  <sheetFormatPr defaultRowHeight="14.25" x14ac:dyDescent="0.2"/>
  <cols>
    <col min="1" max="1" width="15.125" bestFit="1" customWidth="1"/>
    <col min="3" max="3" width="21.5" bestFit="1" customWidth="1"/>
    <col min="4" max="4" width="18" bestFit="1" customWidth="1"/>
    <col min="5" max="5" width="26.125" bestFit="1" customWidth="1"/>
    <col min="6" max="6" width="11" bestFit="1" customWidth="1"/>
    <col min="7" max="7" width="26.375" bestFit="1" customWidth="1"/>
    <col min="8" max="8" width="26.375" customWidth="1"/>
    <col min="9" max="9" width="13.875" bestFit="1" customWidth="1"/>
    <col min="10" max="10" width="21.875" customWidth="1"/>
    <col min="11" max="11" width="39" customWidth="1"/>
    <col min="12" max="12" width="77.375" customWidth="1"/>
    <col min="13" max="13" width="59.5" customWidth="1"/>
    <col min="14" max="14" width="27.5" bestFit="1" customWidth="1"/>
    <col min="15" max="15" width="11" bestFit="1" customWidth="1"/>
    <col min="16" max="16" width="13.875" bestFit="1" customWidth="1"/>
  </cols>
  <sheetData>
    <row r="1" spans="1:16" x14ac:dyDescent="0.2">
      <c r="A1" s="3" t="s">
        <v>17</v>
      </c>
      <c r="B1" s="3" t="s">
        <v>18</v>
      </c>
      <c r="C1" s="6" t="s">
        <v>19</v>
      </c>
      <c r="D1" s="6" t="s">
        <v>25</v>
      </c>
      <c r="E1" s="6" t="s">
        <v>23</v>
      </c>
      <c r="F1" s="12" t="s">
        <v>22</v>
      </c>
      <c r="G1" s="18" t="s">
        <v>72</v>
      </c>
      <c r="H1" s="18" t="s">
        <v>73</v>
      </c>
      <c r="I1" s="15" t="s">
        <v>68</v>
      </c>
      <c r="J1" s="10" t="s">
        <v>69</v>
      </c>
      <c r="K1" s="10" t="s">
        <v>62</v>
      </c>
      <c r="L1" s="10" t="s">
        <v>61</v>
      </c>
      <c r="M1" s="13" t="s">
        <v>28</v>
      </c>
      <c r="N1" s="10" t="s">
        <v>21</v>
      </c>
      <c r="O1" s="13" t="s">
        <v>20</v>
      </c>
      <c r="P1" s="13" t="s">
        <v>74</v>
      </c>
    </row>
    <row r="2" spans="1:16" ht="53.25" customHeight="1" x14ac:dyDescent="0.2">
      <c r="A2" s="35" t="s">
        <v>2</v>
      </c>
      <c r="B2" s="38" t="s">
        <v>0</v>
      </c>
      <c r="C2" s="35" t="s">
        <v>24</v>
      </c>
      <c r="D2" s="38">
        <v>0.05</v>
      </c>
      <c r="E2" s="35" t="s">
        <v>41</v>
      </c>
      <c r="F2" s="47">
        <f>D2</f>
        <v>0.05</v>
      </c>
      <c r="G2" s="22">
        <f>D2</f>
        <v>0.05</v>
      </c>
      <c r="H2" s="22">
        <f>D2</f>
        <v>0.05</v>
      </c>
      <c r="I2" s="26">
        <f>M2-$M$30*K2</f>
        <v>0.14978071613276281</v>
      </c>
      <c r="J2" s="19"/>
      <c r="K2" s="10">
        <f>-($D$27-$F$21)*K3-($D$33-$F$31)*K4</f>
        <v>4.3856773447434669E-4</v>
      </c>
      <c r="L2" s="10"/>
      <c r="M2" s="19">
        <v>0.15</v>
      </c>
      <c r="N2" s="19" t="s">
        <v>44</v>
      </c>
      <c r="O2" s="19" t="s">
        <v>5</v>
      </c>
      <c r="P2" s="19" t="s">
        <v>8</v>
      </c>
    </row>
    <row r="3" spans="1:16" ht="62.25" customHeight="1" x14ac:dyDescent="0.2">
      <c r="A3" s="36"/>
      <c r="B3" s="39"/>
      <c r="C3" s="36"/>
      <c r="D3" s="39"/>
      <c r="E3" s="36"/>
      <c r="F3" s="48"/>
      <c r="G3" s="23"/>
      <c r="H3" s="23"/>
      <c r="I3" s="27"/>
      <c r="J3" s="20"/>
      <c r="K3" s="10">
        <f>$F$21*(1-$F$21)*$M$18*K5</f>
        <v>9.0157474177734575E-4</v>
      </c>
      <c r="L3" s="10"/>
      <c r="M3" s="20"/>
      <c r="N3" s="20"/>
      <c r="O3" s="20"/>
      <c r="P3" s="20"/>
    </row>
    <row r="4" spans="1:16" ht="51.75" customHeight="1" x14ac:dyDescent="0.2">
      <c r="A4" s="36"/>
      <c r="B4" s="39"/>
      <c r="C4" s="36"/>
      <c r="D4" s="39"/>
      <c r="E4" s="36"/>
      <c r="F4" s="48"/>
      <c r="G4" s="23"/>
      <c r="H4" s="23"/>
      <c r="I4" s="27"/>
      <c r="J4" s="20"/>
      <c r="K4" s="10">
        <f>$F$31*(1-$F$31)*$M$20*K5</f>
        <v>1.0587675026593444E-3</v>
      </c>
      <c r="L4" s="10"/>
      <c r="M4" s="20"/>
      <c r="N4" s="20"/>
      <c r="O4" s="20"/>
      <c r="P4" s="20"/>
    </row>
    <row r="5" spans="1:16" ht="49.5" customHeight="1" x14ac:dyDescent="0.2">
      <c r="A5" s="36"/>
      <c r="B5" s="40"/>
      <c r="C5" s="37"/>
      <c r="D5" s="40"/>
      <c r="E5" s="37"/>
      <c r="F5" s="49"/>
      <c r="G5" s="24"/>
      <c r="H5" s="24"/>
      <c r="I5" s="28"/>
      <c r="J5" s="21"/>
      <c r="K5" s="10">
        <f>F14*(1-F14)*F2</f>
        <v>1.2065035428616262E-2</v>
      </c>
      <c r="L5" s="9"/>
      <c r="M5" s="21"/>
      <c r="N5" s="20"/>
      <c r="O5" s="21"/>
      <c r="P5" s="20"/>
    </row>
    <row r="6" spans="1:16" ht="57.75" customHeight="1" x14ac:dyDescent="0.2">
      <c r="A6" s="36"/>
      <c r="B6" s="38" t="s">
        <v>1</v>
      </c>
      <c r="C6" s="35" t="s">
        <v>26</v>
      </c>
      <c r="D6" s="38">
        <v>0.1</v>
      </c>
      <c r="E6" s="35" t="s">
        <v>42</v>
      </c>
      <c r="F6" s="47">
        <f>D6</f>
        <v>0.1</v>
      </c>
      <c r="G6" s="22">
        <f>D6</f>
        <v>0.1</v>
      </c>
      <c r="H6" s="22">
        <f>D6</f>
        <v>0.1</v>
      </c>
      <c r="I6" s="26">
        <f>M6-$M$30*K6</f>
        <v>0.19956143226552567</v>
      </c>
      <c r="J6" s="19"/>
      <c r="K6" s="10">
        <f>-($D$27-$F$21)*K7-($D$33-$F$31)*K8</f>
        <v>8.7713546894869338E-4</v>
      </c>
      <c r="L6" s="9"/>
      <c r="M6" s="19">
        <v>0.2</v>
      </c>
      <c r="N6" s="20"/>
      <c r="O6" s="19" t="s">
        <v>6</v>
      </c>
      <c r="P6" s="20"/>
    </row>
    <row r="7" spans="1:16" ht="49.5" customHeight="1" x14ac:dyDescent="0.2">
      <c r="A7" s="36"/>
      <c r="B7" s="39"/>
      <c r="C7" s="36"/>
      <c r="D7" s="39"/>
      <c r="E7" s="36"/>
      <c r="F7" s="48"/>
      <c r="G7" s="23"/>
      <c r="H7" s="23"/>
      <c r="I7" s="27"/>
      <c r="J7" s="20"/>
      <c r="K7" s="10">
        <f>$F$21*(1-$F$21)*$M$18*K9</f>
        <v>1.8031494835546915E-3</v>
      </c>
      <c r="L7" s="9"/>
      <c r="M7" s="20"/>
      <c r="N7" s="20"/>
      <c r="O7" s="20"/>
      <c r="P7" s="20"/>
    </row>
    <row r="8" spans="1:16" ht="56.25" customHeight="1" x14ac:dyDescent="0.2">
      <c r="A8" s="36"/>
      <c r="B8" s="39"/>
      <c r="C8" s="36"/>
      <c r="D8" s="39"/>
      <c r="E8" s="36"/>
      <c r="F8" s="48"/>
      <c r="G8" s="23"/>
      <c r="H8" s="23"/>
      <c r="I8" s="27"/>
      <c r="J8" s="20"/>
      <c r="K8" s="10">
        <f>$F$31*(1-$F$31)*$M$20*K9</f>
        <v>2.1175350053186889E-3</v>
      </c>
      <c r="L8" s="9"/>
      <c r="M8" s="20"/>
      <c r="N8" s="20"/>
      <c r="O8" s="20"/>
      <c r="P8" s="20"/>
    </row>
    <row r="9" spans="1:16" ht="48.75" customHeight="1" x14ac:dyDescent="0.2">
      <c r="A9" s="37"/>
      <c r="B9" s="40"/>
      <c r="C9" s="37"/>
      <c r="D9" s="40"/>
      <c r="E9" s="37"/>
      <c r="F9" s="49"/>
      <c r="G9" s="24"/>
      <c r="H9" s="24"/>
      <c r="I9" s="28"/>
      <c r="J9" s="21"/>
      <c r="K9" s="10">
        <f>F14*(1-F14)*F6</f>
        <v>2.4130070857232525E-2</v>
      </c>
      <c r="L9" s="9"/>
      <c r="M9" s="21"/>
      <c r="N9" s="21"/>
      <c r="O9" s="21"/>
      <c r="P9" s="20"/>
    </row>
    <row r="10" spans="1:16" ht="54" customHeight="1" x14ac:dyDescent="0.2">
      <c r="A10" s="35" t="s">
        <v>3</v>
      </c>
      <c r="B10" s="38" t="s">
        <v>31</v>
      </c>
      <c r="C10" s="35" t="s">
        <v>33</v>
      </c>
      <c r="D10" s="29" t="s">
        <v>27</v>
      </c>
      <c r="E10" s="35" t="s">
        <v>29</v>
      </c>
      <c r="F10" s="47">
        <f>M2*F2+M6*F6+M22</f>
        <v>0.3775</v>
      </c>
      <c r="G10" s="22">
        <f>I2*G2+I6*G6+I22</f>
        <v>0.36808237433583862</v>
      </c>
      <c r="H10" s="22">
        <f>I2*H2+I6*H6+M22</f>
        <v>0.37744517903319069</v>
      </c>
      <c r="I10" s="26">
        <f>M10-$M$30*K10</f>
        <v>0.24975114363236958</v>
      </c>
      <c r="J10" s="19"/>
      <c r="K10" s="10">
        <f>-($D$27-$F$21)*K11-($D$33-$F$31)*K12</f>
        <v>4.9771273526085999E-4</v>
      </c>
      <c r="L10" s="9"/>
      <c r="M10" s="19">
        <v>0.25</v>
      </c>
      <c r="N10" s="19" t="s">
        <v>43</v>
      </c>
      <c r="O10" s="19" t="s">
        <v>9</v>
      </c>
      <c r="P10" s="20"/>
    </row>
    <row r="11" spans="1:16" ht="48.75" customHeight="1" x14ac:dyDescent="0.2">
      <c r="A11" s="36"/>
      <c r="B11" s="39"/>
      <c r="C11" s="36"/>
      <c r="D11" s="30"/>
      <c r="E11" s="36"/>
      <c r="F11" s="48"/>
      <c r="G11" s="23"/>
      <c r="H11" s="23"/>
      <c r="I11" s="27"/>
      <c r="J11" s="20"/>
      <c r="K11" s="10">
        <f>$F$21*(1-$F$21)*$M$19*K13</f>
        <v>1.0113826578012678E-3</v>
      </c>
      <c r="L11" s="9"/>
      <c r="M11" s="20"/>
      <c r="N11" s="20"/>
      <c r="O11" s="20"/>
      <c r="P11" s="20"/>
    </row>
    <row r="12" spans="1:16" ht="48.75" customHeight="1" x14ac:dyDescent="0.2">
      <c r="A12" s="36"/>
      <c r="B12" s="39"/>
      <c r="C12" s="36"/>
      <c r="D12" s="30"/>
      <c r="E12" s="36"/>
      <c r="F12" s="48"/>
      <c r="G12" s="23"/>
      <c r="H12" s="23"/>
      <c r="I12" s="27"/>
      <c r="J12" s="20"/>
      <c r="K12" s="10">
        <f>$F$31*(1-$F$31)*$M$21*K13</f>
        <v>1.1613270231737474E-3</v>
      </c>
      <c r="L12" s="9"/>
      <c r="M12" s="20"/>
      <c r="N12" s="20"/>
      <c r="O12" s="20"/>
      <c r="P12" s="20"/>
    </row>
    <row r="13" spans="1:16" ht="47.25" customHeight="1" x14ac:dyDescent="0.2">
      <c r="A13" s="36"/>
      <c r="B13" s="40"/>
      <c r="C13" s="37"/>
      <c r="D13" s="31"/>
      <c r="E13" s="37"/>
      <c r="F13" s="49"/>
      <c r="G13" s="24"/>
      <c r="H13" s="24"/>
      <c r="I13" s="28"/>
      <c r="J13" s="21"/>
      <c r="K13" s="10">
        <f>F19*(1-F19)*F2</f>
        <v>1.2030670862460921E-2</v>
      </c>
      <c r="L13" s="9"/>
      <c r="M13" s="21"/>
      <c r="N13" s="20"/>
      <c r="O13" s="21"/>
      <c r="P13" s="20"/>
    </row>
    <row r="14" spans="1:16" ht="47.25" customHeight="1" x14ac:dyDescent="0.2">
      <c r="A14" s="36"/>
      <c r="B14" s="38" t="s">
        <v>71</v>
      </c>
      <c r="C14" s="35" t="s">
        <v>34</v>
      </c>
      <c r="D14" s="29" t="s">
        <v>27</v>
      </c>
      <c r="E14" s="35"/>
      <c r="F14" s="47">
        <f>1/(1+EXP(-F10))</f>
        <v>0.59326999210718723</v>
      </c>
      <c r="G14" s="22">
        <f>1/(1+EXP(-G10))</f>
        <v>0.59099553132669236</v>
      </c>
      <c r="H14" s="22">
        <f>1/(1+EXP(-H10))</f>
        <v>0.593256763701416</v>
      </c>
      <c r="I14" s="26">
        <f>M14-$M$30*K14</f>
        <v>0.29950228726473915</v>
      </c>
      <c r="J14" s="19"/>
      <c r="K14" s="10">
        <f>-($D$27-$F$21)*K15-($D$33-$F$31)*K16</f>
        <v>9.9542547052171998E-4</v>
      </c>
      <c r="L14" s="9"/>
      <c r="M14" s="19">
        <v>0.3</v>
      </c>
      <c r="N14" s="20"/>
      <c r="O14" s="19" t="s">
        <v>10</v>
      </c>
      <c r="P14" s="20"/>
    </row>
    <row r="15" spans="1:16" ht="47.25" customHeight="1" x14ac:dyDescent="0.2">
      <c r="A15" s="36"/>
      <c r="B15" s="39"/>
      <c r="C15" s="36"/>
      <c r="D15" s="30"/>
      <c r="E15" s="36"/>
      <c r="F15" s="48"/>
      <c r="G15" s="23"/>
      <c r="H15" s="23"/>
      <c r="I15" s="27"/>
      <c r="J15" s="20"/>
      <c r="K15" s="10">
        <f>$F$21*(1-$F$21)*$M$19*K17</f>
        <v>2.0227653156025356E-3</v>
      </c>
      <c r="L15" s="9"/>
      <c r="M15" s="20"/>
      <c r="N15" s="20"/>
      <c r="O15" s="20"/>
      <c r="P15" s="20"/>
    </row>
    <row r="16" spans="1:16" ht="47.25" customHeight="1" x14ac:dyDescent="0.2">
      <c r="A16" s="36"/>
      <c r="B16" s="39"/>
      <c r="C16" s="36"/>
      <c r="D16" s="30"/>
      <c r="E16" s="36"/>
      <c r="F16" s="48"/>
      <c r="G16" s="23"/>
      <c r="H16" s="23"/>
      <c r="I16" s="27"/>
      <c r="J16" s="20"/>
      <c r="K16" s="10">
        <f>$F$31*(1-$F$31)*$M$21*K17</f>
        <v>2.3226540463474948E-3</v>
      </c>
      <c r="L16" s="9"/>
      <c r="M16" s="20"/>
      <c r="N16" s="20"/>
      <c r="O16" s="20"/>
      <c r="P16" s="20"/>
    </row>
    <row r="17" spans="1:16" ht="50.25" customHeight="1" x14ac:dyDescent="0.2">
      <c r="A17" s="36"/>
      <c r="B17" s="40"/>
      <c r="C17" s="37"/>
      <c r="D17" s="31"/>
      <c r="E17" s="37"/>
      <c r="F17" s="49"/>
      <c r="G17" s="24"/>
      <c r="H17" s="24"/>
      <c r="I17" s="28"/>
      <c r="J17" s="21"/>
      <c r="K17" s="10">
        <f>F19*(1-F19)*F6</f>
        <v>2.4061341724921841E-2</v>
      </c>
      <c r="L17" s="9"/>
      <c r="M17" s="21"/>
      <c r="N17" s="21"/>
      <c r="O17" s="21"/>
      <c r="P17" s="20"/>
    </row>
    <row r="18" spans="1:16" ht="48" customHeight="1" x14ac:dyDescent="0.2">
      <c r="A18" s="36"/>
      <c r="B18" s="7" t="s">
        <v>32</v>
      </c>
      <c r="C18" s="5" t="s">
        <v>36</v>
      </c>
      <c r="D18" s="4" t="s">
        <v>27</v>
      </c>
      <c r="E18" s="5" t="s">
        <v>30</v>
      </c>
      <c r="F18" s="12">
        <f>M10*F2+M14*F6+M22</f>
        <v>0.39249999999999996</v>
      </c>
      <c r="G18" s="18">
        <f>I10*G2+I14*G6+I22</f>
        <v>0.3830749812107403</v>
      </c>
      <c r="H18" s="18">
        <f>I10*H2+I14*H6+M22</f>
        <v>0.39243778590809236</v>
      </c>
      <c r="I18" s="15">
        <f>M18-$M$30*K18</f>
        <v>0.35891647971788465</v>
      </c>
      <c r="J18" s="11"/>
      <c r="K18" s="10">
        <f>-(D27-F21)*(F21*(1-F21))*F14</f>
        <v>8.2167040564230784E-2</v>
      </c>
      <c r="L18" s="9"/>
      <c r="M18" s="10">
        <v>0.4</v>
      </c>
      <c r="N18" s="19" t="s">
        <v>45</v>
      </c>
      <c r="O18" s="10" t="s">
        <v>11</v>
      </c>
      <c r="P18" s="20"/>
    </row>
    <row r="19" spans="1:16" ht="53.25" customHeight="1" x14ac:dyDescent="0.2">
      <c r="A19" s="37"/>
      <c r="B19" s="7" t="s">
        <v>35</v>
      </c>
      <c r="C19" s="5" t="s">
        <v>37</v>
      </c>
      <c r="D19" s="4" t="s">
        <v>27</v>
      </c>
      <c r="E19" s="5"/>
      <c r="F19" s="12">
        <f>1/(1+EXP(-F18))</f>
        <v>0.59688437825976703</v>
      </c>
      <c r="G19" s="18">
        <f>1/(1+EXP(-G18))</f>
        <v>0.59461453640713602</v>
      </c>
      <c r="H19" s="18">
        <f>1/(1+EXP(-H18))</f>
        <v>0.59686940862428639</v>
      </c>
      <c r="I19" s="15">
        <f>M19-$M$30*K19</f>
        <v>0.4086661860762334</v>
      </c>
      <c r="J19" s="11"/>
      <c r="K19" s="10">
        <f>-(D27-F21)*(F21*(1-F21))*F19</f>
        <v>8.2667627847533259E-2</v>
      </c>
      <c r="L19" s="9"/>
      <c r="M19" s="10">
        <v>0.45</v>
      </c>
      <c r="N19" s="21"/>
      <c r="O19" s="10" t="s">
        <v>12</v>
      </c>
      <c r="P19" s="20"/>
    </row>
    <row r="20" spans="1:16" ht="56.25" customHeight="1" x14ac:dyDescent="0.2">
      <c r="A20" s="50" t="s">
        <v>4</v>
      </c>
      <c r="B20" s="7" t="s">
        <v>49</v>
      </c>
      <c r="C20" s="5" t="s">
        <v>59</v>
      </c>
      <c r="D20" s="4" t="s">
        <v>27</v>
      </c>
      <c r="E20" s="5" t="s">
        <v>65</v>
      </c>
      <c r="F20" s="12">
        <f>M18*F14+M19*F19+M27</f>
        <v>1.10590596705977</v>
      </c>
      <c r="G20" s="18">
        <f>I18*G14+I19*G19+I27</f>
        <v>1.0049167278557687</v>
      </c>
      <c r="H20" s="18">
        <f>I18*H14+I19*H19+M27</f>
        <v>1.0568499740046011</v>
      </c>
      <c r="I20" s="15">
        <f>M20-$M$30*K20</f>
        <v>0.5113012702387375</v>
      </c>
      <c r="J20" s="11"/>
      <c r="K20" s="10">
        <f>-(D33-F31)*(F31*(1-F31))*F14</f>
        <v>-2.2602540477475067E-2</v>
      </c>
      <c r="L20" s="9"/>
      <c r="M20" s="10">
        <v>0.5</v>
      </c>
      <c r="N20" s="19" t="s">
        <v>46</v>
      </c>
      <c r="O20" s="10" t="s">
        <v>13</v>
      </c>
      <c r="P20" s="20"/>
    </row>
    <row r="21" spans="1:16" ht="51.75" customHeight="1" x14ac:dyDescent="0.2">
      <c r="A21" s="51"/>
      <c r="B21" s="7" t="s">
        <v>50</v>
      </c>
      <c r="C21" s="5" t="s">
        <v>58</v>
      </c>
      <c r="D21" s="4" t="s">
        <v>27</v>
      </c>
      <c r="E21" s="8"/>
      <c r="F21" s="12">
        <f>1/(1+EXP(-F20))</f>
        <v>0.75136506955231575</v>
      </c>
      <c r="G21" s="18">
        <f>1/(1+EXP(-G20))</f>
        <v>0.73202416709490403</v>
      </c>
      <c r="H21" s="18">
        <f>1/(1+EXP(-H20))</f>
        <v>0.74208811119078244</v>
      </c>
      <c r="I21" s="15">
        <f>M21-$M$30*K21</f>
        <v>0.56137012110798912</v>
      </c>
      <c r="J21" s="11"/>
      <c r="K21" s="10">
        <f>-(D33-F31)*(F31*(1-F31))*F19</f>
        <v>-2.2740242215978219E-2</v>
      </c>
      <c r="L21" s="9"/>
      <c r="M21" s="10">
        <v>0.55000000000000004</v>
      </c>
      <c r="N21" s="21"/>
      <c r="O21" s="10" t="s">
        <v>14</v>
      </c>
      <c r="P21" s="21"/>
    </row>
    <row r="22" spans="1:16" ht="51.75" customHeight="1" x14ac:dyDescent="0.2">
      <c r="A22" s="51"/>
      <c r="B22" s="38" t="s">
        <v>38</v>
      </c>
      <c r="C22" s="35" t="s">
        <v>60</v>
      </c>
      <c r="D22" s="29" t="s">
        <v>27</v>
      </c>
      <c r="E22" s="32"/>
      <c r="F22" s="47">
        <f>($D$27-F21)^2/2</f>
        <v>0.27481108317615499</v>
      </c>
      <c r="G22" s="22">
        <f>($D$27-G21)^2/2</f>
        <v>0.26065944893454496</v>
      </c>
      <c r="H22" s="22">
        <f>($D$27-H21)^2/2</f>
        <v>0.26797650127344369</v>
      </c>
      <c r="I22" s="26">
        <f>M22-$M$30*K22</f>
        <v>0.34063719530264791</v>
      </c>
      <c r="J22" s="19"/>
      <c r="K22" s="10">
        <f>-($D$27-$F$21)*K23-($D$33-$F$31)*K24</f>
        <v>1.8725609394704135E-2</v>
      </c>
      <c r="L22" s="9"/>
      <c r="M22" s="19">
        <v>0.35</v>
      </c>
      <c r="N22" s="19" t="s">
        <v>47</v>
      </c>
      <c r="O22" s="19" t="s">
        <v>7</v>
      </c>
      <c r="P22" s="10"/>
    </row>
    <row r="23" spans="1:16" ht="51.75" customHeight="1" x14ac:dyDescent="0.2">
      <c r="A23" s="51"/>
      <c r="B23" s="39"/>
      <c r="C23" s="36"/>
      <c r="D23" s="30"/>
      <c r="E23" s="33"/>
      <c r="F23" s="48"/>
      <c r="G23" s="23"/>
      <c r="H23" s="23"/>
      <c r="I23" s="27"/>
      <c r="J23" s="20"/>
      <c r="K23" s="10">
        <f>$F$21*(1-$F$21)*($M$18*K25 + $M$19*K26)</f>
        <v>3.8259147991572269E-2</v>
      </c>
      <c r="L23" s="9"/>
      <c r="M23" s="20"/>
      <c r="N23" s="20"/>
      <c r="O23" s="20"/>
      <c r="P23" s="10"/>
    </row>
    <row r="24" spans="1:16" ht="51.75" customHeight="1" x14ac:dyDescent="0.2">
      <c r="A24" s="51"/>
      <c r="B24" s="39"/>
      <c r="C24" s="36"/>
      <c r="D24" s="30"/>
      <c r="E24" s="33"/>
      <c r="F24" s="48"/>
      <c r="G24" s="23"/>
      <c r="H24" s="23"/>
      <c r="I24" s="27"/>
      <c r="J24" s="20"/>
      <c r="K24" s="10">
        <f>$F$31*(1-$F$31)*($M$20*K25+$M$21*K26)</f>
        <v>4.4401890516661831E-2</v>
      </c>
      <c r="L24" s="9"/>
      <c r="M24" s="20"/>
      <c r="N24" s="20"/>
      <c r="O24" s="20"/>
      <c r="P24" s="10"/>
    </row>
    <row r="25" spans="1:16" ht="51.75" customHeight="1" x14ac:dyDescent="0.2">
      <c r="A25" s="51"/>
      <c r="B25" s="39"/>
      <c r="C25" s="36"/>
      <c r="D25" s="30"/>
      <c r="E25" s="33"/>
      <c r="F25" s="48"/>
      <c r="G25" s="23"/>
      <c r="H25" s="23"/>
      <c r="I25" s="27"/>
      <c r="J25" s="20"/>
      <c r="K25" s="10">
        <f>F14*(1-F14)</f>
        <v>0.24130070857232525</v>
      </c>
      <c r="L25" s="9"/>
      <c r="M25" s="20"/>
      <c r="N25" s="20"/>
      <c r="O25" s="20"/>
      <c r="P25" s="10"/>
    </row>
    <row r="26" spans="1:16" ht="48" customHeight="1" x14ac:dyDescent="0.2">
      <c r="A26" s="51"/>
      <c r="B26" s="40"/>
      <c r="C26" s="37"/>
      <c r="D26" s="31"/>
      <c r="E26" s="34"/>
      <c r="F26" s="49"/>
      <c r="G26" s="24"/>
      <c r="H26" s="24"/>
      <c r="I26" s="28"/>
      <c r="J26" s="21"/>
      <c r="K26" s="10">
        <f>F19*(1-F19)</f>
        <v>0.24061341724921839</v>
      </c>
      <c r="L26" s="9"/>
      <c r="M26" s="21"/>
      <c r="N26" s="21"/>
      <c r="O26" s="21"/>
      <c r="P26" s="19" t="s">
        <v>16</v>
      </c>
    </row>
    <row r="27" spans="1:16" ht="48" customHeight="1" x14ac:dyDescent="0.2">
      <c r="A27" s="51"/>
      <c r="B27" s="38" t="s">
        <v>57</v>
      </c>
      <c r="C27" s="35" t="s">
        <v>63</v>
      </c>
      <c r="D27" s="38">
        <v>0.01</v>
      </c>
      <c r="E27" s="29" t="s">
        <v>27</v>
      </c>
      <c r="F27" s="44" t="s">
        <v>27</v>
      </c>
      <c r="G27" s="41" t="s">
        <v>27</v>
      </c>
      <c r="H27" s="41" t="s">
        <v>27</v>
      </c>
      <c r="I27" s="26">
        <f>M27-$M$30*K27</f>
        <v>0.54979983744399963</v>
      </c>
      <c r="J27" s="19"/>
      <c r="K27" s="10">
        <f>-($D$27-$F$21)*K28-($D$33-$F$31)*K29</f>
        <v>0.10040032511200075</v>
      </c>
      <c r="L27" s="9"/>
      <c r="M27" s="19">
        <v>0.6</v>
      </c>
      <c r="N27" s="19" t="s">
        <v>48</v>
      </c>
      <c r="O27" s="19" t="s">
        <v>15</v>
      </c>
      <c r="P27" s="20"/>
    </row>
    <row r="28" spans="1:16" ht="48" customHeight="1" x14ac:dyDescent="0.2">
      <c r="A28" s="51"/>
      <c r="B28" s="39"/>
      <c r="C28" s="36"/>
      <c r="D28" s="39"/>
      <c r="E28" s="30"/>
      <c r="F28" s="45"/>
      <c r="G28" s="42"/>
      <c r="H28" s="42"/>
      <c r="I28" s="27"/>
      <c r="J28" s="20"/>
      <c r="K28" s="10">
        <f>$F$21*(1-$F$21)</f>
        <v>0.18681560180895948</v>
      </c>
      <c r="L28" s="9"/>
      <c r="M28" s="20"/>
      <c r="N28" s="20"/>
      <c r="O28" s="20"/>
      <c r="P28" s="20"/>
    </row>
    <row r="29" spans="1:16" ht="36" customHeight="1" x14ac:dyDescent="0.2">
      <c r="A29" s="51"/>
      <c r="B29" s="40"/>
      <c r="C29" s="37"/>
      <c r="D29" s="40"/>
      <c r="E29" s="31"/>
      <c r="F29" s="46"/>
      <c r="G29" s="43"/>
      <c r="H29" s="43"/>
      <c r="I29" s="28"/>
      <c r="J29" s="21"/>
      <c r="K29" s="10">
        <f>$F$31*(1-$F$31)</f>
        <v>0.17551005281727122</v>
      </c>
      <c r="L29" s="9"/>
      <c r="M29" s="21"/>
      <c r="N29" s="21"/>
      <c r="O29" s="21"/>
      <c r="P29" s="21"/>
    </row>
    <row r="30" spans="1:16" ht="45" customHeight="1" x14ac:dyDescent="0.2">
      <c r="A30" s="51"/>
      <c r="B30" s="7" t="s">
        <v>51</v>
      </c>
      <c r="C30" s="5" t="s">
        <v>53</v>
      </c>
      <c r="D30" s="4" t="s">
        <v>27</v>
      </c>
      <c r="E30" s="5" t="s">
        <v>66</v>
      </c>
      <c r="F30" s="12">
        <f>M20*F14+M21*F19+M27</f>
        <v>1.2249214040964653</v>
      </c>
      <c r="G30" s="18">
        <f>I20*G14+I21*G19+I27</f>
        <v>1.1857754376321998</v>
      </c>
      <c r="H30" s="18">
        <f>I20*H14+I21*H19+M27</f>
        <v>1.2383975890633261</v>
      </c>
      <c r="I30" s="16" t="s">
        <v>27</v>
      </c>
      <c r="J30" s="14" t="s">
        <v>27</v>
      </c>
      <c r="K30" s="14" t="s">
        <v>27</v>
      </c>
      <c r="L30" s="14" t="s">
        <v>27</v>
      </c>
      <c r="M30" s="10">
        <v>0.5</v>
      </c>
      <c r="N30" s="10" t="s">
        <v>70</v>
      </c>
      <c r="O30" s="9"/>
      <c r="P30" s="10" t="s">
        <v>67</v>
      </c>
    </row>
    <row r="31" spans="1:16" ht="42.75" customHeight="1" x14ac:dyDescent="0.2">
      <c r="A31" s="51"/>
      <c r="B31" s="7" t="s">
        <v>52</v>
      </c>
      <c r="C31" s="5" t="s">
        <v>56</v>
      </c>
      <c r="D31" s="4" t="s">
        <v>27</v>
      </c>
      <c r="E31" s="8"/>
      <c r="F31" s="12">
        <f>1/(1+EXP(-F30))</f>
        <v>0.77292846532146253</v>
      </c>
      <c r="G31" s="18">
        <f>1/(1+EXP(-G30))</f>
        <v>0.76598465336164345</v>
      </c>
      <c r="H31" s="18">
        <f>1/(1+EXP(-H30))</f>
        <v>0.77528496829445948</v>
      </c>
      <c r="I31" s="1"/>
      <c r="J31" s="2"/>
      <c r="K31" s="2"/>
    </row>
    <row r="32" spans="1:16" ht="40.5" customHeight="1" x14ac:dyDescent="0.2">
      <c r="A32" s="51"/>
      <c r="B32" s="7" t="s">
        <v>54</v>
      </c>
      <c r="C32" s="5" t="s">
        <v>39</v>
      </c>
      <c r="D32" s="4" t="s">
        <v>27</v>
      </c>
      <c r="E32" s="8"/>
      <c r="F32" s="12">
        <f>($D$33-F31)^2/2</f>
        <v>2.3560025583847746E-2</v>
      </c>
      <c r="G32" s="18">
        <f>($D$33-G31)^2/2</f>
        <v>2.509143776475152E-2</v>
      </c>
      <c r="H32" s="18">
        <f>($D$33-H31)^2/2</f>
        <v>2.3051272420155634E-2</v>
      </c>
      <c r="I32" s="1"/>
      <c r="J32" s="2"/>
      <c r="K32" s="2"/>
    </row>
    <row r="33" spans="1:11" x14ac:dyDescent="0.2">
      <c r="A33" s="51"/>
      <c r="B33" s="7" t="s">
        <v>57</v>
      </c>
      <c r="C33" s="5" t="s">
        <v>64</v>
      </c>
      <c r="D33" s="3">
        <v>0.99</v>
      </c>
      <c r="E33" s="4" t="s">
        <v>27</v>
      </c>
      <c r="F33" s="17" t="s">
        <v>27</v>
      </c>
      <c r="G33" s="18" t="s">
        <v>27</v>
      </c>
      <c r="H33" s="18" t="s">
        <v>27</v>
      </c>
      <c r="I33" s="1"/>
      <c r="J33" s="2"/>
      <c r="K33" s="2"/>
    </row>
    <row r="34" spans="1:11" x14ac:dyDescent="0.2">
      <c r="A34" s="52"/>
      <c r="B34" s="7" t="s">
        <v>55</v>
      </c>
      <c r="C34" s="5" t="s">
        <v>40</v>
      </c>
      <c r="D34" s="4" t="s">
        <v>27</v>
      </c>
      <c r="E34" s="4" t="s">
        <v>27</v>
      </c>
      <c r="F34" s="12">
        <f>F22+F32</f>
        <v>0.29837110876000272</v>
      </c>
      <c r="G34" s="18">
        <f>G22+G32</f>
        <v>0.28575088669929649</v>
      </c>
      <c r="H34" s="18">
        <f>H22+H32</f>
        <v>0.29102777369359933</v>
      </c>
      <c r="I34" s="1"/>
      <c r="J34" s="2"/>
      <c r="K34" s="2"/>
    </row>
    <row r="42" spans="1:11" x14ac:dyDescent="0.2">
      <c r="A42" s="25"/>
    </row>
    <row r="43" spans="1:11" x14ac:dyDescent="0.2">
      <c r="A43" s="25"/>
    </row>
    <row r="44" spans="1:11" x14ac:dyDescent="0.2">
      <c r="A44" s="25"/>
    </row>
    <row r="45" spans="1:11" x14ac:dyDescent="0.2">
      <c r="A45" s="25"/>
    </row>
  </sheetData>
  <mergeCells count="78">
    <mergeCell ref="N2:N9"/>
    <mergeCell ref="J2:J5"/>
    <mergeCell ref="I2:I5"/>
    <mergeCell ref="A2:A9"/>
    <mergeCell ref="A42:A45"/>
    <mergeCell ref="P26:P29"/>
    <mergeCell ref="N18:N19"/>
    <mergeCell ref="N20:N21"/>
    <mergeCell ref="A20:A34"/>
    <mergeCell ref="B2:B5"/>
    <mergeCell ref="C2:C5"/>
    <mergeCell ref="D2:D5"/>
    <mergeCell ref="E2:E5"/>
    <mergeCell ref="F2:F5"/>
    <mergeCell ref="B6:B9"/>
    <mergeCell ref="C6:C9"/>
    <mergeCell ref="D6:D9"/>
    <mergeCell ref="E6:E9"/>
    <mergeCell ref="F6:F9"/>
    <mergeCell ref="A10:A19"/>
    <mergeCell ref="B10:B13"/>
    <mergeCell ref="C10:C13"/>
    <mergeCell ref="D10:D13"/>
    <mergeCell ref="E10:E13"/>
    <mergeCell ref="B14:B17"/>
    <mergeCell ref="C14:C17"/>
    <mergeCell ref="D14:D17"/>
    <mergeCell ref="E14:E17"/>
    <mergeCell ref="F22:F26"/>
    <mergeCell ref="F10:F13"/>
    <mergeCell ref="I10:I13"/>
    <mergeCell ref="J10:J13"/>
    <mergeCell ref="J14:J17"/>
    <mergeCell ref="I14:I17"/>
    <mergeCell ref="F14:F17"/>
    <mergeCell ref="J22:J26"/>
    <mergeCell ref="I22:I26"/>
    <mergeCell ref="B27:B29"/>
    <mergeCell ref="C27:C29"/>
    <mergeCell ref="D27:D29"/>
    <mergeCell ref="E27:E29"/>
    <mergeCell ref="F27:F29"/>
    <mergeCell ref="J27:J29"/>
    <mergeCell ref="I27:I29"/>
    <mergeCell ref="G22:G26"/>
    <mergeCell ref="G27:G29"/>
    <mergeCell ref="H27:H29"/>
    <mergeCell ref="B22:B26"/>
    <mergeCell ref="C22:C26"/>
    <mergeCell ref="E22:E26"/>
    <mergeCell ref="D22:D26"/>
    <mergeCell ref="N22:N26"/>
    <mergeCell ref="M22:M26"/>
    <mergeCell ref="O22:O26"/>
    <mergeCell ref="N27:N29"/>
    <mergeCell ref="O27:O29"/>
    <mergeCell ref="M27:M29"/>
    <mergeCell ref="H22:H26"/>
    <mergeCell ref="G2:G5"/>
    <mergeCell ref="G6:G9"/>
    <mergeCell ref="G10:G13"/>
    <mergeCell ref="G14:G17"/>
    <mergeCell ref="P2:P21"/>
    <mergeCell ref="H2:H5"/>
    <mergeCell ref="H6:H9"/>
    <mergeCell ref="H10:H13"/>
    <mergeCell ref="H14:H17"/>
    <mergeCell ref="M6:M9"/>
    <mergeCell ref="O6:O9"/>
    <mergeCell ref="M10:M13"/>
    <mergeCell ref="N10:N17"/>
    <mergeCell ref="O10:O13"/>
    <mergeCell ref="M14:M17"/>
    <mergeCell ref="O14:O17"/>
    <mergeCell ref="J6:J9"/>
    <mergeCell ref="I6:I9"/>
    <mergeCell ref="M2:M5"/>
    <mergeCell ref="O2:O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iwater</dc:creator>
  <cp:lastModifiedBy>iwater</cp:lastModifiedBy>
  <cp:lastPrinted>2024-06-20T14:51:58Z</cp:lastPrinted>
  <dcterms:created xsi:type="dcterms:W3CDTF">2015-06-05T18:17:20Z</dcterms:created>
  <dcterms:modified xsi:type="dcterms:W3CDTF">2024-06-20T15:15:17Z</dcterms:modified>
</cp:coreProperties>
</file>