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yaleedu-my.sharepoint.com/personal/y_ren_yale_edu/Documents/DSDE/Lab/Search project/Population geotagging/"/>
    </mc:Choice>
  </mc:AlternateContent>
  <xr:revisionPtr revIDLastSave="2716" documentId="13_ncr:1_{E4CECAB6-7D93-4B27-9A43-C53A427E9277}" xr6:coauthVersionLast="47" xr6:coauthVersionMax="47" xr10:uidLastSave="{50A62B44-3B32-423A-B85D-29142CA5914F}"/>
  <bookViews>
    <workbookView xWindow="-120" yWindow="-120" windowWidth="38640" windowHeight="21120" tabRatio="602" activeTab="3" xr2:uid="{ABF19976-E442-4EA8-B3C6-700F8D9AA400}"/>
  </bookViews>
  <sheets>
    <sheet name="Graphs" sheetId="27" r:id="rId1"/>
    <sheet name="Graphs_2" sheetId="19" r:id="rId2"/>
    <sheet name="Tables" sheetId="26" r:id="rId3"/>
    <sheet name="EHR-Medline-Queries" sheetId="1" r:id="rId4"/>
    <sheet name="EHR-Medline-Results" sheetId="5" r:id="rId5"/>
    <sheet name="EHR-Embase-Queries" sheetId="14" r:id="rId6"/>
    <sheet name="EHR-Embase-Results" sheetId="17" r:id="rId7"/>
    <sheet name="GWAS-Medline-Queries" sheetId="22" r:id="rId8"/>
    <sheet name="GWAS-Medline-Results" sheetId="23" r:id="rId9"/>
    <sheet name="GWAS-Embase-Queries" sheetId="24" r:id="rId10"/>
    <sheet name="GWAS-Embase-Results" sheetId="25" r:id="rId11"/>
    <sheet name="Population" sheetId="20" r:id="rId12"/>
  </sheets>
  <definedNames>
    <definedName name="ExternalData_1" localSheetId="6" hidden="1">'EHR-Embase-Results'!#REF!</definedName>
    <definedName name="ExternalData_1" localSheetId="4" hidden="1">'EHR-Medline-Results'!#REF!</definedName>
    <definedName name="ExternalData_1" localSheetId="10" hidden="1">'GWAS-Embase-Results'!#REF!</definedName>
    <definedName name="ExternalData_1" localSheetId="8" hidden="1">'GWAS-Medline-Results'!#REF!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23" l="1"/>
  <c r="P54" i="26" s="1"/>
  <c r="B33" i="25"/>
  <c r="C33" i="25"/>
  <c r="D33" i="25"/>
  <c r="E33" i="25"/>
  <c r="F33" i="25"/>
  <c r="G33" i="25"/>
  <c r="H33" i="25"/>
  <c r="I33" i="25"/>
  <c r="J33" i="25"/>
  <c r="K33" i="25"/>
  <c r="L33" i="25"/>
  <c r="B34" i="25"/>
  <c r="C34" i="25"/>
  <c r="D34" i="25"/>
  <c r="E34" i="25"/>
  <c r="F34" i="25"/>
  <c r="G34" i="25"/>
  <c r="H34" i="25"/>
  <c r="I34" i="25"/>
  <c r="J34" i="25"/>
  <c r="K34" i="25"/>
  <c r="L34" i="25"/>
  <c r="B35" i="25"/>
  <c r="C35" i="25"/>
  <c r="D35" i="25"/>
  <c r="E35" i="25"/>
  <c r="F35" i="25"/>
  <c r="G35" i="25"/>
  <c r="H35" i="25"/>
  <c r="I35" i="25"/>
  <c r="J35" i="25"/>
  <c r="K35" i="25"/>
  <c r="L35" i="25"/>
  <c r="B36" i="25"/>
  <c r="C36" i="25"/>
  <c r="D36" i="25"/>
  <c r="E36" i="25"/>
  <c r="F36" i="25"/>
  <c r="G36" i="25"/>
  <c r="H36" i="25"/>
  <c r="I36" i="25"/>
  <c r="J36" i="25"/>
  <c r="K36" i="25"/>
  <c r="L36" i="25"/>
  <c r="B37" i="25"/>
  <c r="C37" i="25"/>
  <c r="D37" i="25"/>
  <c r="E37" i="25"/>
  <c r="F37" i="25"/>
  <c r="G37" i="25"/>
  <c r="H37" i="25"/>
  <c r="I37" i="25"/>
  <c r="J37" i="25"/>
  <c r="K37" i="25"/>
  <c r="L37" i="25"/>
  <c r="B38" i="25"/>
  <c r="C38" i="25"/>
  <c r="D38" i="25"/>
  <c r="E38" i="25"/>
  <c r="F38" i="25"/>
  <c r="G38" i="25"/>
  <c r="H38" i="25"/>
  <c r="I38" i="25"/>
  <c r="J38" i="25"/>
  <c r="K38" i="25"/>
  <c r="L38" i="25"/>
  <c r="B39" i="25"/>
  <c r="C39" i="25"/>
  <c r="D39" i="25"/>
  <c r="E39" i="25"/>
  <c r="F39" i="25"/>
  <c r="G39" i="25"/>
  <c r="H39" i="25"/>
  <c r="I39" i="25"/>
  <c r="J39" i="25"/>
  <c r="K39" i="25"/>
  <c r="L39" i="25"/>
  <c r="B40" i="25"/>
  <c r="C40" i="25"/>
  <c r="D40" i="25"/>
  <c r="E40" i="25"/>
  <c r="F40" i="25"/>
  <c r="G40" i="25"/>
  <c r="H40" i="25"/>
  <c r="I40" i="25"/>
  <c r="J40" i="25"/>
  <c r="K40" i="25"/>
  <c r="L40" i="25"/>
  <c r="B41" i="25"/>
  <c r="C41" i="25"/>
  <c r="D41" i="25"/>
  <c r="E41" i="25"/>
  <c r="F41" i="25"/>
  <c r="G41" i="25"/>
  <c r="H41" i="25"/>
  <c r="I41" i="25"/>
  <c r="J41" i="25"/>
  <c r="K41" i="25"/>
  <c r="L41" i="25"/>
  <c r="B42" i="25"/>
  <c r="C42" i="25"/>
  <c r="D42" i="25"/>
  <c r="E42" i="25"/>
  <c r="F42" i="25"/>
  <c r="G42" i="25"/>
  <c r="H42" i="25"/>
  <c r="I42" i="25"/>
  <c r="J42" i="25"/>
  <c r="K42" i="25"/>
  <c r="L42" i="25"/>
  <c r="G42" i="23"/>
  <c r="U54" i="26" s="1"/>
  <c r="B44" i="23"/>
  <c r="P56" i="26" s="1"/>
  <c r="B33" i="23"/>
  <c r="C33" i="23"/>
  <c r="D33" i="23"/>
  <c r="R45" i="26" s="1"/>
  <c r="E33" i="23"/>
  <c r="S45" i="26" s="1"/>
  <c r="F33" i="23"/>
  <c r="T45" i="26" s="1"/>
  <c r="G33" i="23"/>
  <c r="U45" i="26" s="1"/>
  <c r="H33" i="23"/>
  <c r="V45" i="26" s="1"/>
  <c r="I33" i="23"/>
  <c r="W45" i="26" s="1"/>
  <c r="J33" i="23"/>
  <c r="X45" i="26" s="1"/>
  <c r="K33" i="23"/>
  <c r="Y45" i="26" s="1"/>
  <c r="L33" i="23"/>
  <c r="B34" i="23"/>
  <c r="C34" i="23"/>
  <c r="Q46" i="26" s="1"/>
  <c r="D34" i="23"/>
  <c r="E34" i="23"/>
  <c r="S46" i="26" s="1"/>
  <c r="F34" i="23"/>
  <c r="T46" i="26" s="1"/>
  <c r="G34" i="23"/>
  <c r="U46" i="26" s="1"/>
  <c r="H34" i="23"/>
  <c r="V46" i="26" s="1"/>
  <c r="I34" i="23"/>
  <c r="W46" i="26" s="1"/>
  <c r="J34" i="23"/>
  <c r="X46" i="26" s="1"/>
  <c r="K34" i="23"/>
  <c r="Y46" i="26" s="1"/>
  <c r="L34" i="23"/>
  <c r="Z46" i="26" s="1"/>
  <c r="B35" i="23"/>
  <c r="P47" i="26" s="1"/>
  <c r="C35" i="23"/>
  <c r="Q47" i="26" s="1"/>
  <c r="D35" i="23"/>
  <c r="R47" i="26" s="1"/>
  <c r="E35" i="23"/>
  <c r="F35" i="23"/>
  <c r="T47" i="26" s="1"/>
  <c r="G35" i="23"/>
  <c r="U47" i="26" s="1"/>
  <c r="H35" i="23"/>
  <c r="V47" i="26" s="1"/>
  <c r="I35" i="23"/>
  <c r="W47" i="26" s="1"/>
  <c r="J35" i="23"/>
  <c r="X47" i="26" s="1"/>
  <c r="K35" i="23"/>
  <c r="Y47" i="26" s="1"/>
  <c r="L35" i="23"/>
  <c r="Z47" i="26" s="1"/>
  <c r="B36" i="23"/>
  <c r="C36" i="23"/>
  <c r="Q48" i="26" s="1"/>
  <c r="D36" i="23"/>
  <c r="R48" i="26" s="1"/>
  <c r="E36" i="23"/>
  <c r="S48" i="26" s="1"/>
  <c r="F36" i="23"/>
  <c r="T48" i="26" s="1"/>
  <c r="G36" i="23"/>
  <c r="U48" i="26" s="1"/>
  <c r="H36" i="23"/>
  <c r="V48" i="26" s="1"/>
  <c r="I36" i="23"/>
  <c r="W48" i="26" s="1"/>
  <c r="J36" i="23"/>
  <c r="X48" i="26" s="1"/>
  <c r="K36" i="23"/>
  <c r="L36" i="23"/>
  <c r="B37" i="23"/>
  <c r="P49" i="26" s="1"/>
  <c r="C37" i="23"/>
  <c r="Q49" i="26" s="1"/>
  <c r="D37" i="23"/>
  <c r="R49" i="26" s="1"/>
  <c r="E37" i="23"/>
  <c r="S49" i="26" s="1"/>
  <c r="F37" i="23"/>
  <c r="T49" i="26" s="1"/>
  <c r="G37" i="23"/>
  <c r="U49" i="26" s="1"/>
  <c r="H37" i="23"/>
  <c r="I37" i="23"/>
  <c r="W49" i="26" s="1"/>
  <c r="J37" i="23"/>
  <c r="X49" i="26" s="1"/>
  <c r="K37" i="23"/>
  <c r="Y49" i="26" s="1"/>
  <c r="L37" i="23"/>
  <c r="Z49" i="26" s="1"/>
  <c r="B38" i="23"/>
  <c r="P50" i="26" s="1"/>
  <c r="C38" i="23"/>
  <c r="Q50" i="26" s="1"/>
  <c r="D38" i="23"/>
  <c r="R50" i="26" s="1"/>
  <c r="E38" i="23"/>
  <c r="F38" i="23"/>
  <c r="G38" i="23"/>
  <c r="H38" i="23"/>
  <c r="V50" i="26" s="1"/>
  <c r="I38" i="23"/>
  <c r="W50" i="26" s="1"/>
  <c r="J38" i="23"/>
  <c r="K38" i="23"/>
  <c r="Y50" i="26" s="1"/>
  <c r="L38" i="23"/>
  <c r="Z50" i="26" s="1"/>
  <c r="B39" i="23"/>
  <c r="C39" i="23"/>
  <c r="Q51" i="26" s="1"/>
  <c r="D39" i="23"/>
  <c r="R51" i="26" s="1"/>
  <c r="E39" i="23"/>
  <c r="S51" i="26" s="1"/>
  <c r="F39" i="23"/>
  <c r="T51" i="26" s="1"/>
  <c r="G39" i="23"/>
  <c r="U51" i="26" s="1"/>
  <c r="H39" i="23"/>
  <c r="V51" i="26" s="1"/>
  <c r="I39" i="23"/>
  <c r="W51" i="26" s="1"/>
  <c r="J39" i="23"/>
  <c r="K39" i="23"/>
  <c r="L39" i="23"/>
  <c r="Z51" i="26" s="1"/>
  <c r="B40" i="23"/>
  <c r="P52" i="26" s="1"/>
  <c r="C40" i="23"/>
  <c r="D40" i="23"/>
  <c r="R52" i="26" s="1"/>
  <c r="E40" i="23"/>
  <c r="S52" i="26" s="1"/>
  <c r="F40" i="23"/>
  <c r="G40" i="23"/>
  <c r="U52" i="26" s="1"/>
  <c r="H40" i="23"/>
  <c r="V52" i="26" s="1"/>
  <c r="I40" i="23"/>
  <c r="W52" i="26" s="1"/>
  <c r="J40" i="23"/>
  <c r="X52" i="26" s="1"/>
  <c r="K40" i="23"/>
  <c r="Y52" i="26" s="1"/>
  <c r="L40" i="23"/>
  <c r="Z52" i="26" s="1"/>
  <c r="B41" i="23"/>
  <c r="P53" i="26" s="1"/>
  <c r="C41" i="23"/>
  <c r="Q53" i="26" s="1"/>
  <c r="D41" i="23"/>
  <c r="E41" i="23"/>
  <c r="S53" i="26" s="1"/>
  <c r="F41" i="23"/>
  <c r="T53" i="26" s="1"/>
  <c r="G41" i="23"/>
  <c r="U53" i="26" s="1"/>
  <c r="H41" i="23"/>
  <c r="V53" i="26" s="1"/>
  <c r="I41" i="23"/>
  <c r="W53" i="26" s="1"/>
  <c r="J41" i="23"/>
  <c r="X53" i="26" s="1"/>
  <c r="K41" i="23"/>
  <c r="Y53" i="26" s="1"/>
  <c r="L41" i="23"/>
  <c r="Z53" i="26" s="1"/>
  <c r="C42" i="23"/>
  <c r="Q54" i="26" s="1"/>
  <c r="D42" i="23"/>
  <c r="R54" i="26" s="1"/>
  <c r="E42" i="23"/>
  <c r="S54" i="26" s="1"/>
  <c r="F42" i="23"/>
  <c r="T54" i="26" s="1"/>
  <c r="H42" i="23"/>
  <c r="V54" i="26" s="1"/>
  <c r="I42" i="23"/>
  <c r="W54" i="26" s="1"/>
  <c r="J42" i="23"/>
  <c r="K42" i="23"/>
  <c r="L42" i="23"/>
  <c r="P46" i="26"/>
  <c r="P48" i="26"/>
  <c r="P51" i="26"/>
  <c r="R46" i="26"/>
  <c r="S47" i="26"/>
  <c r="X50" i="26"/>
  <c r="Z54" i="26"/>
  <c r="Q45" i="26"/>
  <c r="T52" i="26"/>
  <c r="V49" i="26"/>
  <c r="C32" i="23"/>
  <c r="Q44" i="26" s="1"/>
  <c r="D32" i="23"/>
  <c r="R44" i="26" s="1"/>
  <c r="E32" i="23"/>
  <c r="S44" i="26" s="1"/>
  <c r="F32" i="23"/>
  <c r="G32" i="23"/>
  <c r="H32" i="23"/>
  <c r="V44" i="26" s="1"/>
  <c r="I32" i="23"/>
  <c r="W44" i="26" s="1"/>
  <c r="J32" i="23"/>
  <c r="X44" i="26" s="1"/>
  <c r="K32" i="23"/>
  <c r="Y44" i="26" s="1"/>
  <c r="L32" i="23"/>
  <c r="Z44" i="26" s="1"/>
  <c r="B42" i="17"/>
  <c r="P35" i="26" s="1"/>
  <c r="B44" i="17"/>
  <c r="P37" i="26" s="1"/>
  <c r="B33" i="17"/>
  <c r="P26" i="26" s="1"/>
  <c r="C33" i="17"/>
  <c r="Q26" i="26" s="1"/>
  <c r="D33" i="17"/>
  <c r="R26" i="26" s="1"/>
  <c r="E33" i="17"/>
  <c r="S26" i="26" s="1"/>
  <c r="F33" i="17"/>
  <c r="T26" i="26" s="1"/>
  <c r="G33" i="17"/>
  <c r="U26" i="26" s="1"/>
  <c r="H33" i="17"/>
  <c r="V26" i="26" s="1"/>
  <c r="I33" i="17"/>
  <c r="W26" i="26" s="1"/>
  <c r="J33" i="17"/>
  <c r="X26" i="26" s="1"/>
  <c r="K33" i="17"/>
  <c r="Y26" i="26" s="1"/>
  <c r="L33" i="17"/>
  <c r="Z26" i="26" s="1"/>
  <c r="B34" i="17"/>
  <c r="P27" i="26" s="1"/>
  <c r="C34" i="17"/>
  <c r="Q27" i="26" s="1"/>
  <c r="D34" i="17"/>
  <c r="R27" i="26" s="1"/>
  <c r="E34" i="17"/>
  <c r="S27" i="26" s="1"/>
  <c r="F34" i="17"/>
  <c r="T27" i="26" s="1"/>
  <c r="G34" i="17"/>
  <c r="U27" i="26" s="1"/>
  <c r="H34" i="17"/>
  <c r="V27" i="26" s="1"/>
  <c r="I34" i="17"/>
  <c r="W27" i="26" s="1"/>
  <c r="J34" i="17"/>
  <c r="X27" i="26" s="1"/>
  <c r="K34" i="17"/>
  <c r="Y27" i="26" s="1"/>
  <c r="L34" i="17"/>
  <c r="Z27" i="26" s="1"/>
  <c r="B35" i="17"/>
  <c r="P28" i="26" s="1"/>
  <c r="C35" i="17"/>
  <c r="Q28" i="26" s="1"/>
  <c r="D35" i="17"/>
  <c r="R28" i="26" s="1"/>
  <c r="E35" i="17"/>
  <c r="S28" i="26" s="1"/>
  <c r="F35" i="17"/>
  <c r="T28" i="26" s="1"/>
  <c r="G35" i="17"/>
  <c r="U28" i="26" s="1"/>
  <c r="H35" i="17"/>
  <c r="V28" i="26" s="1"/>
  <c r="I35" i="17"/>
  <c r="W28" i="26" s="1"/>
  <c r="J35" i="17"/>
  <c r="X28" i="26" s="1"/>
  <c r="K35" i="17"/>
  <c r="L35" i="17"/>
  <c r="Z28" i="26" s="1"/>
  <c r="B36" i="17"/>
  <c r="P29" i="26" s="1"/>
  <c r="C36" i="17"/>
  <c r="Q29" i="26" s="1"/>
  <c r="D36" i="17"/>
  <c r="R29" i="26" s="1"/>
  <c r="E36" i="17"/>
  <c r="S29" i="26" s="1"/>
  <c r="F36" i="17"/>
  <c r="T29" i="26" s="1"/>
  <c r="G36" i="17"/>
  <c r="U29" i="26" s="1"/>
  <c r="H36" i="17"/>
  <c r="V29" i="26" s="1"/>
  <c r="I36" i="17"/>
  <c r="W29" i="26" s="1"/>
  <c r="J36" i="17"/>
  <c r="X29" i="26" s="1"/>
  <c r="K36" i="17"/>
  <c r="Y29" i="26" s="1"/>
  <c r="L36" i="17"/>
  <c r="Z29" i="26" s="1"/>
  <c r="B37" i="17"/>
  <c r="P30" i="26" s="1"/>
  <c r="C37" i="17"/>
  <c r="Q30" i="26" s="1"/>
  <c r="D37" i="17"/>
  <c r="R30" i="26" s="1"/>
  <c r="E37" i="17"/>
  <c r="S30" i="26" s="1"/>
  <c r="F37" i="17"/>
  <c r="T30" i="26" s="1"/>
  <c r="G37" i="17"/>
  <c r="U30" i="26" s="1"/>
  <c r="H37" i="17"/>
  <c r="V30" i="26" s="1"/>
  <c r="I37" i="17"/>
  <c r="W30" i="26" s="1"/>
  <c r="J37" i="17"/>
  <c r="K37" i="17"/>
  <c r="Y30" i="26" s="1"/>
  <c r="L37" i="17"/>
  <c r="Z30" i="26" s="1"/>
  <c r="B38" i="17"/>
  <c r="C38" i="17"/>
  <c r="Q31" i="26" s="1"/>
  <c r="D38" i="17"/>
  <c r="R31" i="26" s="1"/>
  <c r="E38" i="17"/>
  <c r="S31" i="26" s="1"/>
  <c r="F38" i="17"/>
  <c r="T31" i="26" s="1"/>
  <c r="G38" i="17"/>
  <c r="H38" i="17"/>
  <c r="I38" i="17"/>
  <c r="W31" i="26" s="1"/>
  <c r="J38" i="17"/>
  <c r="X31" i="26" s="1"/>
  <c r="K38" i="17"/>
  <c r="Y31" i="26" s="1"/>
  <c r="L38" i="17"/>
  <c r="Z31" i="26" s="1"/>
  <c r="B39" i="17"/>
  <c r="P32" i="26" s="1"/>
  <c r="C39" i="17"/>
  <c r="Q32" i="26" s="1"/>
  <c r="D39" i="17"/>
  <c r="R32" i="26" s="1"/>
  <c r="E39" i="17"/>
  <c r="S32" i="26" s="1"/>
  <c r="F39" i="17"/>
  <c r="T32" i="26" s="1"/>
  <c r="G39" i="17"/>
  <c r="U32" i="26" s="1"/>
  <c r="H39" i="17"/>
  <c r="V32" i="26" s="1"/>
  <c r="I39" i="17"/>
  <c r="W32" i="26" s="1"/>
  <c r="J39" i="17"/>
  <c r="K39" i="17"/>
  <c r="L39" i="17"/>
  <c r="Z32" i="26" s="1"/>
  <c r="B40" i="17"/>
  <c r="P33" i="26" s="1"/>
  <c r="C40" i="17"/>
  <c r="Q33" i="26" s="1"/>
  <c r="D40" i="17"/>
  <c r="R33" i="26" s="1"/>
  <c r="E40" i="17"/>
  <c r="S33" i="26" s="1"/>
  <c r="F40" i="17"/>
  <c r="T33" i="26" s="1"/>
  <c r="G40" i="17"/>
  <c r="U33" i="26" s="1"/>
  <c r="H40" i="17"/>
  <c r="V33" i="26" s="1"/>
  <c r="I40" i="17"/>
  <c r="W33" i="26" s="1"/>
  <c r="J40" i="17"/>
  <c r="X33" i="26" s="1"/>
  <c r="K40" i="17"/>
  <c r="Y33" i="26" s="1"/>
  <c r="L40" i="17"/>
  <c r="Z33" i="26" s="1"/>
  <c r="B41" i="17"/>
  <c r="P34" i="26" s="1"/>
  <c r="C41" i="17"/>
  <c r="Q34" i="26" s="1"/>
  <c r="D41" i="17"/>
  <c r="R34" i="26" s="1"/>
  <c r="E41" i="17"/>
  <c r="S34" i="26" s="1"/>
  <c r="F41" i="17"/>
  <c r="T34" i="26" s="1"/>
  <c r="G41" i="17"/>
  <c r="U34" i="26" s="1"/>
  <c r="H41" i="17"/>
  <c r="V34" i="26" s="1"/>
  <c r="I41" i="17"/>
  <c r="W34" i="26" s="1"/>
  <c r="J41" i="17"/>
  <c r="X34" i="26" s="1"/>
  <c r="K41" i="17"/>
  <c r="Y34" i="26" s="1"/>
  <c r="L41" i="17"/>
  <c r="Z34" i="26" s="1"/>
  <c r="C42" i="17"/>
  <c r="Q35" i="26" s="1"/>
  <c r="D42" i="17"/>
  <c r="R35" i="26" s="1"/>
  <c r="E42" i="17"/>
  <c r="S35" i="26" s="1"/>
  <c r="F42" i="17"/>
  <c r="T35" i="26" s="1"/>
  <c r="G42" i="17"/>
  <c r="U35" i="26" s="1"/>
  <c r="H42" i="17"/>
  <c r="V35" i="26" s="1"/>
  <c r="I42" i="17"/>
  <c r="W35" i="26" s="1"/>
  <c r="J42" i="17"/>
  <c r="X35" i="26" s="1"/>
  <c r="K42" i="17"/>
  <c r="Y35" i="26" s="1"/>
  <c r="L42" i="17"/>
  <c r="C32" i="17"/>
  <c r="Q25" i="26" s="1"/>
  <c r="D32" i="17"/>
  <c r="R25" i="26" s="1"/>
  <c r="E32" i="17"/>
  <c r="S25" i="26" s="1"/>
  <c r="F32" i="17"/>
  <c r="T25" i="26" s="1"/>
  <c r="G32" i="17"/>
  <c r="U25" i="26" s="1"/>
  <c r="H32" i="17"/>
  <c r="V25" i="26" s="1"/>
  <c r="I32" i="17"/>
  <c r="W25" i="26" s="1"/>
  <c r="J32" i="17"/>
  <c r="K32" i="17"/>
  <c r="L32" i="17"/>
  <c r="B32" i="17"/>
  <c r="P25" i="26" s="1"/>
  <c r="C42" i="5"/>
  <c r="C35" i="5"/>
  <c r="G40" i="5"/>
  <c r="U13" i="26" s="1"/>
  <c r="B44" i="5"/>
  <c r="P17" i="26" s="1"/>
  <c r="B42" i="5"/>
  <c r="B41" i="5"/>
  <c r="B40" i="5"/>
  <c r="B39" i="5"/>
  <c r="B43" i="5" s="1"/>
  <c r="B45" i="5" s="1"/>
  <c r="B38" i="5"/>
  <c r="B37" i="5"/>
  <c r="B36" i="5"/>
  <c r="B35" i="5"/>
  <c r="B34" i="5"/>
  <c r="B33" i="5"/>
  <c r="B32" i="5"/>
  <c r="P5" i="26" s="1"/>
  <c r="C33" i="5"/>
  <c r="D33" i="5"/>
  <c r="R6" i="26" s="1"/>
  <c r="E33" i="5"/>
  <c r="S6" i="26" s="1"/>
  <c r="F33" i="5"/>
  <c r="T6" i="26" s="1"/>
  <c r="G33" i="5"/>
  <c r="U6" i="26" s="1"/>
  <c r="H33" i="5"/>
  <c r="V6" i="26" s="1"/>
  <c r="I33" i="5"/>
  <c r="W6" i="26" s="1"/>
  <c r="J33" i="5"/>
  <c r="X6" i="26" s="1"/>
  <c r="K33" i="5"/>
  <c r="Y6" i="26" s="1"/>
  <c r="L33" i="5"/>
  <c r="Z6" i="26" s="1"/>
  <c r="C34" i="5"/>
  <c r="D34" i="5"/>
  <c r="R7" i="26" s="1"/>
  <c r="E34" i="5"/>
  <c r="S7" i="26" s="1"/>
  <c r="F34" i="5"/>
  <c r="T7" i="26" s="1"/>
  <c r="G34" i="5"/>
  <c r="U7" i="26" s="1"/>
  <c r="H34" i="5"/>
  <c r="V7" i="26" s="1"/>
  <c r="I34" i="5"/>
  <c r="W7" i="26" s="1"/>
  <c r="J34" i="5"/>
  <c r="X7" i="26" s="1"/>
  <c r="K34" i="5"/>
  <c r="Y7" i="26" s="1"/>
  <c r="L34" i="5"/>
  <c r="Z7" i="26" s="1"/>
  <c r="D35" i="5"/>
  <c r="R8" i="26" s="1"/>
  <c r="E35" i="5"/>
  <c r="S8" i="26" s="1"/>
  <c r="F35" i="5"/>
  <c r="T8" i="26" s="1"/>
  <c r="G35" i="5"/>
  <c r="U8" i="26" s="1"/>
  <c r="H35" i="5"/>
  <c r="V8" i="26" s="1"/>
  <c r="I35" i="5"/>
  <c r="J35" i="5"/>
  <c r="K35" i="5"/>
  <c r="Y8" i="26" s="1"/>
  <c r="L35" i="5"/>
  <c r="Z8" i="26" s="1"/>
  <c r="C36" i="5"/>
  <c r="D36" i="5"/>
  <c r="R9" i="26" s="1"/>
  <c r="E36" i="5"/>
  <c r="S9" i="26" s="1"/>
  <c r="F36" i="5"/>
  <c r="T9" i="26" s="1"/>
  <c r="G36" i="5"/>
  <c r="U9" i="26" s="1"/>
  <c r="H36" i="5"/>
  <c r="V9" i="26" s="1"/>
  <c r="I36" i="5"/>
  <c r="W9" i="26" s="1"/>
  <c r="J36" i="5"/>
  <c r="X9" i="26" s="1"/>
  <c r="K36" i="5"/>
  <c r="Y9" i="26" s="1"/>
  <c r="L36" i="5"/>
  <c r="Z9" i="26" s="1"/>
  <c r="C37" i="5"/>
  <c r="D37" i="5"/>
  <c r="R10" i="26" s="1"/>
  <c r="E37" i="5"/>
  <c r="S10" i="26" s="1"/>
  <c r="F37" i="5"/>
  <c r="T10" i="26" s="1"/>
  <c r="G37" i="5"/>
  <c r="H37" i="5"/>
  <c r="I37" i="5"/>
  <c r="W10" i="26" s="1"/>
  <c r="J37" i="5"/>
  <c r="X10" i="26" s="1"/>
  <c r="K37" i="5"/>
  <c r="Y10" i="26" s="1"/>
  <c r="L37" i="5"/>
  <c r="Z10" i="26" s="1"/>
  <c r="C38" i="5"/>
  <c r="D38" i="5"/>
  <c r="R11" i="26" s="1"/>
  <c r="E38" i="5"/>
  <c r="S11" i="26" s="1"/>
  <c r="F38" i="5"/>
  <c r="T11" i="26" s="1"/>
  <c r="G38" i="5"/>
  <c r="U11" i="26" s="1"/>
  <c r="H38" i="5"/>
  <c r="V11" i="26" s="1"/>
  <c r="I38" i="5"/>
  <c r="W11" i="26" s="1"/>
  <c r="J38" i="5"/>
  <c r="X11" i="26" s="1"/>
  <c r="K38" i="5"/>
  <c r="Y11" i="26" s="1"/>
  <c r="L38" i="5"/>
  <c r="Z11" i="26" s="1"/>
  <c r="C39" i="5"/>
  <c r="D39" i="5"/>
  <c r="R12" i="26" s="1"/>
  <c r="E39" i="5"/>
  <c r="F39" i="5"/>
  <c r="G39" i="5"/>
  <c r="U12" i="26" s="1"/>
  <c r="H39" i="5"/>
  <c r="V12" i="26" s="1"/>
  <c r="I39" i="5"/>
  <c r="W12" i="26" s="1"/>
  <c r="J39" i="5"/>
  <c r="X12" i="26" s="1"/>
  <c r="K39" i="5"/>
  <c r="Y12" i="26" s="1"/>
  <c r="L39" i="5"/>
  <c r="Z12" i="26" s="1"/>
  <c r="C40" i="5"/>
  <c r="D40" i="5"/>
  <c r="R13" i="26" s="1"/>
  <c r="E40" i="5"/>
  <c r="S13" i="26" s="1"/>
  <c r="F40" i="5"/>
  <c r="T13" i="26" s="1"/>
  <c r="H40" i="5"/>
  <c r="V13" i="26" s="1"/>
  <c r="I40" i="5"/>
  <c r="W13" i="26" s="1"/>
  <c r="J40" i="5"/>
  <c r="X13" i="26" s="1"/>
  <c r="K40" i="5"/>
  <c r="Y13" i="26" s="1"/>
  <c r="L40" i="5"/>
  <c r="Z13" i="26" s="1"/>
  <c r="C41" i="5"/>
  <c r="D41" i="5"/>
  <c r="R14" i="26" s="1"/>
  <c r="E41" i="5"/>
  <c r="S14" i="26" s="1"/>
  <c r="F41" i="5"/>
  <c r="T14" i="26" s="1"/>
  <c r="G41" i="5"/>
  <c r="U14" i="26" s="1"/>
  <c r="H41" i="5"/>
  <c r="V14" i="26" s="1"/>
  <c r="I41" i="5"/>
  <c r="W14" i="26" s="1"/>
  <c r="J41" i="5"/>
  <c r="X14" i="26" s="1"/>
  <c r="K41" i="5"/>
  <c r="Y14" i="26" s="1"/>
  <c r="L41" i="5"/>
  <c r="Z14" i="26" s="1"/>
  <c r="D42" i="5"/>
  <c r="R15" i="26" s="1"/>
  <c r="E42" i="5"/>
  <c r="S15" i="26" s="1"/>
  <c r="F42" i="5"/>
  <c r="T15" i="26" s="1"/>
  <c r="G42" i="5"/>
  <c r="H42" i="5"/>
  <c r="I42" i="5"/>
  <c r="W15" i="26" s="1"/>
  <c r="J42" i="5"/>
  <c r="X15" i="26" s="1"/>
  <c r="K42" i="5"/>
  <c r="Y15" i="26" s="1"/>
  <c r="L42" i="5"/>
  <c r="Z15" i="26" s="1"/>
  <c r="D32" i="5"/>
  <c r="C32" i="5"/>
  <c r="E32" i="5"/>
  <c r="F32" i="5"/>
  <c r="G32" i="5"/>
  <c r="U5" i="26" s="1"/>
  <c r="H32" i="5"/>
  <c r="V5" i="26" s="1"/>
  <c r="I32" i="5"/>
  <c r="W5" i="26" s="1"/>
  <c r="J32" i="5"/>
  <c r="X5" i="26" s="1"/>
  <c r="K32" i="5"/>
  <c r="Y5" i="26" s="1"/>
  <c r="L32" i="5"/>
  <c r="Z5" i="26" s="1"/>
  <c r="Z45" i="26"/>
  <c r="Y48" i="26"/>
  <c r="Z48" i="26"/>
  <c r="S50" i="26"/>
  <c r="T50" i="26"/>
  <c r="U50" i="26"/>
  <c r="X51" i="26"/>
  <c r="Y51" i="26"/>
  <c r="Q52" i="26"/>
  <c r="R53" i="26"/>
  <c r="X54" i="26"/>
  <c r="Y54" i="26"/>
  <c r="T44" i="26"/>
  <c r="U44" i="26"/>
  <c r="Y28" i="26"/>
  <c r="X30" i="26"/>
  <c r="U31" i="26"/>
  <c r="V31" i="26"/>
  <c r="X32" i="26"/>
  <c r="Y32" i="26"/>
  <c r="Z35" i="26"/>
  <c r="Z25" i="26"/>
  <c r="W8" i="26"/>
  <c r="X8" i="26"/>
  <c r="U10" i="26"/>
  <c r="V10" i="26"/>
  <c r="S12" i="26"/>
  <c r="T12" i="26"/>
  <c r="U15" i="26"/>
  <c r="V15" i="26"/>
  <c r="AA17" i="26"/>
  <c r="AA37" i="26" s="1"/>
  <c r="AA75" i="26" s="1"/>
  <c r="AA64" i="26"/>
  <c r="AA65" i="26"/>
  <c r="AA66" i="26"/>
  <c r="AA67" i="26"/>
  <c r="AA68" i="26"/>
  <c r="AA69" i="26"/>
  <c r="AA70" i="26"/>
  <c r="AA71" i="26"/>
  <c r="AA72" i="26"/>
  <c r="AA73" i="26"/>
  <c r="AA63" i="26"/>
  <c r="AA45" i="26"/>
  <c r="AA46" i="26"/>
  <c r="AA47" i="26"/>
  <c r="AA48" i="26"/>
  <c r="AA49" i="26"/>
  <c r="AA50" i="26"/>
  <c r="AA51" i="26"/>
  <c r="AA52" i="26"/>
  <c r="AA53" i="26"/>
  <c r="AA54" i="26"/>
  <c r="AA55" i="26"/>
  <c r="AA44" i="26"/>
  <c r="AA26" i="26"/>
  <c r="AA27" i="26"/>
  <c r="AA28" i="26"/>
  <c r="AA29" i="26"/>
  <c r="AA30" i="26"/>
  <c r="AA31" i="26"/>
  <c r="AA32" i="26"/>
  <c r="AA33" i="26"/>
  <c r="AA34" i="26"/>
  <c r="AA35" i="26"/>
  <c r="AA36" i="26"/>
  <c r="AA74" i="26" s="1"/>
  <c r="AA25" i="26"/>
  <c r="AA6" i="26"/>
  <c r="AA7" i="26"/>
  <c r="AA8" i="26"/>
  <c r="AA9" i="26"/>
  <c r="AA10" i="26"/>
  <c r="AA11" i="26"/>
  <c r="AA12" i="26"/>
  <c r="AA13" i="26"/>
  <c r="AA14" i="26"/>
  <c r="AA15" i="26"/>
  <c r="AA5" i="26"/>
  <c r="P45" i="26" l="1"/>
  <c r="P31" i="26"/>
  <c r="Y25" i="26"/>
  <c r="X25" i="26"/>
  <c r="T5" i="26"/>
  <c r="S5" i="26"/>
  <c r="R5" i="26"/>
  <c r="AA56" i="26"/>
  <c r="M76" i="26"/>
  <c r="M75" i="26"/>
  <c r="M73" i="26"/>
  <c r="M72" i="26"/>
  <c r="M71" i="26"/>
  <c r="M70" i="26"/>
  <c r="M69" i="26"/>
  <c r="M68" i="26"/>
  <c r="M67" i="26"/>
  <c r="M66" i="26"/>
  <c r="M65" i="26"/>
  <c r="M64" i="26"/>
  <c r="M63" i="26"/>
  <c r="M57" i="26"/>
  <c r="M56" i="26"/>
  <c r="M54" i="26"/>
  <c r="M53" i="26"/>
  <c r="M52" i="26"/>
  <c r="M51" i="26"/>
  <c r="M50" i="26"/>
  <c r="M49" i="26"/>
  <c r="M48" i="26"/>
  <c r="M47" i="26"/>
  <c r="M46" i="26"/>
  <c r="M45" i="26"/>
  <c r="M44" i="26"/>
  <c r="M38" i="26"/>
  <c r="M37" i="26"/>
  <c r="M35" i="26"/>
  <c r="M34" i="26"/>
  <c r="M33" i="26"/>
  <c r="M32" i="26"/>
  <c r="M31" i="26"/>
  <c r="M30" i="26"/>
  <c r="M29" i="26"/>
  <c r="M28" i="26"/>
  <c r="M27" i="26"/>
  <c r="M26" i="26"/>
  <c r="M25" i="26"/>
  <c r="M18" i="26"/>
  <c r="M17" i="26"/>
  <c r="M15" i="26"/>
  <c r="M14" i="26"/>
  <c r="M13" i="26"/>
  <c r="M12" i="26"/>
  <c r="M11" i="26"/>
  <c r="M10" i="26"/>
  <c r="M9" i="26"/>
  <c r="M8" i="26"/>
  <c r="M7" i="26"/>
  <c r="M6" i="26"/>
  <c r="M5" i="26"/>
  <c r="C32" i="25"/>
  <c r="D32" i="25"/>
  <c r="E32" i="25"/>
  <c r="F32" i="25"/>
  <c r="G32" i="25"/>
  <c r="H32" i="25"/>
  <c r="I32" i="25"/>
  <c r="J32" i="25"/>
  <c r="K32" i="25"/>
  <c r="L32" i="25"/>
  <c r="Q64" i="26"/>
  <c r="R64" i="26"/>
  <c r="S64" i="26"/>
  <c r="T64" i="26"/>
  <c r="U64" i="26"/>
  <c r="V64" i="26"/>
  <c r="W64" i="26"/>
  <c r="X64" i="26"/>
  <c r="Y64" i="26"/>
  <c r="Q65" i="26"/>
  <c r="R65" i="26"/>
  <c r="S65" i="26"/>
  <c r="T65" i="26"/>
  <c r="U65" i="26"/>
  <c r="V65" i="26"/>
  <c r="W65" i="26"/>
  <c r="X65" i="26"/>
  <c r="Y65" i="26"/>
  <c r="Z65" i="26"/>
  <c r="Q66" i="26"/>
  <c r="R66" i="26"/>
  <c r="S66" i="26"/>
  <c r="T66" i="26"/>
  <c r="U66" i="26"/>
  <c r="V66" i="26"/>
  <c r="W66" i="26"/>
  <c r="X66" i="26"/>
  <c r="Y66" i="26"/>
  <c r="Z66" i="26"/>
  <c r="Q67" i="26"/>
  <c r="R67" i="26"/>
  <c r="S67" i="26"/>
  <c r="T67" i="26"/>
  <c r="U67" i="26"/>
  <c r="V67" i="26"/>
  <c r="W67" i="26"/>
  <c r="X67" i="26"/>
  <c r="Y67" i="26"/>
  <c r="Z67" i="26"/>
  <c r="Q68" i="26"/>
  <c r="R68" i="26"/>
  <c r="S68" i="26"/>
  <c r="T68" i="26"/>
  <c r="U68" i="26"/>
  <c r="V68" i="26"/>
  <c r="W68" i="26"/>
  <c r="X68" i="26"/>
  <c r="Y68" i="26"/>
  <c r="Z68" i="26"/>
  <c r="Q69" i="26"/>
  <c r="R69" i="26"/>
  <c r="S69" i="26"/>
  <c r="T69" i="26"/>
  <c r="U69" i="26"/>
  <c r="V69" i="26"/>
  <c r="W69" i="26"/>
  <c r="X69" i="26"/>
  <c r="Y69" i="26"/>
  <c r="Z69" i="26"/>
  <c r="Q70" i="26"/>
  <c r="R70" i="26"/>
  <c r="S70" i="26"/>
  <c r="T70" i="26"/>
  <c r="U70" i="26"/>
  <c r="V70" i="26"/>
  <c r="W70" i="26"/>
  <c r="X70" i="26"/>
  <c r="Y70" i="26"/>
  <c r="Z70" i="26"/>
  <c r="Q71" i="26"/>
  <c r="R71" i="26"/>
  <c r="S71" i="26"/>
  <c r="T71" i="26"/>
  <c r="U71" i="26"/>
  <c r="V71" i="26"/>
  <c r="W71" i="26"/>
  <c r="X71" i="26"/>
  <c r="Y71" i="26"/>
  <c r="Z71" i="26"/>
  <c r="Q72" i="26"/>
  <c r="R72" i="26"/>
  <c r="S72" i="26"/>
  <c r="T72" i="26"/>
  <c r="U72" i="26"/>
  <c r="V72" i="26"/>
  <c r="W72" i="26"/>
  <c r="X72" i="26"/>
  <c r="Y72" i="26"/>
  <c r="Z72" i="26"/>
  <c r="Q73" i="26"/>
  <c r="R73" i="26"/>
  <c r="S73" i="26"/>
  <c r="T73" i="26"/>
  <c r="U73" i="26"/>
  <c r="V73" i="26"/>
  <c r="W73" i="26"/>
  <c r="X73" i="26"/>
  <c r="Y73" i="26"/>
  <c r="Z73" i="26"/>
  <c r="C44" i="25"/>
  <c r="Q75" i="26" s="1"/>
  <c r="D44" i="25"/>
  <c r="R75" i="26" s="1"/>
  <c r="E44" i="25"/>
  <c r="S75" i="26" s="1"/>
  <c r="F44" i="25"/>
  <c r="T75" i="26" s="1"/>
  <c r="G44" i="25"/>
  <c r="U75" i="26" s="1"/>
  <c r="H44" i="25"/>
  <c r="V75" i="26" s="1"/>
  <c r="I44" i="25"/>
  <c r="W75" i="26" s="1"/>
  <c r="J44" i="25"/>
  <c r="X75" i="26" s="1"/>
  <c r="K44" i="25"/>
  <c r="Y75" i="26" s="1"/>
  <c r="L44" i="25"/>
  <c r="Z75" i="26" s="1"/>
  <c r="B44" i="25"/>
  <c r="P75" i="26" s="1"/>
  <c r="P73" i="26"/>
  <c r="P72" i="26"/>
  <c r="P71" i="26"/>
  <c r="P70" i="26"/>
  <c r="P69" i="26"/>
  <c r="P68" i="26"/>
  <c r="P67" i="26"/>
  <c r="P66" i="26"/>
  <c r="P65" i="26"/>
  <c r="P64" i="26"/>
  <c r="B32" i="25"/>
  <c r="B43" i="25" s="1"/>
  <c r="E43" i="23"/>
  <c r="F43" i="23"/>
  <c r="J43" i="23"/>
  <c r="X55" i="26" s="1"/>
  <c r="K43" i="23"/>
  <c r="Y55" i="26" s="1"/>
  <c r="C44" i="23"/>
  <c r="D44" i="23"/>
  <c r="E44" i="23"/>
  <c r="S56" i="26" s="1"/>
  <c r="F44" i="23"/>
  <c r="T56" i="26" s="1"/>
  <c r="G44" i="23"/>
  <c r="U56" i="26" s="1"/>
  <c r="H44" i="23"/>
  <c r="V56" i="26" s="1"/>
  <c r="I44" i="23"/>
  <c r="W56" i="26" s="1"/>
  <c r="J44" i="23"/>
  <c r="X56" i="26" s="1"/>
  <c r="K44" i="23"/>
  <c r="Y56" i="26" s="1"/>
  <c r="L44" i="23"/>
  <c r="Z56" i="26" s="1"/>
  <c r="B32" i="23"/>
  <c r="P44" i="26" s="1"/>
  <c r="L43" i="23" l="1"/>
  <c r="Z55" i="26" s="1"/>
  <c r="I43" i="23"/>
  <c r="W55" i="26" s="1"/>
  <c r="H43" i="23"/>
  <c r="V55" i="26" s="1"/>
  <c r="G43" i="23"/>
  <c r="U55" i="26" s="1"/>
  <c r="D43" i="23"/>
  <c r="D45" i="23" s="1"/>
  <c r="R57" i="26" s="1"/>
  <c r="D56" i="26" s="1"/>
  <c r="R56" i="26"/>
  <c r="C43" i="23"/>
  <c r="C45" i="23" s="1"/>
  <c r="Q57" i="26" s="1"/>
  <c r="C52" i="26" s="1"/>
  <c r="Q56" i="26"/>
  <c r="B43" i="23"/>
  <c r="P55" i="26" s="1"/>
  <c r="K45" i="23"/>
  <c r="Y57" i="26" s="1"/>
  <c r="K49" i="26" s="1"/>
  <c r="J45" i="23"/>
  <c r="X57" i="26" s="1"/>
  <c r="J57" i="26" s="1"/>
  <c r="L45" i="23"/>
  <c r="Z57" i="26" s="1"/>
  <c r="L44" i="26" s="1"/>
  <c r="F45" i="23"/>
  <c r="T57" i="26" s="1"/>
  <c r="F56" i="26" s="1"/>
  <c r="T55" i="26"/>
  <c r="H45" i="23"/>
  <c r="V57" i="26" s="1"/>
  <c r="H49" i="26" s="1"/>
  <c r="S55" i="26"/>
  <c r="E45" i="23"/>
  <c r="S57" i="26" s="1"/>
  <c r="E57" i="26" s="1"/>
  <c r="I45" i="23"/>
  <c r="W57" i="26" s="1"/>
  <c r="I53" i="26" s="1"/>
  <c r="Z63" i="26"/>
  <c r="Q63" i="26"/>
  <c r="K43" i="25"/>
  <c r="Y74" i="26" s="1"/>
  <c r="Y63" i="26"/>
  <c r="X63" i="26"/>
  <c r="W63" i="26"/>
  <c r="V63" i="26"/>
  <c r="U63" i="26"/>
  <c r="P63" i="26"/>
  <c r="L43" i="25"/>
  <c r="Z74" i="26" s="1"/>
  <c r="Z64" i="26"/>
  <c r="F43" i="25"/>
  <c r="T74" i="26" s="1"/>
  <c r="T63" i="26"/>
  <c r="S63" i="26"/>
  <c r="R63" i="26"/>
  <c r="K56" i="26"/>
  <c r="E47" i="26"/>
  <c r="K51" i="26"/>
  <c r="J53" i="26"/>
  <c r="K54" i="26"/>
  <c r="E46" i="26"/>
  <c r="J43" i="25"/>
  <c r="X74" i="26" s="1"/>
  <c r="I43" i="25"/>
  <c r="W74" i="26" s="1"/>
  <c r="H43" i="25"/>
  <c r="V74" i="26" s="1"/>
  <c r="G43" i="25"/>
  <c r="U74" i="26" s="1"/>
  <c r="E43" i="25"/>
  <c r="S74" i="26" s="1"/>
  <c r="D43" i="25"/>
  <c r="R74" i="26" s="1"/>
  <c r="C43" i="25"/>
  <c r="Q74" i="26" s="1"/>
  <c r="P74" i="26"/>
  <c r="L44" i="17"/>
  <c r="Z37" i="26" s="1"/>
  <c r="K43" i="17"/>
  <c r="B43" i="17"/>
  <c r="P7" i="26"/>
  <c r="C44" i="5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K44" i="17"/>
  <c r="Y37" i="26" s="1"/>
  <c r="J44" i="17"/>
  <c r="X37" i="26" s="1"/>
  <c r="I44" i="17"/>
  <c r="W37" i="26" s="1"/>
  <c r="H44" i="17"/>
  <c r="V37" i="26" s="1"/>
  <c r="G44" i="17"/>
  <c r="U37" i="26" s="1"/>
  <c r="F44" i="17"/>
  <c r="T37" i="26" s="1"/>
  <c r="E44" i="17"/>
  <c r="S37" i="26" s="1"/>
  <c r="D44" i="17"/>
  <c r="R37" i="26" s="1"/>
  <c r="C44" i="17"/>
  <c r="Q37" i="26" s="1"/>
  <c r="G13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D13" i="14"/>
  <c r="E13" i="14"/>
  <c r="F13" i="14"/>
  <c r="H13" i="14"/>
  <c r="I13" i="14"/>
  <c r="J13" i="14"/>
  <c r="K13" i="14"/>
  <c r="L13" i="14"/>
  <c r="M13" i="14"/>
  <c r="N13" i="14"/>
  <c r="O13" i="14"/>
  <c r="P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D4" i="14"/>
  <c r="P4" i="14"/>
  <c r="O4" i="14"/>
  <c r="N4" i="14"/>
  <c r="M4" i="14"/>
  <c r="L4" i="14"/>
  <c r="K4" i="14"/>
  <c r="J4" i="14"/>
  <c r="I4" i="14"/>
  <c r="H4" i="14"/>
  <c r="G4" i="14"/>
  <c r="F4" i="14"/>
  <c r="E4" i="14"/>
  <c r="F9" i="1"/>
  <c r="D8" i="1"/>
  <c r="Q7" i="26"/>
  <c r="Q6" i="26"/>
  <c r="P8" i="26"/>
  <c r="Q8" i="26"/>
  <c r="P13" i="26"/>
  <c r="Q13" i="26"/>
  <c r="P14" i="26"/>
  <c r="Q14" i="26"/>
  <c r="P9" i="26"/>
  <c r="Q9" i="26"/>
  <c r="P10" i="26"/>
  <c r="Q10" i="26"/>
  <c r="P11" i="26"/>
  <c r="Q11" i="26"/>
  <c r="P12" i="26"/>
  <c r="Q12" i="26"/>
  <c r="P15" i="26"/>
  <c r="Q15" i="26"/>
  <c r="D44" i="5"/>
  <c r="R17" i="26" s="1"/>
  <c r="E44" i="5"/>
  <c r="S17" i="26" s="1"/>
  <c r="F44" i="5"/>
  <c r="T17" i="26" s="1"/>
  <c r="G44" i="5"/>
  <c r="U17" i="26" s="1"/>
  <c r="H44" i="5"/>
  <c r="V17" i="26" s="1"/>
  <c r="I44" i="5"/>
  <c r="W17" i="26" s="1"/>
  <c r="J44" i="5"/>
  <c r="X17" i="26" s="1"/>
  <c r="K44" i="5"/>
  <c r="Y17" i="26" s="1"/>
  <c r="L44" i="5"/>
  <c r="Z17" i="26" s="1"/>
  <c r="I46" i="26" l="1"/>
  <c r="G45" i="23"/>
  <c r="U57" i="26" s="1"/>
  <c r="G53" i="26" s="1"/>
  <c r="E44" i="26"/>
  <c r="L45" i="26"/>
  <c r="K48" i="26"/>
  <c r="K46" i="26"/>
  <c r="R55" i="26"/>
  <c r="Q55" i="26"/>
  <c r="C55" i="26" s="1"/>
  <c r="B45" i="23"/>
  <c r="P57" i="26" s="1"/>
  <c r="L43" i="17"/>
  <c r="C43" i="17"/>
  <c r="C45" i="17" s="1"/>
  <c r="Q38" i="26" s="1"/>
  <c r="G43" i="17"/>
  <c r="I43" i="17"/>
  <c r="W36" i="26" s="1"/>
  <c r="F43" i="17"/>
  <c r="F45" i="17" s="1"/>
  <c r="T38" i="26" s="1"/>
  <c r="D43" i="17"/>
  <c r="R36" i="26" s="1"/>
  <c r="J43" i="17"/>
  <c r="X36" i="26" s="1"/>
  <c r="H43" i="17"/>
  <c r="H45" i="17" s="1"/>
  <c r="V38" i="26" s="1"/>
  <c r="E43" i="17"/>
  <c r="E45" i="17" s="1"/>
  <c r="S38" i="26" s="1"/>
  <c r="F45" i="25"/>
  <c r="T76" i="26" s="1"/>
  <c r="F74" i="26" s="1"/>
  <c r="H45" i="25"/>
  <c r="V76" i="26" s="1"/>
  <c r="H63" i="26" s="1"/>
  <c r="G45" i="25"/>
  <c r="U76" i="26" s="1"/>
  <c r="G69" i="26" s="1"/>
  <c r="I45" i="25"/>
  <c r="W76" i="26" s="1"/>
  <c r="I63" i="26" s="1"/>
  <c r="K44" i="26"/>
  <c r="I57" i="26"/>
  <c r="I52" i="26"/>
  <c r="E48" i="26"/>
  <c r="K45" i="26"/>
  <c r="I54" i="26"/>
  <c r="I51" i="26"/>
  <c r="E54" i="26"/>
  <c r="I55" i="26"/>
  <c r="J52" i="26"/>
  <c r="I50" i="26"/>
  <c r="K53" i="26"/>
  <c r="K57" i="26"/>
  <c r="I44" i="26"/>
  <c r="J55" i="26"/>
  <c r="E55" i="26"/>
  <c r="C57" i="26"/>
  <c r="I45" i="26"/>
  <c r="J48" i="26"/>
  <c r="L50" i="26"/>
  <c r="H54" i="26"/>
  <c r="H45" i="26"/>
  <c r="H53" i="26"/>
  <c r="I47" i="26"/>
  <c r="H57" i="26"/>
  <c r="H47" i="26"/>
  <c r="E56" i="26"/>
  <c r="G49" i="26"/>
  <c r="H52" i="26"/>
  <c r="G48" i="26"/>
  <c r="L54" i="26"/>
  <c r="H46" i="26"/>
  <c r="K55" i="26"/>
  <c r="J44" i="26"/>
  <c r="J45" i="26"/>
  <c r="H55" i="26"/>
  <c r="K47" i="26"/>
  <c r="D45" i="26"/>
  <c r="J54" i="26"/>
  <c r="H51" i="26"/>
  <c r="J56" i="26"/>
  <c r="E50" i="26"/>
  <c r="E49" i="26"/>
  <c r="J49" i="26"/>
  <c r="J50" i="26"/>
  <c r="F49" i="26"/>
  <c r="I48" i="26"/>
  <c r="C46" i="26"/>
  <c r="E45" i="26"/>
  <c r="C53" i="26"/>
  <c r="F55" i="26"/>
  <c r="J46" i="26"/>
  <c r="H56" i="26"/>
  <c r="H48" i="26"/>
  <c r="E52" i="26"/>
  <c r="C44" i="26"/>
  <c r="I49" i="26"/>
  <c r="G54" i="26"/>
  <c r="E51" i="26"/>
  <c r="D55" i="26"/>
  <c r="J51" i="26"/>
  <c r="F51" i="26"/>
  <c r="D49" i="26"/>
  <c r="F48" i="26"/>
  <c r="D47" i="26"/>
  <c r="F52" i="26"/>
  <c r="L53" i="26"/>
  <c r="L49" i="26"/>
  <c r="F57" i="26"/>
  <c r="F54" i="26"/>
  <c r="D50" i="26"/>
  <c r="L56" i="26"/>
  <c r="D51" i="26"/>
  <c r="C49" i="26"/>
  <c r="L47" i="26"/>
  <c r="F45" i="26"/>
  <c r="D48" i="26"/>
  <c r="F50" i="26"/>
  <c r="D46" i="26"/>
  <c r="L55" i="26"/>
  <c r="C45" i="26"/>
  <c r="C56" i="26"/>
  <c r="J47" i="26"/>
  <c r="I56" i="26"/>
  <c r="D44" i="26"/>
  <c r="C50" i="26"/>
  <c r="L48" i="26"/>
  <c r="C47" i="26"/>
  <c r="F46" i="26"/>
  <c r="D54" i="26"/>
  <c r="L46" i="26"/>
  <c r="C51" i="26"/>
  <c r="F53" i="26"/>
  <c r="L57" i="26"/>
  <c r="F44" i="26"/>
  <c r="F47" i="26"/>
  <c r="D52" i="26"/>
  <c r="L51" i="26"/>
  <c r="C48" i="26"/>
  <c r="D57" i="26"/>
  <c r="D53" i="26"/>
  <c r="G45" i="26"/>
  <c r="G51" i="26"/>
  <c r="H44" i="26"/>
  <c r="H50" i="26"/>
  <c r="C54" i="26"/>
  <c r="E53" i="26"/>
  <c r="L52" i="26"/>
  <c r="K52" i="26"/>
  <c r="K50" i="26"/>
  <c r="P36" i="26"/>
  <c r="B45" i="17"/>
  <c r="P38" i="26" s="1"/>
  <c r="Z36" i="26"/>
  <c r="L45" i="17"/>
  <c r="Z38" i="26" s="1"/>
  <c r="Y36" i="26"/>
  <c r="K45" i="17"/>
  <c r="Y38" i="26" s="1"/>
  <c r="I45" i="17"/>
  <c r="W38" i="26" s="1"/>
  <c r="G45" i="17"/>
  <c r="U38" i="26" s="1"/>
  <c r="U36" i="26"/>
  <c r="Q17" i="26"/>
  <c r="C43" i="5"/>
  <c r="Q16" i="26"/>
  <c r="Q5" i="26"/>
  <c r="P6" i="26"/>
  <c r="D45" i="25"/>
  <c r="R76" i="26" s="1"/>
  <c r="D63" i="26" s="1"/>
  <c r="J45" i="25"/>
  <c r="X76" i="26" s="1"/>
  <c r="E45" i="25"/>
  <c r="S76" i="26" s="1"/>
  <c r="K45" i="25"/>
  <c r="Y76" i="26" s="1"/>
  <c r="K74" i="26" s="1"/>
  <c r="C45" i="25"/>
  <c r="Q76" i="26" s="1"/>
  <c r="C74" i="26" s="1"/>
  <c r="L45" i="25"/>
  <c r="Z76" i="26" s="1"/>
  <c r="L75" i="26" s="1"/>
  <c r="B45" i="25"/>
  <c r="P76" i="26" s="1"/>
  <c r="B63" i="26" s="1"/>
  <c r="E43" i="5"/>
  <c r="D43" i="5"/>
  <c r="K43" i="5"/>
  <c r="H43" i="5"/>
  <c r="L43" i="5"/>
  <c r="F43" i="5"/>
  <c r="G43" i="5"/>
  <c r="P16" i="26"/>
  <c r="J43" i="5"/>
  <c r="I43" i="5"/>
  <c r="K20" i="1"/>
  <c r="D5" i="1"/>
  <c r="E5" i="1"/>
  <c r="F5" i="1"/>
  <c r="G5" i="1"/>
  <c r="H5" i="1"/>
  <c r="I5" i="1"/>
  <c r="J5" i="1"/>
  <c r="K5" i="1"/>
  <c r="L5" i="1"/>
  <c r="M5" i="1"/>
  <c r="N5" i="1"/>
  <c r="O5" i="1"/>
  <c r="D7" i="1"/>
  <c r="E7" i="1"/>
  <c r="F7" i="1"/>
  <c r="G7" i="1"/>
  <c r="H7" i="1"/>
  <c r="I7" i="1"/>
  <c r="J7" i="1"/>
  <c r="K7" i="1"/>
  <c r="L7" i="1"/>
  <c r="M7" i="1"/>
  <c r="N7" i="1"/>
  <c r="O7" i="1"/>
  <c r="D6" i="1"/>
  <c r="E6" i="1"/>
  <c r="F6" i="1"/>
  <c r="G6" i="1"/>
  <c r="H6" i="1"/>
  <c r="I6" i="1"/>
  <c r="J6" i="1"/>
  <c r="K6" i="1"/>
  <c r="L6" i="1"/>
  <c r="M6" i="1"/>
  <c r="N6" i="1"/>
  <c r="O6" i="1"/>
  <c r="E8" i="1"/>
  <c r="F8" i="1"/>
  <c r="G8" i="1"/>
  <c r="H8" i="1"/>
  <c r="I8" i="1"/>
  <c r="J8" i="1"/>
  <c r="K8" i="1"/>
  <c r="L8" i="1"/>
  <c r="M8" i="1"/>
  <c r="N8" i="1"/>
  <c r="O8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9" i="1"/>
  <c r="E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P5" i="1"/>
  <c r="P7" i="1"/>
  <c r="P6" i="1"/>
  <c r="P8" i="1"/>
  <c r="P13" i="1"/>
  <c r="P14" i="1"/>
  <c r="P9" i="1"/>
  <c r="P10" i="1"/>
  <c r="P11" i="1"/>
  <c r="P12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4" i="1"/>
  <c r="G4" i="1"/>
  <c r="H4" i="1"/>
  <c r="I4" i="1"/>
  <c r="J4" i="1"/>
  <c r="K4" i="1"/>
  <c r="L4" i="1"/>
  <c r="M4" i="1"/>
  <c r="N4" i="1"/>
  <c r="O4" i="1"/>
  <c r="F4" i="1"/>
  <c r="E4" i="1"/>
  <c r="D4" i="1"/>
  <c r="G55" i="26" l="1"/>
  <c r="G56" i="26"/>
  <c r="G46" i="26"/>
  <c r="G52" i="26"/>
  <c r="G57" i="26"/>
  <c r="G47" i="26"/>
  <c r="G50" i="26"/>
  <c r="G44" i="26"/>
  <c r="D45" i="17"/>
  <c r="R38" i="26" s="1"/>
  <c r="D27" i="26" s="1"/>
  <c r="Q36" i="26"/>
  <c r="C36" i="26" s="1"/>
  <c r="H76" i="26"/>
  <c r="H68" i="26"/>
  <c r="H71" i="26"/>
  <c r="B52" i="26"/>
  <c r="B46" i="26"/>
  <c r="B50" i="26"/>
  <c r="B49" i="26"/>
  <c r="B54" i="26"/>
  <c r="B45" i="26"/>
  <c r="B53" i="26"/>
  <c r="B44" i="26"/>
  <c r="B51" i="26"/>
  <c r="B48" i="26"/>
  <c r="B47" i="26"/>
  <c r="B56" i="26"/>
  <c r="B57" i="26"/>
  <c r="B55" i="26"/>
  <c r="J45" i="17"/>
  <c r="X38" i="26" s="1"/>
  <c r="J36" i="26" s="1"/>
  <c r="T36" i="26"/>
  <c r="F36" i="26" s="1"/>
  <c r="G36" i="26"/>
  <c r="V36" i="26"/>
  <c r="H36" i="26" s="1"/>
  <c r="S36" i="26"/>
  <c r="H69" i="26"/>
  <c r="L70" i="26"/>
  <c r="L76" i="26"/>
  <c r="I74" i="26"/>
  <c r="L74" i="26"/>
  <c r="G65" i="26"/>
  <c r="D74" i="26"/>
  <c r="G70" i="26"/>
  <c r="L65" i="26"/>
  <c r="G63" i="26"/>
  <c r="H66" i="26"/>
  <c r="B74" i="26"/>
  <c r="L66" i="26"/>
  <c r="L69" i="26"/>
  <c r="L68" i="26"/>
  <c r="L71" i="26"/>
  <c r="L72" i="26"/>
  <c r="H75" i="26"/>
  <c r="G76" i="26"/>
  <c r="L73" i="26"/>
  <c r="L63" i="26"/>
  <c r="G74" i="26"/>
  <c r="G72" i="26"/>
  <c r="G73" i="26"/>
  <c r="G68" i="26"/>
  <c r="H73" i="26"/>
  <c r="G64" i="26"/>
  <c r="G67" i="26"/>
  <c r="G66" i="26"/>
  <c r="G71" i="26"/>
  <c r="H65" i="26"/>
  <c r="H67" i="26"/>
  <c r="H70" i="26"/>
  <c r="G75" i="26"/>
  <c r="H64" i="26"/>
  <c r="H74" i="26"/>
  <c r="H72" i="26"/>
  <c r="L67" i="26"/>
  <c r="L64" i="26"/>
  <c r="I36" i="26"/>
  <c r="K36" i="26"/>
  <c r="B34" i="26"/>
  <c r="B30" i="26"/>
  <c r="B28" i="26"/>
  <c r="B37" i="26"/>
  <c r="B31" i="26"/>
  <c r="B38" i="26"/>
  <c r="B33" i="26"/>
  <c r="B26" i="26"/>
  <c r="B35" i="26"/>
  <c r="B32" i="26"/>
  <c r="B25" i="26"/>
  <c r="B27" i="26"/>
  <c r="B29" i="26"/>
  <c r="B36" i="26"/>
  <c r="H34" i="26"/>
  <c r="H25" i="26"/>
  <c r="H26" i="26"/>
  <c r="H28" i="26"/>
  <c r="H37" i="26"/>
  <c r="H35" i="26"/>
  <c r="H29" i="26"/>
  <c r="H32" i="26"/>
  <c r="H27" i="26"/>
  <c r="H30" i="26"/>
  <c r="H38" i="26"/>
  <c r="H31" i="26"/>
  <c r="H33" i="26"/>
  <c r="I34" i="26"/>
  <c r="I38" i="26"/>
  <c r="I27" i="26"/>
  <c r="I32" i="26"/>
  <c r="I26" i="26"/>
  <c r="I33" i="26"/>
  <c r="I30" i="26"/>
  <c r="I37" i="26"/>
  <c r="I35" i="26"/>
  <c r="I29" i="26"/>
  <c r="I25" i="26"/>
  <c r="I28" i="26"/>
  <c r="I31" i="26"/>
  <c r="F31" i="26"/>
  <c r="F37" i="26"/>
  <c r="F26" i="26"/>
  <c r="F38" i="26"/>
  <c r="F25" i="26"/>
  <c r="F28" i="26"/>
  <c r="F34" i="26"/>
  <c r="F27" i="26"/>
  <c r="F32" i="26"/>
  <c r="F33" i="26"/>
  <c r="F29" i="26"/>
  <c r="F35" i="26"/>
  <c r="F30" i="26"/>
  <c r="G30" i="26"/>
  <c r="G33" i="26"/>
  <c r="G38" i="26"/>
  <c r="G31" i="26"/>
  <c r="G29" i="26"/>
  <c r="G26" i="26"/>
  <c r="G34" i="26"/>
  <c r="G32" i="26"/>
  <c r="G25" i="26"/>
  <c r="G27" i="26"/>
  <c r="G28" i="26"/>
  <c r="G37" i="26"/>
  <c r="G35" i="26"/>
  <c r="J30" i="26"/>
  <c r="J28" i="26"/>
  <c r="J26" i="26"/>
  <c r="J27" i="26"/>
  <c r="J38" i="26"/>
  <c r="J37" i="26"/>
  <c r="J31" i="26"/>
  <c r="J32" i="26"/>
  <c r="J35" i="26"/>
  <c r="J33" i="26"/>
  <c r="J34" i="26"/>
  <c r="J29" i="26"/>
  <c r="J25" i="26"/>
  <c r="K34" i="26"/>
  <c r="K30" i="26"/>
  <c r="K25" i="26"/>
  <c r="K29" i="26"/>
  <c r="K33" i="26"/>
  <c r="K35" i="26"/>
  <c r="K28" i="26"/>
  <c r="K37" i="26"/>
  <c r="K27" i="26"/>
  <c r="K32" i="26"/>
  <c r="K31" i="26"/>
  <c r="K26" i="26"/>
  <c r="K38" i="26"/>
  <c r="D34" i="26"/>
  <c r="D35" i="26"/>
  <c r="D30" i="26"/>
  <c r="L34" i="26"/>
  <c r="L38" i="26"/>
  <c r="L26" i="26"/>
  <c r="L25" i="26"/>
  <c r="L32" i="26"/>
  <c r="L30" i="26"/>
  <c r="L29" i="26"/>
  <c r="L33" i="26"/>
  <c r="L28" i="26"/>
  <c r="L37" i="26"/>
  <c r="L27" i="26"/>
  <c r="L31" i="26"/>
  <c r="L35" i="26"/>
  <c r="L36" i="26"/>
  <c r="E33" i="26"/>
  <c r="E26" i="26"/>
  <c r="E31" i="26"/>
  <c r="E30" i="26"/>
  <c r="E37" i="26"/>
  <c r="E27" i="26"/>
  <c r="E28" i="26"/>
  <c r="E32" i="26"/>
  <c r="E35" i="26"/>
  <c r="E29" i="26"/>
  <c r="E38" i="26"/>
  <c r="E25" i="26"/>
  <c r="E34" i="26"/>
  <c r="E36" i="26"/>
  <c r="C33" i="26"/>
  <c r="C34" i="26"/>
  <c r="C28" i="26"/>
  <c r="C25" i="26"/>
  <c r="C32" i="26"/>
  <c r="C27" i="26"/>
  <c r="C31" i="26"/>
  <c r="C29" i="26"/>
  <c r="C26" i="26"/>
  <c r="C35" i="26"/>
  <c r="C38" i="26"/>
  <c r="C37" i="26"/>
  <c r="C30" i="26"/>
  <c r="R16" i="26"/>
  <c r="D45" i="5"/>
  <c r="R18" i="26" s="1"/>
  <c r="S16" i="26"/>
  <c r="E45" i="5"/>
  <c r="S18" i="26" s="1"/>
  <c r="W16" i="26"/>
  <c r="I45" i="5"/>
  <c r="W18" i="26" s="1"/>
  <c r="X16" i="26"/>
  <c r="J45" i="5"/>
  <c r="X18" i="26" s="1"/>
  <c r="G45" i="5"/>
  <c r="U18" i="26" s="1"/>
  <c r="U16" i="26"/>
  <c r="T16" i="26"/>
  <c r="F45" i="5"/>
  <c r="T18" i="26" s="1"/>
  <c r="L45" i="5"/>
  <c r="Z18" i="26" s="1"/>
  <c r="Z16" i="26"/>
  <c r="V16" i="26"/>
  <c r="H45" i="5"/>
  <c r="V18" i="26" s="1"/>
  <c r="Y16" i="26"/>
  <c r="K45" i="5"/>
  <c r="Y18" i="26" s="1"/>
  <c r="C45" i="5"/>
  <c r="Q18" i="26" s="1"/>
  <c r="C5" i="26" s="1"/>
  <c r="P18" i="26"/>
  <c r="B6" i="26" s="1"/>
  <c r="E72" i="26"/>
  <c r="E63" i="26"/>
  <c r="E68" i="26"/>
  <c r="E67" i="26"/>
  <c r="E75" i="26"/>
  <c r="E71" i="26"/>
  <c r="E65" i="26"/>
  <c r="E66" i="26"/>
  <c r="E73" i="26"/>
  <c r="E70" i="26"/>
  <c r="E76" i="26"/>
  <c r="E69" i="26"/>
  <c r="E64" i="26"/>
  <c r="J69" i="26"/>
  <c r="J74" i="26"/>
  <c r="J66" i="26"/>
  <c r="J70" i="26"/>
  <c r="J72" i="26"/>
  <c r="J71" i="26"/>
  <c r="J73" i="26"/>
  <c r="J63" i="26"/>
  <c r="J64" i="26"/>
  <c r="J68" i="26"/>
  <c r="J65" i="26"/>
  <c r="J75" i="26"/>
  <c r="J76" i="26"/>
  <c r="J67" i="26"/>
  <c r="D72" i="26"/>
  <c r="D67" i="26"/>
  <c r="D73" i="26"/>
  <c r="D70" i="26"/>
  <c r="D64" i="26"/>
  <c r="D68" i="26"/>
  <c r="D76" i="26"/>
  <c r="D66" i="26"/>
  <c r="D75" i="26"/>
  <c r="D65" i="26"/>
  <c r="D71" i="26"/>
  <c r="D69" i="26"/>
  <c r="B75" i="26"/>
  <c r="B64" i="26"/>
  <c r="B71" i="26"/>
  <c r="B72" i="26"/>
  <c r="B69" i="26"/>
  <c r="B65" i="26"/>
  <c r="B66" i="26"/>
  <c r="B70" i="26"/>
  <c r="B68" i="26"/>
  <c r="B76" i="26"/>
  <c r="B73" i="26"/>
  <c r="B67" i="26"/>
  <c r="K73" i="26"/>
  <c r="K63" i="26"/>
  <c r="K66" i="26"/>
  <c r="K67" i="26"/>
  <c r="K75" i="26"/>
  <c r="K71" i="26"/>
  <c r="K76" i="26"/>
  <c r="K64" i="26"/>
  <c r="K68" i="26"/>
  <c r="K65" i="26"/>
  <c r="K72" i="26"/>
  <c r="K69" i="26"/>
  <c r="K70" i="26"/>
  <c r="I73" i="26"/>
  <c r="I76" i="26"/>
  <c r="I72" i="26"/>
  <c r="I67" i="26"/>
  <c r="I65" i="26"/>
  <c r="I75" i="26"/>
  <c r="I69" i="26"/>
  <c r="I66" i="26"/>
  <c r="I70" i="26"/>
  <c r="I68" i="26"/>
  <c r="I64" i="26"/>
  <c r="I71" i="26"/>
  <c r="C76" i="26"/>
  <c r="C72" i="26"/>
  <c r="C66" i="26"/>
  <c r="C64" i="26"/>
  <c r="C71" i="26"/>
  <c r="C69" i="26"/>
  <c r="C73" i="26"/>
  <c r="C65" i="26"/>
  <c r="C75" i="26"/>
  <c r="C70" i="26"/>
  <c r="C68" i="26"/>
  <c r="C67" i="26"/>
  <c r="F72" i="26"/>
  <c r="F76" i="26"/>
  <c r="F63" i="26"/>
  <c r="F66" i="26"/>
  <c r="F70" i="26"/>
  <c r="F67" i="26"/>
  <c r="F65" i="26"/>
  <c r="F69" i="26"/>
  <c r="F71" i="26"/>
  <c r="F73" i="26"/>
  <c r="F64" i="26"/>
  <c r="F75" i="26"/>
  <c r="F68" i="26"/>
  <c r="C63" i="26"/>
  <c r="E74" i="26"/>
  <c r="D31" i="26" l="1"/>
  <c r="D33" i="26"/>
  <c r="D37" i="26"/>
  <c r="D38" i="26"/>
  <c r="D29" i="26"/>
  <c r="D28" i="26"/>
  <c r="D26" i="26"/>
  <c r="D36" i="26"/>
  <c r="D32" i="26"/>
  <c r="D25" i="26"/>
  <c r="D16" i="26"/>
  <c r="J16" i="26"/>
  <c r="K16" i="26"/>
  <c r="L10" i="26"/>
  <c r="L17" i="26"/>
  <c r="L14" i="26"/>
  <c r="L5" i="26"/>
  <c r="L9" i="26"/>
  <c r="L15" i="26"/>
  <c r="L13" i="26"/>
  <c r="L7" i="26"/>
  <c r="L8" i="26"/>
  <c r="L11" i="26"/>
  <c r="L6" i="26"/>
  <c r="L12" i="26"/>
  <c r="L18" i="26"/>
  <c r="F13" i="26"/>
  <c r="F15" i="26"/>
  <c r="F9" i="26"/>
  <c r="F14" i="26"/>
  <c r="F18" i="26"/>
  <c r="F6" i="26"/>
  <c r="F17" i="26"/>
  <c r="F12" i="26"/>
  <c r="F5" i="26"/>
  <c r="F8" i="26"/>
  <c r="F10" i="26"/>
  <c r="F11" i="26"/>
  <c r="F7" i="26"/>
  <c r="E9" i="26"/>
  <c r="E8" i="26"/>
  <c r="E18" i="26"/>
  <c r="E12" i="26"/>
  <c r="E17" i="26"/>
  <c r="E13" i="26"/>
  <c r="E5" i="26"/>
  <c r="E7" i="26"/>
  <c r="E11" i="26"/>
  <c r="E15" i="26"/>
  <c r="E6" i="26"/>
  <c r="E10" i="26"/>
  <c r="E14" i="26"/>
  <c r="H16" i="26"/>
  <c r="L16" i="26"/>
  <c r="F16" i="26"/>
  <c r="H17" i="26"/>
  <c r="H15" i="26"/>
  <c r="H8" i="26"/>
  <c r="H6" i="26"/>
  <c r="H7" i="26"/>
  <c r="H11" i="26"/>
  <c r="H13" i="26"/>
  <c r="H18" i="26"/>
  <c r="H14" i="26"/>
  <c r="H10" i="26"/>
  <c r="H9" i="26"/>
  <c r="H12" i="26"/>
  <c r="H5" i="26"/>
  <c r="G16" i="26"/>
  <c r="G17" i="26"/>
  <c r="G10" i="26"/>
  <c r="G14" i="26"/>
  <c r="G6" i="26"/>
  <c r="G11" i="26"/>
  <c r="G9" i="26"/>
  <c r="G8" i="26"/>
  <c r="G15" i="26"/>
  <c r="G12" i="26"/>
  <c r="G7" i="26"/>
  <c r="G5" i="26"/>
  <c r="G18" i="26"/>
  <c r="G13" i="26"/>
  <c r="J9" i="26"/>
  <c r="J8" i="26"/>
  <c r="J6" i="26"/>
  <c r="J10" i="26"/>
  <c r="J17" i="26"/>
  <c r="J7" i="26"/>
  <c r="J13" i="26"/>
  <c r="J18" i="26"/>
  <c r="J11" i="26"/>
  <c r="J5" i="26"/>
  <c r="J15" i="26"/>
  <c r="J14" i="26"/>
  <c r="J12" i="26"/>
  <c r="I13" i="26"/>
  <c r="I12" i="26"/>
  <c r="I18" i="26"/>
  <c r="I11" i="26"/>
  <c r="I5" i="26"/>
  <c r="I6" i="26"/>
  <c r="I15" i="26"/>
  <c r="I10" i="26"/>
  <c r="I9" i="26"/>
  <c r="I8" i="26"/>
  <c r="I14" i="26"/>
  <c r="I17" i="26"/>
  <c r="I7" i="26"/>
  <c r="I16" i="26"/>
  <c r="E16" i="26"/>
  <c r="K14" i="26"/>
  <c r="K18" i="26"/>
  <c r="K17" i="26"/>
  <c r="K9" i="26"/>
  <c r="K7" i="26"/>
  <c r="K11" i="26"/>
  <c r="K13" i="26"/>
  <c r="K5" i="26"/>
  <c r="K6" i="26"/>
  <c r="K8" i="26"/>
  <c r="K10" i="26"/>
  <c r="K15" i="26"/>
  <c r="K12" i="26"/>
  <c r="D7" i="26"/>
  <c r="D18" i="26"/>
  <c r="D8" i="26"/>
  <c r="D9" i="26"/>
  <c r="D12" i="26"/>
  <c r="D17" i="26"/>
  <c r="D15" i="26"/>
  <c r="D5" i="26"/>
  <c r="D11" i="26"/>
  <c r="D6" i="26"/>
  <c r="D10" i="26"/>
  <c r="D13" i="26"/>
  <c r="D14" i="26"/>
  <c r="C12" i="26"/>
  <c r="C17" i="26"/>
  <c r="C8" i="26"/>
  <c r="C13" i="26"/>
  <c r="C16" i="26"/>
  <c r="C10" i="26"/>
  <c r="C6" i="26"/>
  <c r="C15" i="26"/>
  <c r="C18" i="26"/>
  <c r="C9" i="26"/>
  <c r="C7" i="26"/>
  <c r="C14" i="26"/>
  <c r="C11" i="26"/>
  <c r="B18" i="26"/>
  <c r="B9" i="26"/>
  <c r="B7" i="26"/>
  <c r="B11" i="26"/>
  <c r="B17" i="26"/>
  <c r="B5" i="26"/>
  <c r="B12" i="26"/>
  <c r="B13" i="26"/>
  <c r="B14" i="26"/>
  <c r="B10" i="26"/>
  <c r="B8" i="26"/>
  <c r="B15" i="26"/>
  <c r="B16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5D53C-0131-49AB-A582-57DBD51EB762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  <connection id="2" xr16:uid="{29159038-A04F-429F-BD6D-EB1F373B508E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3" xr16:uid="{1976D035-3779-4210-9AAE-1E2D782E660B}" keepAlive="1" name="Query - Table2 (3)" description="Connection to the 'Table2 (3)' query in the workbook." type="5" refreshedVersion="8" background="1" saveData="1">
    <dbPr connection="Provider=Microsoft.Mashup.OleDb.1;Data Source=$Workbook$;Location=&quot;Table2 (3)&quot;;Extended Properties=&quot;&quot;" command="SELECT * FROM [Table2 (3)]"/>
  </connection>
  <connection id="4" xr16:uid="{4792D787-F5D4-492F-B670-1742F22971DC}" keepAlive="1" name="Query - Table2 (4)" description="Connection to the 'Table2 (4)' query in the workbook." type="5" refreshedVersion="8" background="1" saveData="1">
    <dbPr connection="Provider=Microsoft.Mashup.OleDb.1;Data Source=$Workbook$;Location=&quot;Table2 (4)&quot;;Extended Properties=&quot;&quot;" command="SELECT * FROM [Table2 (4)]"/>
  </connection>
  <connection id="5" xr16:uid="{607486C5-2187-456A-BE47-331AE44E1282}" keepAlive="1" name="Query - Table2 (5)" description="Connection to the 'Table2 (5)' query in the workbook." type="5" refreshedVersion="8" background="1" saveData="1">
    <dbPr connection="Provider=Microsoft.Mashup.OleDb.1;Data Source=$Workbook$;Location=&quot;Table2 (5)&quot;;Extended Properties=&quot;&quot;" command="SELECT * FROM [Table2 (5)]"/>
  </connection>
  <connection id="6" xr16:uid="{F12E1854-CB94-4CAE-9665-3F88DF6692B9}" keepAlive="1" name="Query - Table2 (6)" description="Connection to the 'Table2 (6)' query in the workbook." type="5" refreshedVersion="8" background="1" saveData="1">
    <dbPr connection="Provider=Microsoft.Mashup.OleDb.1;Data Source=$Workbook$;Location=&quot;Table2 (6)&quot;;Extended Properties=&quot;&quot;" command="SELECT * FROM [Table2 (6)]"/>
  </connection>
  <connection id="7" xr16:uid="{53830494-7F42-4A78-BF9C-D00AD2EB3763}" keepAlive="1" name="Query - Table211" description="Connection to the 'Table211' query in the workbook." type="5" refreshedVersion="0" background="1" saveData="1">
    <dbPr connection="Provider=Microsoft.Mashup.OleDb.1;Data Source=$Workbook$;Location=Table211;Extended Properties=&quot;&quot;" command="SELECT * FROM [Table211]"/>
  </connection>
</connections>
</file>

<file path=xl/sharedStrings.xml><?xml version="1.0" encoding="utf-8"?>
<sst xmlns="http://schemas.openxmlformats.org/spreadsheetml/2006/main" count="775" uniqueCount="99">
  <si>
    <t>geography</t>
  </si>
  <si>
    <t>geog query</t>
  </si>
  <si>
    <t>plus EMR</t>
  </si>
  <si>
    <t>plus date range</t>
  </si>
  <si>
    <t>exp geographic locations/</t>
  </si>
  <si>
    <t>exp Africa/</t>
  </si>
  <si>
    <t>Indian subcontinent</t>
  </si>
  <si>
    <t>exp asia, southern/</t>
  </si>
  <si>
    <t>exp asia, southeastern/</t>
  </si>
  <si>
    <t>UK only</t>
  </si>
  <si>
    <t>exp united kingdom/</t>
  </si>
  <si>
    <t>Middle East</t>
  </si>
  <si>
    <t>exp Middle East/</t>
  </si>
  <si>
    <t>NA</t>
  </si>
  <si>
    <t>US only</t>
  </si>
  <si>
    <t>Aus-NZ</t>
  </si>
  <si>
    <t>(2014* or 2015* or 2016* or 2017* or 2018* or 2019* or 2020* or 2021* or 2022* or 2023* or 2024*).dt.</t>
  </si>
  <si>
    <t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</t>
  </si>
  <si>
    <t>(exp United States/ or Puerto Rico/ or United States Virgin Islands/)</t>
  </si>
  <si>
    <t>(north america/ or exp canada/ or greenland/ or mexico/ )</t>
  </si>
  <si>
    <t>(exp Australia/ or New Zealand/)</t>
  </si>
  <si>
    <t>geographies</t>
  </si>
  <si>
    <t>Geography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</si>
  <si>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</si>
  <si>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</si>
  <si>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</si>
  <si>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</si>
  <si>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</si>
  <si>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</si>
  <si>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</si>
  <si>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</si>
  <si>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</si>
  <si>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</si>
  <si>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</si>
  <si>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Year</t>
  </si>
  <si>
    <t>Population</t>
  </si>
  <si>
    <t>(2014* or 2015* or 2016* or 2017* or 2018* or 2019* or 2020* or 2021* or 2022* or 2023* or 2024*).yr.</t>
  </si>
  <si>
    <t>North America without US</t>
  </si>
  <si>
    <t>Europe without UK</t>
  </si>
  <si>
    <t>Africa</t>
  </si>
  <si>
    <t>China</t>
  </si>
  <si>
    <t>East Asia without China</t>
  </si>
  <si>
    <t>South Asia without the Indian subcontinent</t>
  </si>
  <si>
    <t>Other</t>
  </si>
  <si>
    <t>Multiple</t>
  </si>
  <si>
    <t>exp China/</t>
  </si>
  <si>
    <t>(Asia, Eastern/ or exp Japan/ or exp Korea/ or Mongolia/ or Taiwan/)</t>
  </si>
  <si>
    <t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</t>
  </si>
  <si>
    <t>(exp africa/ or exp americas/ or exp asia/ or exp europe/  or exp oceania/)</t>
  </si>
  <si>
    <t>(4 and ( 5 OR 6 OR 7 OR 8 OR 9 OR 10 OR 11 OR 12 OR 13 OR 14 OR 15))</t>
  </si>
  <si>
    <t>(5 and ( 4 OR 6 OR 7 OR 8 OR 9 OR 10 OR 11 OR 12 OR 13 OR 14 OR 15))</t>
  </si>
  <si>
    <t>(6 and ( 4 OR 5 OR 7 OR 8 OR 9 OR 10 OR 11 OR 12 OR 13 OR 14 OR 15))</t>
  </si>
  <si>
    <t>(7 AND (4 OR 5 OR 6 OR 8 OR 9 OR 10 OR 11 OR 12 OR 13 OR 14 OR 15))</t>
  </si>
  <si>
    <t>(8 AND (4 OR 5 OR 6 OR 7 OR 9 OR 10 OR 11 OR 12 OR 13 OR 14 OR 15))</t>
  </si>
  <si>
    <t>(9 AND (4 OR 5 OR 6 OR 7 OR 8 OR 10 OR 11 OR 12 OR 13 OR 14 OR 15))</t>
  </si>
  <si>
    <t>(10 AND (4 OR 5 OR 6 OR 7 OR 8 OR 9 OR 11 OR 12 OR 13 OR 14 OR 15))</t>
  </si>
  <si>
    <t>(11 AND (4 OR 5 OR 6 OR 7 OR 8 OR 9 OR 10 OR 12 OR 13 OR 14 OR 15))</t>
  </si>
  <si>
    <t>(12 AND (4 OR 5 OR 6 OR 7 OR 8 OR 9 OR 10 OR 11 OR 13 OR 14 OR 15))</t>
  </si>
  <si>
    <t>(13 AND (4 OR 5 OR 6 OR 7 OR 8 OR 9 OR 10 OR 11 OR 12 OR 14 OR 15))</t>
  </si>
  <si>
    <t>(14 AND (4 OR 5 OR 6 OR 7 OR 8 OR 9 OR 10 OR 11 OR 12 OR 13 OR 15))</t>
  </si>
  <si>
    <t>(15 AND (4 OR 5 OR 6 OR 7 OR 8 OR 9 OR 10 OR 11 OR 12 OR 13 OR 14))</t>
  </si>
  <si>
    <t>Five Continents</t>
  </si>
  <si>
    <t>Multiple 1</t>
  </si>
  <si>
    <t>Multiple 9</t>
  </si>
  <si>
    <t>Multiple 2</t>
  </si>
  <si>
    <t>Multiple 3</t>
  </si>
  <si>
    <t>Multiple 4</t>
  </si>
  <si>
    <t>Multiple 5</t>
  </si>
  <si>
    <t>Multiple 6</t>
  </si>
  <si>
    <t>Multiple 7</t>
  </si>
  <si>
    <t>Multiple 8</t>
  </si>
  <si>
    <t>Multiple 10</t>
  </si>
  <si>
    <t>Multiple 11</t>
  </si>
  <si>
    <t>Multiple 12</t>
  </si>
  <si>
    <t>Any Geographic Indexing</t>
  </si>
  <si>
    <t>US</t>
  </si>
  <si>
    <t>UK</t>
  </si>
  <si>
    <t>(,000)</t>
  </si>
  <si>
    <t>plus GWAS</t>
  </si>
  <si>
    <t>Total</t>
  </si>
  <si>
    <t>Population (million)</t>
  </si>
  <si>
    <t>Proportion of EHR Publications Over Time by Geographic Region (Medline)</t>
  </si>
  <si>
    <t>Proportion of EHR Publications Over Time by Geographic Region (Embase)</t>
  </si>
  <si>
    <t>Proportion of GWAS Publications Over Time by Geographic Region (Medline)</t>
  </si>
  <si>
    <t>(genome-wide association or "GWAS").mp.</t>
  </si>
  <si>
    <t>Data Source: United Nations, Department of Economic and Social Affairs, Population Division</t>
  </si>
  <si>
    <t>https://population.un.org/wpp/Download/Files/1_Indicator%20(Standard)/CSV_FILES/WPP2024_Demographic_Indicators_Medium.csv.gz</t>
  </si>
  <si>
    <t>exp geographic names/</t>
  </si>
  <si>
    <t>exp United States/</t>
  </si>
  <si>
    <t>(north america/ or exp canada/ or exp mexico/)</t>
  </si>
  <si>
    <t>(europe/ or exp Eastern Europe/ or exp Southern Europe/ or Austria/ or exp Belgium/ or Benelux/ or exp Channel Islands/ or exp France/ or exp Germany/ or Ireland/ or Isle of Man/ or Liechtenstein/ or Luxembourg/ or Monaco/ or Netherlands/ or exp Scandinavia/ or Switzerland/)</t>
  </si>
  <si>
    <t>(Far East/ or Japan/ or exp Korea/ or Mongolia/ or Philippines/ or Taiwan/)</t>
  </si>
  <si>
    <t xml:space="preserve">exp South Asia/ </t>
  </si>
  <si>
    <t>exp Southeast Asia/</t>
  </si>
  <si>
    <t>(exp Western Hemisphere/ or exp Eastern Hemisphere/)</t>
  </si>
  <si>
    <t>exp "Australia and New Zealand"/</t>
  </si>
  <si>
    <t>(exp "South and Central America"/ or exp central Asia/ or northern Asia/  or western Asia/ or Armenia/ or exp Azerbaijan/ or Egypt/ or exp "Georgia (republic)"/ or Caspian Sea/)</t>
  </si>
  <si>
    <t>Proportion of GWAS Publications Over Time by Geographic Region (Embase)</t>
  </si>
  <si>
    <t>(EHR or EMR or electronic health record* or electronic medical record* or "digital medical record*“ or “electronic patient record*”).mp.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</si>
</sst>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2222"/>
      <name val="Aptos"/>
      <family val="2"/>
    </font>
    <font>
      <sz val="8"/>
      <name val="Aptos Narrow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left"/>
    </xf>
    <xf numFmtId="49" fontId="0" fillId="0" borderId="0" xfId="0" applyNumberFormat="1"/>
    <xf numFmtId="0" fontId="0" fillId="3" borderId="0" xfId="0" applyFill="1"/>
    <xf numFmtId="0" fontId="5" fillId="4" borderId="3" xfId="0" applyFont="1" applyFill="1" applyBorder="1" applyAlignment="1">
      <alignment horizontal="right" vertical="center"/>
    </xf>
    <xf numFmtId="164" fontId="6" fillId="3" borderId="0" xfId="0" applyNumberFormat="1" applyFont="1" applyFill="1" applyAlignment="1">
      <alignment horizontal="right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right" vertical="center"/>
    </xf>
    <xf numFmtId="1" fontId="6" fillId="3" borderId="5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right" vertical="center"/>
    </xf>
    <xf numFmtId="0" fontId="0" fillId="0" borderId="9" xfId="0" applyBorder="1"/>
    <xf numFmtId="0" fontId="5" fillId="4" borderId="10" xfId="0" applyFont="1" applyFill="1" applyBorder="1" applyAlignment="1">
      <alignment horizontal="left" vertical="center"/>
    </xf>
    <xf numFmtId="0" fontId="7" fillId="3" borderId="0" xfId="0" applyFont="1" applyFill="1"/>
    <xf numFmtId="0" fontId="8" fillId="0" borderId="0" xfId="1"/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89CFF0"/>
      <color rgb="FF0096C7"/>
      <color rgb="FF468189"/>
      <color rgb="FFA0C4FF"/>
      <color rgb="FFC084FC"/>
      <color rgb="FF5E60CE"/>
      <color rgb="FFB5179E"/>
      <color rgb="FF4CC9F0"/>
      <color rgb="FF9D4EDD"/>
      <color rgb="FF436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Trends in the Proportion of EHR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'EHR-Medline-Results'!$B$32:$L$32</c:f>
              <c:numCache>
                <c:formatCode>General</c:formatCode>
                <c:ptCount val="11"/>
                <c:pt idx="0">
                  <c:v>935</c:v>
                </c:pt>
                <c:pt idx="1">
                  <c:v>951</c:v>
                </c:pt>
                <c:pt idx="2">
                  <c:v>907</c:v>
                </c:pt>
                <c:pt idx="3">
                  <c:v>798</c:v>
                </c:pt>
                <c:pt idx="4">
                  <c:v>871</c:v>
                </c:pt>
                <c:pt idx="5">
                  <c:v>894</c:v>
                </c:pt>
                <c:pt idx="6">
                  <c:v>973</c:v>
                </c:pt>
                <c:pt idx="7">
                  <c:v>828</c:v>
                </c:pt>
                <c:pt idx="8">
                  <c:v>564</c:v>
                </c:pt>
                <c:pt idx="9">
                  <c:v>597</c:v>
                </c:pt>
                <c:pt idx="10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A-416A-8E5B-4535888373EE}"/>
            </c:ext>
          </c:extLst>
        </c:ser>
        <c:ser>
          <c:idx val="1"/>
          <c:order val="1"/>
          <c:tx>
            <c:strRef>
              <c:f>'EHR-Medline-Results'!$A$33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58</c:v>
                </c:pt>
                <c:pt idx="3">
                  <c:v>76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97</c:v>
                </c:pt>
                <c:pt idx="8">
                  <c:v>67</c:v>
                </c:pt>
                <c:pt idx="9">
                  <c:v>65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A-416A-8E5B-4535888373EE}"/>
            </c:ext>
          </c:extLst>
        </c:ser>
        <c:ser>
          <c:idx val="2"/>
          <c:order val="2"/>
          <c:tx>
            <c:strRef>
              <c:f>'EHR-Medline-Results'!$A$34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'EHR-Medline-Results'!$B$34:$L$34</c:f>
              <c:numCache>
                <c:formatCode>General</c:formatCode>
                <c:ptCount val="11"/>
                <c:pt idx="0">
                  <c:v>110</c:v>
                </c:pt>
                <c:pt idx="1">
                  <c:v>138</c:v>
                </c:pt>
                <c:pt idx="2">
                  <c:v>122</c:v>
                </c:pt>
                <c:pt idx="3">
                  <c:v>131</c:v>
                </c:pt>
                <c:pt idx="4">
                  <c:v>142</c:v>
                </c:pt>
                <c:pt idx="5">
                  <c:v>173</c:v>
                </c:pt>
                <c:pt idx="6">
                  <c:v>168</c:v>
                </c:pt>
                <c:pt idx="7">
                  <c:v>150</c:v>
                </c:pt>
                <c:pt idx="8">
                  <c:v>105</c:v>
                </c:pt>
                <c:pt idx="9">
                  <c:v>99</c:v>
                </c:pt>
                <c:pt idx="10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A-416A-8E5B-4535888373EE}"/>
            </c:ext>
          </c:extLst>
        </c:ser>
        <c:ser>
          <c:idx val="3"/>
          <c:order val="3"/>
          <c:tx>
            <c:strRef>
              <c:f>'EHR-Medline-Results'!$A$35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'EHR-Medline-Results'!$B$35:$L$35</c:f>
              <c:numCache>
                <c:formatCode>General</c:formatCode>
                <c:ptCount val="11"/>
                <c:pt idx="0">
                  <c:v>240</c:v>
                </c:pt>
                <c:pt idx="1">
                  <c:v>292</c:v>
                </c:pt>
                <c:pt idx="2">
                  <c:v>249</c:v>
                </c:pt>
                <c:pt idx="3">
                  <c:v>216</c:v>
                </c:pt>
                <c:pt idx="4">
                  <c:v>235</c:v>
                </c:pt>
                <c:pt idx="5">
                  <c:v>245</c:v>
                </c:pt>
                <c:pt idx="6">
                  <c:v>291</c:v>
                </c:pt>
                <c:pt idx="7">
                  <c:v>239</c:v>
                </c:pt>
                <c:pt idx="8">
                  <c:v>179</c:v>
                </c:pt>
                <c:pt idx="9">
                  <c:v>141</c:v>
                </c:pt>
                <c:pt idx="10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A-416A-8E5B-4535888373EE}"/>
            </c:ext>
          </c:extLst>
        </c:ser>
        <c:ser>
          <c:idx val="4"/>
          <c:order val="4"/>
          <c:tx>
            <c:strRef>
              <c:f>'EHR-Medline-Results'!$A$36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44</c:v>
                </c:pt>
                <c:pt idx="4">
                  <c:v>70</c:v>
                </c:pt>
                <c:pt idx="5">
                  <c:v>94</c:v>
                </c:pt>
                <c:pt idx="6">
                  <c:v>180</c:v>
                </c:pt>
                <c:pt idx="7">
                  <c:v>123</c:v>
                </c:pt>
                <c:pt idx="8">
                  <c:v>77</c:v>
                </c:pt>
                <c:pt idx="9">
                  <c:v>71</c:v>
                </c:pt>
                <c:pt idx="1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9A-416A-8E5B-4535888373EE}"/>
            </c:ext>
          </c:extLst>
        </c:ser>
        <c:ser>
          <c:idx val="5"/>
          <c:order val="5"/>
          <c:tx>
            <c:strRef>
              <c:f>'EHR-Medline-Results'!$A$37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65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76</c:v>
                </c:pt>
                <c:pt idx="7">
                  <c:v>83</c:v>
                </c:pt>
                <c:pt idx="8">
                  <c:v>45</c:v>
                </c:pt>
                <c:pt idx="9">
                  <c:v>42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9A-416A-8E5B-4535888373EE}"/>
            </c:ext>
          </c:extLst>
        </c:ser>
        <c:ser>
          <c:idx val="6"/>
          <c:order val="6"/>
          <c:tx>
            <c:strRef>
              <c:f>'EHR-Medline-Results'!$A$38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9A-416A-8E5B-4535888373EE}"/>
            </c:ext>
          </c:extLst>
        </c:ser>
        <c:ser>
          <c:idx val="7"/>
          <c:order val="7"/>
          <c:tx>
            <c:strRef>
              <c:f>'EHR-Medline-Results'!$A$39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19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9A-416A-8E5B-4535888373EE}"/>
            </c:ext>
          </c:extLst>
        </c:ser>
        <c:ser>
          <c:idx val="8"/>
          <c:order val="8"/>
          <c:tx>
            <c:strRef>
              <c:f>'EHR-Medline-Results'!$A$40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20</c:v>
                </c:pt>
                <c:pt idx="3">
                  <c:v>31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50</c:v>
                </c:pt>
                <c:pt idx="8">
                  <c:v>41</c:v>
                </c:pt>
                <c:pt idx="9">
                  <c:v>33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9A-416A-8E5B-4535888373EE}"/>
            </c:ext>
          </c:extLst>
        </c:ser>
        <c:ser>
          <c:idx val="9"/>
          <c:order val="9"/>
          <c:tx>
            <c:strRef>
              <c:f>'EHR-Medline-Results'!$A$41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'EHR-Medline-Results'!$B$41:$L$41</c:f>
              <c:numCache>
                <c:formatCode>General</c:formatCode>
                <c:ptCount val="11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52</c:v>
                </c:pt>
                <c:pt idx="4">
                  <c:v>49</c:v>
                </c:pt>
                <c:pt idx="5">
                  <c:v>53</c:v>
                </c:pt>
                <c:pt idx="6">
                  <c:v>87</c:v>
                </c:pt>
                <c:pt idx="7">
                  <c:v>81</c:v>
                </c:pt>
                <c:pt idx="8">
                  <c:v>57</c:v>
                </c:pt>
                <c:pt idx="9">
                  <c:v>53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9A-416A-8E5B-4535888373EE}"/>
            </c:ext>
          </c:extLst>
        </c:ser>
        <c:ser>
          <c:idx val="10"/>
          <c:order val="10"/>
          <c:tx>
            <c:strRef>
              <c:f>'EHR-Medline-Results'!$A$42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53</c:v>
                </c:pt>
                <c:pt idx="2">
                  <c:v>55</c:v>
                </c:pt>
                <c:pt idx="3">
                  <c:v>67</c:v>
                </c:pt>
                <c:pt idx="4">
                  <c:v>52</c:v>
                </c:pt>
                <c:pt idx="5">
                  <c:v>89</c:v>
                </c:pt>
                <c:pt idx="6">
                  <c:v>67</c:v>
                </c:pt>
                <c:pt idx="7">
                  <c:v>76</c:v>
                </c:pt>
                <c:pt idx="8">
                  <c:v>95</c:v>
                </c:pt>
                <c:pt idx="9">
                  <c:v>84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9A-416A-8E5B-4535888373EE}"/>
            </c:ext>
          </c:extLst>
        </c:ser>
        <c:ser>
          <c:idx val="11"/>
          <c:order val="11"/>
          <c:tx>
            <c:strRef>
              <c:f>'EHR-Medline-Results'!$A$43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'EHR-Medline-Results'!$B$43:$L$43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48</c:v>
                </c:pt>
                <c:pt idx="5">
                  <c:v>42</c:v>
                </c:pt>
                <c:pt idx="6">
                  <c:v>52</c:v>
                </c:pt>
                <c:pt idx="7">
                  <c:v>43</c:v>
                </c:pt>
                <c:pt idx="8">
                  <c:v>22</c:v>
                </c:pt>
                <c:pt idx="9">
                  <c:v>33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9A-416A-8E5B-4535888373EE}"/>
            </c:ext>
          </c:extLst>
        </c:ser>
        <c:ser>
          <c:idx val="12"/>
          <c:order val="12"/>
          <c:tx>
            <c:strRef>
              <c:f>'EHR-Medline-Results'!$A$44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58</c:v>
                </c:pt>
                <c:pt idx="7">
                  <c:v>28</c:v>
                </c:pt>
                <c:pt idx="8">
                  <c:v>35</c:v>
                </c:pt>
                <c:pt idx="9">
                  <c:v>24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9A-416A-8E5B-45358883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3A0CA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E-42E7-90A0-B94E52675804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rgbClr val="7209B7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E-42E7-90A0-B94E52675804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4361E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E-42E7-90A0-B94E52675804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rgbClr val="9D4EDD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E-42E7-90A0-B94E52675804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4CC9F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AE-42E7-90A0-B94E52675804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rgbClr val="B5179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AE-42E7-90A0-B94E52675804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rgbClr val="5E60C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AE-42E7-90A0-B94E52675804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rgbClr val="C084FC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AE-42E7-90A0-B94E52675804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A0C4FF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AE-42E7-90A0-B94E52675804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468189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AE-42E7-90A0-B94E52675804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rgbClr val="0096C7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AE-42E7-90A0-B94E52675804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89CFF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AE-42E7-90A0-B94E52675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Trends in the Proportion of EHR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'EHR-Medline-Results'!$B$32:$L$32</c:f>
              <c:numCache>
                <c:formatCode>General</c:formatCode>
                <c:ptCount val="11"/>
                <c:pt idx="0">
                  <c:v>935</c:v>
                </c:pt>
                <c:pt idx="1">
                  <c:v>951</c:v>
                </c:pt>
                <c:pt idx="2">
                  <c:v>907</c:v>
                </c:pt>
                <c:pt idx="3">
                  <c:v>798</c:v>
                </c:pt>
                <c:pt idx="4">
                  <c:v>871</c:v>
                </c:pt>
                <c:pt idx="5">
                  <c:v>894</c:v>
                </c:pt>
                <c:pt idx="6">
                  <c:v>973</c:v>
                </c:pt>
                <c:pt idx="7">
                  <c:v>828</c:v>
                </c:pt>
                <c:pt idx="8">
                  <c:v>564</c:v>
                </c:pt>
                <c:pt idx="9">
                  <c:v>597</c:v>
                </c:pt>
                <c:pt idx="10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50F-934C-CEBACB22A40F}"/>
            </c:ext>
          </c:extLst>
        </c:ser>
        <c:ser>
          <c:idx val="1"/>
          <c:order val="1"/>
          <c:tx>
            <c:strRef>
              <c:f>'EHR-Medline-Results'!$A$33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58</c:v>
                </c:pt>
                <c:pt idx="3">
                  <c:v>76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97</c:v>
                </c:pt>
                <c:pt idx="8">
                  <c:v>67</c:v>
                </c:pt>
                <c:pt idx="9">
                  <c:v>65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5-450F-934C-CEBACB22A40F}"/>
            </c:ext>
          </c:extLst>
        </c:ser>
        <c:ser>
          <c:idx val="2"/>
          <c:order val="2"/>
          <c:tx>
            <c:strRef>
              <c:f>'EHR-Medline-Results'!$A$34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'EHR-Medline-Results'!$B$34:$L$34</c:f>
              <c:numCache>
                <c:formatCode>General</c:formatCode>
                <c:ptCount val="11"/>
                <c:pt idx="0">
                  <c:v>110</c:v>
                </c:pt>
                <c:pt idx="1">
                  <c:v>138</c:v>
                </c:pt>
                <c:pt idx="2">
                  <c:v>122</c:v>
                </c:pt>
                <c:pt idx="3">
                  <c:v>131</c:v>
                </c:pt>
                <c:pt idx="4">
                  <c:v>142</c:v>
                </c:pt>
                <c:pt idx="5">
                  <c:v>173</c:v>
                </c:pt>
                <c:pt idx="6">
                  <c:v>168</c:v>
                </c:pt>
                <c:pt idx="7">
                  <c:v>150</c:v>
                </c:pt>
                <c:pt idx="8">
                  <c:v>105</c:v>
                </c:pt>
                <c:pt idx="9">
                  <c:v>99</c:v>
                </c:pt>
                <c:pt idx="10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5-450F-934C-CEBACB22A40F}"/>
            </c:ext>
          </c:extLst>
        </c:ser>
        <c:ser>
          <c:idx val="3"/>
          <c:order val="3"/>
          <c:tx>
            <c:strRef>
              <c:f>'EHR-Medline-Results'!$A$35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'EHR-Medline-Results'!$B$35:$L$35</c:f>
              <c:numCache>
                <c:formatCode>General</c:formatCode>
                <c:ptCount val="11"/>
                <c:pt idx="0">
                  <c:v>240</c:v>
                </c:pt>
                <c:pt idx="1">
                  <c:v>292</c:v>
                </c:pt>
                <c:pt idx="2">
                  <c:v>249</c:v>
                </c:pt>
                <c:pt idx="3">
                  <c:v>216</c:v>
                </c:pt>
                <c:pt idx="4">
                  <c:v>235</c:v>
                </c:pt>
                <c:pt idx="5">
                  <c:v>245</c:v>
                </c:pt>
                <c:pt idx="6">
                  <c:v>291</c:v>
                </c:pt>
                <c:pt idx="7">
                  <c:v>239</c:v>
                </c:pt>
                <c:pt idx="8">
                  <c:v>179</c:v>
                </c:pt>
                <c:pt idx="9">
                  <c:v>141</c:v>
                </c:pt>
                <c:pt idx="10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5-450F-934C-CEBACB22A40F}"/>
            </c:ext>
          </c:extLst>
        </c:ser>
        <c:ser>
          <c:idx val="4"/>
          <c:order val="4"/>
          <c:tx>
            <c:strRef>
              <c:f>'EHR-Medline-Results'!$A$36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44</c:v>
                </c:pt>
                <c:pt idx="4">
                  <c:v>70</c:v>
                </c:pt>
                <c:pt idx="5">
                  <c:v>94</c:v>
                </c:pt>
                <c:pt idx="6">
                  <c:v>180</c:v>
                </c:pt>
                <c:pt idx="7">
                  <c:v>123</c:v>
                </c:pt>
                <c:pt idx="8">
                  <c:v>77</c:v>
                </c:pt>
                <c:pt idx="9">
                  <c:v>71</c:v>
                </c:pt>
                <c:pt idx="1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5-450F-934C-CEBACB22A40F}"/>
            </c:ext>
          </c:extLst>
        </c:ser>
        <c:ser>
          <c:idx val="5"/>
          <c:order val="5"/>
          <c:tx>
            <c:strRef>
              <c:f>'EHR-Medline-Results'!$A$37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65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76</c:v>
                </c:pt>
                <c:pt idx="7">
                  <c:v>83</c:v>
                </c:pt>
                <c:pt idx="8">
                  <c:v>45</c:v>
                </c:pt>
                <c:pt idx="9">
                  <c:v>42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95-450F-934C-CEBACB22A40F}"/>
            </c:ext>
          </c:extLst>
        </c:ser>
        <c:ser>
          <c:idx val="6"/>
          <c:order val="6"/>
          <c:tx>
            <c:strRef>
              <c:f>'EHR-Medline-Results'!$A$38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95-450F-934C-CEBACB22A40F}"/>
            </c:ext>
          </c:extLst>
        </c:ser>
        <c:ser>
          <c:idx val="7"/>
          <c:order val="7"/>
          <c:tx>
            <c:strRef>
              <c:f>'EHR-Medline-Results'!$A$39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19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95-450F-934C-CEBACB22A40F}"/>
            </c:ext>
          </c:extLst>
        </c:ser>
        <c:ser>
          <c:idx val="8"/>
          <c:order val="8"/>
          <c:tx>
            <c:strRef>
              <c:f>'EHR-Medline-Results'!$A$40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20</c:v>
                </c:pt>
                <c:pt idx="3">
                  <c:v>31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50</c:v>
                </c:pt>
                <c:pt idx="8">
                  <c:v>41</c:v>
                </c:pt>
                <c:pt idx="9">
                  <c:v>33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95-450F-934C-CEBACB22A40F}"/>
            </c:ext>
          </c:extLst>
        </c:ser>
        <c:ser>
          <c:idx val="9"/>
          <c:order val="9"/>
          <c:tx>
            <c:strRef>
              <c:f>'EHR-Medline-Results'!$A$41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'EHR-Medline-Results'!$B$41:$L$41</c:f>
              <c:numCache>
                <c:formatCode>General</c:formatCode>
                <c:ptCount val="11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52</c:v>
                </c:pt>
                <c:pt idx="4">
                  <c:v>49</c:v>
                </c:pt>
                <c:pt idx="5">
                  <c:v>53</c:v>
                </c:pt>
                <c:pt idx="6">
                  <c:v>87</c:v>
                </c:pt>
                <c:pt idx="7">
                  <c:v>81</c:v>
                </c:pt>
                <c:pt idx="8">
                  <c:v>57</c:v>
                </c:pt>
                <c:pt idx="9">
                  <c:v>53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95-450F-934C-CEBACB22A40F}"/>
            </c:ext>
          </c:extLst>
        </c:ser>
        <c:ser>
          <c:idx val="10"/>
          <c:order val="10"/>
          <c:tx>
            <c:strRef>
              <c:f>'EHR-Medline-Results'!$A$42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53</c:v>
                </c:pt>
                <c:pt idx="2">
                  <c:v>55</c:v>
                </c:pt>
                <c:pt idx="3">
                  <c:v>67</c:v>
                </c:pt>
                <c:pt idx="4">
                  <c:v>52</c:v>
                </c:pt>
                <c:pt idx="5">
                  <c:v>89</c:v>
                </c:pt>
                <c:pt idx="6">
                  <c:v>67</c:v>
                </c:pt>
                <c:pt idx="7">
                  <c:v>76</c:v>
                </c:pt>
                <c:pt idx="8">
                  <c:v>95</c:v>
                </c:pt>
                <c:pt idx="9">
                  <c:v>84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95-450F-934C-CEBACB22A40F}"/>
            </c:ext>
          </c:extLst>
        </c:ser>
        <c:ser>
          <c:idx val="11"/>
          <c:order val="11"/>
          <c:tx>
            <c:strRef>
              <c:f>'EHR-Medline-Results'!$A$43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'EHR-Medline-Results'!$B$43:$L$43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48</c:v>
                </c:pt>
                <c:pt idx="5">
                  <c:v>42</c:v>
                </c:pt>
                <c:pt idx="6">
                  <c:v>52</c:v>
                </c:pt>
                <c:pt idx="7">
                  <c:v>43</c:v>
                </c:pt>
                <c:pt idx="8">
                  <c:v>22</c:v>
                </c:pt>
                <c:pt idx="9">
                  <c:v>33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95-450F-934C-CEBACB22A40F}"/>
            </c:ext>
          </c:extLst>
        </c:ser>
        <c:ser>
          <c:idx val="12"/>
          <c:order val="12"/>
          <c:tx>
            <c:strRef>
              <c:f>'EHR-Medline-Results'!$A$44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58</c:v>
                </c:pt>
                <c:pt idx="7">
                  <c:v>28</c:v>
                </c:pt>
                <c:pt idx="8">
                  <c:v>35</c:v>
                </c:pt>
                <c:pt idx="9">
                  <c:v>24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95-450F-934C-CEBACB22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Trends in the Proportion of EHR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3A0CA3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'EHR-Medline-Results'!$B$32:$L$32</c:f>
              <c:numCache>
                <c:formatCode>General</c:formatCode>
                <c:ptCount val="11"/>
                <c:pt idx="0">
                  <c:v>935</c:v>
                </c:pt>
                <c:pt idx="1">
                  <c:v>951</c:v>
                </c:pt>
                <c:pt idx="2">
                  <c:v>907</c:v>
                </c:pt>
                <c:pt idx="3">
                  <c:v>798</c:v>
                </c:pt>
                <c:pt idx="4">
                  <c:v>871</c:v>
                </c:pt>
                <c:pt idx="5">
                  <c:v>894</c:v>
                </c:pt>
                <c:pt idx="6">
                  <c:v>973</c:v>
                </c:pt>
                <c:pt idx="7">
                  <c:v>828</c:v>
                </c:pt>
                <c:pt idx="8">
                  <c:v>564</c:v>
                </c:pt>
                <c:pt idx="9">
                  <c:v>597</c:v>
                </c:pt>
                <c:pt idx="10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0-4FE1-87EF-35391473E5F1}"/>
            </c:ext>
          </c:extLst>
        </c:ser>
        <c:ser>
          <c:idx val="1"/>
          <c:order val="1"/>
          <c:tx>
            <c:strRef>
              <c:f>'EHR-Medline-Results'!$A$33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rgbClr val="7209B7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58</c:v>
                </c:pt>
                <c:pt idx="3">
                  <c:v>76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97</c:v>
                </c:pt>
                <c:pt idx="8">
                  <c:v>67</c:v>
                </c:pt>
                <c:pt idx="9">
                  <c:v>65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0-4FE1-87EF-35391473E5F1}"/>
            </c:ext>
          </c:extLst>
        </c:ser>
        <c:ser>
          <c:idx val="2"/>
          <c:order val="2"/>
          <c:tx>
            <c:strRef>
              <c:f>'EHR-Medline-Results'!$A$34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4361E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'EHR-Medline-Results'!$B$34:$L$34</c:f>
              <c:numCache>
                <c:formatCode>General</c:formatCode>
                <c:ptCount val="11"/>
                <c:pt idx="0">
                  <c:v>110</c:v>
                </c:pt>
                <c:pt idx="1">
                  <c:v>138</c:v>
                </c:pt>
                <c:pt idx="2">
                  <c:v>122</c:v>
                </c:pt>
                <c:pt idx="3">
                  <c:v>131</c:v>
                </c:pt>
                <c:pt idx="4">
                  <c:v>142</c:v>
                </c:pt>
                <c:pt idx="5">
                  <c:v>173</c:v>
                </c:pt>
                <c:pt idx="6">
                  <c:v>168</c:v>
                </c:pt>
                <c:pt idx="7">
                  <c:v>150</c:v>
                </c:pt>
                <c:pt idx="8">
                  <c:v>105</c:v>
                </c:pt>
                <c:pt idx="9">
                  <c:v>99</c:v>
                </c:pt>
                <c:pt idx="10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0-4FE1-87EF-35391473E5F1}"/>
            </c:ext>
          </c:extLst>
        </c:ser>
        <c:ser>
          <c:idx val="3"/>
          <c:order val="3"/>
          <c:tx>
            <c:strRef>
              <c:f>'EHR-Medline-Results'!$A$35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rgbClr val="9D4EDD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'EHR-Medline-Results'!$B$35:$L$35</c:f>
              <c:numCache>
                <c:formatCode>General</c:formatCode>
                <c:ptCount val="11"/>
                <c:pt idx="0">
                  <c:v>240</c:v>
                </c:pt>
                <c:pt idx="1">
                  <c:v>292</c:v>
                </c:pt>
                <c:pt idx="2">
                  <c:v>249</c:v>
                </c:pt>
                <c:pt idx="3">
                  <c:v>216</c:v>
                </c:pt>
                <c:pt idx="4">
                  <c:v>235</c:v>
                </c:pt>
                <c:pt idx="5">
                  <c:v>245</c:v>
                </c:pt>
                <c:pt idx="6">
                  <c:v>291</c:v>
                </c:pt>
                <c:pt idx="7">
                  <c:v>239</c:v>
                </c:pt>
                <c:pt idx="8">
                  <c:v>179</c:v>
                </c:pt>
                <c:pt idx="9">
                  <c:v>141</c:v>
                </c:pt>
                <c:pt idx="10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0-4FE1-87EF-35391473E5F1}"/>
            </c:ext>
          </c:extLst>
        </c:ser>
        <c:ser>
          <c:idx val="4"/>
          <c:order val="4"/>
          <c:tx>
            <c:strRef>
              <c:f>'EHR-Medline-Results'!$A$36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4CC9F0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44</c:v>
                </c:pt>
                <c:pt idx="4">
                  <c:v>70</c:v>
                </c:pt>
                <c:pt idx="5">
                  <c:v>94</c:v>
                </c:pt>
                <c:pt idx="6">
                  <c:v>180</c:v>
                </c:pt>
                <c:pt idx="7">
                  <c:v>123</c:v>
                </c:pt>
                <c:pt idx="8">
                  <c:v>77</c:v>
                </c:pt>
                <c:pt idx="9">
                  <c:v>71</c:v>
                </c:pt>
                <c:pt idx="1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60-4FE1-87EF-35391473E5F1}"/>
            </c:ext>
          </c:extLst>
        </c:ser>
        <c:ser>
          <c:idx val="5"/>
          <c:order val="5"/>
          <c:tx>
            <c:strRef>
              <c:f>'EHR-Medline-Results'!$A$37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rgbClr val="B5179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65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76</c:v>
                </c:pt>
                <c:pt idx="7">
                  <c:v>83</c:v>
                </c:pt>
                <c:pt idx="8">
                  <c:v>45</c:v>
                </c:pt>
                <c:pt idx="9">
                  <c:v>42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60-4FE1-87EF-35391473E5F1}"/>
            </c:ext>
          </c:extLst>
        </c:ser>
        <c:ser>
          <c:idx val="6"/>
          <c:order val="6"/>
          <c:tx>
            <c:strRef>
              <c:f>'EHR-Medline-Results'!$A$38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rgbClr val="5E60C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60-4FE1-87EF-35391473E5F1}"/>
            </c:ext>
          </c:extLst>
        </c:ser>
        <c:ser>
          <c:idx val="7"/>
          <c:order val="7"/>
          <c:tx>
            <c:strRef>
              <c:f>'EHR-Medline-Results'!$A$39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rgbClr val="C084FC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19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60-4FE1-87EF-35391473E5F1}"/>
            </c:ext>
          </c:extLst>
        </c:ser>
        <c:ser>
          <c:idx val="8"/>
          <c:order val="8"/>
          <c:tx>
            <c:strRef>
              <c:f>'EHR-Medline-Results'!$A$40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A0C4FF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20</c:v>
                </c:pt>
                <c:pt idx="3">
                  <c:v>31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50</c:v>
                </c:pt>
                <c:pt idx="8">
                  <c:v>41</c:v>
                </c:pt>
                <c:pt idx="9">
                  <c:v>33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60-4FE1-87EF-35391473E5F1}"/>
            </c:ext>
          </c:extLst>
        </c:ser>
        <c:ser>
          <c:idx val="9"/>
          <c:order val="9"/>
          <c:tx>
            <c:strRef>
              <c:f>'EHR-Medline-Results'!$A$41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468189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'EHR-Medline-Results'!$B$41:$L$41</c:f>
              <c:numCache>
                <c:formatCode>General</c:formatCode>
                <c:ptCount val="11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52</c:v>
                </c:pt>
                <c:pt idx="4">
                  <c:v>49</c:v>
                </c:pt>
                <c:pt idx="5">
                  <c:v>53</c:v>
                </c:pt>
                <c:pt idx="6">
                  <c:v>87</c:v>
                </c:pt>
                <c:pt idx="7">
                  <c:v>81</c:v>
                </c:pt>
                <c:pt idx="8">
                  <c:v>57</c:v>
                </c:pt>
                <c:pt idx="9">
                  <c:v>53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60-4FE1-87EF-35391473E5F1}"/>
            </c:ext>
          </c:extLst>
        </c:ser>
        <c:ser>
          <c:idx val="10"/>
          <c:order val="10"/>
          <c:tx>
            <c:strRef>
              <c:f>'EHR-Medline-Results'!$A$42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rgbClr val="0096C7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53</c:v>
                </c:pt>
                <c:pt idx="2">
                  <c:v>55</c:v>
                </c:pt>
                <c:pt idx="3">
                  <c:v>67</c:v>
                </c:pt>
                <c:pt idx="4">
                  <c:v>52</c:v>
                </c:pt>
                <c:pt idx="5">
                  <c:v>89</c:v>
                </c:pt>
                <c:pt idx="6">
                  <c:v>67</c:v>
                </c:pt>
                <c:pt idx="7">
                  <c:v>76</c:v>
                </c:pt>
                <c:pt idx="8">
                  <c:v>95</c:v>
                </c:pt>
                <c:pt idx="9">
                  <c:v>84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60-4FE1-87EF-35391473E5F1}"/>
            </c:ext>
          </c:extLst>
        </c:ser>
        <c:ser>
          <c:idx val="11"/>
          <c:order val="11"/>
          <c:tx>
            <c:strRef>
              <c:f>'EHR-Medline-Results'!$A$43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rgbClr val="D0BDF4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'EHR-Medline-Results'!$B$43:$L$43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48</c:v>
                </c:pt>
                <c:pt idx="5">
                  <c:v>42</c:v>
                </c:pt>
                <c:pt idx="6">
                  <c:v>52</c:v>
                </c:pt>
                <c:pt idx="7">
                  <c:v>43</c:v>
                </c:pt>
                <c:pt idx="8">
                  <c:v>22</c:v>
                </c:pt>
                <c:pt idx="9">
                  <c:v>33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60-4FE1-87EF-35391473E5F1}"/>
            </c:ext>
          </c:extLst>
        </c:ser>
        <c:ser>
          <c:idx val="12"/>
          <c:order val="12"/>
          <c:tx>
            <c:strRef>
              <c:f>'EHR-Medline-Results'!$A$44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89CFF0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58</c:v>
                </c:pt>
                <c:pt idx="7">
                  <c:v>28</c:v>
                </c:pt>
                <c:pt idx="8">
                  <c:v>35</c:v>
                </c:pt>
                <c:pt idx="9">
                  <c:v>24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60-4FE1-87EF-35391473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EHR Publications Over Time by Geographic Region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'EHR-Embase-Results'!$B$32:$L$32</c:f>
              <c:numCache>
                <c:formatCode>General</c:formatCode>
                <c:ptCount val="11"/>
                <c:pt idx="0">
                  <c:v>1204</c:v>
                </c:pt>
                <c:pt idx="1">
                  <c:v>1216</c:v>
                </c:pt>
                <c:pt idx="2">
                  <c:v>1170</c:v>
                </c:pt>
                <c:pt idx="3">
                  <c:v>1072</c:v>
                </c:pt>
                <c:pt idx="4">
                  <c:v>1315</c:v>
                </c:pt>
                <c:pt idx="5">
                  <c:v>1549</c:v>
                </c:pt>
                <c:pt idx="6">
                  <c:v>1717</c:v>
                </c:pt>
                <c:pt idx="7">
                  <c:v>2006</c:v>
                </c:pt>
                <c:pt idx="8">
                  <c:v>1973</c:v>
                </c:pt>
                <c:pt idx="9">
                  <c:v>1971</c:v>
                </c:pt>
                <c:pt idx="10">
                  <c:v>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A-4005-9F6D-0129E06C3872}"/>
            </c:ext>
          </c:extLst>
        </c:ser>
        <c:ser>
          <c:idx val="1"/>
          <c:order val="1"/>
          <c:tx>
            <c:strRef>
              <c:f>'EHR-Embase-Results'!$A$33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'EHR-Embase-Results'!$B$33:$L$33</c:f>
              <c:numCache>
                <c:formatCode>General</c:formatCode>
                <c:ptCount val="11"/>
                <c:pt idx="0">
                  <c:v>112</c:v>
                </c:pt>
                <c:pt idx="1">
                  <c:v>131</c:v>
                </c:pt>
                <c:pt idx="2">
                  <c:v>106</c:v>
                </c:pt>
                <c:pt idx="3">
                  <c:v>114</c:v>
                </c:pt>
                <c:pt idx="4">
                  <c:v>133</c:v>
                </c:pt>
                <c:pt idx="5">
                  <c:v>148</c:v>
                </c:pt>
                <c:pt idx="6">
                  <c:v>178</c:v>
                </c:pt>
                <c:pt idx="7">
                  <c:v>185</c:v>
                </c:pt>
                <c:pt idx="8">
                  <c:v>173</c:v>
                </c:pt>
                <c:pt idx="9">
                  <c:v>159</c:v>
                </c:pt>
                <c:pt idx="1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A-4005-9F6D-0129E06C3872}"/>
            </c:ext>
          </c:extLst>
        </c:ser>
        <c:ser>
          <c:idx val="2"/>
          <c:order val="2"/>
          <c:tx>
            <c:strRef>
              <c:f>'EHR-Embase-Results'!$A$34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'EHR-Embase-Results'!$B$34:$L$34</c:f>
              <c:numCache>
                <c:formatCode>General</c:formatCode>
                <c:ptCount val="11"/>
                <c:pt idx="0">
                  <c:v>251</c:v>
                </c:pt>
                <c:pt idx="1">
                  <c:v>276</c:v>
                </c:pt>
                <c:pt idx="2">
                  <c:v>202</c:v>
                </c:pt>
                <c:pt idx="3">
                  <c:v>190</c:v>
                </c:pt>
                <c:pt idx="4">
                  <c:v>184</c:v>
                </c:pt>
                <c:pt idx="5">
                  <c:v>225</c:v>
                </c:pt>
                <c:pt idx="6">
                  <c:v>240</c:v>
                </c:pt>
                <c:pt idx="7">
                  <c:v>329</c:v>
                </c:pt>
                <c:pt idx="8">
                  <c:v>354</c:v>
                </c:pt>
                <c:pt idx="9">
                  <c:v>417</c:v>
                </c:pt>
                <c:pt idx="10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A-4005-9F6D-0129E06C3872}"/>
            </c:ext>
          </c:extLst>
        </c:ser>
        <c:ser>
          <c:idx val="3"/>
          <c:order val="3"/>
          <c:tx>
            <c:strRef>
              <c:f>'EHR-Embase-Results'!$A$35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'EHR-Embase-Results'!$B$35:$L$35</c:f>
              <c:numCache>
                <c:formatCode>General</c:formatCode>
                <c:ptCount val="11"/>
                <c:pt idx="0">
                  <c:v>373</c:v>
                </c:pt>
                <c:pt idx="1">
                  <c:v>401</c:v>
                </c:pt>
                <c:pt idx="2">
                  <c:v>351</c:v>
                </c:pt>
                <c:pt idx="3">
                  <c:v>338</c:v>
                </c:pt>
                <c:pt idx="4">
                  <c:v>355</c:v>
                </c:pt>
                <c:pt idx="5">
                  <c:v>396</c:v>
                </c:pt>
                <c:pt idx="6">
                  <c:v>465</c:v>
                </c:pt>
                <c:pt idx="7">
                  <c:v>505</c:v>
                </c:pt>
                <c:pt idx="8">
                  <c:v>592</c:v>
                </c:pt>
                <c:pt idx="9">
                  <c:v>546</c:v>
                </c:pt>
                <c:pt idx="10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A-4005-9F6D-0129E06C3872}"/>
            </c:ext>
          </c:extLst>
        </c:ser>
        <c:ser>
          <c:idx val="4"/>
          <c:order val="4"/>
          <c:tx>
            <c:strRef>
              <c:f>'EHR-Embase-Results'!$A$36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42</c:v>
                </c:pt>
                <c:pt idx="2">
                  <c:v>50</c:v>
                </c:pt>
                <c:pt idx="3">
                  <c:v>57</c:v>
                </c:pt>
                <c:pt idx="4">
                  <c:v>90</c:v>
                </c:pt>
                <c:pt idx="5">
                  <c:v>127</c:v>
                </c:pt>
                <c:pt idx="6">
                  <c:v>262</c:v>
                </c:pt>
                <c:pt idx="7">
                  <c:v>240</c:v>
                </c:pt>
                <c:pt idx="8">
                  <c:v>234</c:v>
                </c:pt>
                <c:pt idx="9">
                  <c:v>227</c:v>
                </c:pt>
                <c:pt idx="1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EA-4005-9F6D-0129E06C3872}"/>
            </c:ext>
          </c:extLst>
        </c:ser>
        <c:ser>
          <c:idx val="5"/>
          <c:order val="5"/>
          <c:tx>
            <c:strRef>
              <c:f>'EHR-Embase-Results'!$A$37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'EHR-Embase-Results'!$B$37:$L$37</c:f>
              <c:numCache>
                <c:formatCode>General</c:formatCode>
                <c:ptCount val="11"/>
                <c:pt idx="0">
                  <c:v>71</c:v>
                </c:pt>
                <c:pt idx="1">
                  <c:v>109</c:v>
                </c:pt>
                <c:pt idx="2">
                  <c:v>108</c:v>
                </c:pt>
                <c:pt idx="3">
                  <c:v>129</c:v>
                </c:pt>
                <c:pt idx="4">
                  <c:v>119</c:v>
                </c:pt>
                <c:pt idx="5">
                  <c:v>167</c:v>
                </c:pt>
                <c:pt idx="6">
                  <c:v>144</c:v>
                </c:pt>
                <c:pt idx="7">
                  <c:v>188</c:v>
                </c:pt>
                <c:pt idx="8">
                  <c:v>216</c:v>
                </c:pt>
                <c:pt idx="9">
                  <c:v>207</c:v>
                </c:pt>
                <c:pt idx="10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EA-4005-9F6D-0129E06C3872}"/>
            </c:ext>
          </c:extLst>
        </c:ser>
        <c:ser>
          <c:idx val="6"/>
          <c:order val="6"/>
          <c:tx>
            <c:strRef>
              <c:f>'EHR-Embase-Results'!$A$38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'EHR-Embase-Results'!$B$38:$L$38</c:f>
              <c:numCache>
                <c:formatCode>General</c:formatCode>
                <c:ptCount val="11"/>
                <c:pt idx="0">
                  <c:v>15</c:v>
                </c:pt>
                <c:pt idx="1">
                  <c:v>24</c:v>
                </c:pt>
                <c:pt idx="2">
                  <c:v>33</c:v>
                </c:pt>
                <c:pt idx="3">
                  <c:v>41</c:v>
                </c:pt>
                <c:pt idx="4">
                  <c:v>46</c:v>
                </c:pt>
                <c:pt idx="5">
                  <c:v>57</c:v>
                </c:pt>
                <c:pt idx="6">
                  <c:v>83</c:v>
                </c:pt>
                <c:pt idx="7">
                  <c:v>98</c:v>
                </c:pt>
                <c:pt idx="8">
                  <c:v>123</c:v>
                </c:pt>
                <c:pt idx="9">
                  <c:v>101</c:v>
                </c:pt>
                <c:pt idx="1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EA-4005-9F6D-0129E06C3872}"/>
            </c:ext>
          </c:extLst>
        </c:ser>
        <c:ser>
          <c:idx val="7"/>
          <c:order val="7"/>
          <c:tx>
            <c:strRef>
              <c:f>'EHR-Embase-Results'!$A$39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'EHR-Embase-Results'!$B$39:$L$39</c:f>
              <c:numCache>
                <c:formatCode>General</c:formatCode>
                <c:ptCount val="11"/>
                <c:pt idx="0">
                  <c:v>27</c:v>
                </c:pt>
                <c:pt idx="1">
                  <c:v>30</c:v>
                </c:pt>
                <c:pt idx="2">
                  <c:v>29</c:v>
                </c:pt>
                <c:pt idx="3">
                  <c:v>37</c:v>
                </c:pt>
                <c:pt idx="4">
                  <c:v>62</c:v>
                </c:pt>
                <c:pt idx="5">
                  <c:v>64</c:v>
                </c:pt>
                <c:pt idx="6">
                  <c:v>81</c:v>
                </c:pt>
                <c:pt idx="7">
                  <c:v>81</c:v>
                </c:pt>
                <c:pt idx="8">
                  <c:v>95</c:v>
                </c:pt>
                <c:pt idx="9">
                  <c:v>108</c:v>
                </c:pt>
                <c:pt idx="1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EA-4005-9F6D-0129E06C3872}"/>
            </c:ext>
          </c:extLst>
        </c:ser>
        <c:ser>
          <c:idx val="8"/>
          <c:order val="8"/>
          <c:tx>
            <c:strRef>
              <c:f>'EHR-Embase-Results'!$A$40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'EHR-Embase-Results'!$B$40:$L$40</c:f>
              <c:numCache>
                <c:formatCode>General</c:formatCode>
                <c:ptCount val="11"/>
                <c:pt idx="0">
                  <c:v>33</c:v>
                </c:pt>
                <c:pt idx="1">
                  <c:v>45</c:v>
                </c:pt>
                <c:pt idx="2">
                  <c:v>51</c:v>
                </c:pt>
                <c:pt idx="3">
                  <c:v>63</c:v>
                </c:pt>
                <c:pt idx="4">
                  <c:v>56</c:v>
                </c:pt>
                <c:pt idx="5">
                  <c:v>78</c:v>
                </c:pt>
                <c:pt idx="6">
                  <c:v>93</c:v>
                </c:pt>
                <c:pt idx="7">
                  <c:v>93</c:v>
                </c:pt>
                <c:pt idx="8">
                  <c:v>102</c:v>
                </c:pt>
                <c:pt idx="9">
                  <c:v>110</c:v>
                </c:pt>
                <c:pt idx="1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EA-4005-9F6D-0129E06C3872}"/>
            </c:ext>
          </c:extLst>
        </c:ser>
        <c:ser>
          <c:idx val="9"/>
          <c:order val="9"/>
          <c:tx>
            <c:strRef>
              <c:f>'EHR-Embase-Results'!$A$41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'EHR-Embase-Results'!$B$41:$L$41</c:f>
              <c:numCache>
                <c:formatCode>General</c:formatCode>
                <c:ptCount val="11"/>
                <c:pt idx="0">
                  <c:v>59</c:v>
                </c:pt>
                <c:pt idx="1">
                  <c:v>46</c:v>
                </c:pt>
                <c:pt idx="2">
                  <c:v>57</c:v>
                </c:pt>
                <c:pt idx="3">
                  <c:v>83</c:v>
                </c:pt>
                <c:pt idx="4">
                  <c:v>88</c:v>
                </c:pt>
                <c:pt idx="5">
                  <c:v>114</c:v>
                </c:pt>
                <c:pt idx="6">
                  <c:v>154</c:v>
                </c:pt>
                <c:pt idx="7">
                  <c:v>221</c:v>
                </c:pt>
                <c:pt idx="8">
                  <c:v>216</c:v>
                </c:pt>
                <c:pt idx="9">
                  <c:v>237</c:v>
                </c:pt>
                <c:pt idx="1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EA-4005-9F6D-0129E06C3872}"/>
            </c:ext>
          </c:extLst>
        </c:ser>
        <c:ser>
          <c:idx val="10"/>
          <c:order val="10"/>
          <c:tx>
            <c:strRef>
              <c:f>'EHR-Embase-Results'!$A$42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'EHR-Embase-Results'!$B$42:$L$42</c:f>
              <c:numCache>
                <c:formatCode>General</c:formatCode>
                <c:ptCount val="11"/>
                <c:pt idx="0">
                  <c:v>87</c:v>
                </c:pt>
                <c:pt idx="1">
                  <c:v>91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119</c:v>
                </c:pt>
                <c:pt idx="6">
                  <c:v>137</c:v>
                </c:pt>
                <c:pt idx="7">
                  <c:v>116</c:v>
                </c:pt>
                <c:pt idx="8">
                  <c:v>207</c:v>
                </c:pt>
                <c:pt idx="9">
                  <c:v>186</c:v>
                </c:pt>
                <c:pt idx="1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EA-4005-9F6D-0129E06C3872}"/>
            </c:ext>
          </c:extLst>
        </c:ser>
        <c:ser>
          <c:idx val="11"/>
          <c:order val="11"/>
          <c:tx>
            <c:strRef>
              <c:f>'EHR-Embase-Results'!$A$43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'EHR-Embase-Results'!$B$43:$L$43</c:f>
              <c:numCache>
                <c:formatCode>General</c:formatCode>
                <c:ptCount val="11"/>
                <c:pt idx="0">
                  <c:v>165</c:v>
                </c:pt>
                <c:pt idx="1">
                  <c:v>194</c:v>
                </c:pt>
                <c:pt idx="2">
                  <c:v>136</c:v>
                </c:pt>
                <c:pt idx="3">
                  <c:v>123</c:v>
                </c:pt>
                <c:pt idx="4">
                  <c:v>181</c:v>
                </c:pt>
                <c:pt idx="5">
                  <c:v>162</c:v>
                </c:pt>
                <c:pt idx="6">
                  <c:v>189</c:v>
                </c:pt>
                <c:pt idx="7">
                  <c:v>217</c:v>
                </c:pt>
                <c:pt idx="8">
                  <c:v>213</c:v>
                </c:pt>
                <c:pt idx="9">
                  <c:v>225</c:v>
                </c:pt>
                <c:pt idx="1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EA-4005-9F6D-0129E06C3872}"/>
            </c:ext>
          </c:extLst>
        </c:ser>
        <c:ser>
          <c:idx val="12"/>
          <c:order val="12"/>
          <c:tx>
            <c:strRef>
              <c:f>'EHR-Embase-Results'!$A$44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'EHR-Embase-Results'!$B$44:$L$44</c:f>
              <c:numCache>
                <c:formatCode>General</c:formatCode>
                <c:ptCount val="11"/>
                <c:pt idx="0">
                  <c:v>24</c:v>
                </c:pt>
                <c:pt idx="1">
                  <c:v>46</c:v>
                </c:pt>
                <c:pt idx="2">
                  <c:v>43</c:v>
                </c:pt>
                <c:pt idx="3">
                  <c:v>33</c:v>
                </c:pt>
                <c:pt idx="4">
                  <c:v>56</c:v>
                </c:pt>
                <c:pt idx="5">
                  <c:v>83</c:v>
                </c:pt>
                <c:pt idx="6">
                  <c:v>97</c:v>
                </c:pt>
                <c:pt idx="7">
                  <c:v>105</c:v>
                </c:pt>
                <c:pt idx="8">
                  <c:v>96</c:v>
                </c:pt>
                <c:pt idx="9">
                  <c:v>101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EA-4005-9F6D-0129E06C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Trends in the Proportion of GWAS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'GWAS-Medline-Results'!$A$32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'GWAS-Medline-Results'!$B$32:$L$32</c:f>
              <c:numCache>
                <c:formatCode>General</c:formatCode>
                <c:ptCount val="11"/>
                <c:pt idx="0">
                  <c:v>63</c:v>
                </c:pt>
                <c:pt idx="1">
                  <c:v>57</c:v>
                </c:pt>
                <c:pt idx="2">
                  <c:v>58</c:v>
                </c:pt>
                <c:pt idx="3">
                  <c:v>61</c:v>
                </c:pt>
                <c:pt idx="4">
                  <c:v>62</c:v>
                </c:pt>
                <c:pt idx="5">
                  <c:v>57</c:v>
                </c:pt>
                <c:pt idx="6">
                  <c:v>39</c:v>
                </c:pt>
                <c:pt idx="7">
                  <c:v>43</c:v>
                </c:pt>
                <c:pt idx="8">
                  <c:v>23</c:v>
                </c:pt>
                <c:pt idx="9">
                  <c:v>24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F-4BD8-B496-5F2C2EB69257}"/>
            </c:ext>
          </c:extLst>
        </c:ser>
        <c:ser>
          <c:idx val="1"/>
          <c:order val="1"/>
          <c:tx>
            <c:strRef>
              <c:f>'GWAS-Medline-Results'!$A$33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'GWAS-Medline-Results'!$B$33:$L$33</c:f>
              <c:numCache>
                <c:formatCode>General</c:formatCode>
                <c:ptCount val="11"/>
                <c:pt idx="0">
                  <c:v>14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19</c:v>
                </c:pt>
                <c:pt idx="5">
                  <c:v>21</c:v>
                </c:pt>
                <c:pt idx="6">
                  <c:v>12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F-4BD8-B496-5F2C2EB69257}"/>
            </c:ext>
          </c:extLst>
        </c:ser>
        <c:ser>
          <c:idx val="2"/>
          <c:order val="2"/>
          <c:tx>
            <c:strRef>
              <c:f>'GWAS-Medline-Results'!$A$34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'GWAS-Medline-Results'!$B$34:$L$34</c:f>
              <c:numCache>
                <c:formatCode>General</c:formatCode>
                <c:ptCount val="11"/>
                <c:pt idx="0">
                  <c:v>10</c:v>
                </c:pt>
                <c:pt idx="1">
                  <c:v>21</c:v>
                </c:pt>
                <c:pt idx="2">
                  <c:v>26</c:v>
                </c:pt>
                <c:pt idx="3">
                  <c:v>32</c:v>
                </c:pt>
                <c:pt idx="4">
                  <c:v>76</c:v>
                </c:pt>
                <c:pt idx="5">
                  <c:v>97</c:v>
                </c:pt>
                <c:pt idx="6">
                  <c:v>89</c:v>
                </c:pt>
                <c:pt idx="7">
                  <c:v>116</c:v>
                </c:pt>
                <c:pt idx="8">
                  <c:v>61</c:v>
                </c:pt>
                <c:pt idx="9">
                  <c:v>65</c:v>
                </c:pt>
                <c:pt idx="1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F-4BD8-B496-5F2C2EB69257}"/>
            </c:ext>
          </c:extLst>
        </c:ser>
        <c:ser>
          <c:idx val="3"/>
          <c:order val="3"/>
          <c:tx>
            <c:strRef>
              <c:f>'GWAS-Medline-Results'!$A$35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'GWAS-Medline-Results'!$B$35:$L$35</c:f>
              <c:numCache>
                <c:formatCode>General</c:formatCode>
                <c:ptCount val="11"/>
                <c:pt idx="0">
                  <c:v>95</c:v>
                </c:pt>
                <c:pt idx="1">
                  <c:v>112</c:v>
                </c:pt>
                <c:pt idx="2">
                  <c:v>101</c:v>
                </c:pt>
                <c:pt idx="3">
                  <c:v>101</c:v>
                </c:pt>
                <c:pt idx="4">
                  <c:v>97</c:v>
                </c:pt>
                <c:pt idx="5">
                  <c:v>120</c:v>
                </c:pt>
                <c:pt idx="6">
                  <c:v>107</c:v>
                </c:pt>
                <c:pt idx="7">
                  <c:v>92</c:v>
                </c:pt>
                <c:pt idx="8">
                  <c:v>31</c:v>
                </c:pt>
                <c:pt idx="9">
                  <c:v>45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DF-4BD8-B496-5F2C2EB69257}"/>
            </c:ext>
          </c:extLst>
        </c:ser>
        <c:ser>
          <c:idx val="4"/>
          <c:order val="4"/>
          <c:tx>
            <c:strRef>
              <c:f>'GWAS-Medline-Results'!$A$36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'GWAS-Medline-Results'!$B$36:$L$36</c:f>
              <c:numCache>
                <c:formatCode>General</c:formatCode>
                <c:ptCount val="11"/>
                <c:pt idx="0">
                  <c:v>60</c:v>
                </c:pt>
                <c:pt idx="1">
                  <c:v>71</c:v>
                </c:pt>
                <c:pt idx="2">
                  <c:v>95</c:v>
                </c:pt>
                <c:pt idx="3">
                  <c:v>74</c:v>
                </c:pt>
                <c:pt idx="4">
                  <c:v>74</c:v>
                </c:pt>
                <c:pt idx="5">
                  <c:v>97</c:v>
                </c:pt>
                <c:pt idx="6">
                  <c:v>88</c:v>
                </c:pt>
                <c:pt idx="7">
                  <c:v>86</c:v>
                </c:pt>
                <c:pt idx="8">
                  <c:v>36</c:v>
                </c:pt>
                <c:pt idx="9">
                  <c:v>26</c:v>
                </c:pt>
                <c:pt idx="1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DF-4BD8-B496-5F2C2EB69257}"/>
            </c:ext>
          </c:extLst>
        </c:ser>
        <c:ser>
          <c:idx val="5"/>
          <c:order val="5"/>
          <c:tx>
            <c:strRef>
              <c:f>'GWAS-Medline-Results'!$A$37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'GWAS-Medline-Results'!$B$37:$L$37</c:f>
              <c:numCache>
                <c:formatCode>General</c:formatCode>
                <c:ptCount val="11"/>
                <c:pt idx="0">
                  <c:v>56</c:v>
                </c:pt>
                <c:pt idx="1">
                  <c:v>56</c:v>
                </c:pt>
                <c:pt idx="2">
                  <c:v>39</c:v>
                </c:pt>
                <c:pt idx="3">
                  <c:v>61</c:v>
                </c:pt>
                <c:pt idx="4">
                  <c:v>51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40</c:v>
                </c:pt>
                <c:pt idx="9">
                  <c:v>35</c:v>
                </c:pt>
                <c:pt idx="1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DF-4BD8-B496-5F2C2EB69257}"/>
            </c:ext>
          </c:extLst>
        </c:ser>
        <c:ser>
          <c:idx val="6"/>
          <c:order val="6"/>
          <c:tx>
            <c:strRef>
              <c:f>'GWAS-Medline-Results'!$A$38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'GWAS-Medline-Results'!$B$38:$L$38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13</c:v>
                </c:pt>
                <c:pt idx="8">
                  <c:v>11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DF-4BD8-B496-5F2C2EB69257}"/>
            </c:ext>
          </c:extLst>
        </c:ser>
        <c:ser>
          <c:idx val="7"/>
          <c:order val="7"/>
          <c:tx>
            <c:strRef>
              <c:f>'GWAS-Medline-Results'!$A$39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'GWAS-Medline-Results'!$B$39:$L$39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12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DF-4BD8-B496-5F2C2EB69257}"/>
            </c:ext>
          </c:extLst>
        </c:ser>
        <c:ser>
          <c:idx val="8"/>
          <c:order val="8"/>
          <c:tx>
            <c:strRef>
              <c:f>'GWAS-Medline-Results'!$A$40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'GWAS-Medline-Results'!$B$40:$L$40</c:f>
              <c:numCache>
                <c:formatCode>General</c:formatCode>
                <c:ptCount val="11"/>
                <c:pt idx="0">
                  <c:v>18</c:v>
                </c:pt>
                <c:pt idx="1">
                  <c:v>17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18</c:v>
                </c:pt>
                <c:pt idx="6">
                  <c:v>25</c:v>
                </c:pt>
                <c:pt idx="7">
                  <c:v>34</c:v>
                </c:pt>
                <c:pt idx="8">
                  <c:v>17</c:v>
                </c:pt>
                <c:pt idx="9">
                  <c:v>23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DF-4BD8-B496-5F2C2EB69257}"/>
            </c:ext>
          </c:extLst>
        </c:ser>
        <c:ser>
          <c:idx val="9"/>
          <c:order val="9"/>
          <c:tx>
            <c:strRef>
              <c:f>'GWAS-Medline-Results'!$A$41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'GWAS-Medline-Results'!$B$41:$L$41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12</c:v>
                </c:pt>
                <c:pt idx="6">
                  <c:v>20</c:v>
                </c:pt>
                <c:pt idx="7">
                  <c:v>20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DF-4BD8-B496-5F2C2EB69257}"/>
            </c:ext>
          </c:extLst>
        </c:ser>
        <c:ser>
          <c:idx val="10"/>
          <c:order val="10"/>
          <c:tx>
            <c:strRef>
              <c:f>'GWAS-Medline-Results'!$A$42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'GWAS-Medline-Results'!$B$42:$L$42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18</c:v>
                </c:pt>
                <c:pt idx="4">
                  <c:v>16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DF-4BD8-B496-5F2C2EB69257}"/>
            </c:ext>
          </c:extLst>
        </c:ser>
        <c:ser>
          <c:idx val="11"/>
          <c:order val="11"/>
          <c:tx>
            <c:strRef>
              <c:f>'GWAS-Medline-Results'!$A$43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'GWAS-Medline-Results'!$B$43:$L$43</c:f>
              <c:numCache>
                <c:formatCode>General</c:formatCode>
                <c:ptCount val="11"/>
                <c:pt idx="0">
                  <c:v>47</c:v>
                </c:pt>
                <c:pt idx="1">
                  <c:v>59</c:v>
                </c:pt>
                <c:pt idx="2">
                  <c:v>58</c:v>
                </c:pt>
                <c:pt idx="3">
                  <c:v>43</c:v>
                </c:pt>
                <c:pt idx="4">
                  <c:v>57</c:v>
                </c:pt>
                <c:pt idx="5">
                  <c:v>43</c:v>
                </c:pt>
                <c:pt idx="6">
                  <c:v>65</c:v>
                </c:pt>
                <c:pt idx="7">
                  <c:v>45</c:v>
                </c:pt>
                <c:pt idx="8">
                  <c:v>16</c:v>
                </c:pt>
                <c:pt idx="9">
                  <c:v>10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DF-4BD8-B496-5F2C2EB69257}"/>
            </c:ext>
          </c:extLst>
        </c:ser>
        <c:ser>
          <c:idx val="12"/>
          <c:order val="12"/>
          <c:tx>
            <c:strRef>
              <c:f>'GWAS-Medline-Results'!$A$44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'GWAS-Medline-Results'!$B$44:$L$44</c:f>
              <c:numCache>
                <c:formatCode>General</c:formatCode>
                <c:ptCount val="11"/>
                <c:pt idx="0">
                  <c:v>9</c:v>
                </c:pt>
                <c:pt idx="1">
                  <c:v>21</c:v>
                </c:pt>
                <c:pt idx="2">
                  <c:v>12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22</c:v>
                </c:pt>
                <c:pt idx="7">
                  <c:v>24</c:v>
                </c:pt>
                <c:pt idx="8">
                  <c:v>13</c:v>
                </c:pt>
                <c:pt idx="9">
                  <c:v>13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DF-4BD8-B496-5F2C2EB6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GWAS Publications Over Time by Geographic Region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'GWAS-Embase-Results'!$A$32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'GWAS-Embase-Results'!$B$32:$L$32</c:f>
              <c:numCache>
                <c:formatCode>General</c:formatCode>
                <c:ptCount val="11"/>
                <c:pt idx="0">
                  <c:v>88</c:v>
                </c:pt>
                <c:pt idx="1">
                  <c:v>85</c:v>
                </c:pt>
                <c:pt idx="2">
                  <c:v>66</c:v>
                </c:pt>
                <c:pt idx="3">
                  <c:v>110</c:v>
                </c:pt>
                <c:pt idx="4">
                  <c:v>101</c:v>
                </c:pt>
                <c:pt idx="5">
                  <c:v>126</c:v>
                </c:pt>
                <c:pt idx="6">
                  <c:v>77</c:v>
                </c:pt>
                <c:pt idx="7">
                  <c:v>103</c:v>
                </c:pt>
                <c:pt idx="8">
                  <c:v>96</c:v>
                </c:pt>
                <c:pt idx="9">
                  <c:v>81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E-4395-84A7-0BA39EF3C9C6}"/>
            </c:ext>
          </c:extLst>
        </c:ser>
        <c:ser>
          <c:idx val="1"/>
          <c:order val="1"/>
          <c:tx>
            <c:strRef>
              <c:f>'GWAS-Embase-Results'!$A$33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'GWAS-Embase-Results'!$B$33:$L$33</c:f>
              <c:numCache>
                <c:formatCode>General</c:formatCode>
                <c:ptCount val="11"/>
                <c:pt idx="0">
                  <c:v>17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20</c:v>
                </c:pt>
                <c:pt idx="5">
                  <c:v>24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19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E-4395-84A7-0BA39EF3C9C6}"/>
            </c:ext>
          </c:extLst>
        </c:ser>
        <c:ser>
          <c:idx val="2"/>
          <c:order val="2"/>
          <c:tx>
            <c:strRef>
              <c:f>'GWAS-Embase-Results'!$A$34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'GWAS-Embase-Results'!$B$34:$L$34</c:f>
              <c:numCache>
                <c:formatCode>General</c:formatCode>
                <c:ptCount val="11"/>
                <c:pt idx="0">
                  <c:v>41</c:v>
                </c:pt>
                <c:pt idx="1">
                  <c:v>25</c:v>
                </c:pt>
                <c:pt idx="2">
                  <c:v>43</c:v>
                </c:pt>
                <c:pt idx="3">
                  <c:v>43</c:v>
                </c:pt>
                <c:pt idx="4">
                  <c:v>75</c:v>
                </c:pt>
                <c:pt idx="5">
                  <c:v>94</c:v>
                </c:pt>
                <c:pt idx="6">
                  <c:v>124</c:v>
                </c:pt>
                <c:pt idx="7">
                  <c:v>177</c:v>
                </c:pt>
                <c:pt idx="8">
                  <c:v>189</c:v>
                </c:pt>
                <c:pt idx="9">
                  <c:v>249</c:v>
                </c:pt>
                <c:pt idx="1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E-4395-84A7-0BA39EF3C9C6}"/>
            </c:ext>
          </c:extLst>
        </c:ser>
        <c:ser>
          <c:idx val="3"/>
          <c:order val="3"/>
          <c:tx>
            <c:strRef>
              <c:f>'GWAS-Embase-Results'!$A$35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'GWAS-Embase-Results'!$B$35:$L$35</c:f>
              <c:numCache>
                <c:formatCode>General</c:formatCode>
                <c:ptCount val="11"/>
                <c:pt idx="0">
                  <c:v>113</c:v>
                </c:pt>
                <c:pt idx="1">
                  <c:v>123</c:v>
                </c:pt>
                <c:pt idx="2">
                  <c:v>127</c:v>
                </c:pt>
                <c:pt idx="3">
                  <c:v>154</c:v>
                </c:pt>
                <c:pt idx="4">
                  <c:v>147</c:v>
                </c:pt>
                <c:pt idx="5">
                  <c:v>211</c:v>
                </c:pt>
                <c:pt idx="6">
                  <c:v>164</c:v>
                </c:pt>
                <c:pt idx="7">
                  <c:v>145</c:v>
                </c:pt>
                <c:pt idx="8">
                  <c:v>151</c:v>
                </c:pt>
                <c:pt idx="9">
                  <c:v>125</c:v>
                </c:pt>
                <c:pt idx="1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E-4395-84A7-0BA39EF3C9C6}"/>
            </c:ext>
          </c:extLst>
        </c:ser>
        <c:ser>
          <c:idx val="4"/>
          <c:order val="4"/>
          <c:tx>
            <c:strRef>
              <c:f>'GWAS-Embase-Results'!$A$36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'GWAS-Embase-Results'!$B$36:$L$36</c:f>
              <c:numCache>
                <c:formatCode>General</c:formatCode>
                <c:ptCount val="11"/>
                <c:pt idx="0">
                  <c:v>46</c:v>
                </c:pt>
                <c:pt idx="1">
                  <c:v>62</c:v>
                </c:pt>
                <c:pt idx="2">
                  <c:v>46</c:v>
                </c:pt>
                <c:pt idx="3">
                  <c:v>54</c:v>
                </c:pt>
                <c:pt idx="4">
                  <c:v>63</c:v>
                </c:pt>
                <c:pt idx="5">
                  <c:v>83</c:v>
                </c:pt>
                <c:pt idx="6">
                  <c:v>80</c:v>
                </c:pt>
                <c:pt idx="7">
                  <c:v>87</c:v>
                </c:pt>
                <c:pt idx="8">
                  <c:v>67</c:v>
                </c:pt>
                <c:pt idx="9">
                  <c:v>59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E-4395-84A7-0BA39EF3C9C6}"/>
            </c:ext>
          </c:extLst>
        </c:ser>
        <c:ser>
          <c:idx val="5"/>
          <c:order val="5"/>
          <c:tx>
            <c:strRef>
              <c:f>'GWAS-Embase-Results'!$A$37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'GWAS-Embase-Results'!$B$37:$L$37</c:f>
              <c:numCache>
                <c:formatCode>General</c:formatCode>
                <c:ptCount val="11"/>
                <c:pt idx="0">
                  <c:v>53</c:v>
                </c:pt>
                <c:pt idx="1">
                  <c:v>25</c:v>
                </c:pt>
                <c:pt idx="2">
                  <c:v>30</c:v>
                </c:pt>
                <c:pt idx="3">
                  <c:v>34</c:v>
                </c:pt>
                <c:pt idx="4">
                  <c:v>53</c:v>
                </c:pt>
                <c:pt idx="5">
                  <c:v>66</c:v>
                </c:pt>
                <c:pt idx="6">
                  <c:v>56</c:v>
                </c:pt>
                <c:pt idx="7">
                  <c:v>86</c:v>
                </c:pt>
                <c:pt idx="8">
                  <c:v>78</c:v>
                </c:pt>
                <c:pt idx="9">
                  <c:v>74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E-4395-84A7-0BA39EF3C9C6}"/>
            </c:ext>
          </c:extLst>
        </c:ser>
        <c:ser>
          <c:idx val="6"/>
          <c:order val="6"/>
          <c:tx>
            <c:strRef>
              <c:f>'GWAS-Embase-Results'!$A$38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'GWAS-Embase-Results'!$B$38:$L$38</c:f>
              <c:numCache>
                <c:formatCode>General</c:formatCode>
                <c:ptCount val="11"/>
                <c:pt idx="0">
                  <c:v>23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13</c:v>
                </c:pt>
                <c:pt idx="5">
                  <c:v>29</c:v>
                </c:pt>
                <c:pt idx="6">
                  <c:v>28</c:v>
                </c:pt>
                <c:pt idx="7">
                  <c:v>24</c:v>
                </c:pt>
                <c:pt idx="8">
                  <c:v>31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E-4395-84A7-0BA39EF3C9C6}"/>
            </c:ext>
          </c:extLst>
        </c:ser>
        <c:ser>
          <c:idx val="7"/>
          <c:order val="7"/>
          <c:tx>
            <c:strRef>
              <c:f>'GWAS-Embase-Results'!$A$39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'GWAS-Embase-Results'!$B$39:$L$39</c:f>
              <c:numCache>
                <c:formatCode>General</c:formatCode>
                <c:ptCount val="11"/>
                <c:pt idx="0">
                  <c:v>15</c:v>
                </c:pt>
                <c:pt idx="1">
                  <c:v>9</c:v>
                </c:pt>
                <c:pt idx="2">
                  <c:v>15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12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DE-4395-84A7-0BA39EF3C9C6}"/>
            </c:ext>
          </c:extLst>
        </c:ser>
        <c:ser>
          <c:idx val="8"/>
          <c:order val="8"/>
          <c:tx>
            <c:strRef>
              <c:f>'GWAS-Embase-Results'!$A$40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'GWAS-Embase-Results'!$B$40:$L$40</c:f>
              <c:numCache>
                <c:formatCode>General</c:formatCode>
                <c:ptCount val="11"/>
                <c:pt idx="0">
                  <c:v>17</c:v>
                </c:pt>
                <c:pt idx="1">
                  <c:v>20</c:v>
                </c:pt>
                <c:pt idx="2">
                  <c:v>33</c:v>
                </c:pt>
                <c:pt idx="3">
                  <c:v>42</c:v>
                </c:pt>
                <c:pt idx="4">
                  <c:v>31</c:v>
                </c:pt>
                <c:pt idx="5">
                  <c:v>39</c:v>
                </c:pt>
                <c:pt idx="6">
                  <c:v>46</c:v>
                </c:pt>
                <c:pt idx="7">
                  <c:v>64</c:v>
                </c:pt>
                <c:pt idx="8">
                  <c:v>59</c:v>
                </c:pt>
                <c:pt idx="9">
                  <c:v>63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DE-4395-84A7-0BA39EF3C9C6}"/>
            </c:ext>
          </c:extLst>
        </c:ser>
        <c:ser>
          <c:idx val="9"/>
          <c:order val="9"/>
          <c:tx>
            <c:strRef>
              <c:f>'GWAS-Embase-Results'!$A$41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'GWAS-Embase-Results'!$B$41:$L$41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22</c:v>
                </c:pt>
                <c:pt idx="6">
                  <c:v>33</c:v>
                </c:pt>
                <c:pt idx="7">
                  <c:v>34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DE-4395-84A7-0BA39EF3C9C6}"/>
            </c:ext>
          </c:extLst>
        </c:ser>
        <c:ser>
          <c:idx val="10"/>
          <c:order val="10"/>
          <c:tx>
            <c:strRef>
              <c:f>'GWAS-Embase-Results'!$A$42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'GWAS-Embase-Results'!$B$42:$L$42</c:f>
              <c:numCache>
                <c:formatCode>General</c:formatCode>
                <c:ptCount val="11"/>
                <c:pt idx="0">
                  <c:v>18</c:v>
                </c:pt>
                <c:pt idx="1">
                  <c:v>21</c:v>
                </c:pt>
                <c:pt idx="2">
                  <c:v>18</c:v>
                </c:pt>
                <c:pt idx="3">
                  <c:v>28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DE-4395-84A7-0BA39EF3C9C6}"/>
            </c:ext>
          </c:extLst>
        </c:ser>
        <c:ser>
          <c:idx val="11"/>
          <c:order val="11"/>
          <c:tx>
            <c:strRef>
              <c:f>'GWAS-Embase-Results'!$A$43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'GWAS-Embase-Results'!$B$43:$L$43</c:f>
              <c:numCache>
                <c:formatCode>General</c:formatCode>
                <c:ptCount val="11"/>
                <c:pt idx="0">
                  <c:v>105</c:v>
                </c:pt>
                <c:pt idx="1">
                  <c:v>105</c:v>
                </c:pt>
                <c:pt idx="2">
                  <c:v>68</c:v>
                </c:pt>
                <c:pt idx="3">
                  <c:v>112</c:v>
                </c:pt>
                <c:pt idx="4">
                  <c:v>95</c:v>
                </c:pt>
                <c:pt idx="5">
                  <c:v>109</c:v>
                </c:pt>
                <c:pt idx="6">
                  <c:v>97</c:v>
                </c:pt>
                <c:pt idx="7">
                  <c:v>114</c:v>
                </c:pt>
                <c:pt idx="8">
                  <c:v>105</c:v>
                </c:pt>
                <c:pt idx="9">
                  <c:v>97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DE-4395-84A7-0BA39EF3C9C6}"/>
            </c:ext>
          </c:extLst>
        </c:ser>
        <c:ser>
          <c:idx val="12"/>
          <c:order val="12"/>
          <c:tx>
            <c:strRef>
              <c:f>'GWAS-Embase-Results'!$A$44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'GWAS-Embase-Results'!$B$44:$L$44</c:f>
              <c:numCache>
                <c:formatCode>General</c:formatCode>
                <c:ptCount val="11"/>
                <c:pt idx="0">
                  <c:v>14</c:v>
                </c:pt>
                <c:pt idx="1">
                  <c:v>12</c:v>
                </c:pt>
                <c:pt idx="2">
                  <c:v>16</c:v>
                </c:pt>
                <c:pt idx="3">
                  <c:v>29</c:v>
                </c:pt>
                <c:pt idx="4">
                  <c:v>19</c:v>
                </c:pt>
                <c:pt idx="5">
                  <c:v>31</c:v>
                </c:pt>
                <c:pt idx="6">
                  <c:v>28</c:v>
                </c:pt>
                <c:pt idx="7">
                  <c:v>45</c:v>
                </c:pt>
                <c:pt idx="8">
                  <c:v>38</c:v>
                </c:pt>
                <c:pt idx="9">
                  <c:v>39</c:v>
                </c:pt>
                <c:pt idx="1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DE-4395-84A7-0BA39EF3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E00-8E6B-1CAA282C975D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E00-8E6B-1CAA282C975D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E00-8E6B-1CAA282C975D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9-4E00-8E6B-1CAA282C975D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9-4E00-8E6B-1CAA282C975D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9-4E00-8E6B-1CAA282C975D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9-4E00-8E6B-1CAA282C975D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9-4E00-8E6B-1CAA282C975D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9-4E00-8E6B-1CAA282C975D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9-4E00-8E6B-1CAA282C975D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C9-4E00-8E6B-1CAA282C975D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C9-4E00-8E6B-1CAA282C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3A0CA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8-463D-9549-A6E9D80FFD5C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rgbClr val="7209B7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8-463D-9549-A6E9D80FFD5C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4361E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8-463D-9549-A6E9D80FFD5C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rgbClr val="9D4EDD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8-463D-9549-A6E9D80FFD5C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4CC9F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8-463D-9549-A6E9D80FFD5C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rgbClr val="B5179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38-463D-9549-A6E9D80FFD5C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rgbClr val="5E60CE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38-463D-9549-A6E9D80FFD5C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rgbClr val="C084FC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38-463D-9549-A6E9D80FFD5C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A0C4FF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38-463D-9549-A6E9D80FFD5C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468189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38-463D-9549-A6E9D80FFD5C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rgbClr val="0096C7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38-463D-9549-A6E9D80FFD5C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89CFF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38-463D-9549-A6E9D80F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899-8DF0-BAE2EB246A70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8-4899-8DF0-BAE2EB246A70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8-4899-8DF0-BAE2EB246A70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8-4899-8DF0-BAE2EB246A70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8-4899-8DF0-BAE2EB246A70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8-4899-8DF0-BAE2EB246A70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8-4899-8DF0-BAE2EB246A70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98-4899-8DF0-BAE2EB246A70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98-4899-8DF0-BAE2EB246A70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98-4899-8DF0-BAE2EB246A70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98-4899-8DF0-BAE2EB246A70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98-4899-8DF0-BAE2EB24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EHR Publications Over Time by Geographic Region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'EHR-Embase-Results'!$B$32:$L$32</c:f>
              <c:numCache>
                <c:formatCode>General</c:formatCode>
                <c:ptCount val="11"/>
                <c:pt idx="0">
                  <c:v>1204</c:v>
                </c:pt>
                <c:pt idx="1">
                  <c:v>1216</c:v>
                </c:pt>
                <c:pt idx="2">
                  <c:v>1170</c:v>
                </c:pt>
                <c:pt idx="3">
                  <c:v>1072</c:v>
                </c:pt>
                <c:pt idx="4">
                  <c:v>1315</c:v>
                </c:pt>
                <c:pt idx="5">
                  <c:v>1549</c:v>
                </c:pt>
                <c:pt idx="6">
                  <c:v>1717</c:v>
                </c:pt>
                <c:pt idx="7">
                  <c:v>2006</c:v>
                </c:pt>
                <c:pt idx="8">
                  <c:v>1973</c:v>
                </c:pt>
                <c:pt idx="9">
                  <c:v>1971</c:v>
                </c:pt>
                <c:pt idx="10">
                  <c:v>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01F-9BFB-FBAE9F227972}"/>
            </c:ext>
          </c:extLst>
        </c:ser>
        <c:ser>
          <c:idx val="1"/>
          <c:order val="1"/>
          <c:tx>
            <c:strRef>
              <c:f>'EHR-Embase-Results'!$A$33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'EHR-Embase-Results'!$B$33:$L$33</c:f>
              <c:numCache>
                <c:formatCode>General</c:formatCode>
                <c:ptCount val="11"/>
                <c:pt idx="0">
                  <c:v>112</c:v>
                </c:pt>
                <c:pt idx="1">
                  <c:v>131</c:v>
                </c:pt>
                <c:pt idx="2">
                  <c:v>106</c:v>
                </c:pt>
                <c:pt idx="3">
                  <c:v>114</c:v>
                </c:pt>
                <c:pt idx="4">
                  <c:v>133</c:v>
                </c:pt>
                <c:pt idx="5">
                  <c:v>148</c:v>
                </c:pt>
                <c:pt idx="6">
                  <c:v>178</c:v>
                </c:pt>
                <c:pt idx="7">
                  <c:v>185</c:v>
                </c:pt>
                <c:pt idx="8">
                  <c:v>173</c:v>
                </c:pt>
                <c:pt idx="9">
                  <c:v>159</c:v>
                </c:pt>
                <c:pt idx="1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3-401F-9BFB-FBAE9F227972}"/>
            </c:ext>
          </c:extLst>
        </c:ser>
        <c:ser>
          <c:idx val="2"/>
          <c:order val="2"/>
          <c:tx>
            <c:strRef>
              <c:f>'EHR-Embase-Results'!$A$34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'EHR-Embase-Results'!$B$34:$L$34</c:f>
              <c:numCache>
                <c:formatCode>General</c:formatCode>
                <c:ptCount val="11"/>
                <c:pt idx="0">
                  <c:v>251</c:v>
                </c:pt>
                <c:pt idx="1">
                  <c:v>276</c:v>
                </c:pt>
                <c:pt idx="2">
                  <c:v>202</c:v>
                </c:pt>
                <c:pt idx="3">
                  <c:v>190</c:v>
                </c:pt>
                <c:pt idx="4">
                  <c:v>184</c:v>
                </c:pt>
                <c:pt idx="5">
                  <c:v>225</c:v>
                </c:pt>
                <c:pt idx="6">
                  <c:v>240</c:v>
                </c:pt>
                <c:pt idx="7">
                  <c:v>329</c:v>
                </c:pt>
                <c:pt idx="8">
                  <c:v>354</c:v>
                </c:pt>
                <c:pt idx="9">
                  <c:v>417</c:v>
                </c:pt>
                <c:pt idx="10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3-401F-9BFB-FBAE9F227972}"/>
            </c:ext>
          </c:extLst>
        </c:ser>
        <c:ser>
          <c:idx val="3"/>
          <c:order val="3"/>
          <c:tx>
            <c:strRef>
              <c:f>'EHR-Embase-Results'!$A$35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'EHR-Embase-Results'!$B$35:$L$35</c:f>
              <c:numCache>
                <c:formatCode>General</c:formatCode>
                <c:ptCount val="11"/>
                <c:pt idx="0">
                  <c:v>373</c:v>
                </c:pt>
                <c:pt idx="1">
                  <c:v>401</c:v>
                </c:pt>
                <c:pt idx="2">
                  <c:v>351</c:v>
                </c:pt>
                <c:pt idx="3">
                  <c:v>338</c:v>
                </c:pt>
                <c:pt idx="4">
                  <c:v>355</c:v>
                </c:pt>
                <c:pt idx="5">
                  <c:v>396</c:v>
                </c:pt>
                <c:pt idx="6">
                  <c:v>465</c:v>
                </c:pt>
                <c:pt idx="7">
                  <c:v>505</c:v>
                </c:pt>
                <c:pt idx="8">
                  <c:v>592</c:v>
                </c:pt>
                <c:pt idx="9">
                  <c:v>546</c:v>
                </c:pt>
                <c:pt idx="10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3-401F-9BFB-FBAE9F227972}"/>
            </c:ext>
          </c:extLst>
        </c:ser>
        <c:ser>
          <c:idx val="4"/>
          <c:order val="4"/>
          <c:tx>
            <c:strRef>
              <c:f>'EHR-Embase-Results'!$A$36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42</c:v>
                </c:pt>
                <c:pt idx="2">
                  <c:v>50</c:v>
                </c:pt>
                <c:pt idx="3">
                  <c:v>57</c:v>
                </c:pt>
                <c:pt idx="4">
                  <c:v>90</c:v>
                </c:pt>
                <c:pt idx="5">
                  <c:v>127</c:v>
                </c:pt>
                <c:pt idx="6">
                  <c:v>262</c:v>
                </c:pt>
                <c:pt idx="7">
                  <c:v>240</c:v>
                </c:pt>
                <c:pt idx="8">
                  <c:v>234</c:v>
                </c:pt>
                <c:pt idx="9">
                  <c:v>227</c:v>
                </c:pt>
                <c:pt idx="1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3-401F-9BFB-FBAE9F227972}"/>
            </c:ext>
          </c:extLst>
        </c:ser>
        <c:ser>
          <c:idx val="5"/>
          <c:order val="5"/>
          <c:tx>
            <c:strRef>
              <c:f>'EHR-Embase-Results'!$A$37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'EHR-Embase-Results'!$B$37:$L$37</c:f>
              <c:numCache>
                <c:formatCode>General</c:formatCode>
                <c:ptCount val="11"/>
                <c:pt idx="0">
                  <c:v>71</c:v>
                </c:pt>
                <c:pt idx="1">
                  <c:v>109</c:v>
                </c:pt>
                <c:pt idx="2">
                  <c:v>108</c:v>
                </c:pt>
                <c:pt idx="3">
                  <c:v>129</c:v>
                </c:pt>
                <c:pt idx="4">
                  <c:v>119</c:v>
                </c:pt>
                <c:pt idx="5">
                  <c:v>167</c:v>
                </c:pt>
                <c:pt idx="6">
                  <c:v>144</c:v>
                </c:pt>
                <c:pt idx="7">
                  <c:v>188</c:v>
                </c:pt>
                <c:pt idx="8">
                  <c:v>216</c:v>
                </c:pt>
                <c:pt idx="9">
                  <c:v>207</c:v>
                </c:pt>
                <c:pt idx="10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73-401F-9BFB-FBAE9F227972}"/>
            </c:ext>
          </c:extLst>
        </c:ser>
        <c:ser>
          <c:idx val="6"/>
          <c:order val="6"/>
          <c:tx>
            <c:strRef>
              <c:f>'EHR-Embase-Results'!$A$38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'EHR-Embase-Results'!$B$38:$L$38</c:f>
              <c:numCache>
                <c:formatCode>General</c:formatCode>
                <c:ptCount val="11"/>
                <c:pt idx="0">
                  <c:v>15</c:v>
                </c:pt>
                <c:pt idx="1">
                  <c:v>24</c:v>
                </c:pt>
                <c:pt idx="2">
                  <c:v>33</c:v>
                </c:pt>
                <c:pt idx="3">
                  <c:v>41</c:v>
                </c:pt>
                <c:pt idx="4">
                  <c:v>46</c:v>
                </c:pt>
                <c:pt idx="5">
                  <c:v>57</c:v>
                </c:pt>
                <c:pt idx="6">
                  <c:v>83</c:v>
                </c:pt>
                <c:pt idx="7">
                  <c:v>98</c:v>
                </c:pt>
                <c:pt idx="8">
                  <c:v>123</c:v>
                </c:pt>
                <c:pt idx="9">
                  <c:v>101</c:v>
                </c:pt>
                <c:pt idx="1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3-401F-9BFB-FBAE9F227972}"/>
            </c:ext>
          </c:extLst>
        </c:ser>
        <c:ser>
          <c:idx val="7"/>
          <c:order val="7"/>
          <c:tx>
            <c:strRef>
              <c:f>'EHR-Embase-Results'!$A$39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'EHR-Embase-Results'!$B$39:$L$39</c:f>
              <c:numCache>
                <c:formatCode>General</c:formatCode>
                <c:ptCount val="11"/>
                <c:pt idx="0">
                  <c:v>27</c:v>
                </c:pt>
                <c:pt idx="1">
                  <c:v>30</c:v>
                </c:pt>
                <c:pt idx="2">
                  <c:v>29</c:v>
                </c:pt>
                <c:pt idx="3">
                  <c:v>37</c:v>
                </c:pt>
                <c:pt idx="4">
                  <c:v>62</c:v>
                </c:pt>
                <c:pt idx="5">
                  <c:v>64</c:v>
                </c:pt>
                <c:pt idx="6">
                  <c:v>81</c:v>
                </c:pt>
                <c:pt idx="7">
                  <c:v>81</c:v>
                </c:pt>
                <c:pt idx="8">
                  <c:v>95</c:v>
                </c:pt>
                <c:pt idx="9">
                  <c:v>108</c:v>
                </c:pt>
                <c:pt idx="1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73-401F-9BFB-FBAE9F227972}"/>
            </c:ext>
          </c:extLst>
        </c:ser>
        <c:ser>
          <c:idx val="8"/>
          <c:order val="8"/>
          <c:tx>
            <c:strRef>
              <c:f>'EHR-Embase-Results'!$A$40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'EHR-Embase-Results'!$B$40:$L$40</c:f>
              <c:numCache>
                <c:formatCode>General</c:formatCode>
                <c:ptCount val="11"/>
                <c:pt idx="0">
                  <c:v>33</c:v>
                </c:pt>
                <c:pt idx="1">
                  <c:v>45</c:v>
                </c:pt>
                <c:pt idx="2">
                  <c:v>51</c:v>
                </c:pt>
                <c:pt idx="3">
                  <c:v>63</c:v>
                </c:pt>
                <c:pt idx="4">
                  <c:v>56</c:v>
                </c:pt>
                <c:pt idx="5">
                  <c:v>78</c:v>
                </c:pt>
                <c:pt idx="6">
                  <c:v>93</c:v>
                </c:pt>
                <c:pt idx="7">
                  <c:v>93</c:v>
                </c:pt>
                <c:pt idx="8">
                  <c:v>102</c:v>
                </c:pt>
                <c:pt idx="9">
                  <c:v>110</c:v>
                </c:pt>
                <c:pt idx="1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73-401F-9BFB-FBAE9F227972}"/>
            </c:ext>
          </c:extLst>
        </c:ser>
        <c:ser>
          <c:idx val="9"/>
          <c:order val="9"/>
          <c:tx>
            <c:strRef>
              <c:f>'EHR-Embase-Results'!$A$41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'EHR-Embase-Results'!$B$41:$L$41</c:f>
              <c:numCache>
                <c:formatCode>General</c:formatCode>
                <c:ptCount val="11"/>
                <c:pt idx="0">
                  <c:v>59</c:v>
                </c:pt>
                <c:pt idx="1">
                  <c:v>46</c:v>
                </c:pt>
                <c:pt idx="2">
                  <c:v>57</c:v>
                </c:pt>
                <c:pt idx="3">
                  <c:v>83</c:v>
                </c:pt>
                <c:pt idx="4">
                  <c:v>88</c:v>
                </c:pt>
                <c:pt idx="5">
                  <c:v>114</c:v>
                </c:pt>
                <c:pt idx="6">
                  <c:v>154</c:v>
                </c:pt>
                <c:pt idx="7">
                  <c:v>221</c:v>
                </c:pt>
                <c:pt idx="8">
                  <c:v>216</c:v>
                </c:pt>
                <c:pt idx="9">
                  <c:v>237</c:v>
                </c:pt>
                <c:pt idx="1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3-401F-9BFB-FBAE9F227972}"/>
            </c:ext>
          </c:extLst>
        </c:ser>
        <c:ser>
          <c:idx val="10"/>
          <c:order val="10"/>
          <c:tx>
            <c:strRef>
              <c:f>'EHR-Embase-Results'!$A$42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'EHR-Embase-Results'!$B$42:$L$42</c:f>
              <c:numCache>
                <c:formatCode>General</c:formatCode>
                <c:ptCount val="11"/>
                <c:pt idx="0">
                  <c:v>87</c:v>
                </c:pt>
                <c:pt idx="1">
                  <c:v>91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119</c:v>
                </c:pt>
                <c:pt idx="6">
                  <c:v>137</c:v>
                </c:pt>
                <c:pt idx="7">
                  <c:v>116</c:v>
                </c:pt>
                <c:pt idx="8">
                  <c:v>207</c:v>
                </c:pt>
                <c:pt idx="9">
                  <c:v>186</c:v>
                </c:pt>
                <c:pt idx="1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73-401F-9BFB-FBAE9F227972}"/>
            </c:ext>
          </c:extLst>
        </c:ser>
        <c:ser>
          <c:idx val="11"/>
          <c:order val="11"/>
          <c:tx>
            <c:strRef>
              <c:f>'EHR-Embase-Results'!$A$43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'EHR-Embase-Results'!$B$43:$L$43</c:f>
              <c:numCache>
                <c:formatCode>General</c:formatCode>
                <c:ptCount val="11"/>
                <c:pt idx="0">
                  <c:v>165</c:v>
                </c:pt>
                <c:pt idx="1">
                  <c:v>194</c:v>
                </c:pt>
                <c:pt idx="2">
                  <c:v>136</c:v>
                </c:pt>
                <c:pt idx="3">
                  <c:v>123</c:v>
                </c:pt>
                <c:pt idx="4">
                  <c:v>181</c:v>
                </c:pt>
                <c:pt idx="5">
                  <c:v>162</c:v>
                </c:pt>
                <c:pt idx="6">
                  <c:v>189</c:v>
                </c:pt>
                <c:pt idx="7">
                  <c:v>217</c:v>
                </c:pt>
                <c:pt idx="8">
                  <c:v>213</c:v>
                </c:pt>
                <c:pt idx="9">
                  <c:v>225</c:v>
                </c:pt>
                <c:pt idx="1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73-401F-9BFB-FBAE9F227972}"/>
            </c:ext>
          </c:extLst>
        </c:ser>
        <c:ser>
          <c:idx val="12"/>
          <c:order val="12"/>
          <c:tx>
            <c:strRef>
              <c:f>'EHR-Embase-Results'!$A$44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'EHR-Embase-Results'!$B$31:$L$31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'EHR-Embase-Results'!$B$44:$L$44</c:f>
              <c:numCache>
                <c:formatCode>General</c:formatCode>
                <c:ptCount val="11"/>
                <c:pt idx="0">
                  <c:v>24</c:v>
                </c:pt>
                <c:pt idx="1">
                  <c:v>46</c:v>
                </c:pt>
                <c:pt idx="2">
                  <c:v>43</c:v>
                </c:pt>
                <c:pt idx="3">
                  <c:v>33</c:v>
                </c:pt>
                <c:pt idx="4">
                  <c:v>56</c:v>
                </c:pt>
                <c:pt idx="5">
                  <c:v>83</c:v>
                </c:pt>
                <c:pt idx="6">
                  <c:v>97</c:v>
                </c:pt>
                <c:pt idx="7">
                  <c:v>105</c:v>
                </c:pt>
                <c:pt idx="8">
                  <c:v>96</c:v>
                </c:pt>
                <c:pt idx="9">
                  <c:v>101</c:v>
                </c:pt>
                <c:pt idx="1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73-401F-9BFB-FBAE9F22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66B-BB1C-9719C78FB31F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A-466B-BB1C-9719C78FB31F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A-466B-BB1C-9719C78FB31F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A-466B-BB1C-9719C78FB31F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FA-466B-BB1C-9719C78FB31F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FA-466B-BB1C-9719C78FB31F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FA-466B-BB1C-9719C78FB31F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FA-466B-BB1C-9719C78FB31F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FA-466B-BB1C-9719C78FB31F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FA-466B-BB1C-9719C78FB31F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FA-466B-BB1C-9719C78FB31F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FA-466B-BB1C-9719C78F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Trends in the Proportion of GWAS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'GWAS-Medline-Results'!$A$32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'GWAS-Medline-Results'!$B$32:$L$32</c:f>
              <c:numCache>
                <c:formatCode>General</c:formatCode>
                <c:ptCount val="11"/>
                <c:pt idx="0">
                  <c:v>63</c:v>
                </c:pt>
                <c:pt idx="1">
                  <c:v>57</c:v>
                </c:pt>
                <c:pt idx="2">
                  <c:v>58</c:v>
                </c:pt>
                <c:pt idx="3">
                  <c:v>61</c:v>
                </c:pt>
                <c:pt idx="4">
                  <c:v>62</c:v>
                </c:pt>
                <c:pt idx="5">
                  <c:v>57</c:v>
                </c:pt>
                <c:pt idx="6">
                  <c:v>39</c:v>
                </c:pt>
                <c:pt idx="7">
                  <c:v>43</c:v>
                </c:pt>
                <c:pt idx="8">
                  <c:v>23</c:v>
                </c:pt>
                <c:pt idx="9">
                  <c:v>24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E-4B36-A621-3993DE3F3A4F}"/>
            </c:ext>
          </c:extLst>
        </c:ser>
        <c:ser>
          <c:idx val="1"/>
          <c:order val="1"/>
          <c:tx>
            <c:strRef>
              <c:f>'GWAS-Medline-Results'!$A$33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'GWAS-Medline-Results'!$B$33:$L$33</c:f>
              <c:numCache>
                <c:formatCode>General</c:formatCode>
                <c:ptCount val="11"/>
                <c:pt idx="0">
                  <c:v>14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19</c:v>
                </c:pt>
                <c:pt idx="5">
                  <c:v>21</c:v>
                </c:pt>
                <c:pt idx="6">
                  <c:v>12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E-4B36-A621-3993DE3F3A4F}"/>
            </c:ext>
          </c:extLst>
        </c:ser>
        <c:ser>
          <c:idx val="2"/>
          <c:order val="2"/>
          <c:tx>
            <c:strRef>
              <c:f>'GWAS-Medline-Results'!$A$34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'GWAS-Medline-Results'!$B$34:$L$34</c:f>
              <c:numCache>
                <c:formatCode>General</c:formatCode>
                <c:ptCount val="11"/>
                <c:pt idx="0">
                  <c:v>10</c:v>
                </c:pt>
                <c:pt idx="1">
                  <c:v>21</c:v>
                </c:pt>
                <c:pt idx="2">
                  <c:v>26</c:v>
                </c:pt>
                <c:pt idx="3">
                  <c:v>32</c:v>
                </c:pt>
                <c:pt idx="4">
                  <c:v>76</c:v>
                </c:pt>
                <c:pt idx="5">
                  <c:v>97</c:v>
                </c:pt>
                <c:pt idx="6">
                  <c:v>89</c:v>
                </c:pt>
                <c:pt idx="7">
                  <c:v>116</c:v>
                </c:pt>
                <c:pt idx="8">
                  <c:v>61</c:v>
                </c:pt>
                <c:pt idx="9">
                  <c:v>65</c:v>
                </c:pt>
                <c:pt idx="1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E-4B36-A621-3993DE3F3A4F}"/>
            </c:ext>
          </c:extLst>
        </c:ser>
        <c:ser>
          <c:idx val="3"/>
          <c:order val="3"/>
          <c:tx>
            <c:strRef>
              <c:f>'GWAS-Medline-Results'!$A$35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'GWAS-Medline-Results'!$B$35:$L$35</c:f>
              <c:numCache>
                <c:formatCode>General</c:formatCode>
                <c:ptCount val="11"/>
                <c:pt idx="0">
                  <c:v>95</c:v>
                </c:pt>
                <c:pt idx="1">
                  <c:v>112</c:v>
                </c:pt>
                <c:pt idx="2">
                  <c:v>101</c:v>
                </c:pt>
                <c:pt idx="3">
                  <c:v>101</c:v>
                </c:pt>
                <c:pt idx="4">
                  <c:v>97</c:v>
                </c:pt>
                <c:pt idx="5">
                  <c:v>120</c:v>
                </c:pt>
                <c:pt idx="6">
                  <c:v>107</c:v>
                </c:pt>
                <c:pt idx="7">
                  <c:v>92</c:v>
                </c:pt>
                <c:pt idx="8">
                  <c:v>31</c:v>
                </c:pt>
                <c:pt idx="9">
                  <c:v>45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E-4B36-A621-3993DE3F3A4F}"/>
            </c:ext>
          </c:extLst>
        </c:ser>
        <c:ser>
          <c:idx val="4"/>
          <c:order val="4"/>
          <c:tx>
            <c:strRef>
              <c:f>'GWAS-Medline-Results'!$A$36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'GWAS-Medline-Results'!$B$36:$L$36</c:f>
              <c:numCache>
                <c:formatCode>General</c:formatCode>
                <c:ptCount val="11"/>
                <c:pt idx="0">
                  <c:v>60</c:v>
                </c:pt>
                <c:pt idx="1">
                  <c:v>71</c:v>
                </c:pt>
                <c:pt idx="2">
                  <c:v>95</c:v>
                </c:pt>
                <c:pt idx="3">
                  <c:v>74</c:v>
                </c:pt>
                <c:pt idx="4">
                  <c:v>74</c:v>
                </c:pt>
                <c:pt idx="5">
                  <c:v>97</c:v>
                </c:pt>
                <c:pt idx="6">
                  <c:v>88</c:v>
                </c:pt>
                <c:pt idx="7">
                  <c:v>86</c:v>
                </c:pt>
                <c:pt idx="8">
                  <c:v>36</c:v>
                </c:pt>
                <c:pt idx="9">
                  <c:v>26</c:v>
                </c:pt>
                <c:pt idx="1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E-4B36-A621-3993DE3F3A4F}"/>
            </c:ext>
          </c:extLst>
        </c:ser>
        <c:ser>
          <c:idx val="5"/>
          <c:order val="5"/>
          <c:tx>
            <c:strRef>
              <c:f>'GWAS-Medline-Results'!$A$37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'GWAS-Medline-Results'!$B$37:$L$37</c:f>
              <c:numCache>
                <c:formatCode>General</c:formatCode>
                <c:ptCount val="11"/>
                <c:pt idx="0">
                  <c:v>56</c:v>
                </c:pt>
                <c:pt idx="1">
                  <c:v>56</c:v>
                </c:pt>
                <c:pt idx="2">
                  <c:v>39</c:v>
                </c:pt>
                <c:pt idx="3">
                  <c:v>61</c:v>
                </c:pt>
                <c:pt idx="4">
                  <c:v>51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40</c:v>
                </c:pt>
                <c:pt idx="9">
                  <c:v>35</c:v>
                </c:pt>
                <c:pt idx="1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8E-4B36-A621-3993DE3F3A4F}"/>
            </c:ext>
          </c:extLst>
        </c:ser>
        <c:ser>
          <c:idx val="6"/>
          <c:order val="6"/>
          <c:tx>
            <c:strRef>
              <c:f>'GWAS-Medline-Results'!$A$38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'GWAS-Medline-Results'!$B$38:$L$38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13</c:v>
                </c:pt>
                <c:pt idx="8">
                  <c:v>11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8E-4B36-A621-3993DE3F3A4F}"/>
            </c:ext>
          </c:extLst>
        </c:ser>
        <c:ser>
          <c:idx val="7"/>
          <c:order val="7"/>
          <c:tx>
            <c:strRef>
              <c:f>'GWAS-Medline-Results'!$A$39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'GWAS-Medline-Results'!$B$39:$L$39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12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8E-4B36-A621-3993DE3F3A4F}"/>
            </c:ext>
          </c:extLst>
        </c:ser>
        <c:ser>
          <c:idx val="8"/>
          <c:order val="8"/>
          <c:tx>
            <c:strRef>
              <c:f>'GWAS-Medline-Results'!$A$40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'GWAS-Medline-Results'!$B$40:$L$40</c:f>
              <c:numCache>
                <c:formatCode>General</c:formatCode>
                <c:ptCount val="11"/>
                <c:pt idx="0">
                  <c:v>18</c:v>
                </c:pt>
                <c:pt idx="1">
                  <c:v>17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18</c:v>
                </c:pt>
                <c:pt idx="6">
                  <c:v>25</c:v>
                </c:pt>
                <c:pt idx="7">
                  <c:v>34</c:v>
                </c:pt>
                <c:pt idx="8">
                  <c:v>17</c:v>
                </c:pt>
                <c:pt idx="9">
                  <c:v>23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8E-4B36-A621-3993DE3F3A4F}"/>
            </c:ext>
          </c:extLst>
        </c:ser>
        <c:ser>
          <c:idx val="9"/>
          <c:order val="9"/>
          <c:tx>
            <c:strRef>
              <c:f>'GWAS-Medline-Results'!$A$41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'GWAS-Medline-Results'!$B$41:$L$41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12</c:v>
                </c:pt>
                <c:pt idx="6">
                  <c:v>20</c:v>
                </c:pt>
                <c:pt idx="7">
                  <c:v>20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8E-4B36-A621-3993DE3F3A4F}"/>
            </c:ext>
          </c:extLst>
        </c:ser>
        <c:ser>
          <c:idx val="10"/>
          <c:order val="10"/>
          <c:tx>
            <c:strRef>
              <c:f>'GWAS-Medline-Results'!$A$42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'GWAS-Medline-Results'!$B$42:$L$42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18</c:v>
                </c:pt>
                <c:pt idx="4">
                  <c:v>16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8E-4B36-A621-3993DE3F3A4F}"/>
            </c:ext>
          </c:extLst>
        </c:ser>
        <c:ser>
          <c:idx val="11"/>
          <c:order val="11"/>
          <c:tx>
            <c:strRef>
              <c:f>'GWAS-Medline-Results'!$A$43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'GWAS-Medline-Results'!$B$43:$L$43</c:f>
              <c:numCache>
                <c:formatCode>General</c:formatCode>
                <c:ptCount val="11"/>
                <c:pt idx="0">
                  <c:v>47</c:v>
                </c:pt>
                <c:pt idx="1">
                  <c:v>59</c:v>
                </c:pt>
                <c:pt idx="2">
                  <c:v>58</c:v>
                </c:pt>
                <c:pt idx="3">
                  <c:v>43</c:v>
                </c:pt>
                <c:pt idx="4">
                  <c:v>57</c:v>
                </c:pt>
                <c:pt idx="5">
                  <c:v>43</c:v>
                </c:pt>
                <c:pt idx="6">
                  <c:v>65</c:v>
                </c:pt>
                <c:pt idx="7">
                  <c:v>45</c:v>
                </c:pt>
                <c:pt idx="8">
                  <c:v>16</c:v>
                </c:pt>
                <c:pt idx="9">
                  <c:v>10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8E-4B36-A621-3993DE3F3A4F}"/>
            </c:ext>
          </c:extLst>
        </c:ser>
        <c:ser>
          <c:idx val="12"/>
          <c:order val="12"/>
          <c:tx>
            <c:strRef>
              <c:f>'GWAS-Medline-Results'!$A$44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'GWAS-Medline-Results'!$B$44:$L$44</c:f>
              <c:numCache>
                <c:formatCode>General</c:formatCode>
                <c:ptCount val="11"/>
                <c:pt idx="0">
                  <c:v>9</c:v>
                </c:pt>
                <c:pt idx="1">
                  <c:v>21</c:v>
                </c:pt>
                <c:pt idx="2">
                  <c:v>12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22</c:v>
                </c:pt>
                <c:pt idx="7">
                  <c:v>24</c:v>
                </c:pt>
                <c:pt idx="8">
                  <c:v>13</c:v>
                </c:pt>
                <c:pt idx="9">
                  <c:v>13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8E-4B36-A621-3993DE3F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3-456E-B533-D9C47E75EF66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3-456E-B533-D9C47E75EF66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3-456E-B533-D9C47E75EF66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3-456E-B533-D9C47E75EF66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3-456E-B533-D9C47E75EF66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3-456E-B533-D9C47E75EF66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3-456E-B533-D9C47E75EF66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3-456E-B533-D9C47E75EF66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43-456E-B533-D9C47E75EF66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3-456E-B533-D9C47E75EF66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43-456E-B533-D9C47E75EF66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43-456E-B533-D9C47E75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GWAS Publications Over Time by Geographic Region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'GWAS-Embase-Results'!$A$32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'GWAS-Embase-Results'!$B$32:$L$32</c:f>
              <c:numCache>
                <c:formatCode>General</c:formatCode>
                <c:ptCount val="11"/>
                <c:pt idx="0">
                  <c:v>88</c:v>
                </c:pt>
                <c:pt idx="1">
                  <c:v>85</c:v>
                </c:pt>
                <c:pt idx="2">
                  <c:v>66</c:v>
                </c:pt>
                <c:pt idx="3">
                  <c:v>110</c:v>
                </c:pt>
                <c:pt idx="4">
                  <c:v>101</c:v>
                </c:pt>
                <c:pt idx="5">
                  <c:v>126</c:v>
                </c:pt>
                <c:pt idx="6">
                  <c:v>77</c:v>
                </c:pt>
                <c:pt idx="7">
                  <c:v>103</c:v>
                </c:pt>
                <c:pt idx="8">
                  <c:v>96</c:v>
                </c:pt>
                <c:pt idx="9">
                  <c:v>81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7-4DE2-BB13-39FF324401A8}"/>
            </c:ext>
          </c:extLst>
        </c:ser>
        <c:ser>
          <c:idx val="1"/>
          <c:order val="1"/>
          <c:tx>
            <c:strRef>
              <c:f>'GWAS-Embase-Results'!$A$33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'GWAS-Embase-Results'!$B$33:$L$33</c:f>
              <c:numCache>
                <c:formatCode>General</c:formatCode>
                <c:ptCount val="11"/>
                <c:pt idx="0">
                  <c:v>17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20</c:v>
                </c:pt>
                <c:pt idx="5">
                  <c:v>24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19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7-4DE2-BB13-39FF324401A8}"/>
            </c:ext>
          </c:extLst>
        </c:ser>
        <c:ser>
          <c:idx val="2"/>
          <c:order val="2"/>
          <c:tx>
            <c:strRef>
              <c:f>'GWAS-Embase-Results'!$A$34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'GWAS-Embase-Results'!$B$34:$L$34</c:f>
              <c:numCache>
                <c:formatCode>General</c:formatCode>
                <c:ptCount val="11"/>
                <c:pt idx="0">
                  <c:v>41</c:v>
                </c:pt>
                <c:pt idx="1">
                  <c:v>25</c:v>
                </c:pt>
                <c:pt idx="2">
                  <c:v>43</c:v>
                </c:pt>
                <c:pt idx="3">
                  <c:v>43</c:v>
                </c:pt>
                <c:pt idx="4">
                  <c:v>75</c:v>
                </c:pt>
                <c:pt idx="5">
                  <c:v>94</c:v>
                </c:pt>
                <c:pt idx="6">
                  <c:v>124</c:v>
                </c:pt>
                <c:pt idx="7">
                  <c:v>177</c:v>
                </c:pt>
                <c:pt idx="8">
                  <c:v>189</c:v>
                </c:pt>
                <c:pt idx="9">
                  <c:v>249</c:v>
                </c:pt>
                <c:pt idx="1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DE2-BB13-39FF324401A8}"/>
            </c:ext>
          </c:extLst>
        </c:ser>
        <c:ser>
          <c:idx val="3"/>
          <c:order val="3"/>
          <c:tx>
            <c:strRef>
              <c:f>'GWAS-Embase-Results'!$A$35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'GWAS-Embase-Results'!$B$35:$L$35</c:f>
              <c:numCache>
                <c:formatCode>General</c:formatCode>
                <c:ptCount val="11"/>
                <c:pt idx="0">
                  <c:v>113</c:v>
                </c:pt>
                <c:pt idx="1">
                  <c:v>123</c:v>
                </c:pt>
                <c:pt idx="2">
                  <c:v>127</c:v>
                </c:pt>
                <c:pt idx="3">
                  <c:v>154</c:v>
                </c:pt>
                <c:pt idx="4">
                  <c:v>147</c:v>
                </c:pt>
                <c:pt idx="5">
                  <c:v>211</c:v>
                </c:pt>
                <c:pt idx="6">
                  <c:v>164</c:v>
                </c:pt>
                <c:pt idx="7">
                  <c:v>145</c:v>
                </c:pt>
                <c:pt idx="8">
                  <c:v>151</c:v>
                </c:pt>
                <c:pt idx="9">
                  <c:v>125</c:v>
                </c:pt>
                <c:pt idx="1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DE2-BB13-39FF324401A8}"/>
            </c:ext>
          </c:extLst>
        </c:ser>
        <c:ser>
          <c:idx val="4"/>
          <c:order val="4"/>
          <c:tx>
            <c:strRef>
              <c:f>'GWAS-Embase-Results'!$A$36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'GWAS-Embase-Results'!$B$36:$L$36</c:f>
              <c:numCache>
                <c:formatCode>General</c:formatCode>
                <c:ptCount val="11"/>
                <c:pt idx="0">
                  <c:v>46</c:v>
                </c:pt>
                <c:pt idx="1">
                  <c:v>62</c:v>
                </c:pt>
                <c:pt idx="2">
                  <c:v>46</c:v>
                </c:pt>
                <c:pt idx="3">
                  <c:v>54</c:v>
                </c:pt>
                <c:pt idx="4">
                  <c:v>63</c:v>
                </c:pt>
                <c:pt idx="5">
                  <c:v>83</c:v>
                </c:pt>
                <c:pt idx="6">
                  <c:v>80</c:v>
                </c:pt>
                <c:pt idx="7">
                  <c:v>87</c:v>
                </c:pt>
                <c:pt idx="8">
                  <c:v>67</c:v>
                </c:pt>
                <c:pt idx="9">
                  <c:v>59</c:v>
                </c:pt>
                <c:pt idx="1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A7-4DE2-BB13-39FF324401A8}"/>
            </c:ext>
          </c:extLst>
        </c:ser>
        <c:ser>
          <c:idx val="5"/>
          <c:order val="5"/>
          <c:tx>
            <c:strRef>
              <c:f>'GWAS-Embase-Results'!$A$37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'GWAS-Embase-Results'!$B$37:$L$37</c:f>
              <c:numCache>
                <c:formatCode>General</c:formatCode>
                <c:ptCount val="11"/>
                <c:pt idx="0">
                  <c:v>53</c:v>
                </c:pt>
                <c:pt idx="1">
                  <c:v>25</c:v>
                </c:pt>
                <c:pt idx="2">
                  <c:v>30</c:v>
                </c:pt>
                <c:pt idx="3">
                  <c:v>34</c:v>
                </c:pt>
                <c:pt idx="4">
                  <c:v>53</c:v>
                </c:pt>
                <c:pt idx="5">
                  <c:v>66</c:v>
                </c:pt>
                <c:pt idx="6">
                  <c:v>56</c:v>
                </c:pt>
                <c:pt idx="7">
                  <c:v>86</c:v>
                </c:pt>
                <c:pt idx="8">
                  <c:v>78</c:v>
                </c:pt>
                <c:pt idx="9">
                  <c:v>74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A7-4DE2-BB13-39FF324401A8}"/>
            </c:ext>
          </c:extLst>
        </c:ser>
        <c:ser>
          <c:idx val="6"/>
          <c:order val="6"/>
          <c:tx>
            <c:strRef>
              <c:f>'GWAS-Embase-Results'!$A$38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'GWAS-Embase-Results'!$B$38:$L$38</c:f>
              <c:numCache>
                <c:formatCode>General</c:formatCode>
                <c:ptCount val="11"/>
                <c:pt idx="0">
                  <c:v>23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13</c:v>
                </c:pt>
                <c:pt idx="5">
                  <c:v>29</c:v>
                </c:pt>
                <c:pt idx="6">
                  <c:v>28</c:v>
                </c:pt>
                <c:pt idx="7">
                  <c:v>24</c:v>
                </c:pt>
                <c:pt idx="8">
                  <c:v>31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A7-4DE2-BB13-39FF324401A8}"/>
            </c:ext>
          </c:extLst>
        </c:ser>
        <c:ser>
          <c:idx val="7"/>
          <c:order val="7"/>
          <c:tx>
            <c:strRef>
              <c:f>'GWAS-Embase-Results'!$A$39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'GWAS-Embase-Results'!$B$39:$L$39</c:f>
              <c:numCache>
                <c:formatCode>General</c:formatCode>
                <c:ptCount val="11"/>
                <c:pt idx="0">
                  <c:v>15</c:v>
                </c:pt>
                <c:pt idx="1">
                  <c:v>9</c:v>
                </c:pt>
                <c:pt idx="2">
                  <c:v>15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12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A7-4DE2-BB13-39FF324401A8}"/>
            </c:ext>
          </c:extLst>
        </c:ser>
        <c:ser>
          <c:idx val="8"/>
          <c:order val="8"/>
          <c:tx>
            <c:strRef>
              <c:f>'GWAS-Embase-Results'!$A$40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'GWAS-Embase-Results'!$B$40:$L$40</c:f>
              <c:numCache>
                <c:formatCode>General</c:formatCode>
                <c:ptCount val="11"/>
                <c:pt idx="0">
                  <c:v>17</c:v>
                </c:pt>
                <c:pt idx="1">
                  <c:v>20</c:v>
                </c:pt>
                <c:pt idx="2">
                  <c:v>33</c:v>
                </c:pt>
                <c:pt idx="3">
                  <c:v>42</c:v>
                </c:pt>
                <c:pt idx="4">
                  <c:v>31</c:v>
                </c:pt>
                <c:pt idx="5">
                  <c:v>39</c:v>
                </c:pt>
                <c:pt idx="6">
                  <c:v>46</c:v>
                </c:pt>
                <c:pt idx="7">
                  <c:v>64</c:v>
                </c:pt>
                <c:pt idx="8">
                  <c:v>59</c:v>
                </c:pt>
                <c:pt idx="9">
                  <c:v>63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A7-4DE2-BB13-39FF324401A8}"/>
            </c:ext>
          </c:extLst>
        </c:ser>
        <c:ser>
          <c:idx val="9"/>
          <c:order val="9"/>
          <c:tx>
            <c:strRef>
              <c:f>'GWAS-Embase-Results'!$A$41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'GWAS-Embase-Results'!$B$41:$L$41</c:f>
              <c:numCache>
                <c:formatCode>General</c:formatCode>
                <c:ptCount val="11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22</c:v>
                </c:pt>
                <c:pt idx="6">
                  <c:v>33</c:v>
                </c:pt>
                <c:pt idx="7">
                  <c:v>34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A7-4DE2-BB13-39FF324401A8}"/>
            </c:ext>
          </c:extLst>
        </c:ser>
        <c:ser>
          <c:idx val="10"/>
          <c:order val="10"/>
          <c:tx>
            <c:strRef>
              <c:f>'GWAS-Embase-Results'!$A$42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'GWAS-Embase-Results'!$B$42:$L$42</c:f>
              <c:numCache>
                <c:formatCode>General</c:formatCode>
                <c:ptCount val="11"/>
                <c:pt idx="0">
                  <c:v>18</c:v>
                </c:pt>
                <c:pt idx="1">
                  <c:v>21</c:v>
                </c:pt>
                <c:pt idx="2">
                  <c:v>18</c:v>
                </c:pt>
                <c:pt idx="3">
                  <c:v>28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A7-4DE2-BB13-39FF324401A8}"/>
            </c:ext>
          </c:extLst>
        </c:ser>
        <c:ser>
          <c:idx val="11"/>
          <c:order val="11"/>
          <c:tx>
            <c:strRef>
              <c:f>'GWAS-Embase-Results'!$A$43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'GWAS-Embase-Results'!$B$43:$L$43</c:f>
              <c:numCache>
                <c:formatCode>General</c:formatCode>
                <c:ptCount val="11"/>
                <c:pt idx="0">
                  <c:v>105</c:v>
                </c:pt>
                <c:pt idx="1">
                  <c:v>105</c:v>
                </c:pt>
                <c:pt idx="2">
                  <c:v>68</c:v>
                </c:pt>
                <c:pt idx="3">
                  <c:v>112</c:v>
                </c:pt>
                <c:pt idx="4">
                  <c:v>95</c:v>
                </c:pt>
                <c:pt idx="5">
                  <c:v>109</c:v>
                </c:pt>
                <c:pt idx="6">
                  <c:v>97</c:v>
                </c:pt>
                <c:pt idx="7">
                  <c:v>114</c:v>
                </c:pt>
                <c:pt idx="8">
                  <c:v>105</c:v>
                </c:pt>
                <c:pt idx="9">
                  <c:v>97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A7-4DE2-BB13-39FF324401A8}"/>
            </c:ext>
          </c:extLst>
        </c:ser>
        <c:ser>
          <c:idx val="12"/>
          <c:order val="12"/>
          <c:tx>
            <c:strRef>
              <c:f>'GWAS-Embase-Results'!$A$44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'GWAS-Embase-Results'!$B$31:$L$31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'GWAS-Embase-Results'!$B$44:$L$44</c:f>
              <c:numCache>
                <c:formatCode>General</c:formatCode>
                <c:ptCount val="11"/>
                <c:pt idx="0">
                  <c:v>14</c:v>
                </c:pt>
                <c:pt idx="1">
                  <c:v>12</c:v>
                </c:pt>
                <c:pt idx="2">
                  <c:v>16</c:v>
                </c:pt>
                <c:pt idx="3">
                  <c:v>29</c:v>
                </c:pt>
                <c:pt idx="4">
                  <c:v>19</c:v>
                </c:pt>
                <c:pt idx="5">
                  <c:v>31</c:v>
                </c:pt>
                <c:pt idx="6">
                  <c:v>28</c:v>
                </c:pt>
                <c:pt idx="7">
                  <c:v>45</c:v>
                </c:pt>
                <c:pt idx="8">
                  <c:v>38</c:v>
                </c:pt>
                <c:pt idx="9">
                  <c:v>39</c:v>
                </c:pt>
                <c:pt idx="1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A7-4DE2-BB13-39FF3244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5-45DD-A32F-6C2053332181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5-45DD-A32F-6C2053332181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5-45DD-A32F-6C2053332181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D5-45DD-A32F-6C2053332181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D5-45DD-A32F-6C2053332181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D5-45DD-A32F-6C2053332181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D5-45DD-A32F-6C2053332181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D5-45DD-A32F-6C2053332181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D5-45DD-A32F-6C2053332181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D5-45DD-A32F-6C2053332181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D5-45DD-A32F-6C2053332181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D5-45DD-A32F-6C205333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Trends in the Proportion of EHR Publications Over Time by Geographic Region (Medline)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'EHR-Medline-Results'!$A$32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3A0CA3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'EHR-Medline-Results'!$B$32:$L$32</c:f>
              <c:numCache>
                <c:formatCode>General</c:formatCode>
                <c:ptCount val="11"/>
                <c:pt idx="0">
                  <c:v>935</c:v>
                </c:pt>
                <c:pt idx="1">
                  <c:v>951</c:v>
                </c:pt>
                <c:pt idx="2">
                  <c:v>907</c:v>
                </c:pt>
                <c:pt idx="3">
                  <c:v>798</c:v>
                </c:pt>
                <c:pt idx="4">
                  <c:v>871</c:v>
                </c:pt>
                <c:pt idx="5">
                  <c:v>894</c:v>
                </c:pt>
                <c:pt idx="6">
                  <c:v>973</c:v>
                </c:pt>
                <c:pt idx="7">
                  <c:v>828</c:v>
                </c:pt>
                <c:pt idx="8">
                  <c:v>564</c:v>
                </c:pt>
                <c:pt idx="9">
                  <c:v>597</c:v>
                </c:pt>
                <c:pt idx="10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5E4-9093-9FF17C2B8775}"/>
            </c:ext>
          </c:extLst>
        </c:ser>
        <c:ser>
          <c:idx val="1"/>
          <c:order val="1"/>
          <c:tx>
            <c:strRef>
              <c:f>'EHR-Medline-Results'!$A$33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rgbClr val="7209B7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58</c:v>
                </c:pt>
                <c:pt idx="3">
                  <c:v>76</c:v>
                </c:pt>
                <c:pt idx="4">
                  <c:v>66</c:v>
                </c:pt>
                <c:pt idx="5">
                  <c:v>82</c:v>
                </c:pt>
                <c:pt idx="6">
                  <c:v>99</c:v>
                </c:pt>
                <c:pt idx="7">
                  <c:v>97</c:v>
                </c:pt>
                <c:pt idx="8">
                  <c:v>67</c:v>
                </c:pt>
                <c:pt idx="9">
                  <c:v>65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7-45E4-9093-9FF17C2B8775}"/>
            </c:ext>
          </c:extLst>
        </c:ser>
        <c:ser>
          <c:idx val="2"/>
          <c:order val="2"/>
          <c:tx>
            <c:strRef>
              <c:f>'EHR-Medline-Results'!$A$34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4361E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'EHR-Medline-Results'!$B$34:$L$34</c:f>
              <c:numCache>
                <c:formatCode>General</c:formatCode>
                <c:ptCount val="11"/>
                <c:pt idx="0">
                  <c:v>110</c:v>
                </c:pt>
                <c:pt idx="1">
                  <c:v>138</c:v>
                </c:pt>
                <c:pt idx="2">
                  <c:v>122</c:v>
                </c:pt>
                <c:pt idx="3">
                  <c:v>131</c:v>
                </c:pt>
                <c:pt idx="4">
                  <c:v>142</c:v>
                </c:pt>
                <c:pt idx="5">
                  <c:v>173</c:v>
                </c:pt>
                <c:pt idx="6">
                  <c:v>168</c:v>
                </c:pt>
                <c:pt idx="7">
                  <c:v>150</c:v>
                </c:pt>
                <c:pt idx="8">
                  <c:v>105</c:v>
                </c:pt>
                <c:pt idx="9">
                  <c:v>99</c:v>
                </c:pt>
                <c:pt idx="10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7-45E4-9093-9FF17C2B8775}"/>
            </c:ext>
          </c:extLst>
        </c:ser>
        <c:ser>
          <c:idx val="3"/>
          <c:order val="3"/>
          <c:tx>
            <c:strRef>
              <c:f>'EHR-Medline-Results'!$A$35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rgbClr val="9D4EDD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'EHR-Medline-Results'!$B$35:$L$35</c:f>
              <c:numCache>
                <c:formatCode>General</c:formatCode>
                <c:ptCount val="11"/>
                <c:pt idx="0">
                  <c:v>240</c:v>
                </c:pt>
                <c:pt idx="1">
                  <c:v>292</c:v>
                </c:pt>
                <c:pt idx="2">
                  <c:v>249</c:v>
                </c:pt>
                <c:pt idx="3">
                  <c:v>216</c:v>
                </c:pt>
                <c:pt idx="4">
                  <c:v>235</c:v>
                </c:pt>
                <c:pt idx="5">
                  <c:v>245</c:v>
                </c:pt>
                <c:pt idx="6">
                  <c:v>291</c:v>
                </c:pt>
                <c:pt idx="7">
                  <c:v>239</c:v>
                </c:pt>
                <c:pt idx="8">
                  <c:v>179</c:v>
                </c:pt>
                <c:pt idx="9">
                  <c:v>141</c:v>
                </c:pt>
                <c:pt idx="10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7-45E4-9093-9FF17C2B8775}"/>
            </c:ext>
          </c:extLst>
        </c:ser>
        <c:ser>
          <c:idx val="4"/>
          <c:order val="4"/>
          <c:tx>
            <c:strRef>
              <c:f>'EHR-Medline-Results'!$A$36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4CC9F0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44</c:v>
                </c:pt>
                <c:pt idx="4">
                  <c:v>70</c:v>
                </c:pt>
                <c:pt idx="5">
                  <c:v>94</c:v>
                </c:pt>
                <c:pt idx="6">
                  <c:v>180</c:v>
                </c:pt>
                <c:pt idx="7">
                  <c:v>123</c:v>
                </c:pt>
                <c:pt idx="8">
                  <c:v>77</c:v>
                </c:pt>
                <c:pt idx="9">
                  <c:v>71</c:v>
                </c:pt>
                <c:pt idx="1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7-45E4-9093-9FF17C2B8775}"/>
            </c:ext>
          </c:extLst>
        </c:ser>
        <c:ser>
          <c:idx val="5"/>
          <c:order val="5"/>
          <c:tx>
            <c:strRef>
              <c:f>'EHR-Medline-Results'!$A$37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rgbClr val="B5179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65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76</c:v>
                </c:pt>
                <c:pt idx="7">
                  <c:v>83</c:v>
                </c:pt>
                <c:pt idx="8">
                  <c:v>45</c:v>
                </c:pt>
                <c:pt idx="9">
                  <c:v>42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D7-45E4-9093-9FF17C2B8775}"/>
            </c:ext>
          </c:extLst>
        </c:ser>
        <c:ser>
          <c:idx val="6"/>
          <c:order val="6"/>
          <c:tx>
            <c:strRef>
              <c:f>'EHR-Medline-Results'!$A$38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rgbClr val="5E60CE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D7-45E4-9093-9FF17C2B8775}"/>
            </c:ext>
          </c:extLst>
        </c:ser>
        <c:ser>
          <c:idx val="7"/>
          <c:order val="7"/>
          <c:tx>
            <c:strRef>
              <c:f>'EHR-Medline-Results'!$A$39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rgbClr val="C084FC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19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D7-45E4-9093-9FF17C2B8775}"/>
            </c:ext>
          </c:extLst>
        </c:ser>
        <c:ser>
          <c:idx val="8"/>
          <c:order val="8"/>
          <c:tx>
            <c:strRef>
              <c:f>'EHR-Medline-Results'!$A$40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A0C4FF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20</c:v>
                </c:pt>
                <c:pt idx="3">
                  <c:v>31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50</c:v>
                </c:pt>
                <c:pt idx="8">
                  <c:v>41</c:v>
                </c:pt>
                <c:pt idx="9">
                  <c:v>33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D7-45E4-9093-9FF17C2B8775}"/>
            </c:ext>
          </c:extLst>
        </c:ser>
        <c:ser>
          <c:idx val="9"/>
          <c:order val="9"/>
          <c:tx>
            <c:strRef>
              <c:f>'EHR-Medline-Results'!$A$41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rgbClr val="468189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'EHR-Medline-Results'!$B$41:$L$41</c:f>
              <c:numCache>
                <c:formatCode>General</c:formatCode>
                <c:ptCount val="11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52</c:v>
                </c:pt>
                <c:pt idx="4">
                  <c:v>49</c:v>
                </c:pt>
                <c:pt idx="5">
                  <c:v>53</c:v>
                </c:pt>
                <c:pt idx="6">
                  <c:v>87</c:v>
                </c:pt>
                <c:pt idx="7">
                  <c:v>81</c:v>
                </c:pt>
                <c:pt idx="8">
                  <c:v>57</c:v>
                </c:pt>
                <c:pt idx="9">
                  <c:v>53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D7-45E4-9093-9FF17C2B8775}"/>
            </c:ext>
          </c:extLst>
        </c:ser>
        <c:ser>
          <c:idx val="10"/>
          <c:order val="10"/>
          <c:tx>
            <c:strRef>
              <c:f>'EHR-Medline-Results'!$A$42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rgbClr val="0096C7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53</c:v>
                </c:pt>
                <c:pt idx="2">
                  <c:v>55</c:v>
                </c:pt>
                <c:pt idx="3">
                  <c:v>67</c:v>
                </c:pt>
                <c:pt idx="4">
                  <c:v>52</c:v>
                </c:pt>
                <c:pt idx="5">
                  <c:v>89</c:v>
                </c:pt>
                <c:pt idx="6">
                  <c:v>67</c:v>
                </c:pt>
                <c:pt idx="7">
                  <c:v>76</c:v>
                </c:pt>
                <c:pt idx="8">
                  <c:v>95</c:v>
                </c:pt>
                <c:pt idx="9">
                  <c:v>84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D7-45E4-9093-9FF17C2B8775}"/>
            </c:ext>
          </c:extLst>
        </c:ser>
        <c:ser>
          <c:idx val="11"/>
          <c:order val="11"/>
          <c:tx>
            <c:strRef>
              <c:f>'EHR-Medline-Results'!$A$43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rgbClr val="D0BDF4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'EHR-Medline-Results'!$B$43:$L$43</c:f>
              <c:numCache>
                <c:formatCode>General</c:formatCode>
                <c:ptCount val="11"/>
                <c:pt idx="0">
                  <c:v>42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48</c:v>
                </c:pt>
                <c:pt idx="5">
                  <c:v>42</c:v>
                </c:pt>
                <c:pt idx="6">
                  <c:v>52</c:v>
                </c:pt>
                <c:pt idx="7">
                  <c:v>43</c:v>
                </c:pt>
                <c:pt idx="8">
                  <c:v>22</c:v>
                </c:pt>
                <c:pt idx="9">
                  <c:v>33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D7-45E4-9093-9FF17C2B8775}"/>
            </c:ext>
          </c:extLst>
        </c:ser>
        <c:ser>
          <c:idx val="12"/>
          <c:order val="12"/>
          <c:tx>
            <c:strRef>
              <c:f>'EHR-Medline-Results'!$A$44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89CFF0"/>
            </a:solidFill>
            <a:ln>
              <a:noFill/>
            </a:ln>
            <a:effectLst/>
          </c:spPr>
          <c:invertIfNegative val="0"/>
          <c:cat>
            <c:strRef>
              <c:f>'EHR-Medline-Results'!$B$31:$L$31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'EHR-Medline-Results'!$B$44:$L$44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58</c:v>
                </c:pt>
                <c:pt idx="7">
                  <c:v>28</c:v>
                </c:pt>
                <c:pt idx="8">
                  <c:v>35</c:v>
                </c:pt>
                <c:pt idx="9">
                  <c:v>24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D7-45E4-9093-9FF17C2B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19</xdr:col>
      <xdr:colOff>166947</xdr:colOff>
      <xdr:row>26</xdr:row>
      <xdr:rowOff>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85957FA8-246F-8A0D-7ED9-9984C15DFAB0}"/>
            </a:ext>
          </a:extLst>
        </xdr:cNvPr>
        <xdr:cNvGrpSpPr/>
      </xdr:nvGrpSpPr>
      <xdr:grpSpPr>
        <a:xfrm>
          <a:off x="0" y="381000"/>
          <a:ext cx="11683538" cy="4572000"/>
          <a:chOff x="0" y="381000"/>
          <a:chExt cx="11683538" cy="45720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58EECFE-498A-4B7E-A0BB-D8F0BAA8C3FA}"/>
              </a:ext>
            </a:extLst>
          </xdr:cNvPr>
          <xdr:cNvGraphicFramePr>
            <a:graphicFrameLocks/>
          </xdr:cNvGraphicFramePr>
        </xdr:nvGraphicFramePr>
        <xdr:xfrm>
          <a:off x="0" y="381000"/>
          <a:ext cx="10564585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84451ED6-D678-49FD-AE9B-D9261BC29039}"/>
              </a:ext>
            </a:extLst>
          </xdr:cNvPr>
          <xdr:cNvGraphicFramePr>
            <a:graphicFrameLocks/>
          </xdr:cNvGraphicFramePr>
        </xdr:nvGraphicFramePr>
        <xdr:xfrm>
          <a:off x="10494818" y="813954"/>
          <a:ext cx="1188720" cy="4069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20</xdr:col>
      <xdr:colOff>86591</xdr:colOff>
      <xdr:row>2</xdr:row>
      <xdr:rowOff>34636</xdr:rowOff>
    </xdr:from>
    <xdr:to>
      <xdr:col>39</xdr:col>
      <xdr:colOff>236220</xdr:colOff>
      <xdr:row>26</xdr:row>
      <xdr:rowOff>34636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2AA6EC63-9DBB-5F81-3CA7-01513B630BAD}"/>
            </a:ext>
          </a:extLst>
        </xdr:cNvPr>
        <xdr:cNvGrpSpPr/>
      </xdr:nvGrpSpPr>
      <xdr:grpSpPr>
        <a:xfrm>
          <a:off x="12209318" y="415636"/>
          <a:ext cx="11666220" cy="4572000"/>
          <a:chOff x="12209318" y="415636"/>
          <a:chExt cx="11666220" cy="45720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5C353E1-18C2-47A0-B8C7-70F962FCD672}"/>
              </a:ext>
            </a:extLst>
          </xdr:cNvPr>
          <xdr:cNvGraphicFramePr>
            <a:graphicFrameLocks/>
          </xdr:cNvGraphicFramePr>
        </xdr:nvGraphicFramePr>
        <xdr:xfrm>
          <a:off x="12209318" y="415636"/>
          <a:ext cx="1056186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A82B69C7-0B45-42BA-ACF2-42B0236CFE32}"/>
              </a:ext>
            </a:extLst>
          </xdr:cNvPr>
          <xdr:cNvGraphicFramePr>
            <a:graphicFrameLocks/>
          </xdr:cNvGraphicFramePr>
        </xdr:nvGraphicFramePr>
        <xdr:xfrm>
          <a:off x="22686818" y="848591"/>
          <a:ext cx="1188720" cy="4069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34636</xdr:colOff>
      <xdr:row>30</xdr:row>
      <xdr:rowOff>121227</xdr:rowOff>
    </xdr:from>
    <xdr:to>
      <xdr:col>19</xdr:col>
      <xdr:colOff>218902</xdr:colOff>
      <xdr:row>54</xdr:row>
      <xdr:rowOff>121227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5C9666F-4E4D-5F6F-50E6-E02C4E587034}"/>
            </a:ext>
          </a:extLst>
        </xdr:cNvPr>
        <xdr:cNvGrpSpPr/>
      </xdr:nvGrpSpPr>
      <xdr:grpSpPr>
        <a:xfrm>
          <a:off x="34636" y="5836227"/>
          <a:ext cx="11700857" cy="4572000"/>
          <a:chOff x="0" y="6303818"/>
          <a:chExt cx="11700857" cy="45720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CFAA0650-38CF-4C2F-A44D-154ECECF1B20}"/>
              </a:ext>
            </a:extLst>
          </xdr:cNvPr>
          <xdr:cNvGraphicFramePr>
            <a:graphicFrameLocks/>
          </xdr:cNvGraphicFramePr>
        </xdr:nvGraphicFramePr>
        <xdr:xfrm>
          <a:off x="0" y="6303818"/>
          <a:ext cx="1056132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1F1FD7AA-E2BD-484A-8419-25DFEADF35EC}"/>
              </a:ext>
            </a:extLst>
          </xdr:cNvPr>
          <xdr:cNvGraphicFramePr>
            <a:graphicFrameLocks/>
          </xdr:cNvGraphicFramePr>
        </xdr:nvGraphicFramePr>
        <xdr:xfrm>
          <a:off x="10512137" y="6736772"/>
          <a:ext cx="1188720" cy="4069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20</xdr:col>
      <xdr:colOff>51957</xdr:colOff>
      <xdr:row>30</xdr:row>
      <xdr:rowOff>155861</xdr:rowOff>
    </xdr:from>
    <xdr:to>
      <xdr:col>39</xdr:col>
      <xdr:colOff>322814</xdr:colOff>
      <xdr:row>54</xdr:row>
      <xdr:rowOff>155861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ABE8593-45B0-F7EC-94FA-07477863113C}"/>
            </a:ext>
          </a:extLst>
        </xdr:cNvPr>
        <xdr:cNvGrpSpPr/>
      </xdr:nvGrpSpPr>
      <xdr:grpSpPr>
        <a:xfrm>
          <a:off x="12174684" y="5870861"/>
          <a:ext cx="11787448" cy="4572000"/>
          <a:chOff x="12243955" y="6390408"/>
          <a:chExt cx="11787448" cy="457200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4BFA4FFC-8D64-4947-AD01-27DF9633EC85}"/>
              </a:ext>
            </a:extLst>
          </xdr:cNvPr>
          <xdr:cNvGraphicFramePr>
            <a:graphicFrameLocks/>
          </xdr:cNvGraphicFramePr>
        </xdr:nvGraphicFramePr>
        <xdr:xfrm>
          <a:off x="12243955" y="6390408"/>
          <a:ext cx="10683784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906D6BE5-1530-42E0-9A1D-2E5C2D9A6E61}"/>
              </a:ext>
            </a:extLst>
          </xdr:cNvPr>
          <xdr:cNvGraphicFramePr>
            <a:graphicFrameLocks/>
          </xdr:cNvGraphicFramePr>
        </xdr:nvGraphicFramePr>
        <xdr:xfrm>
          <a:off x="22842683" y="6823363"/>
          <a:ext cx="1188720" cy="4069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83128</xdr:colOff>
      <xdr:row>2</xdr:row>
      <xdr:rowOff>48491</xdr:rowOff>
    </xdr:from>
    <xdr:to>
      <xdr:col>20</xdr:col>
      <xdr:colOff>249880</xdr:colOff>
      <xdr:row>26</xdr:row>
      <xdr:rowOff>48492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EA622F4-3372-BA15-3602-13C2548758AC}"/>
            </a:ext>
          </a:extLst>
        </xdr:cNvPr>
        <xdr:cNvGrpSpPr/>
      </xdr:nvGrpSpPr>
      <xdr:grpSpPr>
        <a:xfrm>
          <a:off x="689264" y="429491"/>
          <a:ext cx="11683343" cy="4572001"/>
          <a:chOff x="429491" y="193964"/>
          <a:chExt cx="11749880" cy="4328932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FEA6FA37-50FC-45F1-83BC-2DB868AA66E6}"/>
              </a:ext>
            </a:extLst>
          </xdr:cNvPr>
          <xdr:cNvGraphicFramePr>
            <a:graphicFrameLocks/>
          </xdr:cNvGraphicFramePr>
        </xdr:nvGraphicFramePr>
        <xdr:xfrm>
          <a:off x="429491" y="193964"/>
          <a:ext cx="10621468" cy="43289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FA84D0D7-DDE2-48C0-8D0C-8854E4CD7BBF}"/>
              </a:ext>
            </a:extLst>
          </xdr:cNvPr>
          <xdr:cNvGraphicFramePr>
            <a:graphicFrameLocks/>
          </xdr:cNvGraphicFramePr>
        </xdr:nvGraphicFramePr>
        <xdr:xfrm>
          <a:off x="10983881" y="607180"/>
          <a:ext cx="1195490" cy="38481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600073</xdr:colOff>
      <xdr:row>1</xdr:row>
      <xdr:rowOff>9524</xdr:rowOff>
    </xdr:from>
    <xdr:to>
      <xdr:col>33</xdr:col>
      <xdr:colOff>142873</xdr:colOff>
      <xdr:row>25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40158-8564-EF12-1FF5-0B47B55B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25</xdr:row>
      <xdr:rowOff>119743</xdr:rowOff>
    </xdr:from>
    <xdr:to>
      <xdr:col>33</xdr:col>
      <xdr:colOff>304800</xdr:colOff>
      <xdr:row>49</xdr:row>
      <xdr:rowOff>119744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5FE01-B761-41C3-93D5-787BBC7E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28572</xdr:colOff>
      <xdr:row>2</xdr:row>
      <xdr:rowOff>47624</xdr:rowOff>
    </xdr:from>
    <xdr:to>
      <xdr:col>33</xdr:col>
      <xdr:colOff>180972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783C9-6F66-426F-BDB9-898A5F3CA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203198</xdr:colOff>
      <xdr:row>1</xdr:row>
      <xdr:rowOff>130174</xdr:rowOff>
    </xdr:from>
    <xdr:to>
      <xdr:col>33</xdr:col>
      <xdr:colOff>509268</xdr:colOff>
      <xdr:row>25</xdr:row>
      <xdr:rowOff>130174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696E6-2998-45B8-BE21-D1911F714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28572</xdr:colOff>
      <xdr:row>2</xdr:row>
      <xdr:rowOff>47623</xdr:rowOff>
    </xdr:from>
    <xdr:to>
      <xdr:col>33</xdr:col>
      <xdr:colOff>302892</xdr:colOff>
      <xdr:row>26</xdr:row>
      <xdr:rowOff>47623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3C31B-07B4-4538-B444-92A55AAC8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266702</xdr:colOff>
      <xdr:row>1</xdr:row>
      <xdr:rowOff>38099</xdr:rowOff>
    </xdr:from>
    <xdr:to>
      <xdr:col>5</xdr:col>
      <xdr:colOff>236222</xdr:colOff>
      <xdr:row>22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4E9D9-BC70-EE46-FA62-9E866A35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</xdr:row>
      <xdr:rowOff>38100</xdr:rowOff>
    </xdr:from>
    <xdr:to>
      <xdr:col>7</xdr:col>
      <xdr:colOff>571500</xdr:colOff>
      <xdr:row>22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FBD75C-6652-4036-A2A9-A81E2B0B4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72F8E-68E6-4DA2-8A6D-3B5C37416E29}" name="Table1" displayName="Table1" ref="A1:O27" totalsRowShown="0">
  <autoFilter ref="A1:O27" xr:uid="{82372F8E-68E6-4DA2-8A6D-3B5C37416E29}"/>
  <tableColumns count="15">
    <tableColumn id="1" xr3:uid="{89ED0158-CF73-40C8-9C73-AF6B1BE526F5}" name="Geography"/>
    <tableColumn id="2" xr3:uid="{C937EEA0-0C0E-420B-8CED-D170E19C7064}" name="geographies"/>
    <tableColumn id="3" xr3:uid="{8637E260-5F37-4442-819C-184C1088F7BC}" name="plus EMR"/>
    <tableColumn id="4" xr3:uid="{8872D95B-7A73-4F10-9202-73165F15E702}" name="plus date range"/>
    <tableColumn id="5" xr3:uid="{A3A467C2-95D9-4D10-91C4-817394882D04}" name="2014"/>
    <tableColumn id="6" xr3:uid="{AE3C2733-2752-4C90-BF57-2E1269992901}" name="2015"/>
    <tableColumn id="7" xr3:uid="{EFC90D2F-469F-4F71-A96C-C66B234DF373}" name="2016"/>
    <tableColumn id="8" xr3:uid="{E207F675-1FB7-4D5A-B14A-22B05BE68602}" name="2017"/>
    <tableColumn id="9" xr3:uid="{FC92BCF4-B492-467A-BB94-BBF931008387}" name="2018"/>
    <tableColumn id="10" xr3:uid="{DAC456E5-D9EA-4A1D-9438-C7A36CF9DB53}" name="2019"/>
    <tableColumn id="11" xr3:uid="{2D086AE0-46CC-4DAB-A315-70901FB00E25}" name="2020"/>
    <tableColumn id="12" xr3:uid="{369F62B4-9DA0-47F8-A080-BDC1B4F0FE47}" name="2021"/>
    <tableColumn id="13" xr3:uid="{413A6755-5314-4F92-B389-820FAA7CBA15}" name="2022"/>
    <tableColumn id="14" xr3:uid="{1D6C321E-0462-4B12-B893-C08EEE7C45FE}" name="2023"/>
    <tableColumn id="15" xr3:uid="{D46BF491-B241-439F-9D7B-5DFCED55D0BF}" name="20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09D495-165D-4D59-870E-0BCA0D06A0B5}" name="Table2" displayName="Table2" ref="A31:L45" totalsRowShown="0" headerRowDxfId="67" dataDxfId="65" headerRowBorderDxfId="66" tableBorderDxfId="64" totalsRowBorderDxfId="63">
  <autoFilter ref="A31:L45" xr:uid="{2C09D495-165D-4D59-870E-0BCA0D06A0B5}"/>
  <tableColumns count="12">
    <tableColumn id="1" xr3:uid="{35488CB4-D316-41A7-9FFF-CBC2E6AD54EB}" name="Geography" dataDxfId="62"/>
    <tableColumn id="2" xr3:uid="{23D00B5C-0342-48F8-96F5-DC3A28335721}" name="2014" dataDxfId="61"/>
    <tableColumn id="3" xr3:uid="{A543FC08-921E-4CEA-9214-6A1F4B78A82E}" name="2015" dataDxfId="60"/>
    <tableColumn id="4" xr3:uid="{E8C71C7C-BEDA-40BC-8128-1D240635D831}" name="2016" dataDxfId="59"/>
    <tableColumn id="5" xr3:uid="{D0DF4DD7-6FE5-49AF-96B8-A49D8749E356}" name="2017" dataDxfId="58"/>
    <tableColumn id="6" xr3:uid="{BBE70099-5A6D-4DA5-887D-C2F732E0E877}" name="2018" dataDxfId="57"/>
    <tableColumn id="7" xr3:uid="{9334A449-DC35-40DD-90B2-C5A9FCC85F67}" name="2019" dataDxfId="56"/>
    <tableColumn id="8" xr3:uid="{9E9467EC-EFCD-4951-AA4E-5826270E2B80}" name="2020" dataDxfId="55"/>
    <tableColumn id="9" xr3:uid="{02FF3510-C277-43D0-A3F1-465EDC6E2265}" name="2021" dataDxfId="54"/>
    <tableColumn id="10" xr3:uid="{2787AE29-FD34-4101-8C7D-07DA64B9B056}" name="2022" dataDxfId="53"/>
    <tableColumn id="11" xr3:uid="{89610B22-733D-495E-8D55-32463837E048}" name="2023" dataDxfId="52"/>
    <tableColumn id="12" xr3:uid="{0D08CA0F-F4CF-47B9-B945-C74ED98DC2A4}" name="2024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292EA3-BDAC-4FCA-9ADC-9C429A8EC466}" name="Table110" displayName="Table110" ref="A1:O27" totalsRowShown="0">
  <autoFilter ref="A1:O27" xr:uid="{82372F8E-68E6-4DA2-8A6D-3B5C37416E29}"/>
  <tableColumns count="15">
    <tableColumn id="1" xr3:uid="{E428E3BD-BD11-47C5-8782-7A53D51B7DC0}" name="Geography"/>
    <tableColumn id="2" xr3:uid="{1CCC346C-83F5-43A1-AE67-A81DB2326AB1}" name="geographies"/>
    <tableColumn id="3" xr3:uid="{A59DA725-54DC-4025-A3A2-B2353317FB4C}" name="plus EMR"/>
    <tableColumn id="4" xr3:uid="{FC99EB0B-A6A7-4B7D-A431-CA85F4B1BEA1}" name="plus date range"/>
    <tableColumn id="5" xr3:uid="{4B5208ED-3FC1-4144-90A2-375DF350F827}" name="2014"/>
    <tableColumn id="6" xr3:uid="{E9FE9496-A882-416C-9370-1F098EAAD2E1}" name="2015"/>
    <tableColumn id="7" xr3:uid="{A9E72E24-FE2E-4D69-8F6D-C21B81FADD4D}" name="2016"/>
    <tableColumn id="8" xr3:uid="{B6CDA65C-B708-4B07-B3A9-6A101228D61F}" name="2017"/>
    <tableColumn id="9" xr3:uid="{CEEA5A45-22E3-41BF-A65C-9880DDAB9C0E}" name="2018"/>
    <tableColumn id="10" xr3:uid="{D9977002-275E-4A9C-9A4D-558FF3F34253}" name="2019"/>
    <tableColumn id="11" xr3:uid="{F0E75B17-2355-4F06-9A03-3E2559F5C806}" name="2020"/>
    <tableColumn id="12" xr3:uid="{B0CC36DB-1DF7-4C14-A46C-AEC69B19242B}" name="2021"/>
    <tableColumn id="13" xr3:uid="{8AB19B5A-65FF-450E-8E0E-A14C8FA95358}" name="2022"/>
    <tableColumn id="14" xr3:uid="{7C965F0B-3892-43FA-944D-A353B51E57CB}" name="2023"/>
    <tableColumn id="15" xr3:uid="{0EA1EA3B-3DA1-4B09-B7F6-018AB192DA4D}" name="20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6F23BE-2E32-4850-A5C6-5316E46BFDF1}" name="Table211" displayName="Table211" ref="A31:L45" totalsRowShown="0" headerRowDxfId="50" dataDxfId="48" headerRowBorderDxfId="49" tableBorderDxfId="47" totalsRowBorderDxfId="46">
  <autoFilter ref="A31:L45" xr:uid="{2C09D495-165D-4D59-870E-0BCA0D06A0B5}"/>
  <tableColumns count="12">
    <tableColumn id="1" xr3:uid="{2575C4C7-521D-47F0-BCD0-E63759F2C017}" name="Geography" dataDxfId="45"/>
    <tableColumn id="2" xr3:uid="{20A01125-BA52-4FDD-9759-7D3A6F5A2A5D}" name="2014" dataDxfId="44"/>
    <tableColumn id="3" xr3:uid="{3003DB3E-0FB4-4F23-8337-DC3FF180DC38}" name="2015" dataDxfId="43"/>
    <tableColumn id="4" xr3:uid="{029208CB-4652-42CA-87B8-636AC9BD811A}" name="2016" dataDxfId="42"/>
    <tableColumn id="5" xr3:uid="{C3DC3F9A-D0A1-44B6-B0B2-CC9E3C1BD7E0}" name="2017" dataDxfId="41"/>
    <tableColumn id="6" xr3:uid="{E66891BD-8325-4965-8119-52BF7354E726}" name="2018" dataDxfId="40"/>
    <tableColumn id="7" xr3:uid="{80E7DEDD-721C-4A13-9600-DD7FF333643F}" name="2019" dataDxfId="39"/>
    <tableColumn id="8" xr3:uid="{20809E4C-97E0-4D36-A5C3-3DF30893360E}" name="2020" dataDxfId="38"/>
    <tableColumn id="9" xr3:uid="{35FB20C3-B616-4DF3-A5CB-4E843CBF909C}" name="2021" dataDxfId="37"/>
    <tableColumn id="10" xr3:uid="{8E8ED8EB-85B1-41FE-B40F-A994EE75E185}" name="2022" dataDxfId="36"/>
    <tableColumn id="11" xr3:uid="{6779D0C0-5AB4-4AAE-A187-60DBA6B54B8C}" name="2023" dataDxfId="35"/>
    <tableColumn id="12" xr3:uid="{D31FBBA0-254A-409F-9BBD-4481AE5DFE94}" name="2024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6106D2-9A06-41B4-900C-1A47CD69F509}" name="Table14" displayName="Table14" ref="A1:O27" totalsRowShown="0">
  <autoFilter ref="A1:O27" xr:uid="{82372F8E-68E6-4DA2-8A6D-3B5C37416E29}"/>
  <tableColumns count="15">
    <tableColumn id="1" xr3:uid="{945E659B-2134-4AF2-9B50-1BD57E402E7F}" name="Geography"/>
    <tableColumn id="2" xr3:uid="{0640AAF3-2FC0-4F77-9082-4222C87CD87E}" name="geographies"/>
    <tableColumn id="3" xr3:uid="{85BE61E8-BE20-4303-A9FD-14FADDD442BB}" name="plus GWAS"/>
    <tableColumn id="4" xr3:uid="{EFA90E31-C364-4EB2-B2E3-BB42D0D3D82F}" name="plus date range"/>
    <tableColumn id="5" xr3:uid="{A0C2FA18-7D94-4361-AEE7-0F00094767F2}" name="2014"/>
    <tableColumn id="6" xr3:uid="{7C9ED519-F8D0-4C73-842C-05604E3ED58A}" name="2015"/>
    <tableColumn id="7" xr3:uid="{DB568A1D-900F-4B71-BC46-C18572319DAE}" name="2016"/>
    <tableColumn id="8" xr3:uid="{297F4349-3CF0-4223-9ADA-FF1E61C3E149}" name="2017"/>
    <tableColumn id="9" xr3:uid="{1209C1BA-C3DE-4D15-BDBD-B088792994F5}" name="2018"/>
    <tableColumn id="10" xr3:uid="{D69A99C7-ACC9-4B8A-A4DA-A3B2D4D4851F}" name="2019"/>
    <tableColumn id="11" xr3:uid="{5F4B38FE-166A-4BD6-AF80-1C148C75EBEC}" name="2020"/>
    <tableColumn id="12" xr3:uid="{2A4A6FF6-9F1C-40D8-88AF-54E3B7017555}" name="2021"/>
    <tableColumn id="13" xr3:uid="{D9DF2171-262A-49F2-BA4B-35D7FECAB7F7}" name="2022"/>
    <tableColumn id="14" xr3:uid="{31CDCF83-067C-4747-8DFE-0D773ADB4F89}" name="2023"/>
    <tableColumn id="15" xr3:uid="{BD522DBF-6750-4AD7-A861-AA1BEDBC2DF1}" name="20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9D8BC3-FBDA-4481-A28F-235855188AE8}" name="Table26" displayName="Table26" ref="A31:L45" totalsRowShown="0" headerRowDxfId="33" dataDxfId="31" headerRowBorderDxfId="32" tableBorderDxfId="30" totalsRowBorderDxfId="29">
  <autoFilter ref="A31:L45" xr:uid="{2C09D495-165D-4D59-870E-0BCA0D06A0B5}"/>
  <tableColumns count="12">
    <tableColumn id="1" xr3:uid="{03A4BBFB-3EA2-4F65-9342-7137F77C182B}" name="Geography" dataDxfId="28"/>
    <tableColumn id="2" xr3:uid="{A0A5B3B8-D564-44D2-BB14-0AF34093F955}" name="2014" dataDxfId="27">
      <calculatedColumnFormula>E3-E15</calculatedColumnFormula>
    </tableColumn>
    <tableColumn id="3" xr3:uid="{6F007CAA-5E46-42C8-9572-2B31B3A01925}" name="2015" dataDxfId="26"/>
    <tableColumn id="4" xr3:uid="{6D8639FA-B988-4D39-A2BF-6095660A17E0}" name="2016" dataDxfId="25"/>
    <tableColumn id="5" xr3:uid="{613F16B6-4AAF-4A6D-91BA-3E4707A00A9F}" name="2017" dataDxfId="24"/>
    <tableColumn id="6" xr3:uid="{7F74A2D7-8539-404C-9D1B-C7D049C04FDC}" name="2018" dataDxfId="23"/>
    <tableColumn id="7" xr3:uid="{27D0E1AF-78CC-4F56-894A-CB5C69C2FF24}" name="2019" dataDxfId="22"/>
    <tableColumn id="8" xr3:uid="{A00BF48F-46A3-4939-9D66-1949340A657C}" name="2020" dataDxfId="21"/>
    <tableColumn id="9" xr3:uid="{A140AFC8-412D-4415-8530-2CA21B5F0139}" name="2021" dataDxfId="20"/>
    <tableColumn id="10" xr3:uid="{8CA235B0-3CA7-491C-A0A4-E4C04C7715E2}" name="2022" dataDxfId="19"/>
    <tableColumn id="11" xr3:uid="{A251DADE-98D6-4FF4-92BD-16A79BE652EE}" name="2023" dataDxfId="18"/>
    <tableColumn id="12" xr3:uid="{5B86FEF8-CBBD-4CF4-8AB0-CBCDE6FD19E7}" name="2024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8CDB62-1EA1-4356-8DEB-D997177746E4}" name="Table1108" displayName="Table1108" ref="A1:O27" totalsRowShown="0">
  <autoFilter ref="A1:O27" xr:uid="{82372F8E-68E6-4DA2-8A6D-3B5C37416E29}"/>
  <tableColumns count="15">
    <tableColumn id="1" xr3:uid="{FB722734-4F30-4683-BB92-68673CE7344D}" name="Geography"/>
    <tableColumn id="2" xr3:uid="{2CCB55AA-746F-400C-8A83-E1A8119A8474}" name="geographies"/>
    <tableColumn id="3" xr3:uid="{DF7A0513-7E25-466E-9258-A3B7CE9ECD0D}" name="plus GWAS"/>
    <tableColumn id="4" xr3:uid="{49BF555B-BEE9-41CA-9412-4624179A2179}" name="plus date range"/>
    <tableColumn id="5" xr3:uid="{55CFA58B-1105-4462-ADF1-7BA2D9928827}" name="2014"/>
    <tableColumn id="6" xr3:uid="{1C57A3A2-B67F-4721-806D-C262590141BC}" name="2015"/>
    <tableColumn id="7" xr3:uid="{0E6FBE4F-5714-4F82-A847-E7DB1F66A982}" name="2016"/>
    <tableColumn id="8" xr3:uid="{0C965574-C6D2-4FDB-8A86-8556C34C337A}" name="2017"/>
    <tableColumn id="9" xr3:uid="{758C18F1-8F59-4BF4-B726-C56DD5D8CF62}" name="2018"/>
    <tableColumn id="10" xr3:uid="{FBE8AAB5-5E81-4835-BB26-A0C8A2AA49E9}" name="2019"/>
    <tableColumn id="11" xr3:uid="{0FD0A8E6-EA2B-45F8-B95E-974C5F9F91DC}" name="2020"/>
    <tableColumn id="12" xr3:uid="{2A69311B-5AA3-47D1-88CA-81D4D76721E8}" name="2021"/>
    <tableColumn id="13" xr3:uid="{AF2B6982-D63D-4FA7-882D-98A099E9AE6B}" name="2022"/>
    <tableColumn id="14" xr3:uid="{17193035-22C6-4A69-B4F1-1AB1519447A8}" name="2023"/>
    <tableColumn id="15" xr3:uid="{501C3FE5-A8AC-4384-95B1-CBF0BD2359E6}" name="20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9B2D7A-E60E-40E4-8C4E-B46A60590121}" name="Table2119" displayName="Table2119" ref="A31:L45" totalsRowShown="0" headerRowDxfId="16" dataDxfId="14" headerRowBorderDxfId="15" tableBorderDxfId="13" totalsRowBorderDxfId="12">
  <autoFilter ref="A31:L45" xr:uid="{2C09D495-165D-4D59-870E-0BCA0D06A0B5}"/>
  <tableColumns count="12">
    <tableColumn id="1" xr3:uid="{B2D60109-38AD-465E-9E86-B7BF188E455C}" name="Geography" dataDxfId="11"/>
    <tableColumn id="2" xr3:uid="{2255A22D-DB40-4B83-9A1C-142367397FB2}" name="2014" dataDxfId="10"/>
    <tableColumn id="3" xr3:uid="{97EC7CB7-B5FB-4847-868E-FE10A65DBFB2}" name="2015" dataDxfId="9"/>
    <tableColumn id="4" xr3:uid="{D9B8DEC7-A0C1-4B09-AE3A-95D35924865D}" name="2016" dataDxfId="8"/>
    <tableColumn id="5" xr3:uid="{9B07E652-15E4-408F-8E20-25411D18B648}" name="2017" dataDxfId="7"/>
    <tableColumn id="6" xr3:uid="{9F10F70A-7BCB-4C73-BFBA-7D572F47AB77}" name="2018" dataDxfId="6"/>
    <tableColumn id="7" xr3:uid="{9B4A9E5D-633B-4548-AF1A-854048BF7161}" name="2019" dataDxfId="5"/>
    <tableColumn id="8" xr3:uid="{FBC9E82F-A625-491B-B293-FF68680A579E}" name="2020" dataDxfId="4"/>
    <tableColumn id="9" xr3:uid="{2E95F463-F1C2-4D50-8C6C-C0017D6D8781}" name="2021" dataDxfId="3"/>
    <tableColumn id="10" xr3:uid="{90A73EF7-2C09-4C58-8EFE-2975308C74F9}" name="2022" dataDxfId="2"/>
    <tableColumn id="11" xr3:uid="{681754B4-7B6C-4A0C-A0DD-2D382E195071}" name="2023" dataDxfId="1"/>
    <tableColumn id="12" xr3:uid="{C5462194-AE81-47D0-B3F6-E7F2A588A28A}" name="20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population.un.org/wpp/Download/Files/1_Indicator%20(Standard)/CSV_FILES/WPP2024_Demographic_Indicators_Medium.csv.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4BD7-D5DF-453A-A79E-6290B77631BC}">
  <dimension ref="A1:AP124"/>
  <sheetViews>
    <sheetView zoomScale="55" zoomScaleNormal="55" workbookViewId="0">
      <selection activeCell="B4" sqref="B4"/>
    </sheetView>
  </sheetViews>
  <sheetFormatPr defaultRowHeight="15" x14ac:dyDescent="0.25"/>
  <sheetData>
    <row r="1" spans="1:4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spans="1:4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1:4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spans="1:4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spans="1:4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spans="1:4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spans="1:4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 spans="1:4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spans="1:4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spans="1:4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spans="1:4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 spans="1:4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spans="1:4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spans="1:4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 spans="1:4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spans="1:4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1:4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spans="1:4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spans="1:4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spans="1:4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1:4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spans="1:4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spans="1:4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spans="1:4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spans="1:4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spans="1:4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spans="1:4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</row>
    <row r="91" spans="1:4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</row>
    <row r="92" spans="1:4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</row>
    <row r="93" spans="1:4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</row>
    <row r="94" spans="1:4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</row>
    <row r="95" spans="1:4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 spans="1:4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</row>
    <row r="97" spans="1:4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</row>
    <row r="98" spans="1:4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</row>
    <row r="99" spans="1:4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</row>
    <row r="100" spans="1:4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</row>
    <row r="101" spans="1:4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</row>
    <row r="102" spans="1:4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</row>
    <row r="103" spans="1:4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</row>
    <row r="104" spans="1:4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</row>
    <row r="105" spans="1:4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</row>
    <row r="106" spans="1:4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spans="1:4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 spans="1:4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 spans="1:4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 spans="1:4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 spans="1:4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 spans="1:4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</row>
    <row r="113" spans="1:4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 spans="1:4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</row>
    <row r="115" spans="1:4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 spans="1:4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 spans="1:4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spans="1:4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 spans="1:4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 spans="1:4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spans="1:4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 spans="1:4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 spans="1:4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4B4F-1C0F-4F3D-B3B7-A84A3EC07AE3}">
  <sheetPr>
    <tabColor theme="7" tint="-0.249977111117893"/>
  </sheetPr>
  <dimension ref="B1:P29"/>
  <sheetViews>
    <sheetView zoomScale="80" zoomScaleNormal="80" workbookViewId="0">
      <selection activeCell="C2" sqref="C2"/>
    </sheetView>
  </sheetViews>
  <sheetFormatPr defaultRowHeight="15" x14ac:dyDescent="0.25"/>
  <cols>
    <col min="1" max="1" width="26.5703125" customWidth="1"/>
    <col min="2" max="5" width="21.42578125" customWidth="1"/>
    <col min="6" max="6" width="28.42578125" customWidth="1"/>
    <col min="7" max="9" width="21.42578125" customWidth="1"/>
    <col min="10" max="10" width="28.42578125" customWidth="1"/>
    <col min="11" max="16" width="21.42578125" customWidth="1"/>
    <col min="17" max="17" width="9.42578125" customWidth="1"/>
  </cols>
  <sheetData>
    <row r="1" spans="2:16" x14ac:dyDescent="0.25">
      <c r="B1" t="s">
        <v>0</v>
      </c>
      <c r="C1" t="s">
        <v>1</v>
      </c>
      <c r="D1" t="s">
        <v>78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2:16" x14ac:dyDescent="0.25">
      <c r="C2" t="s">
        <v>84</v>
      </c>
      <c r="D2" t="s">
        <v>84</v>
      </c>
      <c r="E2" t="s">
        <v>84</v>
      </c>
      <c r="F2" t="s">
        <v>84</v>
      </c>
      <c r="G2" t="s">
        <v>84</v>
      </c>
      <c r="H2" t="s">
        <v>84</v>
      </c>
      <c r="I2" t="s">
        <v>84</v>
      </c>
      <c r="J2" t="s">
        <v>84</v>
      </c>
      <c r="K2" t="s">
        <v>84</v>
      </c>
      <c r="L2" t="s">
        <v>84</v>
      </c>
      <c r="M2" t="s">
        <v>84</v>
      </c>
      <c r="N2" t="s">
        <v>84</v>
      </c>
      <c r="O2" t="s">
        <v>84</v>
      </c>
      <c r="P2" t="s">
        <v>84</v>
      </c>
    </row>
    <row r="3" spans="2:16" x14ac:dyDescent="0.25">
      <c r="C3" s="1" t="s">
        <v>36</v>
      </c>
      <c r="D3" s="1" t="s">
        <v>36</v>
      </c>
      <c r="E3" s="1" t="s">
        <v>36</v>
      </c>
      <c r="F3" s="1" t="s">
        <v>36</v>
      </c>
      <c r="G3" s="1" t="s">
        <v>36</v>
      </c>
      <c r="H3" s="1" t="s">
        <v>36</v>
      </c>
      <c r="I3" s="1" t="s">
        <v>36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36</v>
      </c>
      <c r="P3" s="1" t="s">
        <v>36</v>
      </c>
    </row>
    <row r="4" spans="2:16" x14ac:dyDescent="0.25">
      <c r="B4" t="s">
        <v>74</v>
      </c>
      <c r="C4" t="s">
        <v>87</v>
      </c>
      <c r="D4" t="str">
        <f>C4&amp;" and 1"</f>
        <v>exp geographic names/ and 1</v>
      </c>
      <c r="E4" t="str">
        <f>C4&amp;" and 1 and 2"</f>
        <v>exp geographic names/ and 1 and 2</v>
      </c>
      <c r="F4" t="str">
        <f>$C4&amp;" and 1 and "&amp;F$1&amp;"*.yr."</f>
        <v>exp geographic names/ and 1 and 2014*.yr.</v>
      </c>
      <c r="G4" t="str">
        <f t="shared" ref="G4:P19" si="0">$C4&amp;" and 1 and "&amp;G$1&amp;"*.yr."</f>
        <v>exp geographic names/ and 1 and 2015*.yr.</v>
      </c>
      <c r="H4" t="str">
        <f t="shared" si="0"/>
        <v>exp geographic names/ and 1 and 2016*.yr.</v>
      </c>
      <c r="I4" t="str">
        <f t="shared" si="0"/>
        <v>exp geographic names/ and 1 and 2017*.yr.</v>
      </c>
      <c r="J4" t="str">
        <f t="shared" si="0"/>
        <v>exp geographic names/ and 1 and 2018*.yr.</v>
      </c>
      <c r="K4" t="str">
        <f t="shared" si="0"/>
        <v>exp geographic names/ and 1 and 2019*.yr.</v>
      </c>
      <c r="L4" t="str">
        <f t="shared" si="0"/>
        <v>exp geographic names/ and 1 and 2020*.yr.</v>
      </c>
      <c r="M4" t="str">
        <f t="shared" si="0"/>
        <v>exp geographic names/ and 1 and 2021*.yr.</v>
      </c>
      <c r="N4" t="str">
        <f t="shared" si="0"/>
        <v>exp geographic names/ and 1 and 2022*.yr.</v>
      </c>
      <c r="O4" t="str">
        <f t="shared" si="0"/>
        <v>exp geographic names/ and 1 and 2023*.yr.</v>
      </c>
      <c r="P4" t="str">
        <f t="shared" si="0"/>
        <v>exp geographic names/ and 1 and 2024*.yr.</v>
      </c>
    </row>
    <row r="5" spans="2:16" x14ac:dyDescent="0.25">
      <c r="B5" s="2" t="s">
        <v>75</v>
      </c>
      <c r="C5" t="s">
        <v>88</v>
      </c>
      <c r="D5" t="str">
        <f t="shared" ref="D5:D29" si="1">C5&amp;" and 1"</f>
        <v>exp United States/ and 1</v>
      </c>
      <c r="E5" t="str">
        <f t="shared" ref="E5:E29" si="2">C5&amp;" and 1 and 2"</f>
        <v>exp United States/ and 1 and 2</v>
      </c>
      <c r="F5" t="str">
        <f t="shared" ref="F5:P29" si="3">$C5&amp;" and 1 and "&amp;F$1&amp;"*.yr."</f>
        <v>exp United States/ and 1 and 2014*.yr.</v>
      </c>
      <c r="G5" t="str">
        <f t="shared" si="0"/>
        <v>exp United States/ and 1 and 2015*.yr.</v>
      </c>
      <c r="H5" t="str">
        <f t="shared" si="0"/>
        <v>exp United States/ and 1 and 2016*.yr.</v>
      </c>
      <c r="I5" t="str">
        <f t="shared" si="0"/>
        <v>exp United States/ and 1 and 2017*.yr.</v>
      </c>
      <c r="J5" t="str">
        <f t="shared" si="0"/>
        <v>exp United States/ and 1 and 2018*.yr.</v>
      </c>
      <c r="K5" t="str">
        <f t="shared" si="0"/>
        <v>exp United States/ and 1 and 2019*.yr.</v>
      </c>
      <c r="L5" t="str">
        <f t="shared" si="0"/>
        <v>exp United States/ and 1 and 2020*.yr.</v>
      </c>
      <c r="M5" t="str">
        <f t="shared" si="0"/>
        <v>exp United States/ and 1 and 2021*.yr.</v>
      </c>
      <c r="N5" t="str">
        <f t="shared" si="0"/>
        <v>exp United States/ and 1 and 2022*.yr.</v>
      </c>
      <c r="O5" t="str">
        <f t="shared" si="0"/>
        <v>exp United States/ and 1 and 2023*.yr.</v>
      </c>
      <c r="P5" t="str">
        <f t="shared" si="0"/>
        <v>exp United States/ and 1 and 2024*.yr.</v>
      </c>
    </row>
    <row r="6" spans="2:16" x14ac:dyDescent="0.25">
      <c r="B6" t="s">
        <v>37</v>
      </c>
      <c r="C6" t="s">
        <v>89</v>
      </c>
      <c r="D6" t="str">
        <f>C6&amp;" and 1"</f>
        <v>(north america/ or exp canada/ or exp mexico/) and 1</v>
      </c>
      <c r="E6" t="str">
        <f>C6&amp;" and 1 and 2"</f>
        <v>(north america/ or exp canada/ or exp mexico/) and 1 and 2</v>
      </c>
      <c r="F6" t="str">
        <f t="shared" ref="F6:P6" si="4">$C6&amp;" and 1 and "&amp;F$1&amp;"*.yr."</f>
        <v>(north america/ or exp canada/ or exp mexico/) and 1 and 2014*.yr.</v>
      </c>
      <c r="G6" t="str">
        <f t="shared" si="4"/>
        <v>(north america/ or exp canada/ or exp mexico/) and 1 and 2015*.yr.</v>
      </c>
      <c r="H6" t="str">
        <f t="shared" si="4"/>
        <v>(north america/ or exp canada/ or exp mexico/) and 1 and 2016*.yr.</v>
      </c>
      <c r="I6" t="str">
        <f t="shared" si="4"/>
        <v>(north america/ or exp canada/ or exp mexico/) and 1 and 2017*.yr.</v>
      </c>
      <c r="J6" t="str">
        <f t="shared" si="4"/>
        <v>(north america/ or exp canada/ or exp mexico/) and 1 and 2018*.yr.</v>
      </c>
      <c r="K6" t="str">
        <f t="shared" si="4"/>
        <v>(north america/ or exp canada/ or exp mexico/) and 1 and 2019*.yr.</v>
      </c>
      <c r="L6" t="str">
        <f t="shared" si="4"/>
        <v>(north america/ or exp canada/ or exp mexico/) and 1 and 2020*.yr.</v>
      </c>
      <c r="M6" t="str">
        <f t="shared" si="4"/>
        <v>(north america/ or exp canada/ or exp mexico/) and 1 and 2021*.yr.</v>
      </c>
      <c r="N6" t="str">
        <f t="shared" si="4"/>
        <v>(north america/ or exp canada/ or exp mexico/) and 1 and 2022*.yr.</v>
      </c>
      <c r="O6" t="str">
        <f t="shared" si="4"/>
        <v>(north america/ or exp canada/ or exp mexico/) and 1 and 2023*.yr.</v>
      </c>
      <c r="P6" t="str">
        <f t="shared" si="4"/>
        <v>(north america/ or exp canada/ or exp mexico/) and 1 and 2024*.yr.</v>
      </c>
    </row>
    <row r="7" spans="2:16" x14ac:dyDescent="0.25"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2014*.yr.</v>
      </c>
      <c r="G7" t="str">
        <f t="shared" si="0"/>
        <v>exp united kingdom/ and 1 and 2015*.yr.</v>
      </c>
      <c r="H7" t="str">
        <f t="shared" si="0"/>
        <v>exp united kingdom/ and 1 and 2016*.yr.</v>
      </c>
      <c r="I7" t="str">
        <f t="shared" si="0"/>
        <v>exp united kingdom/ and 1 and 2017*.yr.</v>
      </c>
      <c r="J7" t="str">
        <f t="shared" si="0"/>
        <v>exp united kingdom/ and 1 and 2018*.yr.</v>
      </c>
      <c r="K7" t="str">
        <f t="shared" si="0"/>
        <v>exp united kingdom/ and 1 and 2019*.yr.</v>
      </c>
      <c r="L7" t="str">
        <f t="shared" si="0"/>
        <v>exp united kingdom/ and 1 and 2020*.yr.</v>
      </c>
      <c r="M7" t="str">
        <f t="shared" si="0"/>
        <v>exp united kingdom/ and 1 and 2021*.yr.</v>
      </c>
      <c r="N7" t="str">
        <f t="shared" si="0"/>
        <v>exp united kingdom/ and 1 and 2022*.yr.</v>
      </c>
      <c r="O7" t="str">
        <f t="shared" si="0"/>
        <v>exp united kingdom/ and 1 and 2023*.yr.</v>
      </c>
      <c r="P7" t="str">
        <f t="shared" si="0"/>
        <v>exp united kingdom/ and 1 and 2024*.yr.</v>
      </c>
    </row>
    <row r="8" spans="2:16" x14ac:dyDescent="0.25">
      <c r="B8" t="s">
        <v>38</v>
      </c>
      <c r="C8" t="s">
        <v>90</v>
      </c>
      <c r="D8" t="str">
        <f t="shared" si="1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</v>
      </c>
      <c r="E8" t="str">
        <f t="shared" si="2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</v>
      </c>
      <c r="F8" t="str">
        <f t="shared" si="3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2014*.yr.</v>
      </c>
      <c r="G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2015*.yr.</v>
      </c>
      <c r="H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2016*.yr.</v>
      </c>
      <c r="I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2017*.yr.</v>
      </c>
      <c r="J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2018*.yr.</v>
      </c>
      <c r="K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2019*.yr.</v>
      </c>
      <c r="L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2020*.yr.</v>
      </c>
      <c r="M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2021*.yr.</v>
      </c>
      <c r="N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2022*.yr.</v>
      </c>
      <c r="O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2023*.yr.</v>
      </c>
      <c r="P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2024*.yr.</v>
      </c>
    </row>
    <row r="9" spans="2:16" x14ac:dyDescent="0.25"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5">$C9&amp;" and 1 and "&amp;F$1&amp;"*.yr."</f>
        <v>exp China/ and 1 and 2014*.yr.</v>
      </c>
      <c r="G9" t="str">
        <f t="shared" si="5"/>
        <v>exp China/ and 1 and 2015*.yr.</v>
      </c>
      <c r="H9" t="str">
        <f t="shared" si="5"/>
        <v>exp China/ and 1 and 2016*.yr.</v>
      </c>
      <c r="I9" t="str">
        <f t="shared" si="5"/>
        <v>exp China/ and 1 and 2017*.yr.</v>
      </c>
      <c r="J9" t="str">
        <f t="shared" si="5"/>
        <v>exp China/ and 1 and 2018*.yr.</v>
      </c>
      <c r="K9" t="str">
        <f t="shared" si="5"/>
        <v>exp China/ and 1 and 2019*.yr.</v>
      </c>
      <c r="L9" t="str">
        <f t="shared" si="5"/>
        <v>exp China/ and 1 and 2020*.yr.</v>
      </c>
      <c r="M9" t="str">
        <f t="shared" si="5"/>
        <v>exp China/ and 1 and 2021*.yr.</v>
      </c>
      <c r="N9" t="str">
        <f t="shared" si="5"/>
        <v>exp China/ and 1 and 2022*.yr.</v>
      </c>
      <c r="O9" t="str">
        <f t="shared" si="5"/>
        <v>exp China/ and 1 and 2023*.yr.</v>
      </c>
      <c r="P9" t="str">
        <f t="shared" si="5"/>
        <v>exp China/ and 1 and 2024*.yr.</v>
      </c>
    </row>
    <row r="10" spans="2:16" x14ac:dyDescent="0.25">
      <c r="B10" t="s">
        <v>41</v>
      </c>
      <c r="C10" t="s">
        <v>91</v>
      </c>
      <c r="D10" t="str">
        <f>C10&amp;" and 1"</f>
        <v>(Far East/ or Japan/ or exp Korea/ or Mongolia/ or Philippines/ or Taiwan/) and 1</v>
      </c>
      <c r="E10" t="str">
        <f>C10&amp;" and 1 and 2"</f>
        <v>(Far East/ or Japan/ or exp Korea/ or Mongolia/ or Philippines/ or Taiwan/) and 1 and 2</v>
      </c>
      <c r="F10" t="str">
        <f t="shared" si="5"/>
        <v>(Far East/ or Japan/ or exp Korea/ or Mongolia/ or Philippines/ or Taiwan/) and 1 and 2014*.yr.</v>
      </c>
      <c r="G10" t="str">
        <f t="shared" si="5"/>
        <v>(Far East/ or Japan/ or exp Korea/ or Mongolia/ or Philippines/ or Taiwan/) and 1 and 2015*.yr.</v>
      </c>
      <c r="H10" t="str">
        <f t="shared" si="5"/>
        <v>(Far East/ or Japan/ or exp Korea/ or Mongolia/ or Philippines/ or Taiwan/) and 1 and 2016*.yr.</v>
      </c>
      <c r="I10" t="str">
        <f t="shared" si="5"/>
        <v>(Far East/ or Japan/ or exp Korea/ or Mongolia/ or Philippines/ or Taiwan/) and 1 and 2017*.yr.</v>
      </c>
      <c r="J10" t="str">
        <f t="shared" si="5"/>
        <v>(Far East/ or Japan/ or exp Korea/ or Mongolia/ or Philippines/ or Taiwan/) and 1 and 2018*.yr.</v>
      </c>
      <c r="K10" t="str">
        <f t="shared" si="5"/>
        <v>(Far East/ or Japan/ or exp Korea/ or Mongolia/ or Philippines/ or Taiwan/) and 1 and 2019*.yr.</v>
      </c>
      <c r="L10" t="str">
        <f t="shared" si="5"/>
        <v>(Far East/ or Japan/ or exp Korea/ or Mongolia/ or Philippines/ or Taiwan/) and 1 and 2020*.yr.</v>
      </c>
      <c r="M10" t="str">
        <f t="shared" si="5"/>
        <v>(Far East/ or Japan/ or exp Korea/ or Mongolia/ or Philippines/ or Taiwan/) and 1 and 2021*.yr.</v>
      </c>
      <c r="N10" t="str">
        <f t="shared" si="5"/>
        <v>(Far East/ or Japan/ or exp Korea/ or Mongolia/ or Philippines/ or Taiwan/) and 1 and 2022*.yr.</v>
      </c>
      <c r="O10" t="str">
        <f t="shared" si="5"/>
        <v>(Far East/ or Japan/ or exp Korea/ or Mongolia/ or Philippines/ or Taiwan/) and 1 and 2023*.yr.</v>
      </c>
      <c r="P10" t="str">
        <f t="shared" si="5"/>
        <v>(Far East/ or Japan/ or exp Korea/ or Mongolia/ or Philippines/ or Taiwan/) and 1 and 2024*.yr.</v>
      </c>
    </row>
    <row r="11" spans="2:16" x14ac:dyDescent="0.25">
      <c r="B11" t="s">
        <v>6</v>
      </c>
      <c r="C11" t="s">
        <v>92</v>
      </c>
      <c r="D11" t="str">
        <f>C11&amp;" and 1"</f>
        <v>exp South Asia/  and 1</v>
      </c>
      <c r="E11" t="str">
        <f>C11&amp;" and 1 and 2"</f>
        <v>exp South Asia/  and 1 and 2</v>
      </c>
      <c r="F11" t="str">
        <f t="shared" si="5"/>
        <v>exp South Asia/  and 1 and 2014*.yr.</v>
      </c>
      <c r="G11" t="str">
        <f t="shared" si="5"/>
        <v>exp South Asia/  and 1 and 2015*.yr.</v>
      </c>
      <c r="H11" t="str">
        <f t="shared" si="5"/>
        <v>exp South Asia/  and 1 and 2016*.yr.</v>
      </c>
      <c r="I11" t="str">
        <f t="shared" si="5"/>
        <v>exp South Asia/  and 1 and 2017*.yr.</v>
      </c>
      <c r="J11" t="str">
        <f t="shared" si="5"/>
        <v>exp South Asia/  and 1 and 2018*.yr.</v>
      </c>
      <c r="K11" t="str">
        <f t="shared" si="5"/>
        <v>exp South Asia/  and 1 and 2019*.yr.</v>
      </c>
      <c r="L11" t="str">
        <f t="shared" si="5"/>
        <v>exp South Asia/  and 1 and 2020*.yr.</v>
      </c>
      <c r="M11" t="str">
        <f t="shared" si="5"/>
        <v>exp South Asia/  and 1 and 2021*.yr.</v>
      </c>
      <c r="N11" t="str">
        <f t="shared" si="5"/>
        <v>exp South Asia/  and 1 and 2022*.yr.</v>
      </c>
      <c r="O11" t="str">
        <f t="shared" si="5"/>
        <v>exp South Asia/  and 1 and 2023*.yr.</v>
      </c>
      <c r="P11" t="str">
        <f t="shared" si="5"/>
        <v>exp South Asia/  and 1 and 2024*.yr.</v>
      </c>
    </row>
    <row r="12" spans="2:16" x14ac:dyDescent="0.25">
      <c r="B12" t="s">
        <v>42</v>
      </c>
      <c r="C12" t="s">
        <v>93</v>
      </c>
      <c r="D12" t="str">
        <f>C12&amp;" and 1"</f>
        <v>exp Southeast Asia/ and 1</v>
      </c>
      <c r="E12" t="str">
        <f>C12&amp;" and 1 and 2"</f>
        <v>exp Southeast Asia/ and 1 and 2</v>
      </c>
      <c r="F12" t="str">
        <f t="shared" si="5"/>
        <v>exp Southeast Asia/ and 1 and 2014*.yr.</v>
      </c>
      <c r="G12" t="str">
        <f t="shared" si="5"/>
        <v>exp Southeast Asia/ and 1 and 2015*.yr.</v>
      </c>
      <c r="H12" t="str">
        <f t="shared" si="5"/>
        <v>exp Southeast Asia/ and 1 and 2016*.yr.</v>
      </c>
      <c r="I12" t="str">
        <f t="shared" si="5"/>
        <v>exp Southeast Asia/ and 1 and 2017*.yr.</v>
      </c>
      <c r="J12" t="str">
        <f t="shared" si="5"/>
        <v>exp Southeast Asia/ and 1 and 2018*.yr.</v>
      </c>
      <c r="K12" t="str">
        <f t="shared" si="5"/>
        <v>exp Southeast Asia/ and 1 and 2019*.yr.</v>
      </c>
      <c r="L12" t="str">
        <f t="shared" si="5"/>
        <v>exp Southeast Asia/ and 1 and 2020*.yr.</v>
      </c>
      <c r="M12" t="str">
        <f t="shared" si="5"/>
        <v>exp Southeast Asia/ and 1 and 2021*.yr.</v>
      </c>
      <c r="N12" t="str">
        <f t="shared" si="5"/>
        <v>exp Southeast Asia/ and 1 and 2022*.yr.</v>
      </c>
      <c r="O12" t="str">
        <f t="shared" si="5"/>
        <v>exp Southeast Asia/ and 1 and 2023*.yr.</v>
      </c>
      <c r="P12" t="str">
        <f t="shared" si="5"/>
        <v>exp Southeast Asia/ and 1 and 2024*.yr.</v>
      </c>
    </row>
    <row r="13" spans="2:16" x14ac:dyDescent="0.25"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2014*.yr.</v>
      </c>
      <c r="G13" t="str">
        <f>$C13&amp;" and 1 and "&amp;G$1&amp;"*.yr."</f>
        <v>exp Africa/ and 1 and 2015*.yr.</v>
      </c>
      <c r="H13" t="str">
        <f t="shared" si="0"/>
        <v>exp Africa/ and 1 and 2016*.yr.</v>
      </c>
      <c r="I13" t="str">
        <f t="shared" si="0"/>
        <v>exp Africa/ and 1 and 2017*.yr.</v>
      </c>
      <c r="J13" t="str">
        <f t="shared" si="0"/>
        <v>exp Africa/ and 1 and 2018*.yr.</v>
      </c>
      <c r="K13" t="str">
        <f t="shared" si="0"/>
        <v>exp Africa/ and 1 and 2019*.yr.</v>
      </c>
      <c r="L13" t="str">
        <f t="shared" si="0"/>
        <v>exp Africa/ and 1 and 2020*.yr.</v>
      </c>
      <c r="M13" t="str">
        <f t="shared" si="0"/>
        <v>exp Africa/ and 1 and 2021*.yr.</v>
      </c>
      <c r="N13" t="str">
        <f t="shared" si="0"/>
        <v>exp Africa/ and 1 and 2022*.yr.</v>
      </c>
      <c r="O13" t="str">
        <f t="shared" si="0"/>
        <v>exp Africa/ and 1 and 2023*.yr.</v>
      </c>
      <c r="P13" t="str">
        <f t="shared" si="0"/>
        <v>exp Africa/ and 1 and 2024*.yr.</v>
      </c>
    </row>
    <row r="14" spans="2:16" x14ac:dyDescent="0.25"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2014*.yr.</v>
      </c>
      <c r="G14" t="str">
        <f t="shared" si="0"/>
        <v>exp Middle East/ and 1 and 2015*.yr.</v>
      </c>
      <c r="H14" t="str">
        <f t="shared" si="0"/>
        <v>exp Middle East/ and 1 and 2016*.yr.</v>
      </c>
      <c r="I14" t="str">
        <f t="shared" si="0"/>
        <v>exp Middle East/ and 1 and 2017*.yr.</v>
      </c>
      <c r="J14" t="str">
        <f t="shared" si="0"/>
        <v>exp Middle East/ and 1 and 2018*.yr.</v>
      </c>
      <c r="K14" t="str">
        <f t="shared" si="0"/>
        <v>exp Middle East/ and 1 and 2019*.yr.</v>
      </c>
      <c r="L14" t="str">
        <f t="shared" si="0"/>
        <v>exp Middle East/ and 1 and 2020*.yr.</v>
      </c>
      <c r="M14" t="str">
        <f t="shared" si="0"/>
        <v>exp Middle East/ and 1 and 2021*.yr.</v>
      </c>
      <c r="N14" t="str">
        <f t="shared" si="0"/>
        <v>exp Middle East/ and 1 and 2022*.yr.</v>
      </c>
      <c r="O14" t="str">
        <f t="shared" si="0"/>
        <v>exp Middle East/ and 1 and 2023*.yr.</v>
      </c>
      <c r="P14" t="str">
        <f t="shared" si="0"/>
        <v>exp Middle East/ and 1 and 2024*.yr.</v>
      </c>
    </row>
    <row r="15" spans="2:16" x14ac:dyDescent="0.25">
      <c r="B15" t="s">
        <v>15</v>
      </c>
      <c r="C15" t="s">
        <v>95</v>
      </c>
      <c r="D15" t="str">
        <f t="shared" si="1"/>
        <v>exp "Australia and New Zealand"/ and 1</v>
      </c>
      <c r="E15" t="str">
        <f t="shared" si="2"/>
        <v>exp "Australia and New Zealand"/ and 1 and 2</v>
      </c>
      <c r="F15" t="str">
        <f t="shared" si="3"/>
        <v>exp "Australia and New Zealand"/ and 1 and 2014*.yr.</v>
      </c>
      <c r="G15" t="str">
        <f t="shared" si="0"/>
        <v>exp "Australia and New Zealand"/ and 1 and 2015*.yr.</v>
      </c>
      <c r="H15" t="str">
        <f t="shared" si="0"/>
        <v>exp "Australia and New Zealand"/ and 1 and 2016*.yr.</v>
      </c>
      <c r="I15" t="str">
        <f t="shared" si="0"/>
        <v>exp "Australia and New Zealand"/ and 1 and 2017*.yr.</v>
      </c>
      <c r="J15" t="str">
        <f t="shared" si="0"/>
        <v>exp "Australia and New Zealand"/ and 1 and 2018*.yr.</v>
      </c>
      <c r="K15" t="str">
        <f t="shared" si="0"/>
        <v>exp "Australia and New Zealand"/ and 1 and 2019*.yr.</v>
      </c>
      <c r="L15" t="str">
        <f t="shared" si="0"/>
        <v>exp "Australia and New Zealand"/ and 1 and 2020*.yr.</v>
      </c>
      <c r="M15" t="str">
        <f t="shared" si="0"/>
        <v>exp "Australia and New Zealand"/ and 1 and 2021*.yr.</v>
      </c>
      <c r="N15" t="str">
        <f t="shared" si="0"/>
        <v>exp "Australia and New Zealand"/ and 1 and 2022*.yr.</v>
      </c>
      <c r="O15" t="str">
        <f t="shared" si="0"/>
        <v>exp "Australia and New Zealand"/ and 1 and 2023*.yr.</v>
      </c>
      <c r="P15" t="str">
        <f t="shared" si="0"/>
        <v>exp "Australia and New Zealand"/ and 1 and 2024*.yr.</v>
      </c>
    </row>
    <row r="16" spans="2:16" x14ac:dyDescent="0.25">
      <c r="B16" t="s">
        <v>43</v>
      </c>
      <c r="C16" t="s">
        <v>96</v>
      </c>
      <c r="D16" t="str">
        <f t="shared" si="1"/>
        <v>(exp "South and Central America"/ or exp central Asia/ or northern Asia/  or western Asia/ or Armenia/ or exp Azerbaijan/ or Egypt/ or exp "Georgia (republic)"/ or Caspian Sea/) and 1</v>
      </c>
      <c r="E16" t="str">
        <f t="shared" si="2"/>
        <v>(exp "South and Central America"/ or exp central Asia/ or northern Asia/  or western Asia/ or Armenia/ or exp Azerbaijan/ or Egypt/ or exp "Georgia (republic)"/ or Caspian Sea/) and 1 and 2</v>
      </c>
      <c r="F16" t="str">
        <f t="shared" si="3"/>
        <v>(exp "South and Central America"/ or exp central Asia/ or northern Asia/  or western Asia/ or Armenia/ or exp Azerbaijan/ or Egypt/ or exp "Georgia (republic)"/ or Caspian Sea/) and 1 and 2014*.yr.</v>
      </c>
      <c r="G16" t="str">
        <f t="shared" si="0"/>
        <v>(exp "South and Central America"/ or exp central Asia/ or northern Asia/  or western Asia/ or Armenia/ or exp Azerbaijan/ or Egypt/ or exp "Georgia (republic)"/ or Caspian Sea/) and 1 and 2015*.yr.</v>
      </c>
      <c r="H16" t="str">
        <f t="shared" si="0"/>
        <v>(exp "South and Central America"/ or exp central Asia/ or northern Asia/  or western Asia/ or Armenia/ or exp Azerbaijan/ or Egypt/ or exp "Georgia (republic)"/ or Caspian Sea/) and 1 and 2016*.yr.</v>
      </c>
      <c r="I16" t="str">
        <f t="shared" si="0"/>
        <v>(exp "South and Central America"/ or exp central Asia/ or northern Asia/  or western Asia/ or Armenia/ or exp Azerbaijan/ or Egypt/ or exp "Georgia (republic)"/ or Caspian Sea/) and 1 and 2017*.yr.</v>
      </c>
      <c r="J16" t="str">
        <f t="shared" si="0"/>
        <v>(exp "South and Central America"/ or exp central Asia/ or northern Asia/  or western Asia/ or Armenia/ or exp Azerbaijan/ or Egypt/ or exp "Georgia (republic)"/ or Caspian Sea/) and 1 and 2018*.yr.</v>
      </c>
      <c r="K16" t="str">
        <f t="shared" si="0"/>
        <v>(exp "South and Central America"/ or exp central Asia/ or northern Asia/  or western Asia/ or Armenia/ or exp Azerbaijan/ or Egypt/ or exp "Georgia (republic)"/ or Caspian Sea/) and 1 and 2019*.yr.</v>
      </c>
      <c r="L16" t="str">
        <f t="shared" si="0"/>
        <v>(exp "South and Central America"/ or exp central Asia/ or northern Asia/  or western Asia/ or Armenia/ or exp Azerbaijan/ or Egypt/ or exp "Georgia (republic)"/ or Caspian Sea/) and 1 and 2020*.yr.</v>
      </c>
      <c r="M16" t="str">
        <f t="shared" si="0"/>
        <v>(exp "South and Central America"/ or exp central Asia/ or northern Asia/  or western Asia/ or Armenia/ or exp Azerbaijan/ or Egypt/ or exp "Georgia (republic)"/ or Caspian Sea/) and 1 and 2021*.yr.</v>
      </c>
      <c r="N16" t="str">
        <f t="shared" si="0"/>
        <v>(exp "South and Central America"/ or exp central Asia/ or northern Asia/  or western Asia/ or Armenia/ or exp Azerbaijan/ or Egypt/ or exp "Georgia (republic)"/ or Caspian Sea/) and 1 and 2022*.yr.</v>
      </c>
      <c r="O16" t="str">
        <f t="shared" si="0"/>
        <v>(exp "South and Central America"/ or exp central Asia/ or northern Asia/  or western Asia/ or Armenia/ or exp Azerbaijan/ or Egypt/ or exp "Georgia (republic)"/ or Caspian Sea/) and 1 and 2023*.yr.</v>
      </c>
      <c r="P16" t="str">
        <f t="shared" si="0"/>
        <v>(exp "South and Central America"/ or exp central Asia/ or northern Asia/  or western Asia/ or Armenia/ or exp Azerbaijan/ or Egypt/ or exp "Georgia (republic)"/ or Caspian Sea/) and 1 and 2024*.yr.</v>
      </c>
    </row>
    <row r="17" spans="2:16" x14ac:dyDescent="0.25"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2014*.yr.</v>
      </c>
      <c r="G17" t="str">
        <f t="shared" si="0"/>
        <v>(4 and ( 5 OR 6 OR 7 OR 8 OR 9 OR 10 OR 11 OR 12 OR 13 OR 14 OR 15)) and 1 and 2015*.yr.</v>
      </c>
      <c r="H17" t="str">
        <f t="shared" si="0"/>
        <v>(4 and ( 5 OR 6 OR 7 OR 8 OR 9 OR 10 OR 11 OR 12 OR 13 OR 14 OR 15)) and 1 and 2016*.yr.</v>
      </c>
      <c r="I17" t="str">
        <f t="shared" si="0"/>
        <v>(4 and ( 5 OR 6 OR 7 OR 8 OR 9 OR 10 OR 11 OR 12 OR 13 OR 14 OR 15)) and 1 and 2017*.yr.</v>
      </c>
      <c r="J17" t="str">
        <f t="shared" si="0"/>
        <v>(4 and ( 5 OR 6 OR 7 OR 8 OR 9 OR 10 OR 11 OR 12 OR 13 OR 14 OR 15)) and 1 and 2018*.yr.</v>
      </c>
      <c r="K17" t="str">
        <f t="shared" si="0"/>
        <v>(4 and ( 5 OR 6 OR 7 OR 8 OR 9 OR 10 OR 11 OR 12 OR 13 OR 14 OR 15)) and 1 and 2019*.yr.</v>
      </c>
      <c r="L17" t="str">
        <f t="shared" si="0"/>
        <v>(4 and ( 5 OR 6 OR 7 OR 8 OR 9 OR 10 OR 11 OR 12 OR 13 OR 14 OR 15)) and 1 and 2020*.yr.</v>
      </c>
      <c r="M17" t="str">
        <f t="shared" si="0"/>
        <v>(4 and ( 5 OR 6 OR 7 OR 8 OR 9 OR 10 OR 11 OR 12 OR 13 OR 14 OR 15)) and 1 and 2021*.yr.</v>
      </c>
      <c r="N17" t="str">
        <f t="shared" si="0"/>
        <v>(4 and ( 5 OR 6 OR 7 OR 8 OR 9 OR 10 OR 11 OR 12 OR 13 OR 14 OR 15)) and 1 and 2022*.yr.</v>
      </c>
      <c r="O17" t="str">
        <f t="shared" si="0"/>
        <v>(4 and ( 5 OR 6 OR 7 OR 8 OR 9 OR 10 OR 11 OR 12 OR 13 OR 14 OR 15)) and 1 and 2023*.yr.</v>
      </c>
      <c r="P17" t="str">
        <f t="shared" si="0"/>
        <v>(4 and ( 5 OR 6 OR 7 OR 8 OR 9 OR 10 OR 11 OR 12 OR 13 OR 14 OR 15)) and 1 and 2024*.yr.</v>
      </c>
    </row>
    <row r="18" spans="2:16" x14ac:dyDescent="0.25"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2014*.yr.</v>
      </c>
      <c r="G18" t="str">
        <f t="shared" si="0"/>
        <v>(5 and ( 4 OR 6 OR 7 OR 8 OR 9 OR 10 OR 11 OR 12 OR 13 OR 14 OR 15)) and 1 and 2015*.yr.</v>
      </c>
      <c r="H18" t="str">
        <f t="shared" si="0"/>
        <v>(5 and ( 4 OR 6 OR 7 OR 8 OR 9 OR 10 OR 11 OR 12 OR 13 OR 14 OR 15)) and 1 and 2016*.yr.</v>
      </c>
      <c r="I18" t="str">
        <f t="shared" si="0"/>
        <v>(5 and ( 4 OR 6 OR 7 OR 8 OR 9 OR 10 OR 11 OR 12 OR 13 OR 14 OR 15)) and 1 and 2017*.yr.</v>
      </c>
      <c r="J18" t="str">
        <f t="shared" si="0"/>
        <v>(5 and ( 4 OR 6 OR 7 OR 8 OR 9 OR 10 OR 11 OR 12 OR 13 OR 14 OR 15)) and 1 and 2018*.yr.</v>
      </c>
      <c r="K18" t="str">
        <f t="shared" si="0"/>
        <v>(5 and ( 4 OR 6 OR 7 OR 8 OR 9 OR 10 OR 11 OR 12 OR 13 OR 14 OR 15)) and 1 and 2019*.yr.</v>
      </c>
      <c r="L18" t="str">
        <f t="shared" si="0"/>
        <v>(5 and ( 4 OR 6 OR 7 OR 8 OR 9 OR 10 OR 11 OR 12 OR 13 OR 14 OR 15)) and 1 and 2020*.yr.</v>
      </c>
      <c r="M18" t="str">
        <f t="shared" si="0"/>
        <v>(5 and ( 4 OR 6 OR 7 OR 8 OR 9 OR 10 OR 11 OR 12 OR 13 OR 14 OR 15)) and 1 and 2021*.yr.</v>
      </c>
      <c r="N18" t="str">
        <f t="shared" si="0"/>
        <v>(5 and ( 4 OR 6 OR 7 OR 8 OR 9 OR 10 OR 11 OR 12 OR 13 OR 14 OR 15)) and 1 and 2022*.yr.</v>
      </c>
      <c r="O18" t="str">
        <f t="shared" si="0"/>
        <v>(5 and ( 4 OR 6 OR 7 OR 8 OR 9 OR 10 OR 11 OR 12 OR 13 OR 14 OR 15)) and 1 and 2023*.yr.</v>
      </c>
      <c r="P18" t="str">
        <f t="shared" si="0"/>
        <v>(5 and ( 4 OR 6 OR 7 OR 8 OR 9 OR 10 OR 11 OR 12 OR 13 OR 14 OR 15)) and 1 and 2024*.yr.</v>
      </c>
    </row>
    <row r="19" spans="2:16" x14ac:dyDescent="0.25"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2014*.yr.</v>
      </c>
      <c r="G19" t="str">
        <f t="shared" si="0"/>
        <v>(6 and ( 4 OR 5 OR 7 OR 8 OR 9 OR 10 OR 11 OR 12 OR 13 OR 14 OR 15)) and 1 and 2015*.yr.</v>
      </c>
      <c r="H19" t="str">
        <f t="shared" si="0"/>
        <v>(6 and ( 4 OR 5 OR 7 OR 8 OR 9 OR 10 OR 11 OR 12 OR 13 OR 14 OR 15)) and 1 and 2016*.yr.</v>
      </c>
      <c r="I19" t="str">
        <f t="shared" si="0"/>
        <v>(6 and ( 4 OR 5 OR 7 OR 8 OR 9 OR 10 OR 11 OR 12 OR 13 OR 14 OR 15)) and 1 and 2017*.yr.</v>
      </c>
      <c r="J19" t="str">
        <f t="shared" si="0"/>
        <v>(6 and ( 4 OR 5 OR 7 OR 8 OR 9 OR 10 OR 11 OR 12 OR 13 OR 14 OR 15)) and 1 and 2018*.yr.</v>
      </c>
      <c r="K19" t="str">
        <f t="shared" si="0"/>
        <v>(6 and ( 4 OR 5 OR 7 OR 8 OR 9 OR 10 OR 11 OR 12 OR 13 OR 14 OR 15)) and 1 and 2019*.yr.</v>
      </c>
      <c r="L19" t="str">
        <f t="shared" si="0"/>
        <v>(6 and ( 4 OR 5 OR 7 OR 8 OR 9 OR 10 OR 11 OR 12 OR 13 OR 14 OR 15)) and 1 and 2020*.yr.</v>
      </c>
      <c r="M19" t="str">
        <f t="shared" si="0"/>
        <v>(6 and ( 4 OR 5 OR 7 OR 8 OR 9 OR 10 OR 11 OR 12 OR 13 OR 14 OR 15)) and 1 and 2021*.yr.</v>
      </c>
      <c r="N19" t="str">
        <f t="shared" si="0"/>
        <v>(6 and ( 4 OR 5 OR 7 OR 8 OR 9 OR 10 OR 11 OR 12 OR 13 OR 14 OR 15)) and 1 and 2022*.yr.</v>
      </c>
      <c r="O19" t="str">
        <f t="shared" si="0"/>
        <v>(6 and ( 4 OR 5 OR 7 OR 8 OR 9 OR 10 OR 11 OR 12 OR 13 OR 14 OR 15)) and 1 and 2023*.yr.</v>
      </c>
      <c r="P19" t="str">
        <f t="shared" si="0"/>
        <v>(6 and ( 4 OR 5 OR 7 OR 8 OR 9 OR 10 OR 11 OR 12 OR 13 OR 14 OR 15)) and 1 and 2024*.yr.</v>
      </c>
    </row>
    <row r="20" spans="2:16" x14ac:dyDescent="0.25"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2014*.yr.</v>
      </c>
      <c r="G20" t="str">
        <f t="shared" si="3"/>
        <v>(7 AND (4 OR 5 OR 6 OR 8 OR 9 OR 10 OR 11 OR 12 OR 13 OR 14 OR 15)) and 1 and 2015*.yr.</v>
      </c>
      <c r="H20" t="str">
        <f t="shared" si="3"/>
        <v>(7 AND (4 OR 5 OR 6 OR 8 OR 9 OR 10 OR 11 OR 12 OR 13 OR 14 OR 15)) and 1 and 2016*.yr.</v>
      </c>
      <c r="I20" t="str">
        <f t="shared" si="3"/>
        <v>(7 AND (4 OR 5 OR 6 OR 8 OR 9 OR 10 OR 11 OR 12 OR 13 OR 14 OR 15)) and 1 and 2017*.yr.</v>
      </c>
      <c r="J20" t="str">
        <f t="shared" si="3"/>
        <v>(7 AND (4 OR 5 OR 6 OR 8 OR 9 OR 10 OR 11 OR 12 OR 13 OR 14 OR 15)) and 1 and 2018*.yr.</v>
      </c>
      <c r="K20" t="str">
        <f t="shared" si="3"/>
        <v>(7 AND (4 OR 5 OR 6 OR 8 OR 9 OR 10 OR 11 OR 12 OR 13 OR 14 OR 15)) and 1 and 2019*.yr.</v>
      </c>
      <c r="L20" t="str">
        <f t="shared" si="3"/>
        <v>(7 AND (4 OR 5 OR 6 OR 8 OR 9 OR 10 OR 11 OR 12 OR 13 OR 14 OR 15)) and 1 and 2020*.yr.</v>
      </c>
      <c r="M20" t="str">
        <f t="shared" si="3"/>
        <v>(7 AND (4 OR 5 OR 6 OR 8 OR 9 OR 10 OR 11 OR 12 OR 13 OR 14 OR 15)) and 1 and 2021*.yr.</v>
      </c>
      <c r="N20" t="str">
        <f t="shared" si="3"/>
        <v>(7 AND (4 OR 5 OR 6 OR 8 OR 9 OR 10 OR 11 OR 12 OR 13 OR 14 OR 15)) and 1 and 2022*.yr.</v>
      </c>
      <c r="O20" t="str">
        <f t="shared" si="3"/>
        <v>(7 AND (4 OR 5 OR 6 OR 8 OR 9 OR 10 OR 11 OR 12 OR 13 OR 14 OR 15)) and 1 and 2023*.yr.</v>
      </c>
      <c r="P20" t="str">
        <f t="shared" si="3"/>
        <v>(7 AND (4 OR 5 OR 6 OR 8 OR 9 OR 10 OR 11 OR 12 OR 13 OR 14 OR 15)) and 1 and 2024*.yr.</v>
      </c>
    </row>
    <row r="21" spans="2:16" x14ac:dyDescent="0.25"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2014*.yr.</v>
      </c>
      <c r="G21" t="str">
        <f t="shared" si="3"/>
        <v>(8 AND (4 OR 5 OR 6 OR 7 OR 9 OR 10 OR 11 OR 12 OR 13 OR 14 OR 15)) and 1 and 2015*.yr.</v>
      </c>
      <c r="H21" t="str">
        <f t="shared" si="3"/>
        <v>(8 AND (4 OR 5 OR 6 OR 7 OR 9 OR 10 OR 11 OR 12 OR 13 OR 14 OR 15)) and 1 and 2016*.yr.</v>
      </c>
      <c r="I21" t="str">
        <f t="shared" si="3"/>
        <v>(8 AND (4 OR 5 OR 6 OR 7 OR 9 OR 10 OR 11 OR 12 OR 13 OR 14 OR 15)) and 1 and 2017*.yr.</v>
      </c>
      <c r="J21" t="str">
        <f t="shared" si="3"/>
        <v>(8 AND (4 OR 5 OR 6 OR 7 OR 9 OR 10 OR 11 OR 12 OR 13 OR 14 OR 15)) and 1 and 2018*.yr.</v>
      </c>
      <c r="K21" t="str">
        <f t="shared" si="3"/>
        <v>(8 AND (4 OR 5 OR 6 OR 7 OR 9 OR 10 OR 11 OR 12 OR 13 OR 14 OR 15)) and 1 and 2019*.yr.</v>
      </c>
      <c r="L21" t="str">
        <f t="shared" si="3"/>
        <v>(8 AND (4 OR 5 OR 6 OR 7 OR 9 OR 10 OR 11 OR 12 OR 13 OR 14 OR 15)) and 1 and 2020*.yr.</v>
      </c>
      <c r="M21" t="str">
        <f t="shared" si="3"/>
        <v>(8 AND (4 OR 5 OR 6 OR 7 OR 9 OR 10 OR 11 OR 12 OR 13 OR 14 OR 15)) and 1 and 2021*.yr.</v>
      </c>
      <c r="N21" t="str">
        <f t="shared" si="3"/>
        <v>(8 AND (4 OR 5 OR 6 OR 7 OR 9 OR 10 OR 11 OR 12 OR 13 OR 14 OR 15)) and 1 and 2022*.yr.</v>
      </c>
      <c r="O21" t="str">
        <f t="shared" si="3"/>
        <v>(8 AND (4 OR 5 OR 6 OR 7 OR 9 OR 10 OR 11 OR 12 OR 13 OR 14 OR 15)) and 1 and 2023*.yr.</v>
      </c>
      <c r="P21" t="str">
        <f t="shared" si="3"/>
        <v>(8 AND (4 OR 5 OR 6 OR 7 OR 9 OR 10 OR 11 OR 12 OR 13 OR 14 OR 15)) and 1 and 2024*.yr.</v>
      </c>
    </row>
    <row r="22" spans="2:16" x14ac:dyDescent="0.25"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2014*.yr.</v>
      </c>
      <c r="G22" t="str">
        <f t="shared" si="3"/>
        <v>(9 AND (4 OR 5 OR 6 OR 7 OR 8 OR 10 OR 11 OR 12 OR 13 OR 14 OR 15)) and 1 and 2015*.yr.</v>
      </c>
      <c r="H22" t="str">
        <f t="shared" si="3"/>
        <v>(9 AND (4 OR 5 OR 6 OR 7 OR 8 OR 10 OR 11 OR 12 OR 13 OR 14 OR 15)) and 1 and 2016*.yr.</v>
      </c>
      <c r="I22" t="str">
        <f t="shared" si="3"/>
        <v>(9 AND (4 OR 5 OR 6 OR 7 OR 8 OR 10 OR 11 OR 12 OR 13 OR 14 OR 15)) and 1 and 2017*.yr.</v>
      </c>
      <c r="J22" t="str">
        <f t="shared" si="3"/>
        <v>(9 AND (4 OR 5 OR 6 OR 7 OR 8 OR 10 OR 11 OR 12 OR 13 OR 14 OR 15)) and 1 and 2018*.yr.</v>
      </c>
      <c r="K22" t="str">
        <f t="shared" si="3"/>
        <v>(9 AND (4 OR 5 OR 6 OR 7 OR 8 OR 10 OR 11 OR 12 OR 13 OR 14 OR 15)) and 1 and 2019*.yr.</v>
      </c>
      <c r="L22" t="str">
        <f t="shared" si="3"/>
        <v>(9 AND (4 OR 5 OR 6 OR 7 OR 8 OR 10 OR 11 OR 12 OR 13 OR 14 OR 15)) and 1 and 2020*.yr.</v>
      </c>
      <c r="M22" t="str">
        <f t="shared" si="3"/>
        <v>(9 AND (4 OR 5 OR 6 OR 7 OR 8 OR 10 OR 11 OR 12 OR 13 OR 14 OR 15)) and 1 and 2021*.yr.</v>
      </c>
      <c r="N22" t="str">
        <f t="shared" si="3"/>
        <v>(9 AND (4 OR 5 OR 6 OR 7 OR 8 OR 10 OR 11 OR 12 OR 13 OR 14 OR 15)) and 1 and 2022*.yr.</v>
      </c>
      <c r="O22" t="str">
        <f t="shared" si="3"/>
        <v>(9 AND (4 OR 5 OR 6 OR 7 OR 8 OR 10 OR 11 OR 12 OR 13 OR 14 OR 15)) and 1 and 2023*.yr.</v>
      </c>
      <c r="P22" t="str">
        <f t="shared" si="3"/>
        <v>(9 AND (4 OR 5 OR 6 OR 7 OR 8 OR 10 OR 11 OR 12 OR 13 OR 14 OR 15)) and 1 and 2024*.yr.</v>
      </c>
    </row>
    <row r="23" spans="2:16" x14ac:dyDescent="0.25"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2014*.yr.</v>
      </c>
      <c r="G23" t="str">
        <f t="shared" si="3"/>
        <v>(10 AND (4 OR 5 OR 6 OR 7 OR 8 OR 9 OR 11 OR 12 OR 13 OR 14 OR 15)) and 1 and 2015*.yr.</v>
      </c>
      <c r="H23" t="str">
        <f t="shared" si="3"/>
        <v>(10 AND (4 OR 5 OR 6 OR 7 OR 8 OR 9 OR 11 OR 12 OR 13 OR 14 OR 15)) and 1 and 2016*.yr.</v>
      </c>
      <c r="I23" t="str">
        <f t="shared" si="3"/>
        <v>(10 AND (4 OR 5 OR 6 OR 7 OR 8 OR 9 OR 11 OR 12 OR 13 OR 14 OR 15)) and 1 and 2017*.yr.</v>
      </c>
      <c r="J23" t="str">
        <f t="shared" si="3"/>
        <v>(10 AND (4 OR 5 OR 6 OR 7 OR 8 OR 9 OR 11 OR 12 OR 13 OR 14 OR 15)) and 1 and 2018*.yr.</v>
      </c>
      <c r="K23" t="str">
        <f t="shared" si="3"/>
        <v>(10 AND (4 OR 5 OR 6 OR 7 OR 8 OR 9 OR 11 OR 12 OR 13 OR 14 OR 15)) and 1 and 2019*.yr.</v>
      </c>
      <c r="L23" t="str">
        <f t="shared" si="3"/>
        <v>(10 AND (4 OR 5 OR 6 OR 7 OR 8 OR 9 OR 11 OR 12 OR 13 OR 14 OR 15)) and 1 and 2020*.yr.</v>
      </c>
      <c r="M23" t="str">
        <f t="shared" si="3"/>
        <v>(10 AND (4 OR 5 OR 6 OR 7 OR 8 OR 9 OR 11 OR 12 OR 13 OR 14 OR 15)) and 1 and 2021*.yr.</v>
      </c>
      <c r="N23" t="str">
        <f t="shared" si="3"/>
        <v>(10 AND (4 OR 5 OR 6 OR 7 OR 8 OR 9 OR 11 OR 12 OR 13 OR 14 OR 15)) and 1 and 2022*.yr.</v>
      </c>
      <c r="O23" t="str">
        <f t="shared" si="3"/>
        <v>(10 AND (4 OR 5 OR 6 OR 7 OR 8 OR 9 OR 11 OR 12 OR 13 OR 14 OR 15)) and 1 and 2023*.yr.</v>
      </c>
      <c r="P23" t="str">
        <f t="shared" si="3"/>
        <v>(10 AND (4 OR 5 OR 6 OR 7 OR 8 OR 9 OR 11 OR 12 OR 13 OR 14 OR 15)) and 1 and 2024*.yr.</v>
      </c>
    </row>
    <row r="24" spans="2:16" x14ac:dyDescent="0.25"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2014*.yr.</v>
      </c>
      <c r="G24" t="str">
        <f t="shared" si="3"/>
        <v>(11 AND (4 OR 5 OR 6 OR 7 OR 8 OR 9 OR 10 OR 12 OR 13 OR 14 OR 15)) and 1 and 2015*.yr.</v>
      </c>
      <c r="H24" t="str">
        <f t="shared" si="3"/>
        <v>(11 AND (4 OR 5 OR 6 OR 7 OR 8 OR 9 OR 10 OR 12 OR 13 OR 14 OR 15)) and 1 and 2016*.yr.</v>
      </c>
      <c r="I24" t="str">
        <f t="shared" si="3"/>
        <v>(11 AND (4 OR 5 OR 6 OR 7 OR 8 OR 9 OR 10 OR 12 OR 13 OR 14 OR 15)) and 1 and 2017*.yr.</v>
      </c>
      <c r="J24" t="str">
        <f t="shared" si="3"/>
        <v>(11 AND (4 OR 5 OR 6 OR 7 OR 8 OR 9 OR 10 OR 12 OR 13 OR 14 OR 15)) and 1 and 2018*.yr.</v>
      </c>
      <c r="K24" t="str">
        <f t="shared" si="3"/>
        <v>(11 AND (4 OR 5 OR 6 OR 7 OR 8 OR 9 OR 10 OR 12 OR 13 OR 14 OR 15)) and 1 and 2019*.yr.</v>
      </c>
      <c r="L24" t="str">
        <f t="shared" si="3"/>
        <v>(11 AND (4 OR 5 OR 6 OR 7 OR 8 OR 9 OR 10 OR 12 OR 13 OR 14 OR 15)) and 1 and 2020*.yr.</v>
      </c>
      <c r="M24" t="str">
        <f t="shared" si="3"/>
        <v>(11 AND (4 OR 5 OR 6 OR 7 OR 8 OR 9 OR 10 OR 12 OR 13 OR 14 OR 15)) and 1 and 2021*.yr.</v>
      </c>
      <c r="N24" t="str">
        <f t="shared" si="3"/>
        <v>(11 AND (4 OR 5 OR 6 OR 7 OR 8 OR 9 OR 10 OR 12 OR 13 OR 14 OR 15)) and 1 and 2022*.yr.</v>
      </c>
      <c r="O24" t="str">
        <f t="shared" si="3"/>
        <v>(11 AND (4 OR 5 OR 6 OR 7 OR 8 OR 9 OR 10 OR 12 OR 13 OR 14 OR 15)) and 1 and 2023*.yr.</v>
      </c>
      <c r="P24" t="str">
        <f t="shared" si="3"/>
        <v>(11 AND (4 OR 5 OR 6 OR 7 OR 8 OR 9 OR 10 OR 12 OR 13 OR 14 OR 15)) and 1 and 2024*.yr.</v>
      </c>
    </row>
    <row r="25" spans="2:16" x14ac:dyDescent="0.25"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2014*.yr.</v>
      </c>
      <c r="G25" t="str">
        <f t="shared" si="3"/>
        <v>(12 AND (4 OR 5 OR 6 OR 7 OR 8 OR 9 OR 10 OR 11 OR 13 OR 14 OR 15)) and 1 and 2015*.yr.</v>
      </c>
      <c r="H25" t="str">
        <f t="shared" si="3"/>
        <v>(12 AND (4 OR 5 OR 6 OR 7 OR 8 OR 9 OR 10 OR 11 OR 13 OR 14 OR 15)) and 1 and 2016*.yr.</v>
      </c>
      <c r="I25" t="str">
        <f t="shared" si="3"/>
        <v>(12 AND (4 OR 5 OR 6 OR 7 OR 8 OR 9 OR 10 OR 11 OR 13 OR 14 OR 15)) and 1 and 2017*.yr.</v>
      </c>
      <c r="J25" t="str">
        <f t="shared" si="3"/>
        <v>(12 AND (4 OR 5 OR 6 OR 7 OR 8 OR 9 OR 10 OR 11 OR 13 OR 14 OR 15)) and 1 and 2018*.yr.</v>
      </c>
      <c r="K25" t="str">
        <f t="shared" si="3"/>
        <v>(12 AND (4 OR 5 OR 6 OR 7 OR 8 OR 9 OR 10 OR 11 OR 13 OR 14 OR 15)) and 1 and 2019*.yr.</v>
      </c>
      <c r="L25" t="str">
        <f t="shared" si="3"/>
        <v>(12 AND (4 OR 5 OR 6 OR 7 OR 8 OR 9 OR 10 OR 11 OR 13 OR 14 OR 15)) and 1 and 2020*.yr.</v>
      </c>
      <c r="M25" t="str">
        <f t="shared" si="3"/>
        <v>(12 AND (4 OR 5 OR 6 OR 7 OR 8 OR 9 OR 10 OR 11 OR 13 OR 14 OR 15)) and 1 and 2021*.yr.</v>
      </c>
      <c r="N25" t="str">
        <f t="shared" si="3"/>
        <v>(12 AND (4 OR 5 OR 6 OR 7 OR 8 OR 9 OR 10 OR 11 OR 13 OR 14 OR 15)) and 1 and 2022*.yr.</v>
      </c>
      <c r="O25" t="str">
        <f t="shared" si="3"/>
        <v>(12 AND (4 OR 5 OR 6 OR 7 OR 8 OR 9 OR 10 OR 11 OR 13 OR 14 OR 15)) and 1 and 2023*.yr.</v>
      </c>
      <c r="P25" t="str">
        <f t="shared" si="3"/>
        <v>(12 AND (4 OR 5 OR 6 OR 7 OR 8 OR 9 OR 10 OR 11 OR 13 OR 14 OR 15)) and 1 and 2024*.yr.</v>
      </c>
    </row>
    <row r="26" spans="2:16" x14ac:dyDescent="0.25"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2014*.yr.</v>
      </c>
      <c r="G26" t="str">
        <f t="shared" si="3"/>
        <v>(13 AND (4 OR 5 OR 6 OR 7 OR 8 OR 9 OR 10 OR 11 OR 12 OR 14 OR 15)) and 1 and 2015*.yr.</v>
      </c>
      <c r="H26" t="str">
        <f t="shared" si="3"/>
        <v>(13 AND (4 OR 5 OR 6 OR 7 OR 8 OR 9 OR 10 OR 11 OR 12 OR 14 OR 15)) and 1 and 2016*.yr.</v>
      </c>
      <c r="I26" t="str">
        <f t="shared" si="3"/>
        <v>(13 AND (4 OR 5 OR 6 OR 7 OR 8 OR 9 OR 10 OR 11 OR 12 OR 14 OR 15)) and 1 and 2017*.yr.</v>
      </c>
      <c r="J26" t="str">
        <f t="shared" si="3"/>
        <v>(13 AND (4 OR 5 OR 6 OR 7 OR 8 OR 9 OR 10 OR 11 OR 12 OR 14 OR 15)) and 1 and 2018*.yr.</v>
      </c>
      <c r="K26" t="str">
        <f t="shared" si="3"/>
        <v>(13 AND (4 OR 5 OR 6 OR 7 OR 8 OR 9 OR 10 OR 11 OR 12 OR 14 OR 15)) and 1 and 2019*.yr.</v>
      </c>
      <c r="L26" t="str">
        <f t="shared" si="3"/>
        <v>(13 AND (4 OR 5 OR 6 OR 7 OR 8 OR 9 OR 10 OR 11 OR 12 OR 14 OR 15)) and 1 and 2020*.yr.</v>
      </c>
      <c r="M26" t="str">
        <f t="shared" si="3"/>
        <v>(13 AND (4 OR 5 OR 6 OR 7 OR 8 OR 9 OR 10 OR 11 OR 12 OR 14 OR 15)) and 1 and 2021*.yr.</v>
      </c>
      <c r="N26" t="str">
        <f t="shared" si="3"/>
        <v>(13 AND (4 OR 5 OR 6 OR 7 OR 8 OR 9 OR 10 OR 11 OR 12 OR 14 OR 15)) and 1 and 2022*.yr.</v>
      </c>
      <c r="O26" t="str">
        <f t="shared" si="3"/>
        <v>(13 AND (4 OR 5 OR 6 OR 7 OR 8 OR 9 OR 10 OR 11 OR 12 OR 14 OR 15)) and 1 and 2023*.yr.</v>
      </c>
      <c r="P26" t="str">
        <f t="shared" si="3"/>
        <v>(13 AND (4 OR 5 OR 6 OR 7 OR 8 OR 9 OR 10 OR 11 OR 12 OR 14 OR 15)) and 1 and 2024*.yr.</v>
      </c>
    </row>
    <row r="27" spans="2:16" x14ac:dyDescent="0.25"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2014*.yr.</v>
      </c>
      <c r="G27" t="str">
        <f t="shared" si="3"/>
        <v>(14 AND (4 OR 5 OR 6 OR 7 OR 8 OR 9 OR 10 OR 11 OR 12 OR 13 OR 15)) and 1 and 2015*.yr.</v>
      </c>
      <c r="H27" t="str">
        <f t="shared" si="3"/>
        <v>(14 AND (4 OR 5 OR 6 OR 7 OR 8 OR 9 OR 10 OR 11 OR 12 OR 13 OR 15)) and 1 and 2016*.yr.</v>
      </c>
      <c r="I27" t="str">
        <f t="shared" si="3"/>
        <v>(14 AND (4 OR 5 OR 6 OR 7 OR 8 OR 9 OR 10 OR 11 OR 12 OR 13 OR 15)) and 1 and 2017*.yr.</v>
      </c>
      <c r="J27" t="str">
        <f t="shared" si="3"/>
        <v>(14 AND (4 OR 5 OR 6 OR 7 OR 8 OR 9 OR 10 OR 11 OR 12 OR 13 OR 15)) and 1 and 2018*.yr.</v>
      </c>
      <c r="K27" t="str">
        <f t="shared" si="3"/>
        <v>(14 AND (4 OR 5 OR 6 OR 7 OR 8 OR 9 OR 10 OR 11 OR 12 OR 13 OR 15)) and 1 and 2019*.yr.</v>
      </c>
      <c r="L27" t="str">
        <f t="shared" si="3"/>
        <v>(14 AND (4 OR 5 OR 6 OR 7 OR 8 OR 9 OR 10 OR 11 OR 12 OR 13 OR 15)) and 1 and 2020*.yr.</v>
      </c>
      <c r="M27" t="str">
        <f t="shared" si="3"/>
        <v>(14 AND (4 OR 5 OR 6 OR 7 OR 8 OR 9 OR 10 OR 11 OR 12 OR 13 OR 15)) and 1 and 2021*.yr.</v>
      </c>
      <c r="N27" t="str">
        <f t="shared" si="3"/>
        <v>(14 AND (4 OR 5 OR 6 OR 7 OR 8 OR 9 OR 10 OR 11 OR 12 OR 13 OR 15)) and 1 and 2022*.yr.</v>
      </c>
      <c r="O27" t="str">
        <f t="shared" si="3"/>
        <v>(14 AND (4 OR 5 OR 6 OR 7 OR 8 OR 9 OR 10 OR 11 OR 12 OR 13 OR 15)) and 1 and 2023*.yr.</v>
      </c>
      <c r="P27" t="str">
        <f t="shared" si="3"/>
        <v>(14 AND (4 OR 5 OR 6 OR 7 OR 8 OR 9 OR 10 OR 11 OR 12 OR 13 OR 15)) and 1 and 2024*.yr.</v>
      </c>
    </row>
    <row r="28" spans="2:16" x14ac:dyDescent="0.25"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2014*.yr.</v>
      </c>
      <c r="G28" t="str">
        <f t="shared" si="3"/>
        <v>(15 AND (4 OR 5 OR 6 OR 7 OR 8 OR 9 OR 10 OR 11 OR 12 OR 13 OR 14)) and 1 and 2015*.yr.</v>
      </c>
      <c r="H28" t="str">
        <f t="shared" si="3"/>
        <v>(15 AND (4 OR 5 OR 6 OR 7 OR 8 OR 9 OR 10 OR 11 OR 12 OR 13 OR 14)) and 1 and 2016*.yr.</v>
      </c>
      <c r="I28" t="str">
        <f t="shared" si="3"/>
        <v>(15 AND (4 OR 5 OR 6 OR 7 OR 8 OR 9 OR 10 OR 11 OR 12 OR 13 OR 14)) and 1 and 2017*.yr.</v>
      </c>
      <c r="J28" t="str">
        <f t="shared" si="3"/>
        <v>(15 AND (4 OR 5 OR 6 OR 7 OR 8 OR 9 OR 10 OR 11 OR 12 OR 13 OR 14)) and 1 and 2018*.yr.</v>
      </c>
      <c r="K28" t="str">
        <f t="shared" si="3"/>
        <v>(15 AND (4 OR 5 OR 6 OR 7 OR 8 OR 9 OR 10 OR 11 OR 12 OR 13 OR 14)) and 1 and 2019*.yr.</v>
      </c>
      <c r="L28" t="str">
        <f t="shared" si="3"/>
        <v>(15 AND (4 OR 5 OR 6 OR 7 OR 8 OR 9 OR 10 OR 11 OR 12 OR 13 OR 14)) and 1 and 2020*.yr.</v>
      </c>
      <c r="M28" t="str">
        <f t="shared" si="3"/>
        <v>(15 AND (4 OR 5 OR 6 OR 7 OR 8 OR 9 OR 10 OR 11 OR 12 OR 13 OR 14)) and 1 and 2021*.yr.</v>
      </c>
      <c r="N28" t="str">
        <f t="shared" si="3"/>
        <v>(15 AND (4 OR 5 OR 6 OR 7 OR 8 OR 9 OR 10 OR 11 OR 12 OR 13 OR 14)) and 1 and 2022*.yr.</v>
      </c>
      <c r="O28" t="str">
        <f t="shared" si="3"/>
        <v>(15 AND (4 OR 5 OR 6 OR 7 OR 8 OR 9 OR 10 OR 11 OR 12 OR 13 OR 14)) and 1 and 2023*.yr.</v>
      </c>
      <c r="P28" t="str">
        <f t="shared" si="3"/>
        <v>(15 AND (4 OR 5 OR 6 OR 7 OR 8 OR 9 OR 10 OR 11 OR 12 OR 13 OR 14)) and 1 and 2024*.yr.</v>
      </c>
    </row>
    <row r="29" spans="2:16" x14ac:dyDescent="0.25">
      <c r="B29" t="s">
        <v>61</v>
      </c>
      <c r="C29" t="s">
        <v>94</v>
      </c>
      <c r="D29" t="str">
        <f t="shared" si="1"/>
        <v>(exp Western Hemisphere/ or exp Eastern Hemisphere/) and 1</v>
      </c>
      <c r="E29" t="str">
        <f t="shared" si="2"/>
        <v>(exp Western Hemisphere/ or exp Eastern Hemisphere/) and 1 and 2</v>
      </c>
      <c r="F29" t="str">
        <f t="shared" si="3"/>
        <v>(exp Western Hemisphere/ or exp Eastern Hemisphere/) and 1 and 2014*.yr.</v>
      </c>
      <c r="G29" t="str">
        <f t="shared" si="3"/>
        <v>(exp Western Hemisphere/ or exp Eastern Hemisphere/) and 1 and 2015*.yr.</v>
      </c>
      <c r="H29" t="str">
        <f t="shared" si="3"/>
        <v>(exp Western Hemisphere/ or exp Eastern Hemisphere/) and 1 and 2016*.yr.</v>
      </c>
      <c r="I29" t="str">
        <f t="shared" si="3"/>
        <v>(exp Western Hemisphere/ or exp Eastern Hemisphere/) and 1 and 2017*.yr.</v>
      </c>
      <c r="J29" t="str">
        <f t="shared" si="3"/>
        <v>(exp Western Hemisphere/ or exp Eastern Hemisphere/) and 1 and 2018*.yr.</v>
      </c>
      <c r="K29" t="str">
        <f t="shared" si="3"/>
        <v>(exp Western Hemisphere/ or exp Eastern Hemisphere/) and 1 and 2019*.yr.</v>
      </c>
      <c r="L29" t="str">
        <f t="shared" si="3"/>
        <v>(exp Western Hemisphere/ or exp Eastern Hemisphere/) and 1 and 2020*.yr.</v>
      </c>
      <c r="M29" t="str">
        <f t="shared" si="3"/>
        <v>(exp Western Hemisphere/ or exp Eastern Hemisphere/) and 1 and 2021*.yr.</v>
      </c>
      <c r="N29" t="str">
        <f t="shared" si="3"/>
        <v>(exp Western Hemisphere/ or exp Eastern Hemisphere/) and 1 and 2022*.yr.</v>
      </c>
      <c r="O29" t="str">
        <f t="shared" si="3"/>
        <v>(exp Western Hemisphere/ or exp Eastern Hemisphere/) and 1 and 2023*.yr.</v>
      </c>
      <c r="P29" t="str">
        <f t="shared" si="3"/>
        <v>(exp Western Hemisphere/ or exp Eastern Hemisphere/) and 1 and 2024*.yr.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5D56-D68F-4903-98A3-B3D5B69A3B86}">
  <sheetPr>
    <tabColor theme="7" tint="-0.249977111117893"/>
  </sheetPr>
  <dimension ref="A1:O45"/>
  <sheetViews>
    <sheetView zoomScale="70" zoomScaleNormal="70" workbookViewId="0"/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78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5791782</v>
      </c>
      <c r="C2">
        <v>10842</v>
      </c>
      <c r="D2">
        <v>8156</v>
      </c>
      <c r="E2">
        <v>565</v>
      </c>
      <c r="F2">
        <v>526</v>
      </c>
      <c r="G2">
        <v>503</v>
      </c>
      <c r="H2">
        <v>675</v>
      </c>
      <c r="I2">
        <v>681</v>
      </c>
      <c r="J2">
        <v>882</v>
      </c>
      <c r="K2">
        <v>790</v>
      </c>
      <c r="L2">
        <v>946</v>
      </c>
      <c r="M2">
        <v>900</v>
      </c>
      <c r="N2">
        <v>895</v>
      </c>
      <c r="O2">
        <v>793</v>
      </c>
    </row>
    <row r="3" spans="1:15" x14ac:dyDescent="0.25">
      <c r="A3" t="s">
        <v>75</v>
      </c>
      <c r="B3">
        <v>1430484</v>
      </c>
      <c r="C3">
        <v>1829</v>
      </c>
      <c r="D3">
        <v>1321</v>
      </c>
      <c r="E3">
        <v>111</v>
      </c>
      <c r="F3">
        <v>113</v>
      </c>
      <c r="G3">
        <v>84</v>
      </c>
      <c r="H3">
        <v>144</v>
      </c>
      <c r="I3">
        <v>136</v>
      </c>
      <c r="J3">
        <v>164</v>
      </c>
      <c r="K3">
        <v>112</v>
      </c>
      <c r="L3">
        <v>143</v>
      </c>
      <c r="M3">
        <v>127</v>
      </c>
      <c r="N3">
        <v>102</v>
      </c>
      <c r="O3">
        <v>85</v>
      </c>
    </row>
    <row r="4" spans="1:15" x14ac:dyDescent="0.25">
      <c r="A4" t="s">
        <v>37</v>
      </c>
      <c r="B4">
        <v>326804</v>
      </c>
      <c r="C4">
        <v>509</v>
      </c>
      <c r="D4">
        <v>372</v>
      </c>
      <c r="E4">
        <v>31</v>
      </c>
      <c r="F4">
        <v>25</v>
      </c>
      <c r="G4">
        <v>27</v>
      </c>
      <c r="H4">
        <v>26</v>
      </c>
      <c r="I4">
        <v>33</v>
      </c>
      <c r="J4">
        <v>45</v>
      </c>
      <c r="K4">
        <v>39</v>
      </c>
      <c r="L4">
        <v>36</v>
      </c>
      <c r="M4">
        <v>35</v>
      </c>
      <c r="N4">
        <v>35</v>
      </c>
      <c r="O4">
        <v>40</v>
      </c>
    </row>
    <row r="5" spans="1:15" x14ac:dyDescent="0.25">
      <c r="A5" t="s">
        <v>76</v>
      </c>
      <c r="B5">
        <v>484831</v>
      </c>
      <c r="C5">
        <v>1881</v>
      </c>
      <c r="D5">
        <v>1503</v>
      </c>
      <c r="E5">
        <v>63</v>
      </c>
      <c r="F5">
        <v>50</v>
      </c>
      <c r="G5">
        <v>59</v>
      </c>
      <c r="H5">
        <v>57</v>
      </c>
      <c r="I5">
        <v>102</v>
      </c>
      <c r="J5">
        <v>122</v>
      </c>
      <c r="K5">
        <v>143</v>
      </c>
      <c r="L5">
        <v>208</v>
      </c>
      <c r="M5">
        <v>222</v>
      </c>
      <c r="N5">
        <v>281</v>
      </c>
      <c r="O5">
        <v>196</v>
      </c>
    </row>
    <row r="6" spans="1:15" x14ac:dyDescent="0.25">
      <c r="A6" t="s">
        <v>38</v>
      </c>
      <c r="B6">
        <v>1439994</v>
      </c>
      <c r="C6">
        <v>3225</v>
      </c>
      <c r="D6">
        <v>2118</v>
      </c>
      <c r="E6">
        <v>161</v>
      </c>
      <c r="F6">
        <v>173</v>
      </c>
      <c r="G6">
        <v>167</v>
      </c>
      <c r="H6">
        <v>212</v>
      </c>
      <c r="I6">
        <v>194</v>
      </c>
      <c r="J6">
        <v>264</v>
      </c>
      <c r="K6">
        <v>210</v>
      </c>
      <c r="L6">
        <v>208</v>
      </c>
      <c r="M6">
        <v>201</v>
      </c>
      <c r="N6">
        <v>166</v>
      </c>
      <c r="O6">
        <v>162</v>
      </c>
    </row>
    <row r="7" spans="1:15" x14ac:dyDescent="0.25">
      <c r="A7" t="s">
        <v>40</v>
      </c>
      <c r="B7">
        <v>362976</v>
      </c>
      <c r="C7">
        <v>1072</v>
      </c>
      <c r="D7">
        <v>905</v>
      </c>
      <c r="E7">
        <v>61</v>
      </c>
      <c r="F7">
        <v>80</v>
      </c>
      <c r="G7">
        <v>58</v>
      </c>
      <c r="H7">
        <v>75</v>
      </c>
      <c r="I7">
        <v>76</v>
      </c>
      <c r="J7">
        <v>98</v>
      </c>
      <c r="K7">
        <v>94</v>
      </c>
      <c r="L7">
        <v>105</v>
      </c>
      <c r="M7">
        <v>86</v>
      </c>
      <c r="N7">
        <v>76</v>
      </c>
      <c r="O7">
        <v>96</v>
      </c>
    </row>
    <row r="8" spans="1:15" x14ac:dyDescent="0.25">
      <c r="A8" t="s">
        <v>41</v>
      </c>
      <c r="B8">
        <v>373711</v>
      </c>
      <c r="C8">
        <v>1106</v>
      </c>
      <c r="D8">
        <v>822</v>
      </c>
      <c r="E8">
        <v>63</v>
      </c>
      <c r="F8">
        <v>36</v>
      </c>
      <c r="G8">
        <v>40</v>
      </c>
      <c r="H8">
        <v>52</v>
      </c>
      <c r="I8">
        <v>71</v>
      </c>
      <c r="J8">
        <v>77</v>
      </c>
      <c r="K8">
        <v>72</v>
      </c>
      <c r="L8">
        <v>102</v>
      </c>
      <c r="M8">
        <v>98</v>
      </c>
      <c r="N8">
        <v>95</v>
      </c>
      <c r="O8">
        <v>116</v>
      </c>
    </row>
    <row r="9" spans="1:15" x14ac:dyDescent="0.25">
      <c r="A9" t="s">
        <v>6</v>
      </c>
      <c r="B9">
        <v>296142</v>
      </c>
      <c r="C9">
        <v>417</v>
      </c>
      <c r="D9">
        <v>339</v>
      </c>
      <c r="E9">
        <v>30</v>
      </c>
      <c r="F9">
        <v>21</v>
      </c>
      <c r="G9">
        <v>17</v>
      </c>
      <c r="H9">
        <v>33</v>
      </c>
      <c r="I9">
        <v>15</v>
      </c>
      <c r="J9">
        <v>42</v>
      </c>
      <c r="K9">
        <v>40</v>
      </c>
      <c r="L9">
        <v>38</v>
      </c>
      <c r="M9">
        <v>40</v>
      </c>
      <c r="N9">
        <v>38</v>
      </c>
      <c r="O9">
        <v>25</v>
      </c>
    </row>
    <row r="10" spans="1:15" x14ac:dyDescent="0.25">
      <c r="A10" t="s">
        <v>42</v>
      </c>
      <c r="B10">
        <v>170936</v>
      </c>
      <c r="C10">
        <v>375</v>
      </c>
      <c r="D10">
        <v>254</v>
      </c>
      <c r="E10">
        <v>22</v>
      </c>
      <c r="F10">
        <v>17</v>
      </c>
      <c r="G10">
        <v>18</v>
      </c>
      <c r="H10">
        <v>21</v>
      </c>
      <c r="I10">
        <v>25</v>
      </c>
      <c r="J10">
        <v>30</v>
      </c>
      <c r="K10">
        <v>22</v>
      </c>
      <c r="L10">
        <v>27</v>
      </c>
      <c r="M10">
        <v>29</v>
      </c>
      <c r="N10">
        <v>25</v>
      </c>
      <c r="O10">
        <v>18</v>
      </c>
    </row>
    <row r="11" spans="1:15" x14ac:dyDescent="0.25">
      <c r="A11" t="s">
        <v>39</v>
      </c>
      <c r="B11">
        <v>441502</v>
      </c>
      <c r="C11">
        <v>767</v>
      </c>
      <c r="D11">
        <v>643</v>
      </c>
      <c r="E11">
        <v>27</v>
      </c>
      <c r="F11">
        <v>31</v>
      </c>
      <c r="G11">
        <v>44</v>
      </c>
      <c r="H11">
        <v>59</v>
      </c>
      <c r="I11">
        <v>45</v>
      </c>
      <c r="J11">
        <v>65</v>
      </c>
      <c r="K11">
        <v>61</v>
      </c>
      <c r="L11">
        <v>88</v>
      </c>
      <c r="M11">
        <v>81</v>
      </c>
      <c r="N11">
        <v>77</v>
      </c>
      <c r="O11">
        <v>65</v>
      </c>
    </row>
    <row r="12" spans="1:15" x14ac:dyDescent="0.25">
      <c r="A12" t="s">
        <v>11</v>
      </c>
      <c r="B12">
        <v>250594</v>
      </c>
      <c r="C12">
        <v>372</v>
      </c>
      <c r="D12">
        <v>306</v>
      </c>
      <c r="E12">
        <v>13</v>
      </c>
      <c r="F12">
        <v>21</v>
      </c>
      <c r="G12">
        <v>17</v>
      </c>
      <c r="H12">
        <v>29</v>
      </c>
      <c r="I12">
        <v>30</v>
      </c>
      <c r="J12">
        <v>32</v>
      </c>
      <c r="K12">
        <v>40</v>
      </c>
      <c r="L12">
        <v>45</v>
      </c>
      <c r="M12">
        <v>26</v>
      </c>
      <c r="N12">
        <v>30</v>
      </c>
      <c r="O12">
        <v>23</v>
      </c>
    </row>
    <row r="13" spans="1:15" x14ac:dyDescent="0.25">
      <c r="A13" t="s">
        <v>15</v>
      </c>
      <c r="B13">
        <v>277561</v>
      </c>
      <c r="C13">
        <v>533</v>
      </c>
      <c r="D13">
        <v>338</v>
      </c>
      <c r="E13">
        <v>30</v>
      </c>
      <c r="F13">
        <v>32</v>
      </c>
      <c r="G13">
        <v>23</v>
      </c>
      <c r="H13">
        <v>42</v>
      </c>
      <c r="I13">
        <v>36</v>
      </c>
      <c r="J13">
        <v>34</v>
      </c>
      <c r="K13">
        <v>35</v>
      </c>
      <c r="L13">
        <v>33</v>
      </c>
      <c r="M13">
        <v>27</v>
      </c>
      <c r="N13">
        <v>27</v>
      </c>
      <c r="O13">
        <v>19</v>
      </c>
    </row>
    <row r="14" spans="1:15" x14ac:dyDescent="0.25">
      <c r="A14" t="s">
        <v>43</v>
      </c>
      <c r="B14">
        <v>357492</v>
      </c>
      <c r="C14">
        <v>556</v>
      </c>
      <c r="D14">
        <v>477</v>
      </c>
      <c r="E14">
        <v>19</v>
      </c>
      <c r="F14">
        <v>25</v>
      </c>
      <c r="G14">
        <v>27</v>
      </c>
      <c r="H14">
        <v>43</v>
      </c>
      <c r="I14">
        <v>30</v>
      </c>
      <c r="J14">
        <v>41</v>
      </c>
      <c r="K14">
        <v>49</v>
      </c>
      <c r="L14">
        <v>68</v>
      </c>
      <c r="M14">
        <v>53</v>
      </c>
      <c r="N14">
        <v>60</v>
      </c>
      <c r="O14">
        <v>62</v>
      </c>
    </row>
    <row r="15" spans="1:15" x14ac:dyDescent="0.25">
      <c r="A15" t="s">
        <v>62</v>
      </c>
      <c r="B15">
        <v>154933</v>
      </c>
      <c r="C15">
        <v>489</v>
      </c>
      <c r="D15">
        <v>330</v>
      </c>
      <c r="E15">
        <v>23</v>
      </c>
      <c r="F15">
        <v>28</v>
      </c>
      <c r="G15">
        <v>18</v>
      </c>
      <c r="H15">
        <v>34</v>
      </c>
      <c r="I15">
        <v>35</v>
      </c>
      <c r="J15">
        <v>38</v>
      </c>
      <c r="K15">
        <v>35</v>
      </c>
      <c r="L15">
        <v>40</v>
      </c>
      <c r="M15">
        <v>31</v>
      </c>
      <c r="N15">
        <v>21</v>
      </c>
      <c r="O15">
        <v>27</v>
      </c>
    </row>
    <row r="16" spans="1:15" x14ac:dyDescent="0.25">
      <c r="A16" t="s">
        <v>64</v>
      </c>
      <c r="B16">
        <v>89651</v>
      </c>
      <c r="C16">
        <v>250</v>
      </c>
      <c r="D16">
        <v>180</v>
      </c>
      <c r="E16">
        <v>14</v>
      </c>
      <c r="F16">
        <v>14</v>
      </c>
      <c r="G16">
        <v>14</v>
      </c>
      <c r="H16">
        <v>14</v>
      </c>
      <c r="I16">
        <v>13</v>
      </c>
      <c r="J16">
        <v>21</v>
      </c>
      <c r="K16">
        <v>22</v>
      </c>
      <c r="L16">
        <v>18</v>
      </c>
      <c r="M16">
        <v>15</v>
      </c>
      <c r="N16">
        <v>16</v>
      </c>
      <c r="O16">
        <v>19</v>
      </c>
    </row>
    <row r="17" spans="1:15" x14ac:dyDescent="0.25">
      <c r="A17" t="s">
        <v>65</v>
      </c>
      <c r="B17">
        <v>90070</v>
      </c>
      <c r="C17">
        <v>473</v>
      </c>
      <c r="D17">
        <v>287</v>
      </c>
      <c r="E17">
        <v>22</v>
      </c>
      <c r="F17">
        <v>25</v>
      </c>
      <c r="G17">
        <v>16</v>
      </c>
      <c r="H17">
        <v>14</v>
      </c>
      <c r="I17">
        <v>27</v>
      </c>
      <c r="J17">
        <v>28</v>
      </c>
      <c r="K17">
        <v>19</v>
      </c>
      <c r="L17">
        <v>31</v>
      </c>
      <c r="M17">
        <v>33</v>
      </c>
      <c r="N17">
        <v>32</v>
      </c>
      <c r="O17">
        <v>40</v>
      </c>
    </row>
    <row r="18" spans="1:15" x14ac:dyDescent="0.25">
      <c r="A18" t="s">
        <v>66</v>
      </c>
      <c r="B18">
        <v>196459</v>
      </c>
      <c r="C18">
        <v>854</v>
      </c>
      <c r="D18">
        <v>539</v>
      </c>
      <c r="E18">
        <v>48</v>
      </c>
      <c r="F18">
        <v>50</v>
      </c>
      <c r="G18">
        <v>40</v>
      </c>
      <c r="H18">
        <v>58</v>
      </c>
      <c r="I18">
        <v>47</v>
      </c>
      <c r="J18">
        <v>53</v>
      </c>
      <c r="K18">
        <v>46</v>
      </c>
      <c r="L18">
        <v>63</v>
      </c>
      <c r="M18">
        <v>50</v>
      </c>
      <c r="N18">
        <v>41</v>
      </c>
      <c r="O18">
        <v>43</v>
      </c>
    </row>
    <row r="19" spans="1:15" x14ac:dyDescent="0.25">
      <c r="A19" t="s">
        <v>67</v>
      </c>
      <c r="B19">
        <v>46572</v>
      </c>
      <c r="C19">
        <v>220</v>
      </c>
      <c r="D19">
        <v>176</v>
      </c>
      <c r="E19">
        <v>15</v>
      </c>
      <c r="F19">
        <v>18</v>
      </c>
      <c r="G19">
        <v>12</v>
      </c>
      <c r="H19">
        <v>21</v>
      </c>
      <c r="I19">
        <v>13</v>
      </c>
      <c r="J19">
        <v>15</v>
      </c>
      <c r="K19">
        <v>14</v>
      </c>
      <c r="L19">
        <v>18</v>
      </c>
      <c r="M19">
        <v>19</v>
      </c>
      <c r="N19">
        <v>17</v>
      </c>
      <c r="O19">
        <v>14</v>
      </c>
    </row>
    <row r="20" spans="1:15" x14ac:dyDescent="0.25">
      <c r="A20" t="s">
        <v>68</v>
      </c>
      <c r="B20">
        <v>59058</v>
      </c>
      <c r="C20">
        <v>228</v>
      </c>
      <c r="D20">
        <v>169</v>
      </c>
      <c r="E20">
        <v>10</v>
      </c>
      <c r="F20">
        <v>11</v>
      </c>
      <c r="G20">
        <v>10</v>
      </c>
      <c r="H20">
        <v>18</v>
      </c>
      <c r="I20">
        <v>18</v>
      </c>
      <c r="J20">
        <v>11</v>
      </c>
      <c r="K20">
        <v>16</v>
      </c>
      <c r="L20">
        <v>16</v>
      </c>
      <c r="M20">
        <v>20</v>
      </c>
      <c r="N20">
        <v>21</v>
      </c>
      <c r="O20">
        <v>18</v>
      </c>
    </row>
    <row r="21" spans="1:15" x14ac:dyDescent="0.25">
      <c r="A21" t="s">
        <v>69</v>
      </c>
      <c r="B21">
        <v>40647</v>
      </c>
      <c r="C21">
        <v>142</v>
      </c>
      <c r="D21">
        <v>106</v>
      </c>
      <c r="E21">
        <v>7</v>
      </c>
      <c r="F21">
        <v>10</v>
      </c>
      <c r="G21">
        <v>3</v>
      </c>
      <c r="H21">
        <v>15</v>
      </c>
      <c r="I21">
        <v>2</v>
      </c>
      <c r="J21">
        <v>13</v>
      </c>
      <c r="K21">
        <v>12</v>
      </c>
      <c r="L21">
        <v>14</v>
      </c>
      <c r="M21">
        <v>9</v>
      </c>
      <c r="N21">
        <v>14</v>
      </c>
      <c r="O21">
        <v>7</v>
      </c>
    </row>
    <row r="22" spans="1:15" x14ac:dyDescent="0.25">
      <c r="A22" t="s">
        <v>70</v>
      </c>
      <c r="B22">
        <v>35533</v>
      </c>
      <c r="C22">
        <v>122</v>
      </c>
      <c r="D22">
        <v>78</v>
      </c>
      <c r="E22">
        <v>7</v>
      </c>
      <c r="F22">
        <v>8</v>
      </c>
      <c r="G22">
        <v>3</v>
      </c>
      <c r="H22">
        <v>8</v>
      </c>
      <c r="I22">
        <v>8</v>
      </c>
      <c r="J22">
        <v>10</v>
      </c>
      <c r="K22">
        <v>10</v>
      </c>
      <c r="L22">
        <v>7</v>
      </c>
      <c r="M22">
        <v>8</v>
      </c>
      <c r="N22">
        <v>8</v>
      </c>
      <c r="O22">
        <v>1</v>
      </c>
    </row>
    <row r="23" spans="1:15" x14ac:dyDescent="0.25">
      <c r="A23" t="s">
        <v>63</v>
      </c>
      <c r="B23">
        <v>86198</v>
      </c>
      <c r="C23">
        <v>237</v>
      </c>
      <c r="D23">
        <v>181</v>
      </c>
      <c r="E23">
        <v>10</v>
      </c>
      <c r="F23">
        <v>11</v>
      </c>
      <c r="G23">
        <v>11</v>
      </c>
      <c r="H23">
        <v>17</v>
      </c>
      <c r="I23">
        <v>14</v>
      </c>
      <c r="J23">
        <v>26</v>
      </c>
      <c r="K23">
        <v>15</v>
      </c>
      <c r="L23">
        <v>24</v>
      </c>
      <c r="M23">
        <v>22</v>
      </c>
      <c r="N23">
        <v>14</v>
      </c>
      <c r="O23">
        <v>17</v>
      </c>
    </row>
    <row r="24" spans="1:15" x14ac:dyDescent="0.25">
      <c r="A24" t="s">
        <v>71</v>
      </c>
      <c r="B24">
        <v>41932</v>
      </c>
      <c r="C24">
        <v>118</v>
      </c>
      <c r="D24">
        <v>84</v>
      </c>
      <c r="E24">
        <v>1</v>
      </c>
      <c r="F24">
        <v>10</v>
      </c>
      <c r="G24">
        <v>6</v>
      </c>
      <c r="H24">
        <v>13</v>
      </c>
      <c r="I24">
        <v>7</v>
      </c>
      <c r="J24">
        <v>10</v>
      </c>
      <c r="K24">
        <v>7</v>
      </c>
      <c r="L24">
        <v>11</v>
      </c>
      <c r="M24">
        <v>5</v>
      </c>
      <c r="N24">
        <v>10</v>
      </c>
      <c r="O24">
        <v>4</v>
      </c>
    </row>
    <row r="25" spans="1:15" x14ac:dyDescent="0.25">
      <c r="A25" t="s">
        <v>72</v>
      </c>
      <c r="B25">
        <v>46688</v>
      </c>
      <c r="C25">
        <v>209</v>
      </c>
      <c r="D25">
        <v>126</v>
      </c>
      <c r="E25">
        <v>12</v>
      </c>
      <c r="F25">
        <v>11</v>
      </c>
      <c r="G25">
        <v>5</v>
      </c>
      <c r="H25">
        <v>14</v>
      </c>
      <c r="I25">
        <v>17</v>
      </c>
      <c r="J25">
        <v>14</v>
      </c>
      <c r="K25">
        <v>12</v>
      </c>
      <c r="L25">
        <v>15</v>
      </c>
      <c r="M25">
        <v>9</v>
      </c>
      <c r="N25">
        <v>9</v>
      </c>
      <c r="O25">
        <v>8</v>
      </c>
    </row>
    <row r="26" spans="1:15" x14ac:dyDescent="0.25">
      <c r="A26" t="s">
        <v>73</v>
      </c>
      <c r="B26">
        <v>88563</v>
      </c>
      <c r="C26">
        <v>191</v>
      </c>
      <c r="D26">
        <v>157</v>
      </c>
      <c r="E26">
        <v>5</v>
      </c>
      <c r="F26">
        <v>13</v>
      </c>
      <c r="G26">
        <v>11</v>
      </c>
      <c r="H26">
        <v>14</v>
      </c>
      <c r="I26">
        <v>11</v>
      </c>
      <c r="J26">
        <v>10</v>
      </c>
      <c r="K26">
        <v>21</v>
      </c>
      <c r="L26">
        <v>23</v>
      </c>
      <c r="M26">
        <v>15</v>
      </c>
      <c r="N26">
        <v>21</v>
      </c>
      <c r="O26">
        <v>13</v>
      </c>
    </row>
    <row r="27" spans="1:15" x14ac:dyDescent="0.25">
      <c r="A27" t="s">
        <v>61</v>
      </c>
      <c r="B27">
        <v>5684583</v>
      </c>
      <c r="C27">
        <v>10752</v>
      </c>
      <c r="D27">
        <v>8083</v>
      </c>
      <c r="E27">
        <v>562</v>
      </c>
      <c r="F27">
        <v>520</v>
      </c>
      <c r="G27">
        <v>500</v>
      </c>
      <c r="H27">
        <v>665</v>
      </c>
      <c r="I27">
        <v>676</v>
      </c>
      <c r="J27">
        <v>874</v>
      </c>
      <c r="K27">
        <v>785</v>
      </c>
      <c r="L27">
        <v>935</v>
      </c>
      <c r="M27">
        <v>894</v>
      </c>
      <c r="N27">
        <v>885</v>
      </c>
      <c r="O27">
        <v>787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 t="shared" ref="B32" si="0">E3-E15</f>
        <v>88</v>
      </c>
      <c r="C32">
        <f t="shared" ref="C32" si="1">F3-F15</f>
        <v>85</v>
      </c>
      <c r="D32">
        <f t="shared" ref="D32" si="2">G3-G15</f>
        <v>66</v>
      </c>
      <c r="E32">
        <f t="shared" ref="E32" si="3">H3-H15</f>
        <v>110</v>
      </c>
      <c r="F32">
        <f t="shared" ref="F32" si="4">I3-I15</f>
        <v>101</v>
      </c>
      <c r="G32">
        <f t="shared" ref="G32" si="5">J3-J15</f>
        <v>126</v>
      </c>
      <c r="H32">
        <f t="shared" ref="H32" si="6">K3-K15</f>
        <v>77</v>
      </c>
      <c r="I32">
        <f t="shared" ref="I32" si="7">L3-L15</f>
        <v>103</v>
      </c>
      <c r="J32">
        <f t="shared" ref="J32" si="8">M3-M15</f>
        <v>96</v>
      </c>
      <c r="K32">
        <f t="shared" ref="K32" si="9">N3-N15</f>
        <v>81</v>
      </c>
      <c r="L32">
        <f t="shared" ref="L32" si="10">O3-O15</f>
        <v>58</v>
      </c>
    </row>
    <row r="33" spans="1:12" x14ac:dyDescent="0.25">
      <c r="A33" t="s">
        <v>37</v>
      </c>
      <c r="B33">
        <f t="shared" ref="B33:B42" si="11">E4-E16</f>
        <v>17</v>
      </c>
      <c r="C33">
        <f t="shared" ref="C33:C42" si="12">F4-F16</f>
        <v>11</v>
      </c>
      <c r="D33">
        <f t="shared" ref="D33:D42" si="13">G4-G16</f>
        <v>13</v>
      </c>
      <c r="E33">
        <f t="shared" ref="E33:E42" si="14">H4-H16</f>
        <v>12</v>
      </c>
      <c r="F33">
        <f t="shared" ref="F33:F42" si="15">I4-I16</f>
        <v>20</v>
      </c>
      <c r="G33">
        <f t="shared" ref="G33:G42" si="16">J4-J16</f>
        <v>24</v>
      </c>
      <c r="H33">
        <f t="shared" ref="H33:H42" si="17">K4-K16</f>
        <v>17</v>
      </c>
      <c r="I33">
        <f t="shared" ref="I33:I42" si="18">L4-L16</f>
        <v>18</v>
      </c>
      <c r="J33">
        <f t="shared" ref="J33:J42" si="19">M4-M16</f>
        <v>20</v>
      </c>
      <c r="K33">
        <f t="shared" ref="K33:K42" si="20">N4-N16</f>
        <v>19</v>
      </c>
      <c r="L33">
        <f t="shared" ref="L33:L42" si="21">O4-O16</f>
        <v>21</v>
      </c>
    </row>
    <row r="34" spans="1:12" x14ac:dyDescent="0.25">
      <c r="A34" t="s">
        <v>76</v>
      </c>
      <c r="B34">
        <f t="shared" si="11"/>
        <v>41</v>
      </c>
      <c r="C34">
        <f t="shared" si="12"/>
        <v>25</v>
      </c>
      <c r="D34">
        <f t="shared" si="13"/>
        <v>43</v>
      </c>
      <c r="E34">
        <f t="shared" si="14"/>
        <v>43</v>
      </c>
      <c r="F34">
        <f t="shared" si="15"/>
        <v>75</v>
      </c>
      <c r="G34">
        <f t="shared" si="16"/>
        <v>94</v>
      </c>
      <c r="H34">
        <f t="shared" si="17"/>
        <v>124</v>
      </c>
      <c r="I34">
        <f t="shared" si="18"/>
        <v>177</v>
      </c>
      <c r="J34">
        <f t="shared" si="19"/>
        <v>189</v>
      </c>
      <c r="K34">
        <f t="shared" si="20"/>
        <v>249</v>
      </c>
      <c r="L34">
        <f t="shared" si="21"/>
        <v>156</v>
      </c>
    </row>
    <row r="35" spans="1:12" x14ac:dyDescent="0.25">
      <c r="A35" t="s">
        <v>38</v>
      </c>
      <c r="B35">
        <f t="shared" si="11"/>
        <v>113</v>
      </c>
      <c r="C35">
        <f t="shared" si="12"/>
        <v>123</v>
      </c>
      <c r="D35">
        <f t="shared" si="13"/>
        <v>127</v>
      </c>
      <c r="E35">
        <f t="shared" si="14"/>
        <v>154</v>
      </c>
      <c r="F35">
        <f t="shared" si="15"/>
        <v>147</v>
      </c>
      <c r="G35">
        <f t="shared" si="16"/>
        <v>211</v>
      </c>
      <c r="H35">
        <f t="shared" si="17"/>
        <v>164</v>
      </c>
      <c r="I35">
        <f t="shared" si="18"/>
        <v>145</v>
      </c>
      <c r="J35">
        <f t="shared" si="19"/>
        <v>151</v>
      </c>
      <c r="K35">
        <f t="shared" si="20"/>
        <v>125</v>
      </c>
      <c r="L35">
        <f t="shared" si="21"/>
        <v>119</v>
      </c>
    </row>
    <row r="36" spans="1:12" x14ac:dyDescent="0.25">
      <c r="A36" t="s">
        <v>40</v>
      </c>
      <c r="B36">
        <f t="shared" si="11"/>
        <v>46</v>
      </c>
      <c r="C36">
        <f t="shared" si="12"/>
        <v>62</v>
      </c>
      <c r="D36">
        <f t="shared" si="13"/>
        <v>46</v>
      </c>
      <c r="E36">
        <f t="shared" si="14"/>
        <v>54</v>
      </c>
      <c r="F36">
        <f t="shared" si="15"/>
        <v>63</v>
      </c>
      <c r="G36">
        <f t="shared" si="16"/>
        <v>83</v>
      </c>
      <c r="H36">
        <f t="shared" si="17"/>
        <v>80</v>
      </c>
      <c r="I36">
        <f t="shared" si="18"/>
        <v>87</v>
      </c>
      <c r="J36">
        <f t="shared" si="19"/>
        <v>67</v>
      </c>
      <c r="K36">
        <f t="shared" si="20"/>
        <v>59</v>
      </c>
      <c r="L36">
        <f t="shared" si="21"/>
        <v>82</v>
      </c>
    </row>
    <row r="37" spans="1:12" x14ac:dyDescent="0.25">
      <c r="A37" t="s">
        <v>41</v>
      </c>
      <c r="B37">
        <f t="shared" si="11"/>
        <v>53</v>
      </c>
      <c r="C37">
        <f t="shared" si="12"/>
        <v>25</v>
      </c>
      <c r="D37">
        <f t="shared" si="13"/>
        <v>30</v>
      </c>
      <c r="E37">
        <f t="shared" si="14"/>
        <v>34</v>
      </c>
      <c r="F37">
        <f t="shared" si="15"/>
        <v>53</v>
      </c>
      <c r="G37">
        <f t="shared" si="16"/>
        <v>66</v>
      </c>
      <c r="H37">
        <f t="shared" si="17"/>
        <v>56</v>
      </c>
      <c r="I37">
        <f t="shared" si="18"/>
        <v>86</v>
      </c>
      <c r="J37">
        <f t="shared" si="19"/>
        <v>78</v>
      </c>
      <c r="K37">
        <f t="shared" si="20"/>
        <v>74</v>
      </c>
      <c r="L37">
        <f t="shared" si="21"/>
        <v>98</v>
      </c>
    </row>
    <row r="38" spans="1:12" x14ac:dyDescent="0.25">
      <c r="A38" t="s">
        <v>6</v>
      </c>
      <c r="B38">
        <f t="shared" si="11"/>
        <v>23</v>
      </c>
      <c r="C38">
        <f t="shared" si="12"/>
        <v>11</v>
      </c>
      <c r="D38">
        <f t="shared" si="13"/>
        <v>14</v>
      </c>
      <c r="E38">
        <f t="shared" si="14"/>
        <v>18</v>
      </c>
      <c r="F38">
        <f t="shared" si="15"/>
        <v>13</v>
      </c>
      <c r="G38">
        <f t="shared" si="16"/>
        <v>29</v>
      </c>
      <c r="H38">
        <f t="shared" si="17"/>
        <v>28</v>
      </c>
      <c r="I38">
        <f t="shared" si="18"/>
        <v>24</v>
      </c>
      <c r="J38">
        <f t="shared" si="19"/>
        <v>31</v>
      </c>
      <c r="K38">
        <f t="shared" si="20"/>
        <v>24</v>
      </c>
      <c r="L38">
        <f t="shared" si="21"/>
        <v>18</v>
      </c>
    </row>
    <row r="39" spans="1:12" x14ac:dyDescent="0.25">
      <c r="A39" t="s">
        <v>42</v>
      </c>
      <c r="B39">
        <f t="shared" si="11"/>
        <v>15</v>
      </c>
      <c r="C39">
        <f t="shared" si="12"/>
        <v>9</v>
      </c>
      <c r="D39">
        <f t="shared" si="13"/>
        <v>15</v>
      </c>
      <c r="E39">
        <f t="shared" si="14"/>
        <v>13</v>
      </c>
      <c r="F39">
        <f t="shared" si="15"/>
        <v>17</v>
      </c>
      <c r="G39">
        <f t="shared" si="16"/>
        <v>20</v>
      </c>
      <c r="H39">
        <f t="shared" si="17"/>
        <v>12</v>
      </c>
      <c r="I39">
        <f t="shared" si="18"/>
        <v>20</v>
      </c>
      <c r="J39">
        <f t="shared" si="19"/>
        <v>21</v>
      </c>
      <c r="K39">
        <f t="shared" si="20"/>
        <v>17</v>
      </c>
      <c r="L39">
        <f t="shared" si="21"/>
        <v>17</v>
      </c>
    </row>
    <row r="40" spans="1:12" x14ac:dyDescent="0.25">
      <c r="A40" t="s">
        <v>39</v>
      </c>
      <c r="B40">
        <f t="shared" si="11"/>
        <v>17</v>
      </c>
      <c r="C40">
        <f t="shared" si="12"/>
        <v>20</v>
      </c>
      <c r="D40">
        <f t="shared" si="13"/>
        <v>33</v>
      </c>
      <c r="E40">
        <f t="shared" si="14"/>
        <v>42</v>
      </c>
      <c r="F40">
        <f t="shared" si="15"/>
        <v>31</v>
      </c>
      <c r="G40">
        <f t="shared" si="16"/>
        <v>39</v>
      </c>
      <c r="H40">
        <f t="shared" si="17"/>
        <v>46</v>
      </c>
      <c r="I40">
        <f t="shared" si="18"/>
        <v>64</v>
      </c>
      <c r="J40">
        <f t="shared" si="19"/>
        <v>59</v>
      </c>
      <c r="K40">
        <f t="shared" si="20"/>
        <v>63</v>
      </c>
      <c r="L40">
        <f t="shared" si="21"/>
        <v>48</v>
      </c>
    </row>
    <row r="41" spans="1:12" x14ac:dyDescent="0.25">
      <c r="A41" t="s">
        <v>11</v>
      </c>
      <c r="B41">
        <f t="shared" si="11"/>
        <v>12</v>
      </c>
      <c r="C41">
        <f t="shared" si="12"/>
        <v>11</v>
      </c>
      <c r="D41">
        <f t="shared" si="13"/>
        <v>11</v>
      </c>
      <c r="E41">
        <f t="shared" si="14"/>
        <v>16</v>
      </c>
      <c r="F41">
        <f t="shared" si="15"/>
        <v>23</v>
      </c>
      <c r="G41">
        <f t="shared" si="16"/>
        <v>22</v>
      </c>
      <c r="H41">
        <f t="shared" si="17"/>
        <v>33</v>
      </c>
      <c r="I41">
        <f t="shared" si="18"/>
        <v>34</v>
      </c>
      <c r="J41">
        <f t="shared" si="19"/>
        <v>21</v>
      </c>
      <c r="K41">
        <f t="shared" si="20"/>
        <v>20</v>
      </c>
      <c r="L41">
        <f t="shared" si="21"/>
        <v>19</v>
      </c>
    </row>
    <row r="42" spans="1:12" x14ac:dyDescent="0.25">
      <c r="A42" t="s">
        <v>15</v>
      </c>
      <c r="B42">
        <f t="shared" si="11"/>
        <v>18</v>
      </c>
      <c r="C42">
        <f t="shared" si="12"/>
        <v>21</v>
      </c>
      <c r="D42">
        <f t="shared" si="13"/>
        <v>18</v>
      </c>
      <c r="E42">
        <f t="shared" si="14"/>
        <v>28</v>
      </c>
      <c r="F42">
        <f t="shared" si="15"/>
        <v>19</v>
      </c>
      <c r="G42">
        <f t="shared" si="16"/>
        <v>20</v>
      </c>
      <c r="H42">
        <f t="shared" si="17"/>
        <v>23</v>
      </c>
      <c r="I42">
        <f t="shared" si="18"/>
        <v>18</v>
      </c>
      <c r="J42">
        <f t="shared" si="19"/>
        <v>18</v>
      </c>
      <c r="K42">
        <f t="shared" si="20"/>
        <v>18</v>
      </c>
      <c r="L42">
        <f t="shared" si="21"/>
        <v>11</v>
      </c>
    </row>
    <row r="43" spans="1:12" x14ac:dyDescent="0.25">
      <c r="A43" t="s">
        <v>44</v>
      </c>
      <c r="B43">
        <f>E27-SUM(B32:B42)-B44</f>
        <v>105</v>
      </c>
      <c r="C43">
        <f t="shared" ref="C43:L43" si="22">F27-SUM(C32:C42)-C44</f>
        <v>105</v>
      </c>
      <c r="D43">
        <f t="shared" si="22"/>
        <v>68</v>
      </c>
      <c r="E43">
        <f t="shared" si="22"/>
        <v>112</v>
      </c>
      <c r="F43">
        <f t="shared" si="22"/>
        <v>95</v>
      </c>
      <c r="G43">
        <f t="shared" si="22"/>
        <v>109</v>
      </c>
      <c r="H43">
        <f t="shared" si="22"/>
        <v>97</v>
      </c>
      <c r="I43">
        <f t="shared" si="22"/>
        <v>114</v>
      </c>
      <c r="J43">
        <f t="shared" si="22"/>
        <v>105</v>
      </c>
      <c r="K43">
        <f t="shared" si="22"/>
        <v>97</v>
      </c>
      <c r="L43">
        <f t="shared" si="22"/>
        <v>91</v>
      </c>
    </row>
    <row r="44" spans="1:12" x14ac:dyDescent="0.25">
      <c r="A44" t="s">
        <v>43</v>
      </c>
      <c r="B44">
        <f>E14-E26</f>
        <v>14</v>
      </c>
      <c r="C44">
        <f t="shared" ref="C44:L44" si="23">F14-F26</f>
        <v>12</v>
      </c>
      <c r="D44">
        <f t="shared" si="23"/>
        <v>16</v>
      </c>
      <c r="E44">
        <f t="shared" si="23"/>
        <v>29</v>
      </c>
      <c r="F44">
        <f t="shared" si="23"/>
        <v>19</v>
      </c>
      <c r="G44">
        <f t="shared" si="23"/>
        <v>31</v>
      </c>
      <c r="H44">
        <f t="shared" si="23"/>
        <v>28</v>
      </c>
      <c r="I44">
        <f t="shared" si="23"/>
        <v>45</v>
      </c>
      <c r="J44">
        <f t="shared" si="23"/>
        <v>38</v>
      </c>
      <c r="K44">
        <f t="shared" si="23"/>
        <v>39</v>
      </c>
      <c r="L44">
        <f t="shared" si="23"/>
        <v>49</v>
      </c>
    </row>
    <row r="45" spans="1:12" x14ac:dyDescent="0.25">
      <c r="A45" t="s">
        <v>79</v>
      </c>
      <c r="B45">
        <f>SUM(B32:B44)</f>
        <v>562</v>
      </c>
      <c r="C45">
        <f t="shared" ref="C45:L45" si="24">SUM(C32:C44)</f>
        <v>520</v>
      </c>
      <c r="D45">
        <f t="shared" si="24"/>
        <v>500</v>
      </c>
      <c r="E45">
        <f t="shared" si="24"/>
        <v>665</v>
      </c>
      <c r="F45">
        <f t="shared" si="24"/>
        <v>676</v>
      </c>
      <c r="G45">
        <f t="shared" si="24"/>
        <v>874</v>
      </c>
      <c r="H45">
        <f t="shared" si="24"/>
        <v>785</v>
      </c>
      <c r="I45">
        <f t="shared" si="24"/>
        <v>935</v>
      </c>
      <c r="J45">
        <f t="shared" si="24"/>
        <v>894</v>
      </c>
      <c r="K45">
        <f t="shared" si="24"/>
        <v>885</v>
      </c>
      <c r="L45">
        <f t="shared" si="24"/>
        <v>787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ACC2-29A9-4EB3-BE8E-B6ECA0494A13}">
  <dimension ref="A1:C16"/>
  <sheetViews>
    <sheetView zoomScaleNormal="100" workbookViewId="0">
      <selection activeCell="A12" sqref="A12"/>
    </sheetView>
  </sheetViews>
  <sheetFormatPr defaultRowHeight="15" x14ac:dyDescent="0.25"/>
  <cols>
    <col min="1" max="1" width="43.5703125" customWidth="1"/>
    <col min="2" max="2" width="47.5703125" customWidth="1"/>
  </cols>
  <sheetData>
    <row r="1" spans="1:3" x14ac:dyDescent="0.25">
      <c r="A1" s="4" t="s">
        <v>22</v>
      </c>
      <c r="B1" s="4" t="s">
        <v>35</v>
      </c>
      <c r="C1" s="5" t="s">
        <v>77</v>
      </c>
    </row>
    <row r="2" spans="1:3" x14ac:dyDescent="0.25">
      <c r="A2" t="s">
        <v>75</v>
      </c>
      <c r="B2" s="1">
        <v>348753.68</v>
      </c>
    </row>
    <row r="3" spans="1:3" x14ac:dyDescent="0.25">
      <c r="A3" t="s">
        <v>37</v>
      </c>
      <c r="B3" s="1">
        <v>170659.277</v>
      </c>
    </row>
    <row r="4" spans="1:3" x14ac:dyDescent="0.25">
      <c r="A4" t="s">
        <v>76</v>
      </c>
      <c r="B4" s="1">
        <v>69138.191999999995</v>
      </c>
    </row>
    <row r="5" spans="1:3" x14ac:dyDescent="0.25">
      <c r="A5" t="s">
        <v>38</v>
      </c>
      <c r="B5" s="1">
        <v>692796.60499999998</v>
      </c>
    </row>
    <row r="6" spans="1:3" x14ac:dyDescent="0.25">
      <c r="A6" t="s">
        <v>40</v>
      </c>
      <c r="B6" s="1">
        <v>1427456.45</v>
      </c>
    </row>
    <row r="7" spans="1:3" x14ac:dyDescent="0.25">
      <c r="A7" t="s">
        <v>41</v>
      </c>
      <c r="B7" s="1">
        <v>228658.95600000001</v>
      </c>
    </row>
    <row r="8" spans="1:3" x14ac:dyDescent="0.25">
      <c r="A8" t="s">
        <v>6</v>
      </c>
      <c r="B8" s="1">
        <v>1972488.753</v>
      </c>
    </row>
    <row r="9" spans="1:3" x14ac:dyDescent="0.25">
      <c r="A9" t="s">
        <v>42</v>
      </c>
      <c r="B9" s="1">
        <v>695149.429</v>
      </c>
    </row>
    <row r="10" spans="1:3" x14ac:dyDescent="0.25">
      <c r="A10" t="s">
        <v>39</v>
      </c>
      <c r="B10" s="1">
        <v>1512068.8419999999</v>
      </c>
    </row>
    <row r="11" spans="1:3" x14ac:dyDescent="0.25">
      <c r="A11" t="s">
        <v>11</v>
      </c>
      <c r="B11" s="1">
        <v>376946.745</v>
      </c>
    </row>
    <row r="12" spans="1:3" x14ac:dyDescent="0.25">
      <c r="A12" t="s">
        <v>15</v>
      </c>
      <c r="B12" s="1">
        <v>31927.149000000001</v>
      </c>
    </row>
    <row r="13" spans="1:3" x14ac:dyDescent="0.25">
      <c r="A13" t="s">
        <v>43</v>
      </c>
      <c r="B13" s="1">
        <v>623972.44799999997</v>
      </c>
    </row>
    <row r="15" spans="1:3" x14ac:dyDescent="0.25">
      <c r="A15" t="s">
        <v>85</v>
      </c>
    </row>
    <row r="16" spans="1:3" x14ac:dyDescent="0.25">
      <c r="A16" s="20" t="s">
        <v>86</v>
      </c>
    </row>
  </sheetData>
  <hyperlinks>
    <hyperlink ref="A16" r:id="rId1" xr:uid="{13B3DFC5-E01F-49E9-BAFD-D5C5DD3A9B8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A96E-51EB-4A26-8EF8-5C100B16D9D9}">
  <dimension ref="A1:AP124"/>
  <sheetViews>
    <sheetView zoomScale="55" zoomScaleNormal="55" workbookViewId="0">
      <selection activeCell="I48" sqref="I48"/>
    </sheetView>
  </sheetViews>
  <sheetFormatPr defaultRowHeight="15" x14ac:dyDescent="0.25"/>
  <sheetData>
    <row r="1" spans="1:4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spans="1:4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1:4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spans="1:4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spans="1:4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spans="1:4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spans="1:4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 spans="1:4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spans="1:4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spans="1:4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spans="1:4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 spans="1:4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spans="1:4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spans="1:4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 spans="1:4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spans="1:4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1:4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spans="1:4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spans="1:4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spans="1:4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1:4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spans="1:4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spans="1:4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spans="1:4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spans="1:4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spans="1:4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spans="1:4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</row>
    <row r="91" spans="1:4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</row>
    <row r="92" spans="1:4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</row>
    <row r="93" spans="1:4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</row>
    <row r="94" spans="1:4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</row>
    <row r="95" spans="1:4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 spans="1:4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</row>
    <row r="97" spans="1:4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</row>
    <row r="98" spans="1:4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</row>
    <row r="99" spans="1:4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</row>
    <row r="100" spans="1:4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</row>
    <row r="101" spans="1:4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</row>
    <row r="102" spans="1:4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</row>
    <row r="103" spans="1:4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</row>
    <row r="104" spans="1:4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</row>
    <row r="105" spans="1:4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</row>
    <row r="106" spans="1:4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spans="1:4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 spans="1:4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 spans="1:4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 spans="1:4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 spans="1:4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 spans="1:4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</row>
    <row r="113" spans="1:4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 spans="1:4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</row>
    <row r="115" spans="1:4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 spans="1:4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 spans="1:4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spans="1:4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 spans="1:4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 spans="1:4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spans="1:4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 spans="1:4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 spans="1:4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A12A-740F-441D-A97F-8124E9204947}">
  <dimension ref="A1:AA123"/>
  <sheetViews>
    <sheetView zoomScale="85" zoomScaleNormal="85" workbookViewId="0">
      <selection activeCell="L82" sqref="L82"/>
    </sheetView>
  </sheetViews>
  <sheetFormatPr defaultRowHeight="15" x14ac:dyDescent="0.25"/>
  <cols>
    <col min="1" max="1" width="45.42578125" customWidth="1"/>
    <col min="2" max="12" width="10.5703125" customWidth="1"/>
    <col min="13" max="13" width="25.42578125" customWidth="1"/>
    <col min="15" max="15" width="39.85546875" customWidth="1"/>
    <col min="27" max="27" width="12.42578125" bestFit="1" customWidth="1"/>
  </cols>
  <sheetData>
    <row r="1" spans="1:27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7" ht="18.75" x14ac:dyDescent="0.3">
      <c r="A3" s="19" t="s">
        <v>81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27" ht="18.75" x14ac:dyDescent="0.25">
      <c r="A4" s="18" t="s">
        <v>34</v>
      </c>
      <c r="B4" s="7">
        <v>2014</v>
      </c>
      <c r="C4" s="7">
        <v>2015</v>
      </c>
      <c r="D4" s="7">
        <v>2016</v>
      </c>
      <c r="E4" s="7">
        <v>2017</v>
      </c>
      <c r="F4" s="7">
        <v>2018</v>
      </c>
      <c r="G4" s="7">
        <v>2019</v>
      </c>
      <c r="H4" s="7">
        <v>2020</v>
      </c>
      <c r="I4" s="7">
        <v>2021</v>
      </c>
      <c r="J4" s="7">
        <v>2022</v>
      </c>
      <c r="K4" s="7">
        <v>2023</v>
      </c>
      <c r="L4" s="16">
        <v>2024</v>
      </c>
      <c r="M4" s="15" t="s">
        <v>80</v>
      </c>
      <c r="O4" t="s">
        <v>34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>
        <v>2021</v>
      </c>
      <c r="X4">
        <v>2022</v>
      </c>
      <c r="Y4">
        <v>2023</v>
      </c>
      <c r="Z4">
        <v>2024</v>
      </c>
    </row>
    <row r="5" spans="1:27" ht="18.75" x14ac:dyDescent="0.25">
      <c r="A5" s="12" t="s">
        <v>75</v>
      </c>
      <c r="B5" s="8">
        <f>P5/P$18</f>
        <v>0.58731155778894473</v>
      </c>
      <c r="C5" s="8">
        <f t="shared" ref="C5:M17" si="0">Q5/Q$18</f>
        <v>0.5535506402793946</v>
      </c>
      <c r="D5" s="8">
        <f t="shared" si="0"/>
        <v>0.55610055180870632</v>
      </c>
      <c r="E5" s="8">
        <f t="shared" si="0"/>
        <v>0.50957854406130265</v>
      </c>
      <c r="F5" s="8">
        <f t="shared" si="0"/>
        <v>0.51599526066350709</v>
      </c>
      <c r="G5" s="8">
        <f t="shared" si="0"/>
        <v>0.47553191489361701</v>
      </c>
      <c r="H5" s="8">
        <f t="shared" si="0"/>
        <v>0.44900784494693124</v>
      </c>
      <c r="I5" s="8">
        <f t="shared" si="0"/>
        <v>0.44926749864351601</v>
      </c>
      <c r="J5" s="8">
        <f t="shared" si="0"/>
        <v>0.421209858103062</v>
      </c>
      <c r="K5" s="8">
        <f t="shared" si="0"/>
        <v>0.46243222308288151</v>
      </c>
      <c r="L5" s="8">
        <f>Z5/Z$18</f>
        <v>0.4067717996289425</v>
      </c>
      <c r="M5" s="9">
        <f>AA5/AA$18</f>
        <v>4.2791775806516934E-2</v>
      </c>
      <c r="O5" t="s">
        <v>75</v>
      </c>
      <c r="P5">
        <f>'EHR-Medline-Results'!B32</f>
        <v>935</v>
      </c>
      <c r="Q5">
        <f>'EHR-Medline-Results'!C32</f>
        <v>951</v>
      </c>
      <c r="R5">
        <f>'EHR-Medline-Results'!D32</f>
        <v>907</v>
      </c>
      <c r="S5">
        <f>'EHR-Medline-Results'!E32</f>
        <v>798</v>
      </c>
      <c r="T5">
        <f>'EHR-Medline-Results'!F32</f>
        <v>871</v>
      </c>
      <c r="U5">
        <f>'EHR-Medline-Results'!G32</f>
        <v>894</v>
      </c>
      <c r="V5">
        <f>'EHR-Medline-Results'!H32</f>
        <v>973</v>
      </c>
      <c r="W5">
        <f>'EHR-Medline-Results'!I32</f>
        <v>828</v>
      </c>
      <c r="X5">
        <f>'EHR-Medline-Results'!J32</f>
        <v>564</v>
      </c>
      <c r="Y5">
        <f>'EHR-Medline-Results'!K32</f>
        <v>597</v>
      </c>
      <c r="Z5">
        <f>'EHR-Medline-Results'!L32</f>
        <v>877</v>
      </c>
      <c r="AA5">
        <f>Population!B2/1000</f>
        <v>348.75367999999997</v>
      </c>
    </row>
    <row r="6" spans="1:27" ht="18.75" x14ac:dyDescent="0.25">
      <c r="A6" s="12" t="s">
        <v>37</v>
      </c>
      <c r="B6" s="8">
        <f t="shared" ref="B6:B17" si="1">P6/P$18</f>
        <v>4.2713567839195977E-2</v>
      </c>
      <c r="C6" s="8">
        <f t="shared" si="0"/>
        <v>4.1327124563445866E-2</v>
      </c>
      <c r="D6" s="8">
        <f t="shared" si="0"/>
        <v>3.5561005518087066E-2</v>
      </c>
      <c r="E6" s="8">
        <f t="shared" si="0"/>
        <v>4.8531289910600253E-2</v>
      </c>
      <c r="F6" s="8">
        <f t="shared" si="0"/>
        <v>3.9099526066350712E-2</v>
      </c>
      <c r="G6" s="8">
        <f t="shared" si="0"/>
        <v>4.3617021276595745E-2</v>
      </c>
      <c r="H6" s="8">
        <f t="shared" si="0"/>
        <v>4.5685279187817257E-2</v>
      </c>
      <c r="I6" s="8">
        <f t="shared" si="0"/>
        <v>5.2631578947368418E-2</v>
      </c>
      <c r="J6" s="8">
        <f t="shared" si="0"/>
        <v>5.003734129947722E-2</v>
      </c>
      <c r="K6" s="8">
        <f t="shared" si="0"/>
        <v>5.0348567002323777E-2</v>
      </c>
      <c r="L6" s="8">
        <f t="shared" si="0"/>
        <v>3.2003710575139149E-2</v>
      </c>
      <c r="M6" s="9">
        <f>AA6/AA$18</f>
        <v>2.0939746128804355E-2</v>
      </c>
      <c r="O6" t="s">
        <v>37</v>
      </c>
      <c r="P6">
        <f>'EHR-Medline-Results'!B33</f>
        <v>68</v>
      </c>
      <c r="Q6">
        <f>'EHR-Medline-Results'!C33</f>
        <v>71</v>
      </c>
      <c r="R6">
        <f>'EHR-Medline-Results'!D33</f>
        <v>58</v>
      </c>
      <c r="S6">
        <f>'EHR-Medline-Results'!E33</f>
        <v>76</v>
      </c>
      <c r="T6">
        <f>'EHR-Medline-Results'!F33</f>
        <v>66</v>
      </c>
      <c r="U6">
        <f>'EHR-Medline-Results'!G33</f>
        <v>82</v>
      </c>
      <c r="V6">
        <f>'EHR-Medline-Results'!H33</f>
        <v>99</v>
      </c>
      <c r="W6">
        <f>'EHR-Medline-Results'!I33</f>
        <v>97</v>
      </c>
      <c r="X6">
        <f>'EHR-Medline-Results'!J33</f>
        <v>67</v>
      </c>
      <c r="Y6">
        <f>'EHR-Medline-Results'!K33</f>
        <v>65</v>
      </c>
      <c r="Z6">
        <f>'EHR-Medline-Results'!L33</f>
        <v>69</v>
      </c>
      <c r="AA6">
        <f>Population!B3/1000</f>
        <v>170.659277</v>
      </c>
    </row>
    <row r="7" spans="1:27" ht="18.75" x14ac:dyDescent="0.25">
      <c r="A7" s="12" t="s">
        <v>76</v>
      </c>
      <c r="B7" s="8">
        <f t="shared" si="1"/>
        <v>6.9095477386934667E-2</v>
      </c>
      <c r="C7" s="8">
        <f t="shared" si="0"/>
        <v>8.0325960419091971E-2</v>
      </c>
      <c r="D7" s="8">
        <f t="shared" si="0"/>
        <v>7.4800735744941754E-2</v>
      </c>
      <c r="E7" s="8">
        <f t="shared" si="0"/>
        <v>8.365261813537675E-2</v>
      </c>
      <c r="F7" s="8">
        <f t="shared" si="0"/>
        <v>8.412322274881516E-2</v>
      </c>
      <c r="G7" s="8">
        <f t="shared" si="0"/>
        <v>9.2021276595744675E-2</v>
      </c>
      <c r="H7" s="8">
        <f t="shared" si="0"/>
        <v>7.7526534379326259E-2</v>
      </c>
      <c r="I7" s="8">
        <f t="shared" si="0"/>
        <v>8.1389039609332609E-2</v>
      </c>
      <c r="J7" s="8">
        <f t="shared" si="0"/>
        <v>7.8416728902165792E-2</v>
      </c>
      <c r="K7" s="8">
        <f t="shared" si="0"/>
        <v>7.66847405112316E-2</v>
      </c>
      <c r="L7" s="8">
        <f t="shared" si="0"/>
        <v>9.6474953617810763E-2</v>
      </c>
      <c r="M7" s="9">
        <f t="shared" si="0"/>
        <v>8.4831965406986457E-3</v>
      </c>
      <c r="O7" t="s">
        <v>76</v>
      </c>
      <c r="P7">
        <f>'EHR-Medline-Results'!B34</f>
        <v>110</v>
      </c>
      <c r="Q7">
        <f>'EHR-Medline-Results'!C34</f>
        <v>138</v>
      </c>
      <c r="R7">
        <f>'EHR-Medline-Results'!D34</f>
        <v>122</v>
      </c>
      <c r="S7">
        <f>'EHR-Medline-Results'!E34</f>
        <v>131</v>
      </c>
      <c r="T7">
        <f>'EHR-Medline-Results'!F34</f>
        <v>142</v>
      </c>
      <c r="U7">
        <f>'EHR-Medline-Results'!G34</f>
        <v>173</v>
      </c>
      <c r="V7">
        <f>'EHR-Medline-Results'!H34</f>
        <v>168</v>
      </c>
      <c r="W7">
        <f>'EHR-Medline-Results'!I34</f>
        <v>150</v>
      </c>
      <c r="X7">
        <f>'EHR-Medline-Results'!J34</f>
        <v>105</v>
      </c>
      <c r="Y7">
        <f>'EHR-Medline-Results'!K34</f>
        <v>99</v>
      </c>
      <c r="Z7">
        <f>'EHR-Medline-Results'!L34</f>
        <v>208</v>
      </c>
      <c r="AA7">
        <f>Population!B4/1000</f>
        <v>69.138191999999989</v>
      </c>
    </row>
    <row r="8" spans="1:27" ht="18.75" x14ac:dyDescent="0.25">
      <c r="A8" s="12" t="s">
        <v>38</v>
      </c>
      <c r="B8" s="8">
        <f t="shared" si="1"/>
        <v>0.15075376884422109</v>
      </c>
      <c r="C8" s="8">
        <f t="shared" si="0"/>
        <v>0.16996507566938301</v>
      </c>
      <c r="D8" s="8">
        <f t="shared" si="0"/>
        <v>0.15266707541385652</v>
      </c>
      <c r="E8" s="8">
        <f t="shared" si="0"/>
        <v>0.13793103448275862</v>
      </c>
      <c r="F8" s="8">
        <f t="shared" si="0"/>
        <v>0.13921800947867299</v>
      </c>
      <c r="G8" s="8">
        <f t="shared" si="0"/>
        <v>0.13031914893617022</v>
      </c>
      <c r="H8" s="8">
        <f t="shared" si="0"/>
        <v>0.13428703276419013</v>
      </c>
      <c r="I8" s="8">
        <f t="shared" si="0"/>
        <v>0.12967986977753662</v>
      </c>
      <c r="J8" s="8">
        <f>X8/X$18</f>
        <v>0.13368185212845407</v>
      </c>
      <c r="K8" s="8">
        <f t="shared" si="0"/>
        <v>0.10921766072811774</v>
      </c>
      <c r="L8" s="8">
        <f t="shared" si="0"/>
        <v>0.17717996289424862</v>
      </c>
      <c r="M8" s="9">
        <f t="shared" si="0"/>
        <v>8.5005546036606899E-2</v>
      </c>
      <c r="O8" t="s">
        <v>38</v>
      </c>
      <c r="P8">
        <f>'EHR-Medline-Results'!B35</f>
        <v>240</v>
      </c>
      <c r="Q8">
        <f>'EHR-Medline-Results'!C35</f>
        <v>292</v>
      </c>
      <c r="R8">
        <f>'EHR-Medline-Results'!D35</f>
        <v>249</v>
      </c>
      <c r="S8">
        <f>'EHR-Medline-Results'!E35</f>
        <v>216</v>
      </c>
      <c r="T8">
        <f>'EHR-Medline-Results'!F35</f>
        <v>235</v>
      </c>
      <c r="U8">
        <f>'EHR-Medline-Results'!G35</f>
        <v>245</v>
      </c>
      <c r="V8">
        <f>'EHR-Medline-Results'!H35</f>
        <v>291</v>
      </c>
      <c r="W8">
        <f>'EHR-Medline-Results'!I35</f>
        <v>239</v>
      </c>
      <c r="X8">
        <f>'EHR-Medline-Results'!J35</f>
        <v>179</v>
      </c>
      <c r="Y8">
        <f>'EHR-Medline-Results'!K35</f>
        <v>141</v>
      </c>
      <c r="Z8">
        <f>'EHR-Medline-Results'!L35</f>
        <v>382</v>
      </c>
      <c r="AA8">
        <f>Population!B5/1000</f>
        <v>692.796605</v>
      </c>
    </row>
    <row r="9" spans="1:27" ht="18.75" x14ac:dyDescent="0.25">
      <c r="A9" s="12" t="s">
        <v>40</v>
      </c>
      <c r="B9" s="8">
        <f t="shared" si="1"/>
        <v>8.7939698492462311E-3</v>
      </c>
      <c r="C9" s="8">
        <f t="shared" si="0"/>
        <v>1.7462165308498253E-2</v>
      </c>
      <c r="D9" s="8">
        <f t="shared" si="0"/>
        <v>1.7167381974248927E-2</v>
      </c>
      <c r="E9" s="8">
        <f t="shared" si="0"/>
        <v>2.8097062579821201E-2</v>
      </c>
      <c r="F9" s="8">
        <f t="shared" si="0"/>
        <v>4.1469194312796206E-2</v>
      </c>
      <c r="G9" s="8">
        <f t="shared" si="0"/>
        <v>0.05</v>
      </c>
      <c r="H9" s="8">
        <f t="shared" si="0"/>
        <v>8.3064143977849558E-2</v>
      </c>
      <c r="I9" s="8">
        <f t="shared" si="0"/>
        <v>6.6739012479652735E-2</v>
      </c>
      <c r="J9" s="8">
        <f t="shared" si="0"/>
        <v>5.7505601194921582E-2</v>
      </c>
      <c r="K9" s="8">
        <f t="shared" si="0"/>
        <v>5.4996127033307515E-2</v>
      </c>
      <c r="L9" s="8">
        <f t="shared" si="0"/>
        <v>6.6790352504638217E-2</v>
      </c>
      <c r="M9" s="9">
        <f t="shared" si="0"/>
        <v>0.1751476755226398</v>
      </c>
      <c r="O9" t="s">
        <v>40</v>
      </c>
      <c r="P9">
        <f>'EHR-Medline-Results'!B36</f>
        <v>14</v>
      </c>
      <c r="Q9">
        <f>'EHR-Medline-Results'!C36</f>
        <v>30</v>
      </c>
      <c r="R9">
        <f>'EHR-Medline-Results'!D36</f>
        <v>28</v>
      </c>
      <c r="S9">
        <f>'EHR-Medline-Results'!E36</f>
        <v>44</v>
      </c>
      <c r="T9">
        <f>'EHR-Medline-Results'!F36</f>
        <v>70</v>
      </c>
      <c r="U9">
        <f>'EHR-Medline-Results'!G36</f>
        <v>94</v>
      </c>
      <c r="V9">
        <f>'EHR-Medline-Results'!H36</f>
        <v>180</v>
      </c>
      <c r="W9">
        <f>'EHR-Medline-Results'!I36</f>
        <v>123</v>
      </c>
      <c r="X9">
        <f>'EHR-Medline-Results'!J36</f>
        <v>77</v>
      </c>
      <c r="Y9">
        <f>'EHR-Medline-Results'!K36</f>
        <v>71</v>
      </c>
      <c r="Z9">
        <f>'EHR-Medline-Results'!L36</f>
        <v>144</v>
      </c>
      <c r="AA9">
        <f>Population!B6/1000</f>
        <v>1427.4564499999999</v>
      </c>
    </row>
    <row r="10" spans="1:27" ht="18.75" x14ac:dyDescent="0.25">
      <c r="A10" s="12" t="s">
        <v>41</v>
      </c>
      <c r="B10" s="8">
        <f t="shared" si="1"/>
        <v>2.4497487437185928E-2</v>
      </c>
      <c r="C10" s="8">
        <f t="shared" si="0"/>
        <v>3.550640279394645E-2</v>
      </c>
      <c r="D10" s="8">
        <f t="shared" si="0"/>
        <v>3.9852851011649294E-2</v>
      </c>
      <c r="E10" s="8">
        <f t="shared" si="0"/>
        <v>3.1928480204342274E-2</v>
      </c>
      <c r="F10" s="8">
        <f t="shared" si="0"/>
        <v>3.6137440758293837E-2</v>
      </c>
      <c r="G10" s="8">
        <f t="shared" si="0"/>
        <v>4.7872340425531915E-2</v>
      </c>
      <c r="H10" s="8">
        <f t="shared" si="0"/>
        <v>3.5071527457314261E-2</v>
      </c>
      <c r="I10" s="8">
        <f t="shared" si="0"/>
        <v>4.5035268583830709E-2</v>
      </c>
      <c r="J10" s="8">
        <f t="shared" si="0"/>
        <v>3.3607169529499624E-2</v>
      </c>
      <c r="K10" s="8">
        <f t="shared" si="0"/>
        <v>3.2532920216886134E-2</v>
      </c>
      <c r="L10" s="8">
        <f t="shared" si="0"/>
        <v>4.0352504638218926E-2</v>
      </c>
      <c r="M10" s="9">
        <f t="shared" si="0"/>
        <v>2.8056256729116727E-2</v>
      </c>
      <c r="O10" t="s">
        <v>41</v>
      </c>
      <c r="P10">
        <f>'EHR-Medline-Results'!B37</f>
        <v>39</v>
      </c>
      <c r="Q10">
        <f>'EHR-Medline-Results'!C37</f>
        <v>61</v>
      </c>
      <c r="R10">
        <f>'EHR-Medline-Results'!D37</f>
        <v>65</v>
      </c>
      <c r="S10">
        <f>'EHR-Medline-Results'!E37</f>
        <v>50</v>
      </c>
      <c r="T10">
        <f>'EHR-Medline-Results'!F37</f>
        <v>61</v>
      </c>
      <c r="U10">
        <f>'EHR-Medline-Results'!G37</f>
        <v>90</v>
      </c>
      <c r="V10">
        <f>'EHR-Medline-Results'!H37</f>
        <v>76</v>
      </c>
      <c r="W10">
        <f>'EHR-Medline-Results'!I37</f>
        <v>83</v>
      </c>
      <c r="X10">
        <f>'EHR-Medline-Results'!J37</f>
        <v>45</v>
      </c>
      <c r="Y10">
        <f>'EHR-Medline-Results'!K37</f>
        <v>42</v>
      </c>
      <c r="Z10">
        <f>'EHR-Medline-Results'!L37</f>
        <v>87</v>
      </c>
      <c r="AA10">
        <f>Population!B7/1000</f>
        <v>228.65895600000002</v>
      </c>
    </row>
    <row r="11" spans="1:27" ht="18.75" x14ac:dyDescent="0.25">
      <c r="A11" s="12" t="s">
        <v>6</v>
      </c>
      <c r="B11" s="8">
        <f t="shared" si="1"/>
        <v>2.5125628140703518E-3</v>
      </c>
      <c r="C11" s="8">
        <f t="shared" si="0"/>
        <v>3.4924330616996507E-3</v>
      </c>
      <c r="D11" s="8">
        <f t="shared" si="0"/>
        <v>6.7443286327406498E-3</v>
      </c>
      <c r="E11" s="8">
        <f t="shared" si="0"/>
        <v>1.40485312899106E-2</v>
      </c>
      <c r="F11" s="8">
        <f t="shared" si="0"/>
        <v>7.1090047393364926E-3</v>
      </c>
      <c r="G11" s="8">
        <f t="shared" si="0"/>
        <v>1.223404255319149E-2</v>
      </c>
      <c r="H11" s="8">
        <f t="shared" si="0"/>
        <v>1.430549146285187E-2</v>
      </c>
      <c r="I11" s="8">
        <f t="shared" si="0"/>
        <v>1.2479652740097666E-2</v>
      </c>
      <c r="J11" s="8">
        <f t="shared" si="0"/>
        <v>2.2404779686333084E-2</v>
      </c>
      <c r="K11" s="8">
        <f t="shared" si="0"/>
        <v>2.3237800154918668E-2</v>
      </c>
      <c r="L11" s="8">
        <f t="shared" si="0"/>
        <v>1.4842300556586271E-2</v>
      </c>
      <c r="M11" s="9">
        <f t="shared" si="0"/>
        <v>0.24202266912065895</v>
      </c>
      <c r="O11" t="s">
        <v>6</v>
      </c>
      <c r="P11">
        <f>'EHR-Medline-Results'!B38</f>
        <v>4</v>
      </c>
      <c r="Q11">
        <f>'EHR-Medline-Results'!C38</f>
        <v>6</v>
      </c>
      <c r="R11">
        <f>'EHR-Medline-Results'!D38</f>
        <v>11</v>
      </c>
      <c r="S11">
        <f>'EHR-Medline-Results'!E38</f>
        <v>22</v>
      </c>
      <c r="T11">
        <f>'EHR-Medline-Results'!F38</f>
        <v>12</v>
      </c>
      <c r="U11">
        <f>'EHR-Medline-Results'!G38</f>
        <v>23</v>
      </c>
      <c r="V11">
        <f>'EHR-Medline-Results'!H38</f>
        <v>31</v>
      </c>
      <c r="W11">
        <f>'EHR-Medline-Results'!I38</f>
        <v>23</v>
      </c>
      <c r="X11">
        <f>'EHR-Medline-Results'!J38</f>
        <v>30</v>
      </c>
      <c r="Y11">
        <f>'EHR-Medline-Results'!K38</f>
        <v>30</v>
      </c>
      <c r="Z11">
        <f>'EHR-Medline-Results'!L38</f>
        <v>32</v>
      </c>
      <c r="AA11">
        <f>Population!B8/1000</f>
        <v>1972.4887530000001</v>
      </c>
    </row>
    <row r="12" spans="1:27" ht="18.75" x14ac:dyDescent="0.25">
      <c r="A12" s="12" t="s">
        <v>42</v>
      </c>
      <c r="B12" s="8">
        <f t="shared" si="1"/>
        <v>3.1407035175879399E-3</v>
      </c>
      <c r="C12" s="8">
        <f t="shared" si="0"/>
        <v>1.1641443538998836E-3</v>
      </c>
      <c r="D12" s="8">
        <f t="shared" si="0"/>
        <v>9.1968117719190678E-3</v>
      </c>
      <c r="E12" s="8">
        <f t="shared" si="0"/>
        <v>8.9399744572158362E-3</v>
      </c>
      <c r="F12" s="8">
        <f t="shared" si="0"/>
        <v>1.3625592417061612E-2</v>
      </c>
      <c r="G12" s="8">
        <f t="shared" si="0"/>
        <v>1.3829787234042552E-2</v>
      </c>
      <c r="H12" s="8">
        <f t="shared" si="0"/>
        <v>1.7074296262113521E-2</v>
      </c>
      <c r="I12" s="8">
        <f t="shared" si="0"/>
        <v>1.1937059142702116E-2</v>
      </c>
      <c r="J12" s="8">
        <f t="shared" si="0"/>
        <v>1.6430171769977596E-2</v>
      </c>
      <c r="K12" s="8">
        <f t="shared" si="0"/>
        <v>1.4717273431448489E-2</v>
      </c>
      <c r="L12" s="8">
        <f t="shared" si="0"/>
        <v>1.2523191094619666E-2</v>
      </c>
      <c r="M12" s="9">
        <f t="shared" si="0"/>
        <v>8.5294235512572272E-2</v>
      </c>
      <c r="O12" t="s">
        <v>42</v>
      </c>
      <c r="P12">
        <f>'EHR-Medline-Results'!B39</f>
        <v>5</v>
      </c>
      <c r="Q12">
        <f>'EHR-Medline-Results'!C39</f>
        <v>2</v>
      </c>
      <c r="R12">
        <f>'EHR-Medline-Results'!D39</f>
        <v>15</v>
      </c>
      <c r="S12">
        <f>'EHR-Medline-Results'!E39</f>
        <v>14</v>
      </c>
      <c r="T12">
        <f>'EHR-Medline-Results'!F39</f>
        <v>23</v>
      </c>
      <c r="U12">
        <f>'EHR-Medline-Results'!G39</f>
        <v>26</v>
      </c>
      <c r="V12">
        <f>'EHR-Medline-Results'!H39</f>
        <v>37</v>
      </c>
      <c r="W12">
        <f>'EHR-Medline-Results'!I39</f>
        <v>22</v>
      </c>
      <c r="X12">
        <f>'EHR-Medline-Results'!J39</f>
        <v>22</v>
      </c>
      <c r="Y12">
        <f>'EHR-Medline-Results'!K39</f>
        <v>19</v>
      </c>
      <c r="Z12">
        <f>'EHR-Medline-Results'!L39</f>
        <v>27</v>
      </c>
      <c r="AA12">
        <f>Population!B9/1000</f>
        <v>695.14942900000005</v>
      </c>
    </row>
    <row r="13" spans="1:27" ht="18.75" x14ac:dyDescent="0.25">
      <c r="A13" s="12" t="s">
        <v>39</v>
      </c>
      <c r="B13" s="8">
        <f t="shared" si="1"/>
        <v>1.4447236180904523E-2</v>
      </c>
      <c r="C13" s="8">
        <f t="shared" si="0"/>
        <v>1.3969732246798603E-2</v>
      </c>
      <c r="D13" s="8">
        <f t="shared" si="0"/>
        <v>1.2262415695892091E-2</v>
      </c>
      <c r="E13" s="8">
        <f t="shared" si="0"/>
        <v>1.9795657726692211E-2</v>
      </c>
      <c r="F13" s="8">
        <f t="shared" si="0"/>
        <v>1.8957345971563982E-2</v>
      </c>
      <c r="G13" s="8">
        <f t="shared" si="0"/>
        <v>1.9680851063829788E-2</v>
      </c>
      <c r="H13" s="8">
        <f t="shared" si="0"/>
        <v>2.2150438394093218E-2</v>
      </c>
      <c r="I13" s="8">
        <f t="shared" si="0"/>
        <v>2.7129679869777535E-2</v>
      </c>
      <c r="J13" s="8">
        <f t="shared" si="0"/>
        <v>3.0619865571321882E-2</v>
      </c>
      <c r="K13" s="8">
        <f t="shared" si="0"/>
        <v>2.5561580170410533E-2</v>
      </c>
      <c r="L13" s="8">
        <f t="shared" si="0"/>
        <v>2.5974025974025976E-2</v>
      </c>
      <c r="M13" s="9">
        <f t="shared" si="0"/>
        <v>0.18552954305997196</v>
      </c>
      <c r="O13" t="s">
        <v>39</v>
      </c>
      <c r="P13">
        <f>'EHR-Medline-Results'!B40</f>
        <v>23</v>
      </c>
      <c r="Q13">
        <f>'EHR-Medline-Results'!C40</f>
        <v>24</v>
      </c>
      <c r="R13">
        <f>'EHR-Medline-Results'!D40</f>
        <v>20</v>
      </c>
      <c r="S13">
        <f>'EHR-Medline-Results'!E40</f>
        <v>31</v>
      </c>
      <c r="T13">
        <f>'EHR-Medline-Results'!F40</f>
        <v>32</v>
      </c>
      <c r="U13">
        <f>'EHR-Medline-Results'!G40</f>
        <v>37</v>
      </c>
      <c r="V13">
        <f>'EHR-Medline-Results'!H40</f>
        <v>48</v>
      </c>
      <c r="W13">
        <f>'EHR-Medline-Results'!I40</f>
        <v>50</v>
      </c>
      <c r="X13">
        <f>'EHR-Medline-Results'!J40</f>
        <v>41</v>
      </c>
      <c r="Y13">
        <f>'EHR-Medline-Results'!K40</f>
        <v>33</v>
      </c>
      <c r="Z13">
        <f>'EHR-Medline-Results'!L40</f>
        <v>56</v>
      </c>
      <c r="AA13">
        <f>Population!B10/1000</f>
        <v>1512.0688419999999</v>
      </c>
    </row>
    <row r="14" spans="1:27" ht="18.75" x14ac:dyDescent="0.25">
      <c r="A14" s="12" t="s">
        <v>11</v>
      </c>
      <c r="B14" s="8">
        <f t="shared" si="1"/>
        <v>2.2613065326633167E-2</v>
      </c>
      <c r="C14" s="8">
        <f t="shared" si="0"/>
        <v>1.4551804423748545E-2</v>
      </c>
      <c r="D14" s="8">
        <f t="shared" si="0"/>
        <v>1.7780502759043533E-2</v>
      </c>
      <c r="E14" s="8">
        <f t="shared" si="0"/>
        <v>3.3205619412515965E-2</v>
      </c>
      <c r="F14" s="8">
        <f t="shared" si="0"/>
        <v>2.9028436018957347E-2</v>
      </c>
      <c r="G14" s="8">
        <f t="shared" si="0"/>
        <v>2.8191489361702127E-2</v>
      </c>
      <c r="H14" s="8">
        <f t="shared" si="0"/>
        <v>4.0147669589293958E-2</v>
      </c>
      <c r="I14" s="8">
        <f t="shared" si="0"/>
        <v>4.3950081389039608E-2</v>
      </c>
      <c r="J14" s="8">
        <f t="shared" si="0"/>
        <v>4.2569081404032857E-2</v>
      </c>
      <c r="K14" s="8">
        <f t="shared" si="0"/>
        <v>4.1053446940356314E-2</v>
      </c>
      <c r="L14" s="8">
        <f t="shared" si="0"/>
        <v>4.4526901669758812E-2</v>
      </c>
      <c r="M14" s="9">
        <f t="shared" si="0"/>
        <v>4.6251040571202891E-2</v>
      </c>
      <c r="O14" t="s">
        <v>11</v>
      </c>
      <c r="P14">
        <f>'EHR-Medline-Results'!B41</f>
        <v>36</v>
      </c>
      <c r="Q14">
        <f>'EHR-Medline-Results'!C41</f>
        <v>25</v>
      </c>
      <c r="R14">
        <f>'EHR-Medline-Results'!D41</f>
        <v>29</v>
      </c>
      <c r="S14">
        <f>'EHR-Medline-Results'!E41</f>
        <v>52</v>
      </c>
      <c r="T14">
        <f>'EHR-Medline-Results'!F41</f>
        <v>49</v>
      </c>
      <c r="U14">
        <f>'EHR-Medline-Results'!G41</f>
        <v>53</v>
      </c>
      <c r="V14">
        <f>'EHR-Medline-Results'!H41</f>
        <v>87</v>
      </c>
      <c r="W14">
        <f>'EHR-Medline-Results'!I41</f>
        <v>81</v>
      </c>
      <c r="X14">
        <f>'EHR-Medline-Results'!J41</f>
        <v>57</v>
      </c>
      <c r="Y14">
        <f>'EHR-Medline-Results'!K41</f>
        <v>53</v>
      </c>
      <c r="Z14">
        <f>'EHR-Medline-Results'!L41</f>
        <v>96</v>
      </c>
      <c r="AA14">
        <f>Population!B11/1000</f>
        <v>376.94674500000002</v>
      </c>
    </row>
    <row r="15" spans="1:27" ht="18.75" x14ac:dyDescent="0.25">
      <c r="A15" s="12" t="s">
        <v>15</v>
      </c>
      <c r="B15" s="8">
        <f t="shared" si="1"/>
        <v>3.9572864321608038E-2</v>
      </c>
      <c r="C15" s="8">
        <f t="shared" si="0"/>
        <v>3.0849825378346914E-2</v>
      </c>
      <c r="D15" s="8">
        <f t="shared" si="0"/>
        <v>3.3721643163703248E-2</v>
      </c>
      <c r="E15" s="8">
        <f t="shared" si="0"/>
        <v>4.2784163473818644E-2</v>
      </c>
      <c r="F15" s="8">
        <f t="shared" si="0"/>
        <v>3.0805687203791468E-2</v>
      </c>
      <c r="G15" s="8">
        <f t="shared" si="0"/>
        <v>4.7340425531914893E-2</v>
      </c>
      <c r="H15" s="8">
        <f t="shared" si="0"/>
        <v>3.091832025842178E-2</v>
      </c>
      <c r="I15" s="8">
        <f t="shared" si="0"/>
        <v>4.1237113402061855E-2</v>
      </c>
      <c r="J15" s="8">
        <f t="shared" si="0"/>
        <v>7.0948469006721429E-2</v>
      </c>
      <c r="K15" s="8">
        <f t="shared" si="0"/>
        <v>6.5065840433772268E-2</v>
      </c>
      <c r="L15" s="8">
        <f t="shared" si="0"/>
        <v>4.6382189239332093E-2</v>
      </c>
      <c r="M15" s="9">
        <f t="shared" si="0"/>
        <v>3.9174336515940458E-3</v>
      </c>
      <c r="O15" t="s">
        <v>15</v>
      </c>
      <c r="P15">
        <f>'EHR-Medline-Results'!B42</f>
        <v>63</v>
      </c>
      <c r="Q15">
        <f>'EHR-Medline-Results'!C42</f>
        <v>53</v>
      </c>
      <c r="R15">
        <f>'EHR-Medline-Results'!D42</f>
        <v>55</v>
      </c>
      <c r="S15">
        <f>'EHR-Medline-Results'!E42</f>
        <v>67</v>
      </c>
      <c r="T15">
        <f>'EHR-Medline-Results'!F42</f>
        <v>52</v>
      </c>
      <c r="U15">
        <f>'EHR-Medline-Results'!G42</f>
        <v>89</v>
      </c>
      <c r="V15">
        <f>'EHR-Medline-Results'!H42</f>
        <v>67</v>
      </c>
      <c r="W15">
        <f>'EHR-Medline-Results'!I42</f>
        <v>76</v>
      </c>
      <c r="X15">
        <f>'EHR-Medline-Results'!J42</f>
        <v>95</v>
      </c>
      <c r="Y15">
        <f>'EHR-Medline-Results'!K42</f>
        <v>84</v>
      </c>
      <c r="Z15">
        <f>'EHR-Medline-Results'!L42</f>
        <v>100</v>
      </c>
      <c r="AA15">
        <f>Population!B12/1000</f>
        <v>31.927149</v>
      </c>
    </row>
    <row r="16" spans="1:27" ht="18.75" x14ac:dyDescent="0.25">
      <c r="A16" s="12" t="s">
        <v>44</v>
      </c>
      <c r="B16" s="8">
        <f t="shared" si="1"/>
        <v>2.6381909547738693E-2</v>
      </c>
      <c r="C16" s="8">
        <f t="shared" si="0"/>
        <v>1.5133876600698487E-2</v>
      </c>
      <c r="D16" s="8">
        <f t="shared" si="0"/>
        <v>3.0656039239730228E-2</v>
      </c>
      <c r="E16" s="8">
        <f t="shared" si="0"/>
        <v>3.2567049808429116E-2</v>
      </c>
      <c r="F16" s="8">
        <f t="shared" si="0"/>
        <v>2.843601895734597E-2</v>
      </c>
      <c r="G16" s="8">
        <f t="shared" si="0"/>
        <v>2.2340425531914895E-2</v>
      </c>
      <c r="H16" s="8">
        <f t="shared" si="0"/>
        <v>2.3996308260267652E-2</v>
      </c>
      <c r="I16" s="8">
        <f t="shared" si="0"/>
        <v>2.3331524688008681E-2</v>
      </c>
      <c r="J16" s="8">
        <f t="shared" si="0"/>
        <v>1.6430171769977596E-2</v>
      </c>
      <c r="K16" s="8">
        <f t="shared" si="0"/>
        <v>2.5561580170410533E-2</v>
      </c>
      <c r="L16" s="8">
        <f t="shared" si="0"/>
        <v>1.9944341372912802E-2</v>
      </c>
      <c r="M16" s="9" t="s">
        <v>13</v>
      </c>
      <c r="O16" t="s">
        <v>44</v>
      </c>
      <c r="P16">
        <f>'EHR-Medline-Results'!B43</f>
        <v>42</v>
      </c>
      <c r="Q16">
        <f>'EHR-Medline-Results'!C43</f>
        <v>26</v>
      </c>
      <c r="R16">
        <f>'EHR-Medline-Results'!D43</f>
        <v>50</v>
      </c>
      <c r="S16">
        <f>'EHR-Medline-Results'!E43</f>
        <v>51</v>
      </c>
      <c r="T16">
        <f>'EHR-Medline-Results'!F43</f>
        <v>48</v>
      </c>
      <c r="U16">
        <f>'EHR-Medline-Results'!G43</f>
        <v>42</v>
      </c>
      <c r="V16">
        <f>'EHR-Medline-Results'!H43</f>
        <v>52</v>
      </c>
      <c r="W16">
        <f>'EHR-Medline-Results'!I43</f>
        <v>43</v>
      </c>
      <c r="X16">
        <f>'EHR-Medline-Results'!J43</f>
        <v>22</v>
      </c>
      <c r="Y16">
        <f>'EHR-Medline-Results'!K43</f>
        <v>33</v>
      </c>
      <c r="Z16">
        <f>'EHR-Medline-Results'!L43</f>
        <v>43</v>
      </c>
      <c r="AA16">
        <v>0</v>
      </c>
    </row>
    <row r="17" spans="1:27" ht="18.75" x14ac:dyDescent="0.25">
      <c r="A17" s="12" t="s">
        <v>43</v>
      </c>
      <c r="B17" s="8">
        <f t="shared" si="1"/>
        <v>8.1658291457286439E-3</v>
      </c>
      <c r="C17" s="8">
        <f t="shared" si="0"/>
        <v>2.2700814901047729E-2</v>
      </c>
      <c r="D17" s="8">
        <f t="shared" si="0"/>
        <v>1.34886572654813E-2</v>
      </c>
      <c r="E17" s="8">
        <f t="shared" si="0"/>
        <v>8.9399744572158362E-3</v>
      </c>
      <c r="F17" s="8">
        <f t="shared" si="0"/>
        <v>1.5995260663507108E-2</v>
      </c>
      <c r="G17" s="8">
        <f t="shared" si="0"/>
        <v>1.7021276595744681E-2</v>
      </c>
      <c r="H17" s="8">
        <f t="shared" si="0"/>
        <v>2.6765113059529302E-2</v>
      </c>
      <c r="I17" s="8">
        <f t="shared" si="0"/>
        <v>1.5192620727075421E-2</v>
      </c>
      <c r="J17" s="8">
        <f t="shared" si="0"/>
        <v>2.6138909634055265E-2</v>
      </c>
      <c r="K17" s="8">
        <f t="shared" si="0"/>
        <v>1.8590240123934933E-2</v>
      </c>
      <c r="L17" s="8">
        <f t="shared" si="0"/>
        <v>1.6233766233766232E-2</v>
      </c>
      <c r="M17" s="9">
        <f t="shared" si="0"/>
        <v>7.6560881319616608E-2</v>
      </c>
      <c r="O17" t="s">
        <v>43</v>
      </c>
      <c r="P17">
        <f>'EHR-Medline-Results'!B44</f>
        <v>13</v>
      </c>
      <c r="Q17">
        <f>'EHR-Medline-Results'!C44</f>
        <v>39</v>
      </c>
      <c r="R17">
        <f>'EHR-Medline-Results'!D44</f>
        <v>22</v>
      </c>
      <c r="S17">
        <f>'EHR-Medline-Results'!E44</f>
        <v>14</v>
      </c>
      <c r="T17">
        <f>'EHR-Medline-Results'!F44</f>
        <v>27</v>
      </c>
      <c r="U17">
        <f>'EHR-Medline-Results'!G44</f>
        <v>32</v>
      </c>
      <c r="V17">
        <f>'EHR-Medline-Results'!H44</f>
        <v>58</v>
      </c>
      <c r="W17">
        <f>'EHR-Medline-Results'!I44</f>
        <v>28</v>
      </c>
      <c r="X17">
        <f>'EHR-Medline-Results'!J44</f>
        <v>35</v>
      </c>
      <c r="Y17">
        <f>'EHR-Medline-Results'!K44</f>
        <v>24</v>
      </c>
      <c r="Z17">
        <f>'EHR-Medline-Results'!L44</f>
        <v>35</v>
      </c>
      <c r="AA17">
        <f>Population!B13/1000</f>
        <v>623.97244799999999</v>
      </c>
    </row>
    <row r="18" spans="1:27" ht="18.75" x14ac:dyDescent="0.25">
      <c r="A18" s="13" t="s">
        <v>79</v>
      </c>
      <c r="B18" s="10">
        <f>P18</f>
        <v>1592</v>
      </c>
      <c r="C18" s="10">
        <f t="shared" ref="C18:L18" si="2">Q18</f>
        <v>1718</v>
      </c>
      <c r="D18" s="10">
        <f t="shared" si="2"/>
        <v>1631</v>
      </c>
      <c r="E18" s="10">
        <f t="shared" si="2"/>
        <v>1566</v>
      </c>
      <c r="F18" s="10">
        <f t="shared" si="2"/>
        <v>1688</v>
      </c>
      <c r="G18" s="10">
        <f t="shared" si="2"/>
        <v>1880</v>
      </c>
      <c r="H18" s="10">
        <f t="shared" si="2"/>
        <v>2167</v>
      </c>
      <c r="I18" s="10">
        <f t="shared" si="2"/>
        <v>1843</v>
      </c>
      <c r="J18" s="10">
        <f t="shared" si="2"/>
        <v>1339</v>
      </c>
      <c r="K18" s="10">
        <f t="shared" si="2"/>
        <v>1291</v>
      </c>
      <c r="L18" s="10">
        <f t="shared" si="2"/>
        <v>2156</v>
      </c>
      <c r="M18" s="11">
        <f>AA18</f>
        <v>8150.0165259999994</v>
      </c>
      <c r="O18" t="s">
        <v>79</v>
      </c>
      <c r="P18">
        <f>'EHR-Medline-Results'!B45</f>
        <v>1592</v>
      </c>
      <c r="Q18">
        <f>'EHR-Medline-Results'!C45</f>
        <v>1718</v>
      </c>
      <c r="R18">
        <f>'EHR-Medline-Results'!D45</f>
        <v>1631</v>
      </c>
      <c r="S18">
        <f>'EHR-Medline-Results'!E45</f>
        <v>1566</v>
      </c>
      <c r="T18">
        <f>'EHR-Medline-Results'!F45</f>
        <v>1688</v>
      </c>
      <c r="U18">
        <f>'EHR-Medline-Results'!G45</f>
        <v>1880</v>
      </c>
      <c r="V18">
        <f>'EHR-Medline-Results'!H45</f>
        <v>2167</v>
      </c>
      <c r="W18">
        <f>'EHR-Medline-Results'!I45</f>
        <v>1843</v>
      </c>
      <c r="X18">
        <f>'EHR-Medline-Results'!J45</f>
        <v>1339</v>
      </c>
      <c r="Y18">
        <f>'EHR-Medline-Results'!K45</f>
        <v>1291</v>
      </c>
      <c r="Z18">
        <f>'EHR-Medline-Results'!L45</f>
        <v>2156</v>
      </c>
      <c r="AA18">
        <v>8150.0165259999994</v>
      </c>
    </row>
    <row r="19" spans="1:27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7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27" ht="18.75" x14ac:dyDescent="0.3">
      <c r="A23" s="19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27" ht="18.75" x14ac:dyDescent="0.25">
      <c r="A24" s="14" t="s">
        <v>34</v>
      </c>
      <c r="B24" s="7">
        <v>2014</v>
      </c>
      <c r="C24" s="7">
        <v>2015</v>
      </c>
      <c r="D24" s="7">
        <v>2016</v>
      </c>
      <c r="E24" s="7">
        <v>2017</v>
      </c>
      <c r="F24" s="7">
        <v>2018</v>
      </c>
      <c r="G24" s="7">
        <v>2019</v>
      </c>
      <c r="H24" s="7">
        <v>2020</v>
      </c>
      <c r="I24" s="7">
        <v>2021</v>
      </c>
      <c r="J24" s="7">
        <v>2022</v>
      </c>
      <c r="K24" s="7">
        <v>2023</v>
      </c>
      <c r="L24" s="16">
        <v>2024</v>
      </c>
      <c r="M24" s="15" t="s">
        <v>80</v>
      </c>
      <c r="O24" t="s">
        <v>34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2020</v>
      </c>
      <c r="W24">
        <v>2021</v>
      </c>
      <c r="X24">
        <v>2022</v>
      </c>
      <c r="Y24">
        <v>2023</v>
      </c>
      <c r="Z24">
        <v>2024</v>
      </c>
    </row>
    <row r="25" spans="1:27" ht="18.75" x14ac:dyDescent="0.25">
      <c r="A25" s="12" t="s">
        <v>75</v>
      </c>
      <c r="B25" s="8">
        <f>P25/P$38</f>
        <v>0.48903330625507718</v>
      </c>
      <c r="C25" s="8">
        <f t="shared" ref="C25:L37" si="3">Q25/Q$38</f>
        <v>0.45869483213881557</v>
      </c>
      <c r="D25" s="8">
        <f t="shared" si="3"/>
        <v>0.48487360132615004</v>
      </c>
      <c r="E25" s="8">
        <f t="shared" si="3"/>
        <v>0.45636441038739889</v>
      </c>
      <c r="F25" s="8">
        <f t="shared" si="3"/>
        <v>0.47302158273381295</v>
      </c>
      <c r="G25" s="8">
        <f t="shared" si="3"/>
        <v>0.47096381878990573</v>
      </c>
      <c r="H25" s="8">
        <f t="shared" si="3"/>
        <v>0.44713541666666667</v>
      </c>
      <c r="I25" s="8">
        <f t="shared" si="3"/>
        <v>0.45757299270072993</v>
      </c>
      <c r="J25" s="8">
        <f t="shared" si="3"/>
        <v>0.42947322594688725</v>
      </c>
      <c r="K25" s="8">
        <f t="shared" si="3"/>
        <v>0.42894450489662678</v>
      </c>
      <c r="L25" s="8">
        <f t="shared" si="3"/>
        <v>0.39875538535184296</v>
      </c>
      <c r="M25" s="9">
        <f>AA25/AA$18</f>
        <v>4.2791775806516934E-2</v>
      </c>
      <c r="O25" t="s">
        <v>75</v>
      </c>
      <c r="P25">
        <f>'EHR-Embase-Results'!B32</f>
        <v>1204</v>
      </c>
      <c r="Q25">
        <f>'EHR-Embase-Results'!C32</f>
        <v>1216</v>
      </c>
      <c r="R25">
        <f>'EHR-Embase-Results'!D32</f>
        <v>1170</v>
      </c>
      <c r="S25">
        <f>'EHR-Embase-Results'!E32</f>
        <v>1072</v>
      </c>
      <c r="T25">
        <f>'EHR-Embase-Results'!F32</f>
        <v>1315</v>
      </c>
      <c r="U25">
        <f>'EHR-Embase-Results'!G32</f>
        <v>1549</v>
      </c>
      <c r="V25">
        <f>'EHR-Embase-Results'!H32</f>
        <v>1717</v>
      </c>
      <c r="W25">
        <f>'EHR-Embase-Results'!I32</f>
        <v>2006</v>
      </c>
      <c r="X25">
        <f>'EHR-Embase-Results'!J32</f>
        <v>1973</v>
      </c>
      <c r="Y25">
        <f>'EHR-Embase-Results'!K32</f>
        <v>1971</v>
      </c>
      <c r="Z25">
        <f>'EHR-Embase-Results'!L32</f>
        <v>1666</v>
      </c>
      <c r="AA25">
        <f>AA5</f>
        <v>348.75367999999997</v>
      </c>
    </row>
    <row r="26" spans="1:27" ht="18.75" x14ac:dyDescent="0.25">
      <c r="A26" s="12" t="s">
        <v>37</v>
      </c>
      <c r="B26" s="8">
        <f t="shared" ref="B26:B37" si="4">P26/P$38</f>
        <v>4.5491470349309504E-2</v>
      </c>
      <c r="C26" s="8">
        <f t="shared" si="3"/>
        <v>4.9415314975480948E-2</v>
      </c>
      <c r="D26" s="8">
        <f t="shared" si="3"/>
        <v>4.3928719436386245E-2</v>
      </c>
      <c r="E26" s="8">
        <f t="shared" si="3"/>
        <v>4.8531289910600253E-2</v>
      </c>
      <c r="F26" s="8">
        <f t="shared" si="3"/>
        <v>4.7841726618705033E-2</v>
      </c>
      <c r="G26" s="8">
        <f t="shared" si="3"/>
        <v>4.499847978108848E-2</v>
      </c>
      <c r="H26" s="8">
        <f t="shared" si="3"/>
        <v>4.6354166666666669E-2</v>
      </c>
      <c r="I26" s="8">
        <f t="shared" si="3"/>
        <v>4.2198905109489052E-2</v>
      </c>
      <c r="J26" s="8">
        <f t="shared" si="3"/>
        <v>3.765781454070527E-2</v>
      </c>
      <c r="K26" s="8">
        <f t="shared" si="3"/>
        <v>3.4602829162132753E-2</v>
      </c>
      <c r="L26" s="8">
        <f t="shared" si="3"/>
        <v>3.9253231211105792E-2</v>
      </c>
      <c r="M26" s="9">
        <f t="shared" ref="M26:M35" si="5">AA26/AA$18</f>
        <v>2.0939746128804355E-2</v>
      </c>
      <c r="O26" t="s">
        <v>37</v>
      </c>
      <c r="P26">
        <f>'EHR-Embase-Results'!B33</f>
        <v>112</v>
      </c>
      <c r="Q26">
        <f>'EHR-Embase-Results'!C33</f>
        <v>131</v>
      </c>
      <c r="R26">
        <f>'EHR-Embase-Results'!D33</f>
        <v>106</v>
      </c>
      <c r="S26">
        <f>'EHR-Embase-Results'!E33</f>
        <v>114</v>
      </c>
      <c r="T26">
        <f>'EHR-Embase-Results'!F33</f>
        <v>133</v>
      </c>
      <c r="U26">
        <f>'EHR-Embase-Results'!G33</f>
        <v>148</v>
      </c>
      <c r="V26">
        <f>'EHR-Embase-Results'!H33</f>
        <v>178</v>
      </c>
      <c r="W26">
        <f>'EHR-Embase-Results'!I33</f>
        <v>185</v>
      </c>
      <c r="X26">
        <f>'EHR-Embase-Results'!J33</f>
        <v>173</v>
      </c>
      <c r="Y26">
        <f>'EHR-Embase-Results'!K33</f>
        <v>159</v>
      </c>
      <c r="Z26">
        <f>'EHR-Embase-Results'!L33</f>
        <v>164</v>
      </c>
      <c r="AA26">
        <f t="shared" ref="AA26:AA37" si="6">AA6</f>
        <v>170.659277</v>
      </c>
    </row>
    <row r="27" spans="1:27" ht="18.75" x14ac:dyDescent="0.25">
      <c r="A27" s="12" t="s">
        <v>76</v>
      </c>
      <c r="B27" s="8">
        <f t="shared" si="4"/>
        <v>0.10194963444354184</v>
      </c>
      <c r="C27" s="8">
        <f t="shared" si="3"/>
        <v>0.10411165597887589</v>
      </c>
      <c r="D27" s="8">
        <f t="shared" si="3"/>
        <v>8.3713220058019067E-2</v>
      </c>
      <c r="E27" s="8">
        <f t="shared" si="3"/>
        <v>8.0885483184333765E-2</v>
      </c>
      <c r="F27" s="8">
        <f t="shared" si="3"/>
        <v>6.6187050359712229E-2</v>
      </c>
      <c r="G27" s="8">
        <f t="shared" si="3"/>
        <v>6.8409851018546672E-2</v>
      </c>
      <c r="H27" s="8">
        <f t="shared" si="3"/>
        <v>6.25E-2</v>
      </c>
      <c r="I27" s="8">
        <f t="shared" si="3"/>
        <v>7.5045620437956206E-2</v>
      </c>
      <c r="J27" s="8">
        <f t="shared" si="3"/>
        <v>7.705703090988246E-2</v>
      </c>
      <c r="K27" s="8">
        <f t="shared" si="3"/>
        <v>9.0750816104461368E-2</v>
      </c>
      <c r="L27" s="8">
        <f t="shared" si="3"/>
        <v>7.8745811393011012E-2</v>
      </c>
      <c r="M27" s="9">
        <f t="shared" si="5"/>
        <v>8.4831965406986457E-3</v>
      </c>
      <c r="O27" t="s">
        <v>76</v>
      </c>
      <c r="P27">
        <f>'EHR-Embase-Results'!B34</f>
        <v>251</v>
      </c>
      <c r="Q27">
        <f>'EHR-Embase-Results'!C34</f>
        <v>276</v>
      </c>
      <c r="R27">
        <f>'EHR-Embase-Results'!D34</f>
        <v>202</v>
      </c>
      <c r="S27">
        <f>'EHR-Embase-Results'!E34</f>
        <v>190</v>
      </c>
      <c r="T27">
        <f>'EHR-Embase-Results'!F34</f>
        <v>184</v>
      </c>
      <c r="U27">
        <f>'EHR-Embase-Results'!G34</f>
        <v>225</v>
      </c>
      <c r="V27">
        <f>'EHR-Embase-Results'!H34</f>
        <v>240</v>
      </c>
      <c r="W27">
        <f>'EHR-Embase-Results'!I34</f>
        <v>329</v>
      </c>
      <c r="X27">
        <f>'EHR-Embase-Results'!J34</f>
        <v>354</v>
      </c>
      <c r="Y27">
        <f>'EHR-Embase-Results'!K34</f>
        <v>417</v>
      </c>
      <c r="Z27">
        <f>'EHR-Embase-Results'!L34</f>
        <v>329</v>
      </c>
      <c r="AA27">
        <f t="shared" si="6"/>
        <v>69.138191999999989</v>
      </c>
    </row>
    <row r="28" spans="1:27" ht="18.75" x14ac:dyDescent="0.25">
      <c r="A28" s="12" t="s">
        <v>38</v>
      </c>
      <c r="B28" s="8">
        <f t="shared" si="4"/>
        <v>0.15150284321689683</v>
      </c>
      <c r="C28" s="8">
        <f t="shared" si="3"/>
        <v>0.15126367408525085</v>
      </c>
      <c r="D28" s="8">
        <f t="shared" si="3"/>
        <v>0.145462080397845</v>
      </c>
      <c r="E28" s="8">
        <f t="shared" si="3"/>
        <v>0.14389101745423585</v>
      </c>
      <c r="F28" s="8">
        <f t="shared" si="3"/>
        <v>0.12769784172661872</v>
      </c>
      <c r="G28" s="8">
        <f t="shared" si="3"/>
        <v>0.12040133779264214</v>
      </c>
      <c r="H28" s="8">
        <f t="shared" si="3"/>
        <v>0.12109375</v>
      </c>
      <c r="I28" s="8">
        <f t="shared" si="3"/>
        <v>0.11519160583941605</v>
      </c>
      <c r="J28" s="8">
        <f t="shared" si="3"/>
        <v>0.12886373530692208</v>
      </c>
      <c r="K28" s="8">
        <f t="shared" si="3"/>
        <v>0.11882480957562568</v>
      </c>
      <c r="L28" s="8">
        <f t="shared" si="3"/>
        <v>0.14289133556725706</v>
      </c>
      <c r="M28" s="9">
        <f t="shared" si="5"/>
        <v>8.5005546036606899E-2</v>
      </c>
      <c r="O28" t="s">
        <v>38</v>
      </c>
      <c r="P28">
        <f>'EHR-Embase-Results'!B35</f>
        <v>373</v>
      </c>
      <c r="Q28">
        <f>'EHR-Embase-Results'!C35</f>
        <v>401</v>
      </c>
      <c r="R28">
        <f>'EHR-Embase-Results'!D35</f>
        <v>351</v>
      </c>
      <c r="S28">
        <f>'EHR-Embase-Results'!E35</f>
        <v>338</v>
      </c>
      <c r="T28">
        <f>'EHR-Embase-Results'!F35</f>
        <v>355</v>
      </c>
      <c r="U28">
        <f>'EHR-Embase-Results'!G35</f>
        <v>396</v>
      </c>
      <c r="V28">
        <f>'EHR-Embase-Results'!H35</f>
        <v>465</v>
      </c>
      <c r="W28">
        <f>'EHR-Embase-Results'!I35</f>
        <v>505</v>
      </c>
      <c r="X28">
        <f>'EHR-Embase-Results'!J35</f>
        <v>592</v>
      </c>
      <c r="Y28">
        <f>'EHR-Embase-Results'!K35</f>
        <v>546</v>
      </c>
      <c r="Z28">
        <f>'EHR-Embase-Results'!L35</f>
        <v>597</v>
      </c>
      <c r="AA28">
        <f t="shared" si="6"/>
        <v>692.796605</v>
      </c>
    </row>
    <row r="29" spans="1:27" ht="18.75" x14ac:dyDescent="0.25">
      <c r="A29" s="12" t="s">
        <v>40</v>
      </c>
      <c r="B29" s="8">
        <f t="shared" si="4"/>
        <v>1.6653127538586516E-2</v>
      </c>
      <c r="C29" s="8">
        <f t="shared" si="3"/>
        <v>1.5843078083741986E-2</v>
      </c>
      <c r="D29" s="8">
        <f t="shared" si="3"/>
        <v>2.0721094073767096E-2</v>
      </c>
      <c r="E29" s="8">
        <f t="shared" si="3"/>
        <v>2.4265644955300127E-2</v>
      </c>
      <c r="F29" s="8">
        <f t="shared" si="3"/>
        <v>3.237410071942446E-2</v>
      </c>
      <c r="G29" s="8">
        <f t="shared" si="3"/>
        <v>3.8613560352690784E-2</v>
      </c>
      <c r="H29" s="8">
        <f t="shared" si="3"/>
        <v>6.822916666666666E-2</v>
      </c>
      <c r="I29" s="8">
        <f t="shared" si="3"/>
        <v>5.4744525547445258E-2</v>
      </c>
      <c r="J29" s="8">
        <f t="shared" si="3"/>
        <v>5.0936003482803659E-2</v>
      </c>
      <c r="K29" s="8">
        <f t="shared" si="3"/>
        <v>4.9401523394994561E-2</v>
      </c>
      <c r="L29" s="8">
        <f t="shared" si="3"/>
        <v>5.1699377692675921E-2</v>
      </c>
      <c r="M29" s="9">
        <f t="shared" si="5"/>
        <v>0.1751476755226398</v>
      </c>
      <c r="O29" t="s">
        <v>40</v>
      </c>
      <c r="P29">
        <f>'EHR-Embase-Results'!B36</f>
        <v>41</v>
      </c>
      <c r="Q29">
        <f>'EHR-Embase-Results'!C36</f>
        <v>42</v>
      </c>
      <c r="R29">
        <f>'EHR-Embase-Results'!D36</f>
        <v>50</v>
      </c>
      <c r="S29">
        <f>'EHR-Embase-Results'!E36</f>
        <v>57</v>
      </c>
      <c r="T29">
        <f>'EHR-Embase-Results'!F36</f>
        <v>90</v>
      </c>
      <c r="U29">
        <f>'EHR-Embase-Results'!G36</f>
        <v>127</v>
      </c>
      <c r="V29">
        <f>'EHR-Embase-Results'!H36</f>
        <v>262</v>
      </c>
      <c r="W29">
        <f>'EHR-Embase-Results'!I36</f>
        <v>240</v>
      </c>
      <c r="X29">
        <f>'EHR-Embase-Results'!J36</f>
        <v>234</v>
      </c>
      <c r="Y29">
        <f>'EHR-Embase-Results'!K36</f>
        <v>227</v>
      </c>
      <c r="Z29">
        <f>'EHR-Embase-Results'!L36</f>
        <v>216</v>
      </c>
      <c r="AA29">
        <f t="shared" si="6"/>
        <v>1427.4564499999999</v>
      </c>
    </row>
    <row r="30" spans="1:27" ht="18.75" x14ac:dyDescent="0.25">
      <c r="A30" s="12" t="s">
        <v>41</v>
      </c>
      <c r="B30" s="8">
        <f t="shared" si="4"/>
        <v>2.8838342810722988E-2</v>
      </c>
      <c r="C30" s="8">
        <f t="shared" si="3"/>
        <v>4.1116559788758958E-2</v>
      </c>
      <c r="D30" s="8">
        <f t="shared" si="3"/>
        <v>4.4757563199336922E-2</v>
      </c>
      <c r="E30" s="8">
        <f t="shared" si="3"/>
        <v>5.4916985951468711E-2</v>
      </c>
      <c r="F30" s="8">
        <f t="shared" si="3"/>
        <v>4.2805755395683452E-2</v>
      </c>
      <c r="G30" s="8">
        <f t="shared" si="3"/>
        <v>5.0775311644876864E-2</v>
      </c>
      <c r="H30" s="8">
        <f t="shared" si="3"/>
        <v>3.7499999999999999E-2</v>
      </c>
      <c r="I30" s="8">
        <f t="shared" si="3"/>
        <v>4.288321167883212E-2</v>
      </c>
      <c r="J30" s="8">
        <f t="shared" si="3"/>
        <v>4.7017849368741836E-2</v>
      </c>
      <c r="K30" s="8">
        <f t="shared" si="3"/>
        <v>4.5048966267682261E-2</v>
      </c>
      <c r="L30" s="8">
        <f t="shared" si="3"/>
        <v>5.0502632838678792E-2</v>
      </c>
      <c r="M30" s="9">
        <f t="shared" si="5"/>
        <v>2.8056256729116727E-2</v>
      </c>
      <c r="O30" t="s">
        <v>41</v>
      </c>
      <c r="P30">
        <f>'EHR-Embase-Results'!B37</f>
        <v>71</v>
      </c>
      <c r="Q30">
        <f>'EHR-Embase-Results'!C37</f>
        <v>109</v>
      </c>
      <c r="R30">
        <f>'EHR-Embase-Results'!D37</f>
        <v>108</v>
      </c>
      <c r="S30">
        <f>'EHR-Embase-Results'!E37</f>
        <v>129</v>
      </c>
      <c r="T30">
        <f>'EHR-Embase-Results'!F37</f>
        <v>119</v>
      </c>
      <c r="U30">
        <f>'EHR-Embase-Results'!G37</f>
        <v>167</v>
      </c>
      <c r="V30">
        <f>'EHR-Embase-Results'!H37</f>
        <v>144</v>
      </c>
      <c r="W30">
        <f>'EHR-Embase-Results'!I37</f>
        <v>188</v>
      </c>
      <c r="X30">
        <f>'EHR-Embase-Results'!J37</f>
        <v>216</v>
      </c>
      <c r="Y30">
        <f>'EHR-Embase-Results'!K37</f>
        <v>207</v>
      </c>
      <c r="Z30">
        <f>'EHR-Embase-Results'!L37</f>
        <v>211</v>
      </c>
      <c r="AA30">
        <f t="shared" si="6"/>
        <v>228.65895600000002</v>
      </c>
    </row>
    <row r="31" spans="1:27" ht="18.75" x14ac:dyDescent="0.25">
      <c r="A31" s="12" t="s">
        <v>6</v>
      </c>
      <c r="B31" s="8">
        <f t="shared" si="4"/>
        <v>6.092607636068237E-3</v>
      </c>
      <c r="C31" s="8">
        <f t="shared" si="3"/>
        <v>9.0531874764239913E-3</v>
      </c>
      <c r="D31" s="8">
        <f t="shared" si="3"/>
        <v>1.3675922088686282E-2</v>
      </c>
      <c r="E31" s="8">
        <f t="shared" si="3"/>
        <v>1.7454235845040442E-2</v>
      </c>
      <c r="F31" s="8">
        <f t="shared" si="3"/>
        <v>1.6546762589928057E-2</v>
      </c>
      <c r="G31" s="8">
        <f t="shared" si="3"/>
        <v>1.7330495591365156E-2</v>
      </c>
      <c r="H31" s="8">
        <f t="shared" si="3"/>
        <v>2.1614583333333333E-2</v>
      </c>
      <c r="I31" s="8">
        <f t="shared" si="3"/>
        <v>2.2354014598540146E-2</v>
      </c>
      <c r="J31" s="8">
        <f t="shared" si="3"/>
        <v>2.6774053112755769E-2</v>
      </c>
      <c r="K31" s="8">
        <f t="shared" si="3"/>
        <v>2.1980413492927096E-2</v>
      </c>
      <c r="L31" s="8">
        <f t="shared" si="3"/>
        <v>1.9865964576352323E-2</v>
      </c>
      <c r="M31" s="9">
        <f t="shared" si="5"/>
        <v>0.24202266912065895</v>
      </c>
      <c r="O31" t="s">
        <v>6</v>
      </c>
      <c r="P31">
        <f>'EHR-Embase-Results'!B38</f>
        <v>15</v>
      </c>
      <c r="Q31">
        <f>'EHR-Embase-Results'!C38</f>
        <v>24</v>
      </c>
      <c r="R31">
        <f>'EHR-Embase-Results'!D38</f>
        <v>33</v>
      </c>
      <c r="S31">
        <f>'EHR-Embase-Results'!E38</f>
        <v>41</v>
      </c>
      <c r="T31">
        <f>'EHR-Embase-Results'!F38</f>
        <v>46</v>
      </c>
      <c r="U31">
        <f>'EHR-Embase-Results'!G38</f>
        <v>57</v>
      </c>
      <c r="V31">
        <f>'EHR-Embase-Results'!H38</f>
        <v>83</v>
      </c>
      <c r="W31">
        <f>'EHR-Embase-Results'!I38</f>
        <v>98</v>
      </c>
      <c r="X31">
        <f>'EHR-Embase-Results'!J38</f>
        <v>123</v>
      </c>
      <c r="Y31">
        <f>'EHR-Embase-Results'!K38</f>
        <v>101</v>
      </c>
      <c r="Z31">
        <f>'EHR-Embase-Results'!L38</f>
        <v>83</v>
      </c>
      <c r="AA31">
        <f t="shared" si="6"/>
        <v>1972.4887530000001</v>
      </c>
    </row>
    <row r="32" spans="1:27" ht="18.75" x14ac:dyDescent="0.25">
      <c r="A32" s="12" t="s">
        <v>42</v>
      </c>
      <c r="B32" s="8">
        <f t="shared" si="4"/>
        <v>1.0966693744922826E-2</v>
      </c>
      <c r="C32" s="8">
        <f t="shared" si="3"/>
        <v>1.1316484345529988E-2</v>
      </c>
      <c r="D32" s="8">
        <f t="shared" si="3"/>
        <v>1.2018234562784915E-2</v>
      </c>
      <c r="E32" s="8">
        <f t="shared" si="3"/>
        <v>1.5751383567475522E-2</v>
      </c>
      <c r="F32" s="8">
        <f t="shared" si="3"/>
        <v>2.2302158273381296E-2</v>
      </c>
      <c r="G32" s="8">
        <f t="shared" si="3"/>
        <v>1.945880206749772E-2</v>
      </c>
      <c r="H32" s="8">
        <f t="shared" si="3"/>
        <v>2.1093750000000001E-2</v>
      </c>
      <c r="I32" s="8">
        <f t="shared" si="3"/>
        <v>1.8476277372262775E-2</v>
      </c>
      <c r="J32" s="8">
        <f t="shared" si="3"/>
        <v>2.067914671310405E-2</v>
      </c>
      <c r="K32" s="8">
        <f t="shared" si="3"/>
        <v>2.35038084874864E-2</v>
      </c>
      <c r="L32" s="8">
        <f t="shared" si="3"/>
        <v>1.7711823839157492E-2</v>
      </c>
      <c r="M32" s="9">
        <f t="shared" si="5"/>
        <v>8.5294235512572272E-2</v>
      </c>
      <c r="O32" t="s">
        <v>42</v>
      </c>
      <c r="P32">
        <f>'EHR-Embase-Results'!B39</f>
        <v>27</v>
      </c>
      <c r="Q32">
        <f>'EHR-Embase-Results'!C39</f>
        <v>30</v>
      </c>
      <c r="R32">
        <f>'EHR-Embase-Results'!D39</f>
        <v>29</v>
      </c>
      <c r="S32">
        <f>'EHR-Embase-Results'!E39</f>
        <v>37</v>
      </c>
      <c r="T32">
        <f>'EHR-Embase-Results'!F39</f>
        <v>62</v>
      </c>
      <c r="U32">
        <f>'EHR-Embase-Results'!G39</f>
        <v>64</v>
      </c>
      <c r="V32">
        <f>'EHR-Embase-Results'!H39</f>
        <v>81</v>
      </c>
      <c r="W32">
        <f>'EHR-Embase-Results'!I39</f>
        <v>81</v>
      </c>
      <c r="X32">
        <f>'EHR-Embase-Results'!J39</f>
        <v>95</v>
      </c>
      <c r="Y32">
        <f>'EHR-Embase-Results'!K39</f>
        <v>108</v>
      </c>
      <c r="Z32">
        <f>'EHR-Embase-Results'!L39</f>
        <v>74</v>
      </c>
      <c r="AA32">
        <f t="shared" si="6"/>
        <v>695.14942900000005</v>
      </c>
    </row>
    <row r="33" spans="1:27" ht="18.75" x14ac:dyDescent="0.25">
      <c r="A33" s="12" t="s">
        <v>39</v>
      </c>
      <c r="B33" s="8">
        <f t="shared" si="4"/>
        <v>1.3403736799350122E-2</v>
      </c>
      <c r="C33" s="8">
        <f t="shared" si="3"/>
        <v>1.6974726518294982E-2</v>
      </c>
      <c r="D33" s="8">
        <f t="shared" si="3"/>
        <v>2.1135515955242438E-2</v>
      </c>
      <c r="E33" s="8">
        <f t="shared" si="3"/>
        <v>2.681992337164751E-2</v>
      </c>
      <c r="F33" s="8">
        <f t="shared" si="3"/>
        <v>2.0143884892086329E-2</v>
      </c>
      <c r="G33" s="8">
        <f t="shared" si="3"/>
        <v>2.3715415019762844E-2</v>
      </c>
      <c r="H33" s="8">
        <f t="shared" si="3"/>
        <v>2.4218750000000001E-2</v>
      </c>
      <c r="I33" s="8">
        <f t="shared" si="3"/>
        <v>2.1213503649635035E-2</v>
      </c>
      <c r="J33" s="8">
        <f t="shared" si="3"/>
        <v>2.2202873313016978E-2</v>
      </c>
      <c r="K33" s="8">
        <f t="shared" si="3"/>
        <v>2.3939064200217627E-2</v>
      </c>
      <c r="L33" s="8">
        <f t="shared" si="3"/>
        <v>2.8482527525131644E-2</v>
      </c>
      <c r="M33" s="9">
        <f t="shared" si="5"/>
        <v>0.18552954305997196</v>
      </c>
      <c r="O33" t="s">
        <v>39</v>
      </c>
      <c r="P33">
        <f>'EHR-Embase-Results'!B40</f>
        <v>33</v>
      </c>
      <c r="Q33">
        <f>'EHR-Embase-Results'!C40</f>
        <v>45</v>
      </c>
      <c r="R33">
        <f>'EHR-Embase-Results'!D40</f>
        <v>51</v>
      </c>
      <c r="S33">
        <f>'EHR-Embase-Results'!E40</f>
        <v>63</v>
      </c>
      <c r="T33">
        <f>'EHR-Embase-Results'!F40</f>
        <v>56</v>
      </c>
      <c r="U33">
        <f>'EHR-Embase-Results'!G40</f>
        <v>78</v>
      </c>
      <c r="V33">
        <f>'EHR-Embase-Results'!H40</f>
        <v>93</v>
      </c>
      <c r="W33">
        <f>'EHR-Embase-Results'!I40</f>
        <v>93</v>
      </c>
      <c r="X33">
        <f>'EHR-Embase-Results'!J40</f>
        <v>102</v>
      </c>
      <c r="Y33">
        <f>'EHR-Embase-Results'!K40</f>
        <v>110</v>
      </c>
      <c r="Z33">
        <f>'EHR-Embase-Results'!L40</f>
        <v>119</v>
      </c>
      <c r="AA33">
        <f t="shared" si="6"/>
        <v>1512.0688419999999</v>
      </c>
    </row>
    <row r="34" spans="1:27" ht="18.75" x14ac:dyDescent="0.25">
      <c r="A34" s="12" t="s">
        <v>11</v>
      </c>
      <c r="B34" s="8">
        <f t="shared" si="4"/>
        <v>2.39642567018684E-2</v>
      </c>
      <c r="C34" s="8">
        <f t="shared" si="3"/>
        <v>1.7351942663145981E-2</v>
      </c>
      <c r="D34" s="8">
        <f t="shared" si="3"/>
        <v>2.3622047244094488E-2</v>
      </c>
      <c r="E34" s="8">
        <f t="shared" si="3"/>
        <v>3.5334184759472115E-2</v>
      </c>
      <c r="F34" s="8">
        <f t="shared" si="3"/>
        <v>3.1654676258992806E-2</v>
      </c>
      <c r="G34" s="8">
        <f t="shared" si="3"/>
        <v>3.4660991182730312E-2</v>
      </c>
      <c r="H34" s="8">
        <f t="shared" si="3"/>
        <v>4.010416666666667E-2</v>
      </c>
      <c r="I34" s="8">
        <f t="shared" si="3"/>
        <v>5.0410583941605837E-2</v>
      </c>
      <c r="J34" s="8">
        <f t="shared" si="3"/>
        <v>4.7017849368741836E-2</v>
      </c>
      <c r="K34" s="8">
        <f t="shared" si="3"/>
        <v>5.1577801958650707E-2</v>
      </c>
      <c r="L34" s="8">
        <f t="shared" si="3"/>
        <v>4.7630445189085685E-2</v>
      </c>
      <c r="M34" s="9">
        <f t="shared" si="5"/>
        <v>4.6251040571202891E-2</v>
      </c>
      <c r="O34" t="s">
        <v>11</v>
      </c>
      <c r="P34">
        <f>'EHR-Embase-Results'!B41</f>
        <v>59</v>
      </c>
      <c r="Q34">
        <f>'EHR-Embase-Results'!C41</f>
        <v>46</v>
      </c>
      <c r="R34">
        <f>'EHR-Embase-Results'!D41</f>
        <v>57</v>
      </c>
      <c r="S34">
        <f>'EHR-Embase-Results'!E41</f>
        <v>83</v>
      </c>
      <c r="T34">
        <f>'EHR-Embase-Results'!F41</f>
        <v>88</v>
      </c>
      <c r="U34">
        <f>'EHR-Embase-Results'!G41</f>
        <v>114</v>
      </c>
      <c r="V34">
        <f>'EHR-Embase-Results'!H41</f>
        <v>154</v>
      </c>
      <c r="W34">
        <f>'EHR-Embase-Results'!I41</f>
        <v>221</v>
      </c>
      <c r="X34">
        <f>'EHR-Embase-Results'!J41</f>
        <v>216</v>
      </c>
      <c r="Y34">
        <f>'EHR-Embase-Results'!K41</f>
        <v>237</v>
      </c>
      <c r="Z34">
        <f>'EHR-Embase-Results'!L41</f>
        <v>199</v>
      </c>
      <c r="AA34">
        <f t="shared" si="6"/>
        <v>376.94674500000002</v>
      </c>
    </row>
    <row r="35" spans="1:27" ht="18.75" x14ac:dyDescent="0.25">
      <c r="A35" s="12" t="s">
        <v>15</v>
      </c>
      <c r="B35" s="8">
        <f t="shared" si="4"/>
        <v>3.5337124289195776E-2</v>
      </c>
      <c r="C35" s="8">
        <f t="shared" si="3"/>
        <v>3.4326669181440964E-2</v>
      </c>
      <c r="D35" s="8">
        <f t="shared" si="3"/>
        <v>3.1910484873601326E-2</v>
      </c>
      <c r="E35" s="8">
        <f t="shared" si="3"/>
        <v>2.9374201787994891E-2</v>
      </c>
      <c r="F35" s="8">
        <f t="shared" si="3"/>
        <v>3.41726618705036E-2</v>
      </c>
      <c r="G35" s="8">
        <f t="shared" si="3"/>
        <v>3.6181210094253576E-2</v>
      </c>
      <c r="H35" s="8">
        <f t="shared" si="3"/>
        <v>3.5677083333333331E-2</v>
      </c>
      <c r="I35" s="8">
        <f t="shared" si="3"/>
        <v>2.6459854014598539E-2</v>
      </c>
      <c r="J35" s="8">
        <f t="shared" si="3"/>
        <v>4.5058772311710925E-2</v>
      </c>
      <c r="K35" s="8">
        <f t="shared" si="3"/>
        <v>4.0478781284004353E-2</v>
      </c>
      <c r="L35" s="8">
        <f t="shared" si="3"/>
        <v>4.0449976065102922E-2</v>
      </c>
      <c r="M35" s="9">
        <f t="shared" si="5"/>
        <v>3.9174336515940458E-3</v>
      </c>
      <c r="O35" t="s">
        <v>15</v>
      </c>
      <c r="P35">
        <f>'EHR-Embase-Results'!B42</f>
        <v>87</v>
      </c>
      <c r="Q35">
        <f>'EHR-Embase-Results'!C42</f>
        <v>91</v>
      </c>
      <c r="R35">
        <f>'EHR-Embase-Results'!D42</f>
        <v>77</v>
      </c>
      <c r="S35">
        <f>'EHR-Embase-Results'!E42</f>
        <v>69</v>
      </c>
      <c r="T35">
        <f>'EHR-Embase-Results'!F42</f>
        <v>95</v>
      </c>
      <c r="U35">
        <f>'EHR-Embase-Results'!G42</f>
        <v>119</v>
      </c>
      <c r="V35">
        <f>'EHR-Embase-Results'!H42</f>
        <v>137</v>
      </c>
      <c r="W35">
        <f>'EHR-Embase-Results'!I42</f>
        <v>116</v>
      </c>
      <c r="X35">
        <f>'EHR-Embase-Results'!J42</f>
        <v>207</v>
      </c>
      <c r="Y35">
        <f>'EHR-Embase-Results'!K42</f>
        <v>186</v>
      </c>
      <c r="Z35">
        <f>'EHR-Embase-Results'!L42</f>
        <v>169</v>
      </c>
      <c r="AA35">
        <f t="shared" si="6"/>
        <v>31.927149</v>
      </c>
    </row>
    <row r="36" spans="1:27" ht="18.75" x14ac:dyDescent="0.25">
      <c r="A36" s="12" t="s">
        <v>44</v>
      </c>
      <c r="B36" s="8">
        <f t="shared" si="4"/>
        <v>6.7018683996750608E-2</v>
      </c>
      <c r="C36" s="8">
        <f t="shared" si="3"/>
        <v>7.3179932101093928E-2</v>
      </c>
      <c r="D36" s="8">
        <f t="shared" si="3"/>
        <v>5.6361375880646498E-2</v>
      </c>
      <c r="E36" s="8">
        <f t="shared" si="3"/>
        <v>5.2362707535121331E-2</v>
      </c>
      <c r="F36" s="8">
        <f t="shared" si="3"/>
        <v>6.5107913669064751E-2</v>
      </c>
      <c r="G36" s="8">
        <f t="shared" si="3"/>
        <v>4.92550927333536E-2</v>
      </c>
      <c r="H36" s="8">
        <f t="shared" si="3"/>
        <v>4.9218749999999999E-2</v>
      </c>
      <c r="I36" s="8">
        <f>W36/W$38</f>
        <v>4.949817518248175E-2</v>
      </c>
      <c r="J36" s="8">
        <f t="shared" si="3"/>
        <v>4.6364823683064868E-2</v>
      </c>
      <c r="K36" s="8">
        <f t="shared" si="3"/>
        <v>4.896626768226333E-2</v>
      </c>
      <c r="L36" s="8">
        <f t="shared" si="3"/>
        <v>5.3374820488271899E-2</v>
      </c>
      <c r="M36" s="9" t="s">
        <v>13</v>
      </c>
      <c r="O36" t="s">
        <v>44</v>
      </c>
      <c r="P36">
        <f>'EHR-Embase-Results'!B43</f>
        <v>165</v>
      </c>
      <c r="Q36">
        <f>'EHR-Embase-Results'!C43</f>
        <v>194</v>
      </c>
      <c r="R36">
        <f>'EHR-Embase-Results'!D43</f>
        <v>136</v>
      </c>
      <c r="S36">
        <f>'EHR-Embase-Results'!E43</f>
        <v>123</v>
      </c>
      <c r="T36">
        <f>'EHR-Embase-Results'!F43</f>
        <v>181</v>
      </c>
      <c r="U36">
        <f>'EHR-Embase-Results'!G43</f>
        <v>162</v>
      </c>
      <c r="V36">
        <f>'EHR-Embase-Results'!H43</f>
        <v>189</v>
      </c>
      <c r="W36">
        <f>'EHR-Embase-Results'!I43</f>
        <v>217</v>
      </c>
      <c r="X36">
        <f>'EHR-Embase-Results'!J43</f>
        <v>213</v>
      </c>
      <c r="Y36">
        <f>'EHR-Embase-Results'!K43</f>
        <v>225</v>
      </c>
      <c r="Z36">
        <f>'EHR-Embase-Results'!L43</f>
        <v>223</v>
      </c>
      <c r="AA36">
        <f t="shared" si="6"/>
        <v>0</v>
      </c>
    </row>
    <row r="37" spans="1:27" ht="18.75" x14ac:dyDescent="0.25">
      <c r="A37" s="12" t="s">
        <v>43</v>
      </c>
      <c r="B37" s="8">
        <f t="shared" si="4"/>
        <v>9.7481722177091799E-3</v>
      </c>
      <c r="C37" s="8">
        <f t="shared" si="3"/>
        <v>1.7351942663145981E-2</v>
      </c>
      <c r="D37" s="8">
        <f t="shared" si="3"/>
        <v>1.7820140903439703E-2</v>
      </c>
      <c r="E37" s="8">
        <f t="shared" si="3"/>
        <v>1.40485312899106E-2</v>
      </c>
      <c r="F37" s="8">
        <f t="shared" si="3"/>
        <v>2.0143884892086329E-2</v>
      </c>
      <c r="G37" s="8">
        <f t="shared" si="3"/>
        <v>2.5235633931286104E-2</v>
      </c>
      <c r="H37" s="8">
        <f t="shared" si="3"/>
        <v>2.5260416666666667E-2</v>
      </c>
      <c r="I37" s="8">
        <f t="shared" si="3"/>
        <v>2.3950729927007298E-2</v>
      </c>
      <c r="J37" s="8">
        <f t="shared" si="3"/>
        <v>2.0896821941663039E-2</v>
      </c>
      <c r="K37" s="8">
        <f t="shared" si="3"/>
        <v>2.1980413492927096E-2</v>
      </c>
      <c r="L37" s="8">
        <f t="shared" si="3"/>
        <v>3.0636668262326472E-2</v>
      </c>
      <c r="M37" s="9">
        <f t="shared" ref="M37" si="7">AA37/AA$18</f>
        <v>7.6560881319616608E-2</v>
      </c>
      <c r="O37" t="s">
        <v>43</v>
      </c>
      <c r="P37">
        <f>'EHR-Embase-Results'!B44</f>
        <v>24</v>
      </c>
      <c r="Q37">
        <f>'EHR-Embase-Results'!C44</f>
        <v>46</v>
      </c>
      <c r="R37">
        <f>'EHR-Embase-Results'!D44</f>
        <v>43</v>
      </c>
      <c r="S37">
        <f>'EHR-Embase-Results'!E44</f>
        <v>33</v>
      </c>
      <c r="T37">
        <f>'EHR-Embase-Results'!F44</f>
        <v>56</v>
      </c>
      <c r="U37">
        <f>'EHR-Embase-Results'!G44</f>
        <v>83</v>
      </c>
      <c r="V37">
        <f>'EHR-Embase-Results'!H44</f>
        <v>97</v>
      </c>
      <c r="W37">
        <f>'EHR-Embase-Results'!I44</f>
        <v>105</v>
      </c>
      <c r="X37">
        <f>'EHR-Embase-Results'!J44</f>
        <v>96</v>
      </c>
      <c r="Y37">
        <f>'EHR-Embase-Results'!K44</f>
        <v>101</v>
      </c>
      <c r="Z37">
        <f>'EHR-Embase-Results'!L44</f>
        <v>128</v>
      </c>
      <c r="AA37">
        <f t="shared" si="6"/>
        <v>623.97244799999999</v>
      </c>
    </row>
    <row r="38" spans="1:27" ht="18.75" x14ac:dyDescent="0.25">
      <c r="A38" s="13" t="s">
        <v>79</v>
      </c>
      <c r="B38" s="10">
        <f>P38</f>
        <v>2462</v>
      </c>
      <c r="C38" s="10">
        <f t="shared" ref="C38:L38" si="8">Q38</f>
        <v>2651</v>
      </c>
      <c r="D38" s="10">
        <f t="shared" si="8"/>
        <v>2413</v>
      </c>
      <c r="E38" s="10">
        <f t="shared" si="8"/>
        <v>2349</v>
      </c>
      <c r="F38" s="10">
        <f t="shared" si="8"/>
        <v>2780</v>
      </c>
      <c r="G38" s="10">
        <f t="shared" si="8"/>
        <v>3289</v>
      </c>
      <c r="H38" s="10">
        <f t="shared" si="8"/>
        <v>3840</v>
      </c>
      <c r="I38" s="10">
        <f t="shared" si="8"/>
        <v>4384</v>
      </c>
      <c r="J38" s="10">
        <f t="shared" si="8"/>
        <v>4594</v>
      </c>
      <c r="K38" s="10">
        <f t="shared" si="8"/>
        <v>4595</v>
      </c>
      <c r="L38" s="10">
        <f t="shared" si="8"/>
        <v>4178</v>
      </c>
      <c r="M38" s="11">
        <f>AA38</f>
        <v>8150.0165259999994</v>
      </c>
      <c r="O38" t="s">
        <v>79</v>
      </c>
      <c r="P38">
        <f>'EHR-Embase-Results'!B45</f>
        <v>2462</v>
      </c>
      <c r="Q38">
        <f>'EHR-Embase-Results'!C45</f>
        <v>2651</v>
      </c>
      <c r="R38">
        <f>'EHR-Embase-Results'!D45</f>
        <v>2413</v>
      </c>
      <c r="S38">
        <f>'EHR-Embase-Results'!E45</f>
        <v>2349</v>
      </c>
      <c r="T38">
        <f>'EHR-Embase-Results'!F45</f>
        <v>2780</v>
      </c>
      <c r="U38">
        <f>'EHR-Embase-Results'!G45</f>
        <v>3289</v>
      </c>
      <c r="V38">
        <f>'EHR-Embase-Results'!H45</f>
        <v>3840</v>
      </c>
      <c r="W38">
        <f>'EHR-Embase-Results'!I45</f>
        <v>4384</v>
      </c>
      <c r="X38">
        <f>'EHR-Embase-Results'!J45</f>
        <v>4594</v>
      </c>
      <c r="Y38">
        <f>'EHR-Embase-Results'!K45</f>
        <v>4595</v>
      </c>
      <c r="Z38">
        <f>'EHR-Embase-Results'!L45</f>
        <v>4178</v>
      </c>
      <c r="AA38">
        <v>8150.0165259999994</v>
      </c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27" ht="18.75" x14ac:dyDescent="0.3">
      <c r="A42" s="19" t="s">
        <v>83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27" ht="18.75" x14ac:dyDescent="0.25">
      <c r="A43" s="14" t="s">
        <v>34</v>
      </c>
      <c r="B43" s="7">
        <v>2014</v>
      </c>
      <c r="C43" s="7">
        <v>2015</v>
      </c>
      <c r="D43" s="7">
        <v>2016</v>
      </c>
      <c r="E43" s="7">
        <v>2017</v>
      </c>
      <c r="F43" s="7">
        <v>2018</v>
      </c>
      <c r="G43" s="7">
        <v>2019</v>
      </c>
      <c r="H43" s="7">
        <v>2020</v>
      </c>
      <c r="I43" s="7">
        <v>2021</v>
      </c>
      <c r="J43" s="7">
        <v>2022</v>
      </c>
      <c r="K43" s="7">
        <v>2023</v>
      </c>
      <c r="L43" s="16">
        <v>2024</v>
      </c>
      <c r="M43" s="15" t="s">
        <v>80</v>
      </c>
      <c r="O43" t="s">
        <v>22</v>
      </c>
      <c r="P43" t="s">
        <v>23</v>
      </c>
      <c r="Q43" t="s">
        <v>24</v>
      </c>
      <c r="R43" t="s">
        <v>25</v>
      </c>
      <c r="S43" t="s">
        <v>26</v>
      </c>
      <c r="T43" t="s">
        <v>27</v>
      </c>
      <c r="U43" t="s">
        <v>28</v>
      </c>
      <c r="V43" t="s">
        <v>29</v>
      </c>
      <c r="W43" t="s">
        <v>30</v>
      </c>
      <c r="X43" t="s">
        <v>31</v>
      </c>
      <c r="Y43" t="s">
        <v>32</v>
      </c>
      <c r="Z43" t="s">
        <v>33</v>
      </c>
    </row>
    <row r="44" spans="1:27" ht="18.75" x14ac:dyDescent="0.25">
      <c r="A44" s="12" t="s">
        <v>75</v>
      </c>
      <c r="B44" s="8">
        <f>P44/P$57</f>
        <v>0.15107913669064749</v>
      </c>
      <c r="C44" s="8">
        <f t="shared" ref="C44:L56" si="9">Q44/Q$57</f>
        <v>0.12205567451820129</v>
      </c>
      <c r="D44" s="8">
        <f t="shared" si="9"/>
        <v>0.12314225053078556</v>
      </c>
      <c r="E44" s="8">
        <f t="shared" si="9"/>
        <v>0.12842105263157894</v>
      </c>
      <c r="F44" s="8">
        <f t="shared" si="9"/>
        <v>0.11742424242424243</v>
      </c>
      <c r="G44" s="8">
        <f t="shared" si="9"/>
        <v>9.5477386934673364E-2</v>
      </c>
      <c r="H44" s="8">
        <f t="shared" si="9"/>
        <v>6.7010309278350513E-2</v>
      </c>
      <c r="I44" s="8">
        <f t="shared" si="9"/>
        <v>7.1192052980132453E-2</v>
      </c>
      <c r="J44" s="8">
        <f t="shared" si="9"/>
        <v>7.7181208053691275E-2</v>
      </c>
      <c r="K44" s="8">
        <f t="shared" si="9"/>
        <v>8.4210526315789472E-2</v>
      </c>
      <c r="L44" s="8">
        <f t="shared" si="9"/>
        <v>3.954802259887006E-2</v>
      </c>
      <c r="M44" s="9">
        <f>AA44/AA$18</f>
        <v>4.2791775806516934E-2</v>
      </c>
      <c r="O44" t="s">
        <v>75</v>
      </c>
      <c r="P44">
        <f>'GWAS-Medline-Results'!B32</f>
        <v>63</v>
      </c>
      <c r="Q44">
        <f>'GWAS-Medline-Results'!C32</f>
        <v>57</v>
      </c>
      <c r="R44">
        <f>'GWAS-Medline-Results'!D32</f>
        <v>58</v>
      </c>
      <c r="S44">
        <f>'GWAS-Medline-Results'!E32</f>
        <v>61</v>
      </c>
      <c r="T44">
        <f>'GWAS-Medline-Results'!F32</f>
        <v>62</v>
      </c>
      <c r="U44">
        <f>'GWAS-Medline-Results'!G32</f>
        <v>57</v>
      </c>
      <c r="V44">
        <f>'GWAS-Medline-Results'!H32</f>
        <v>39</v>
      </c>
      <c r="W44">
        <f>'GWAS-Medline-Results'!I32</f>
        <v>43</v>
      </c>
      <c r="X44">
        <f>'GWAS-Medline-Results'!J32</f>
        <v>23</v>
      </c>
      <c r="Y44">
        <f>'GWAS-Medline-Results'!K32</f>
        <v>24</v>
      </c>
      <c r="Z44">
        <f>'GWAS-Medline-Results'!L32</f>
        <v>21</v>
      </c>
      <c r="AA44">
        <f>AA5</f>
        <v>348.75367999999997</v>
      </c>
    </row>
    <row r="45" spans="1:27" ht="18.75" x14ac:dyDescent="0.25">
      <c r="A45" s="12" t="s">
        <v>37</v>
      </c>
      <c r="B45" s="8">
        <f t="shared" ref="B45:B56" si="10">P45/P$57</f>
        <v>3.3573141486810551E-2</v>
      </c>
      <c r="C45" s="8">
        <f t="shared" si="9"/>
        <v>1.4989293361884369E-2</v>
      </c>
      <c r="D45" s="8">
        <f t="shared" si="9"/>
        <v>2.5477707006369428E-2</v>
      </c>
      <c r="E45" s="8">
        <f t="shared" si="9"/>
        <v>1.0526315789473684E-2</v>
      </c>
      <c r="F45" s="8">
        <f t="shared" si="9"/>
        <v>3.5984848484848488E-2</v>
      </c>
      <c r="G45" s="8">
        <f t="shared" si="9"/>
        <v>3.5175879396984924E-2</v>
      </c>
      <c r="H45" s="8">
        <f t="shared" si="9"/>
        <v>2.0618556701030927E-2</v>
      </c>
      <c r="I45" s="8">
        <f t="shared" si="9"/>
        <v>3.3112582781456956E-2</v>
      </c>
      <c r="J45" s="8">
        <f t="shared" si="9"/>
        <v>5.0335570469798654E-2</v>
      </c>
      <c r="K45" s="8">
        <f t="shared" si="9"/>
        <v>3.5087719298245612E-2</v>
      </c>
      <c r="L45" s="8">
        <f t="shared" si="9"/>
        <v>2.8248587570621469E-2</v>
      </c>
      <c r="M45" s="9">
        <f t="shared" ref="M45:M54" si="11">AA45/AA$18</f>
        <v>2.0939746128804355E-2</v>
      </c>
      <c r="O45" t="s">
        <v>37</v>
      </c>
      <c r="P45">
        <f>'GWAS-Medline-Results'!B33</f>
        <v>14</v>
      </c>
      <c r="Q45">
        <f>'GWAS-Medline-Results'!C33</f>
        <v>7</v>
      </c>
      <c r="R45">
        <f>'GWAS-Medline-Results'!D33</f>
        <v>12</v>
      </c>
      <c r="S45">
        <f>'GWAS-Medline-Results'!E33</f>
        <v>5</v>
      </c>
      <c r="T45">
        <f>'GWAS-Medline-Results'!F33</f>
        <v>19</v>
      </c>
      <c r="U45">
        <f>'GWAS-Medline-Results'!G33</f>
        <v>21</v>
      </c>
      <c r="V45">
        <f>'GWAS-Medline-Results'!H33</f>
        <v>12</v>
      </c>
      <c r="W45">
        <f>'GWAS-Medline-Results'!I33</f>
        <v>20</v>
      </c>
      <c r="X45">
        <f>'GWAS-Medline-Results'!J33</f>
        <v>15</v>
      </c>
      <c r="Y45">
        <f>'GWAS-Medline-Results'!K33</f>
        <v>10</v>
      </c>
      <c r="Z45">
        <f>'GWAS-Medline-Results'!L33</f>
        <v>15</v>
      </c>
      <c r="AA45">
        <f t="shared" ref="AA45:AA56" si="12">AA6</f>
        <v>170.659277</v>
      </c>
    </row>
    <row r="46" spans="1:27" ht="18.75" x14ac:dyDescent="0.25">
      <c r="A46" s="12" t="s">
        <v>76</v>
      </c>
      <c r="B46" s="8">
        <f t="shared" si="10"/>
        <v>2.3980815347721823E-2</v>
      </c>
      <c r="C46" s="8">
        <f t="shared" si="9"/>
        <v>4.4967880085653104E-2</v>
      </c>
      <c r="D46" s="8">
        <f t="shared" si="9"/>
        <v>5.5201698513800426E-2</v>
      </c>
      <c r="E46" s="8">
        <f t="shared" si="9"/>
        <v>6.7368421052631577E-2</v>
      </c>
      <c r="F46" s="8">
        <f t="shared" si="9"/>
        <v>0.14393939393939395</v>
      </c>
      <c r="G46" s="8">
        <f t="shared" si="9"/>
        <v>0.1624790619765494</v>
      </c>
      <c r="H46" s="8">
        <f t="shared" si="9"/>
        <v>0.15292096219931273</v>
      </c>
      <c r="I46" s="8">
        <f t="shared" si="9"/>
        <v>0.19205298013245034</v>
      </c>
      <c r="J46" s="8">
        <f t="shared" si="9"/>
        <v>0.20469798657718122</v>
      </c>
      <c r="K46" s="8">
        <f t="shared" si="9"/>
        <v>0.22807017543859648</v>
      </c>
      <c r="L46" s="8">
        <f t="shared" si="9"/>
        <v>0.22033898305084745</v>
      </c>
      <c r="M46" s="9">
        <f t="shared" si="11"/>
        <v>8.4831965406986457E-3</v>
      </c>
      <c r="O46" t="s">
        <v>76</v>
      </c>
      <c r="P46">
        <f>'GWAS-Medline-Results'!B34</f>
        <v>10</v>
      </c>
      <c r="Q46">
        <f>'GWAS-Medline-Results'!C34</f>
        <v>21</v>
      </c>
      <c r="R46">
        <f>'GWAS-Medline-Results'!D34</f>
        <v>26</v>
      </c>
      <c r="S46">
        <f>'GWAS-Medline-Results'!E34</f>
        <v>32</v>
      </c>
      <c r="T46">
        <f>'GWAS-Medline-Results'!F34</f>
        <v>76</v>
      </c>
      <c r="U46">
        <f>'GWAS-Medline-Results'!G34</f>
        <v>97</v>
      </c>
      <c r="V46">
        <f>'GWAS-Medline-Results'!H34</f>
        <v>89</v>
      </c>
      <c r="W46">
        <f>'GWAS-Medline-Results'!I34</f>
        <v>116</v>
      </c>
      <c r="X46">
        <f>'GWAS-Medline-Results'!J34</f>
        <v>61</v>
      </c>
      <c r="Y46">
        <f>'GWAS-Medline-Results'!K34</f>
        <v>65</v>
      </c>
      <c r="Z46">
        <f>'GWAS-Medline-Results'!L34</f>
        <v>117</v>
      </c>
      <c r="AA46">
        <f t="shared" si="12"/>
        <v>69.138191999999989</v>
      </c>
    </row>
    <row r="47" spans="1:27" ht="18.75" x14ac:dyDescent="0.25">
      <c r="A47" s="12" t="s">
        <v>38</v>
      </c>
      <c r="B47" s="8">
        <f t="shared" si="10"/>
        <v>0.22781774580335731</v>
      </c>
      <c r="C47" s="8">
        <f t="shared" si="9"/>
        <v>0.2398286937901499</v>
      </c>
      <c r="D47" s="8">
        <f t="shared" si="9"/>
        <v>0.21443736730360935</v>
      </c>
      <c r="E47" s="8">
        <f t="shared" si="9"/>
        <v>0.21263157894736842</v>
      </c>
      <c r="F47" s="8">
        <f t="shared" si="9"/>
        <v>0.18371212121212122</v>
      </c>
      <c r="G47" s="8">
        <f t="shared" si="9"/>
        <v>0.20100502512562815</v>
      </c>
      <c r="H47" s="8">
        <f t="shared" si="9"/>
        <v>0.18384879725085912</v>
      </c>
      <c r="I47" s="8">
        <f t="shared" si="9"/>
        <v>0.15231788079470199</v>
      </c>
      <c r="J47" s="8">
        <f t="shared" si="9"/>
        <v>0.1040268456375839</v>
      </c>
      <c r="K47" s="8">
        <f t="shared" si="9"/>
        <v>0.15789473684210525</v>
      </c>
      <c r="L47" s="8">
        <f t="shared" si="9"/>
        <v>0.19962335216572505</v>
      </c>
      <c r="M47" s="9">
        <f t="shared" si="11"/>
        <v>8.5005546036606899E-2</v>
      </c>
      <c r="O47" t="s">
        <v>38</v>
      </c>
      <c r="P47">
        <f>'GWAS-Medline-Results'!B35</f>
        <v>95</v>
      </c>
      <c r="Q47">
        <f>'GWAS-Medline-Results'!C35</f>
        <v>112</v>
      </c>
      <c r="R47">
        <f>'GWAS-Medline-Results'!D35</f>
        <v>101</v>
      </c>
      <c r="S47">
        <f>'GWAS-Medline-Results'!E35</f>
        <v>101</v>
      </c>
      <c r="T47">
        <f>'GWAS-Medline-Results'!F35</f>
        <v>97</v>
      </c>
      <c r="U47">
        <f>'GWAS-Medline-Results'!G35</f>
        <v>120</v>
      </c>
      <c r="V47">
        <f>'GWAS-Medline-Results'!H35</f>
        <v>107</v>
      </c>
      <c r="W47">
        <f>'GWAS-Medline-Results'!I35</f>
        <v>92</v>
      </c>
      <c r="X47">
        <f>'GWAS-Medline-Results'!J35</f>
        <v>31</v>
      </c>
      <c r="Y47">
        <f>'GWAS-Medline-Results'!K35</f>
        <v>45</v>
      </c>
      <c r="Z47">
        <f>'GWAS-Medline-Results'!L35</f>
        <v>106</v>
      </c>
      <c r="AA47">
        <f t="shared" si="12"/>
        <v>692.796605</v>
      </c>
    </row>
    <row r="48" spans="1:27" ht="18.75" x14ac:dyDescent="0.25">
      <c r="A48" s="12" t="s">
        <v>40</v>
      </c>
      <c r="B48" s="8">
        <f t="shared" si="10"/>
        <v>0.14388489208633093</v>
      </c>
      <c r="C48" s="8">
        <f t="shared" si="9"/>
        <v>0.15203426124197003</v>
      </c>
      <c r="D48" s="8">
        <f t="shared" si="9"/>
        <v>0.20169851380042464</v>
      </c>
      <c r="E48" s="8">
        <f t="shared" si="9"/>
        <v>0.15578947368421053</v>
      </c>
      <c r="F48" s="8">
        <f t="shared" si="9"/>
        <v>0.14015151515151514</v>
      </c>
      <c r="G48" s="8">
        <f t="shared" si="9"/>
        <v>0.1624790619765494</v>
      </c>
      <c r="H48" s="8">
        <f t="shared" si="9"/>
        <v>0.15120274914089346</v>
      </c>
      <c r="I48" s="8">
        <f t="shared" si="9"/>
        <v>0.14238410596026491</v>
      </c>
      <c r="J48" s="8">
        <f t="shared" si="9"/>
        <v>0.12080536912751678</v>
      </c>
      <c r="K48" s="8">
        <f t="shared" si="9"/>
        <v>9.1228070175438603E-2</v>
      </c>
      <c r="L48" s="8">
        <f t="shared" si="9"/>
        <v>0.1751412429378531</v>
      </c>
      <c r="M48" s="9">
        <f t="shared" si="11"/>
        <v>0.1751476755226398</v>
      </c>
      <c r="O48" t="s">
        <v>40</v>
      </c>
      <c r="P48">
        <f>'GWAS-Medline-Results'!B36</f>
        <v>60</v>
      </c>
      <c r="Q48">
        <f>'GWAS-Medline-Results'!C36</f>
        <v>71</v>
      </c>
      <c r="R48">
        <f>'GWAS-Medline-Results'!D36</f>
        <v>95</v>
      </c>
      <c r="S48">
        <f>'GWAS-Medline-Results'!E36</f>
        <v>74</v>
      </c>
      <c r="T48">
        <f>'GWAS-Medline-Results'!F36</f>
        <v>74</v>
      </c>
      <c r="U48">
        <f>'GWAS-Medline-Results'!G36</f>
        <v>97</v>
      </c>
      <c r="V48">
        <f>'GWAS-Medline-Results'!H36</f>
        <v>88</v>
      </c>
      <c r="W48">
        <f>'GWAS-Medline-Results'!I36</f>
        <v>86</v>
      </c>
      <c r="X48">
        <f>'GWAS-Medline-Results'!J36</f>
        <v>36</v>
      </c>
      <c r="Y48">
        <f>'GWAS-Medline-Results'!K36</f>
        <v>26</v>
      </c>
      <c r="Z48">
        <f>'GWAS-Medline-Results'!L36</f>
        <v>93</v>
      </c>
      <c r="AA48">
        <f t="shared" si="12"/>
        <v>1427.4564499999999</v>
      </c>
    </row>
    <row r="49" spans="1:27" ht="18.75" x14ac:dyDescent="0.25">
      <c r="A49" s="12" t="s">
        <v>41</v>
      </c>
      <c r="B49" s="8">
        <f t="shared" si="10"/>
        <v>0.1342925659472422</v>
      </c>
      <c r="C49" s="8">
        <f t="shared" si="9"/>
        <v>0.11991434689507495</v>
      </c>
      <c r="D49" s="8">
        <f t="shared" si="9"/>
        <v>8.2802547770700632E-2</v>
      </c>
      <c r="E49" s="8">
        <f t="shared" si="9"/>
        <v>0.12842105263157894</v>
      </c>
      <c r="F49" s="8">
        <f t="shared" si="9"/>
        <v>9.6590909090909088E-2</v>
      </c>
      <c r="G49" s="8">
        <f t="shared" si="9"/>
        <v>0.10720268006700168</v>
      </c>
      <c r="H49" s="8">
        <f t="shared" si="9"/>
        <v>0.12714776632302405</v>
      </c>
      <c r="I49" s="8">
        <f t="shared" si="9"/>
        <v>0.13907284768211919</v>
      </c>
      <c r="J49" s="8">
        <f t="shared" si="9"/>
        <v>0.13422818791946309</v>
      </c>
      <c r="K49" s="8">
        <f t="shared" si="9"/>
        <v>0.12280701754385964</v>
      </c>
      <c r="L49" s="8">
        <f t="shared" si="9"/>
        <v>0.15819209039548024</v>
      </c>
      <c r="M49" s="9">
        <f t="shared" si="11"/>
        <v>2.8056256729116727E-2</v>
      </c>
      <c r="O49" t="s">
        <v>41</v>
      </c>
      <c r="P49">
        <f>'GWAS-Medline-Results'!B37</f>
        <v>56</v>
      </c>
      <c r="Q49">
        <f>'GWAS-Medline-Results'!C37</f>
        <v>56</v>
      </c>
      <c r="R49">
        <f>'GWAS-Medline-Results'!D37</f>
        <v>39</v>
      </c>
      <c r="S49">
        <f>'GWAS-Medline-Results'!E37</f>
        <v>61</v>
      </c>
      <c r="T49">
        <f>'GWAS-Medline-Results'!F37</f>
        <v>51</v>
      </c>
      <c r="U49">
        <f>'GWAS-Medline-Results'!G37</f>
        <v>64</v>
      </c>
      <c r="V49">
        <f>'GWAS-Medline-Results'!H37</f>
        <v>74</v>
      </c>
      <c r="W49">
        <f>'GWAS-Medline-Results'!I37</f>
        <v>84</v>
      </c>
      <c r="X49">
        <f>'GWAS-Medline-Results'!J37</f>
        <v>40</v>
      </c>
      <c r="Y49">
        <f>'GWAS-Medline-Results'!K37</f>
        <v>35</v>
      </c>
      <c r="Z49">
        <f>'GWAS-Medline-Results'!L37</f>
        <v>84</v>
      </c>
      <c r="AA49">
        <f t="shared" si="12"/>
        <v>228.65895600000002</v>
      </c>
    </row>
    <row r="50" spans="1:27" ht="18.75" x14ac:dyDescent="0.25">
      <c r="A50" s="12" t="s">
        <v>6</v>
      </c>
      <c r="B50" s="8">
        <f t="shared" si="10"/>
        <v>4.5563549160671464E-2</v>
      </c>
      <c r="C50" s="8">
        <f t="shared" si="9"/>
        <v>3.4261241970021415E-2</v>
      </c>
      <c r="D50" s="8">
        <f t="shared" si="9"/>
        <v>3.1847133757961783E-2</v>
      </c>
      <c r="E50" s="8">
        <f t="shared" si="9"/>
        <v>1.8947368421052633E-2</v>
      </c>
      <c r="F50" s="8">
        <f t="shared" si="9"/>
        <v>2.0833333333333332E-2</v>
      </c>
      <c r="G50" s="8">
        <f t="shared" si="9"/>
        <v>3.350083752093802E-2</v>
      </c>
      <c r="H50" s="8">
        <f t="shared" si="9"/>
        <v>3.2646048109965638E-2</v>
      </c>
      <c r="I50" s="8">
        <f t="shared" si="9"/>
        <v>2.1523178807947019E-2</v>
      </c>
      <c r="J50" s="8">
        <f t="shared" si="9"/>
        <v>3.6912751677852351E-2</v>
      </c>
      <c r="K50" s="8">
        <f t="shared" si="9"/>
        <v>2.8070175438596492E-2</v>
      </c>
      <c r="L50" s="8">
        <f t="shared" si="9"/>
        <v>1.6949152542372881E-2</v>
      </c>
      <c r="M50" s="9">
        <f t="shared" si="11"/>
        <v>0.24202266912065895</v>
      </c>
      <c r="O50" t="s">
        <v>6</v>
      </c>
      <c r="P50">
        <f>'GWAS-Medline-Results'!B38</f>
        <v>19</v>
      </c>
      <c r="Q50">
        <f>'GWAS-Medline-Results'!C38</f>
        <v>16</v>
      </c>
      <c r="R50">
        <f>'GWAS-Medline-Results'!D38</f>
        <v>15</v>
      </c>
      <c r="S50">
        <f>'GWAS-Medline-Results'!E38</f>
        <v>9</v>
      </c>
      <c r="T50">
        <f>'GWAS-Medline-Results'!F38</f>
        <v>11</v>
      </c>
      <c r="U50">
        <f>'GWAS-Medline-Results'!G38</f>
        <v>20</v>
      </c>
      <c r="V50">
        <f>'GWAS-Medline-Results'!H38</f>
        <v>19</v>
      </c>
      <c r="W50">
        <f>'GWAS-Medline-Results'!I38</f>
        <v>13</v>
      </c>
      <c r="X50">
        <f>'GWAS-Medline-Results'!J38</f>
        <v>11</v>
      </c>
      <c r="Y50">
        <f>'GWAS-Medline-Results'!K38</f>
        <v>8</v>
      </c>
      <c r="Z50">
        <f>'GWAS-Medline-Results'!L38</f>
        <v>9</v>
      </c>
      <c r="AA50">
        <f t="shared" si="12"/>
        <v>1972.4887530000001</v>
      </c>
    </row>
    <row r="51" spans="1:27" ht="18.75" x14ac:dyDescent="0.25">
      <c r="A51" s="12" t="s">
        <v>42</v>
      </c>
      <c r="B51" s="8">
        <f t="shared" si="10"/>
        <v>1.9184652278177457E-2</v>
      </c>
      <c r="C51" s="8">
        <f t="shared" si="9"/>
        <v>1.9271948608137045E-2</v>
      </c>
      <c r="D51" s="8">
        <f t="shared" si="9"/>
        <v>1.6985138004246284E-2</v>
      </c>
      <c r="E51" s="8">
        <f t="shared" si="9"/>
        <v>2.736842105263158E-2</v>
      </c>
      <c r="F51" s="8">
        <f t="shared" si="9"/>
        <v>2.2727272727272728E-2</v>
      </c>
      <c r="G51" s="8">
        <f t="shared" si="9"/>
        <v>2.0100502512562814E-2</v>
      </c>
      <c r="H51" s="8">
        <f t="shared" si="9"/>
        <v>1.2027491408934709E-2</v>
      </c>
      <c r="I51" s="8">
        <f t="shared" si="9"/>
        <v>1.9867549668874173E-2</v>
      </c>
      <c r="J51" s="8">
        <f t="shared" si="9"/>
        <v>2.3489932885906041E-2</v>
      </c>
      <c r="K51" s="8">
        <f>Y51/Y$57</f>
        <v>1.0526315789473684E-2</v>
      </c>
      <c r="L51" s="8">
        <f t="shared" si="9"/>
        <v>9.4161958568738224E-3</v>
      </c>
      <c r="M51" s="9">
        <f t="shared" si="11"/>
        <v>8.5294235512572272E-2</v>
      </c>
      <c r="O51" t="s">
        <v>42</v>
      </c>
      <c r="P51">
        <f>'GWAS-Medline-Results'!B39</f>
        <v>8</v>
      </c>
      <c r="Q51">
        <f>'GWAS-Medline-Results'!C39</f>
        <v>9</v>
      </c>
      <c r="R51">
        <f>'GWAS-Medline-Results'!D39</f>
        <v>8</v>
      </c>
      <c r="S51">
        <f>'GWAS-Medline-Results'!E39</f>
        <v>13</v>
      </c>
      <c r="T51">
        <f>'GWAS-Medline-Results'!F39</f>
        <v>12</v>
      </c>
      <c r="U51">
        <f>'GWAS-Medline-Results'!G39</f>
        <v>12</v>
      </c>
      <c r="V51">
        <f>'GWAS-Medline-Results'!H39</f>
        <v>7</v>
      </c>
      <c r="W51">
        <f>'GWAS-Medline-Results'!I39</f>
        <v>12</v>
      </c>
      <c r="X51">
        <f>'GWAS-Medline-Results'!J39</f>
        <v>7</v>
      </c>
      <c r="Y51">
        <f>'GWAS-Medline-Results'!K39</f>
        <v>3</v>
      </c>
      <c r="Z51">
        <f>'GWAS-Medline-Results'!L39</f>
        <v>5</v>
      </c>
      <c r="AA51">
        <f t="shared" si="12"/>
        <v>695.14942900000005</v>
      </c>
    </row>
    <row r="52" spans="1:27" ht="18.75" x14ac:dyDescent="0.25">
      <c r="A52" s="12" t="s">
        <v>39</v>
      </c>
      <c r="B52" s="8">
        <f t="shared" si="10"/>
        <v>4.3165467625899283E-2</v>
      </c>
      <c r="C52" s="8">
        <f t="shared" si="9"/>
        <v>3.6402569593147749E-2</v>
      </c>
      <c r="D52" s="8">
        <f t="shared" si="9"/>
        <v>4.2462845010615709E-2</v>
      </c>
      <c r="E52" s="8">
        <f t="shared" si="9"/>
        <v>0.04</v>
      </c>
      <c r="F52" s="8">
        <f t="shared" si="9"/>
        <v>3.9772727272727272E-2</v>
      </c>
      <c r="G52" s="8">
        <f t="shared" si="9"/>
        <v>3.015075376884422E-2</v>
      </c>
      <c r="H52" s="8">
        <f t="shared" si="9"/>
        <v>4.29553264604811E-2</v>
      </c>
      <c r="I52" s="8">
        <f t="shared" si="9"/>
        <v>5.6291390728476824E-2</v>
      </c>
      <c r="J52" s="8">
        <f t="shared" si="9"/>
        <v>5.7046979865771813E-2</v>
      </c>
      <c r="K52" s="8">
        <f t="shared" si="9"/>
        <v>8.0701754385964913E-2</v>
      </c>
      <c r="L52" s="8">
        <f t="shared" si="9"/>
        <v>2.4482109227871938E-2</v>
      </c>
      <c r="M52" s="9">
        <f t="shared" si="11"/>
        <v>0.18552954305997196</v>
      </c>
      <c r="O52" t="s">
        <v>39</v>
      </c>
      <c r="P52">
        <f>'GWAS-Medline-Results'!B40</f>
        <v>18</v>
      </c>
      <c r="Q52">
        <f>'GWAS-Medline-Results'!C40</f>
        <v>17</v>
      </c>
      <c r="R52">
        <f>'GWAS-Medline-Results'!D40</f>
        <v>20</v>
      </c>
      <c r="S52">
        <f>'GWAS-Medline-Results'!E40</f>
        <v>19</v>
      </c>
      <c r="T52">
        <f>'GWAS-Medline-Results'!F40</f>
        <v>21</v>
      </c>
      <c r="U52">
        <f>'GWAS-Medline-Results'!G40</f>
        <v>18</v>
      </c>
      <c r="V52">
        <f>'GWAS-Medline-Results'!H40</f>
        <v>25</v>
      </c>
      <c r="W52">
        <f>'GWAS-Medline-Results'!I40</f>
        <v>34</v>
      </c>
      <c r="X52">
        <f>'GWAS-Medline-Results'!J40</f>
        <v>17</v>
      </c>
      <c r="Y52">
        <f>'GWAS-Medline-Results'!K40</f>
        <v>23</v>
      </c>
      <c r="Z52">
        <f>'GWAS-Medline-Results'!L40</f>
        <v>13</v>
      </c>
      <c r="AA52">
        <f t="shared" si="12"/>
        <v>1512.0688419999999</v>
      </c>
    </row>
    <row r="53" spans="1:27" ht="18.75" x14ac:dyDescent="0.25">
      <c r="A53" s="12" t="s">
        <v>11</v>
      </c>
      <c r="B53" s="8">
        <f t="shared" si="10"/>
        <v>1.6786570743405275E-2</v>
      </c>
      <c r="C53" s="8">
        <f t="shared" si="9"/>
        <v>2.9978586723768737E-2</v>
      </c>
      <c r="D53" s="8">
        <f t="shared" si="9"/>
        <v>3.6093418259023353E-2</v>
      </c>
      <c r="E53" s="8">
        <f t="shared" si="9"/>
        <v>3.7894736842105266E-2</v>
      </c>
      <c r="F53" s="8">
        <f t="shared" si="9"/>
        <v>2.2727272727272728E-2</v>
      </c>
      <c r="G53" s="8">
        <f t="shared" si="9"/>
        <v>2.0100502512562814E-2</v>
      </c>
      <c r="H53" s="8">
        <f t="shared" si="9"/>
        <v>3.4364261168384883E-2</v>
      </c>
      <c r="I53" s="8">
        <f t="shared" si="9"/>
        <v>3.3112582781456956E-2</v>
      </c>
      <c r="J53" s="8">
        <f t="shared" si="9"/>
        <v>3.6912751677852351E-2</v>
      </c>
      <c r="K53" s="8">
        <f t="shared" si="9"/>
        <v>4.5614035087719301E-2</v>
      </c>
      <c r="L53" s="8">
        <f t="shared" si="9"/>
        <v>2.8248587570621469E-2</v>
      </c>
      <c r="M53" s="9">
        <f t="shared" si="11"/>
        <v>4.6251040571202891E-2</v>
      </c>
      <c r="O53" t="s">
        <v>11</v>
      </c>
      <c r="P53">
        <f>'GWAS-Medline-Results'!B41</f>
        <v>7</v>
      </c>
      <c r="Q53">
        <f>'GWAS-Medline-Results'!C41</f>
        <v>14</v>
      </c>
      <c r="R53">
        <f>'GWAS-Medline-Results'!D41</f>
        <v>17</v>
      </c>
      <c r="S53">
        <f>'GWAS-Medline-Results'!E41</f>
        <v>18</v>
      </c>
      <c r="T53">
        <f>'GWAS-Medline-Results'!F41</f>
        <v>12</v>
      </c>
      <c r="U53">
        <f>'GWAS-Medline-Results'!G41</f>
        <v>12</v>
      </c>
      <c r="V53">
        <f>'GWAS-Medline-Results'!H41</f>
        <v>20</v>
      </c>
      <c r="W53">
        <f>'GWAS-Medline-Results'!I41</f>
        <v>20</v>
      </c>
      <c r="X53">
        <f>'GWAS-Medline-Results'!J41</f>
        <v>11</v>
      </c>
      <c r="Y53">
        <f>'GWAS-Medline-Results'!K41</f>
        <v>13</v>
      </c>
      <c r="Z53">
        <f>'GWAS-Medline-Results'!L41</f>
        <v>15</v>
      </c>
      <c r="AA53">
        <f t="shared" si="12"/>
        <v>376.94674500000002</v>
      </c>
    </row>
    <row r="54" spans="1:27" ht="18.75" x14ac:dyDescent="0.25">
      <c r="A54" s="12" t="s">
        <v>15</v>
      </c>
      <c r="B54" s="8">
        <f t="shared" si="10"/>
        <v>2.6378896882494004E-2</v>
      </c>
      <c r="C54" s="8">
        <f t="shared" si="9"/>
        <v>1.4989293361884369E-2</v>
      </c>
      <c r="D54" s="8">
        <f t="shared" si="9"/>
        <v>2.1231422505307854E-2</v>
      </c>
      <c r="E54" s="8">
        <f t="shared" si="9"/>
        <v>3.7894736842105266E-2</v>
      </c>
      <c r="F54" s="8">
        <f t="shared" si="9"/>
        <v>3.0303030303030304E-2</v>
      </c>
      <c r="G54" s="8">
        <f t="shared" si="9"/>
        <v>2.8475711892797319E-2</v>
      </c>
      <c r="H54" s="8">
        <f t="shared" si="9"/>
        <v>2.5773195876288658E-2</v>
      </c>
      <c r="I54" s="8">
        <f t="shared" si="9"/>
        <v>2.4834437086092714E-2</v>
      </c>
      <c r="J54" s="8">
        <f t="shared" si="9"/>
        <v>5.7046979865771813E-2</v>
      </c>
      <c r="K54" s="8">
        <f t="shared" si="9"/>
        <v>3.5087719298245612E-2</v>
      </c>
      <c r="L54" s="8">
        <f t="shared" si="9"/>
        <v>1.1299435028248588E-2</v>
      </c>
      <c r="M54" s="9">
        <f t="shared" si="11"/>
        <v>3.9174336515940458E-3</v>
      </c>
      <c r="O54" t="s">
        <v>15</v>
      </c>
      <c r="P54">
        <f>'GWAS-Medline-Results'!B42</f>
        <v>11</v>
      </c>
      <c r="Q54">
        <f>'GWAS-Medline-Results'!C42</f>
        <v>7</v>
      </c>
      <c r="R54">
        <f>'GWAS-Medline-Results'!D42</f>
        <v>10</v>
      </c>
      <c r="S54">
        <f>'GWAS-Medline-Results'!E42</f>
        <v>18</v>
      </c>
      <c r="T54">
        <f>'GWAS-Medline-Results'!F42</f>
        <v>16</v>
      </c>
      <c r="U54">
        <f>'GWAS-Medline-Results'!G42</f>
        <v>17</v>
      </c>
      <c r="V54">
        <f>'GWAS-Medline-Results'!H42</f>
        <v>15</v>
      </c>
      <c r="W54">
        <f>'GWAS-Medline-Results'!I42</f>
        <v>15</v>
      </c>
      <c r="X54">
        <f>'GWAS-Medline-Results'!J42</f>
        <v>17</v>
      </c>
      <c r="Y54">
        <f>'GWAS-Medline-Results'!K42</f>
        <v>10</v>
      </c>
      <c r="Z54">
        <f>'GWAS-Medline-Results'!L42</f>
        <v>6</v>
      </c>
      <c r="AA54">
        <f t="shared" si="12"/>
        <v>31.927149</v>
      </c>
    </row>
    <row r="55" spans="1:27" ht="18.75" x14ac:dyDescent="0.25">
      <c r="A55" s="12" t="s">
        <v>44</v>
      </c>
      <c r="B55" s="8">
        <f t="shared" si="10"/>
        <v>0.11270983213429256</v>
      </c>
      <c r="C55" s="8">
        <f t="shared" si="9"/>
        <v>0.12633832976445397</v>
      </c>
      <c r="D55" s="8">
        <f t="shared" si="9"/>
        <v>0.12314225053078556</v>
      </c>
      <c r="E55" s="8">
        <f t="shared" si="9"/>
        <v>9.0526315789473691E-2</v>
      </c>
      <c r="F55" s="8">
        <f t="shared" si="9"/>
        <v>0.10795454545454546</v>
      </c>
      <c r="G55" s="8">
        <f t="shared" si="9"/>
        <v>7.2026800670016752E-2</v>
      </c>
      <c r="H55" s="8">
        <f t="shared" si="9"/>
        <v>0.11168384879725086</v>
      </c>
      <c r="I55" s="8">
        <f t="shared" si="9"/>
        <v>7.4503311258278151E-2</v>
      </c>
      <c r="J55" s="8">
        <f t="shared" si="9"/>
        <v>5.3691275167785234E-2</v>
      </c>
      <c r="K55" s="8">
        <f t="shared" si="9"/>
        <v>3.5087719298245612E-2</v>
      </c>
      <c r="L55" s="8">
        <f t="shared" si="9"/>
        <v>5.2730696798493411E-2</v>
      </c>
      <c r="M55" s="9" t="s">
        <v>13</v>
      </c>
      <c r="O55" t="s">
        <v>44</v>
      </c>
      <c r="P55">
        <f>'GWAS-Medline-Results'!B43</f>
        <v>47</v>
      </c>
      <c r="Q55">
        <f>'GWAS-Medline-Results'!C43</f>
        <v>59</v>
      </c>
      <c r="R55">
        <f>'GWAS-Medline-Results'!D43</f>
        <v>58</v>
      </c>
      <c r="S55">
        <f>'GWAS-Medline-Results'!E43</f>
        <v>43</v>
      </c>
      <c r="T55">
        <f>'GWAS-Medline-Results'!F43</f>
        <v>57</v>
      </c>
      <c r="U55">
        <f>'GWAS-Medline-Results'!G43</f>
        <v>43</v>
      </c>
      <c r="V55">
        <f>'GWAS-Medline-Results'!H43</f>
        <v>65</v>
      </c>
      <c r="W55">
        <f>'GWAS-Medline-Results'!I43</f>
        <v>45</v>
      </c>
      <c r="X55">
        <f>'GWAS-Medline-Results'!J43</f>
        <v>16</v>
      </c>
      <c r="Y55">
        <f>'GWAS-Medline-Results'!K43</f>
        <v>10</v>
      </c>
      <c r="Z55">
        <f>'GWAS-Medline-Results'!L43</f>
        <v>28</v>
      </c>
      <c r="AA55">
        <f t="shared" si="12"/>
        <v>0</v>
      </c>
    </row>
    <row r="56" spans="1:27" ht="18.75" x14ac:dyDescent="0.25">
      <c r="A56" s="12" t="s">
        <v>43</v>
      </c>
      <c r="B56" s="8">
        <f t="shared" si="10"/>
        <v>2.1582733812949641E-2</v>
      </c>
      <c r="C56" s="8">
        <f t="shared" si="9"/>
        <v>4.4967880085653104E-2</v>
      </c>
      <c r="D56" s="8">
        <f t="shared" si="9"/>
        <v>2.5477707006369428E-2</v>
      </c>
      <c r="E56" s="8">
        <f t="shared" si="9"/>
        <v>4.4210526315789471E-2</v>
      </c>
      <c r="F56" s="8">
        <f t="shared" si="9"/>
        <v>3.787878787878788E-2</v>
      </c>
      <c r="G56" s="8">
        <f t="shared" si="9"/>
        <v>3.1825795644891124E-2</v>
      </c>
      <c r="H56" s="8">
        <f t="shared" si="9"/>
        <v>3.7800687285223365E-2</v>
      </c>
      <c r="I56" s="8">
        <f t="shared" si="9"/>
        <v>3.9735099337748346E-2</v>
      </c>
      <c r="J56" s="8">
        <f t="shared" si="9"/>
        <v>4.3624161073825503E-2</v>
      </c>
      <c r="K56" s="8">
        <f t="shared" si="9"/>
        <v>4.5614035087719301E-2</v>
      </c>
      <c r="L56" s="8">
        <f t="shared" si="9"/>
        <v>3.5781544256120526E-2</v>
      </c>
      <c r="M56" s="9">
        <f t="shared" ref="M56" si="13">AA56/AA$18</f>
        <v>7.6560881319616608E-2</v>
      </c>
      <c r="O56" t="s">
        <v>43</v>
      </c>
      <c r="P56">
        <f>'GWAS-Medline-Results'!B44</f>
        <v>9</v>
      </c>
      <c r="Q56">
        <f>'GWAS-Medline-Results'!C44</f>
        <v>21</v>
      </c>
      <c r="R56">
        <f>'GWAS-Medline-Results'!D44</f>
        <v>12</v>
      </c>
      <c r="S56">
        <f>'GWAS-Medline-Results'!E44</f>
        <v>21</v>
      </c>
      <c r="T56">
        <f>'GWAS-Medline-Results'!F44</f>
        <v>20</v>
      </c>
      <c r="U56">
        <f>'GWAS-Medline-Results'!G44</f>
        <v>19</v>
      </c>
      <c r="V56">
        <f>'GWAS-Medline-Results'!H44</f>
        <v>22</v>
      </c>
      <c r="W56">
        <f>'GWAS-Medline-Results'!I44</f>
        <v>24</v>
      </c>
      <c r="X56">
        <f>'GWAS-Medline-Results'!J44</f>
        <v>13</v>
      </c>
      <c r="Y56">
        <f>'GWAS-Medline-Results'!K44</f>
        <v>13</v>
      </c>
      <c r="Z56">
        <f>'GWAS-Medline-Results'!L44</f>
        <v>19</v>
      </c>
      <c r="AA56">
        <f t="shared" si="12"/>
        <v>623.97244799999999</v>
      </c>
    </row>
    <row r="57" spans="1:27" ht="18.75" x14ac:dyDescent="0.25">
      <c r="A57" s="13" t="s">
        <v>79</v>
      </c>
      <c r="B57" s="10">
        <f>P57</f>
        <v>417</v>
      </c>
      <c r="C57" s="10">
        <f t="shared" ref="C57:L57" si="14">Q57</f>
        <v>467</v>
      </c>
      <c r="D57" s="10">
        <f t="shared" si="14"/>
        <v>471</v>
      </c>
      <c r="E57" s="10">
        <f t="shared" si="14"/>
        <v>475</v>
      </c>
      <c r="F57" s="10">
        <f t="shared" si="14"/>
        <v>528</v>
      </c>
      <c r="G57" s="10">
        <f t="shared" si="14"/>
        <v>597</v>
      </c>
      <c r="H57" s="10">
        <f t="shared" si="14"/>
        <v>582</v>
      </c>
      <c r="I57" s="10">
        <f t="shared" si="14"/>
        <v>604</v>
      </c>
      <c r="J57" s="10">
        <f t="shared" si="14"/>
        <v>298</v>
      </c>
      <c r="K57" s="10">
        <f t="shared" si="14"/>
        <v>285</v>
      </c>
      <c r="L57" s="10">
        <f t="shared" si="14"/>
        <v>531</v>
      </c>
      <c r="M57" s="11">
        <f>AA57</f>
        <v>8150.0165259999994</v>
      </c>
      <c r="O57" t="s">
        <v>79</v>
      </c>
      <c r="P57">
        <f>'GWAS-Medline-Results'!B45</f>
        <v>417</v>
      </c>
      <c r="Q57">
        <f>'GWAS-Medline-Results'!C45</f>
        <v>467</v>
      </c>
      <c r="R57">
        <f>'GWAS-Medline-Results'!D45</f>
        <v>471</v>
      </c>
      <c r="S57">
        <f>'GWAS-Medline-Results'!E45</f>
        <v>475</v>
      </c>
      <c r="T57">
        <f>'GWAS-Medline-Results'!F45</f>
        <v>528</v>
      </c>
      <c r="U57">
        <f>'GWAS-Medline-Results'!G45</f>
        <v>597</v>
      </c>
      <c r="V57">
        <f>'GWAS-Medline-Results'!H45</f>
        <v>582</v>
      </c>
      <c r="W57">
        <f>'GWAS-Medline-Results'!I45</f>
        <v>604</v>
      </c>
      <c r="X57">
        <f>'GWAS-Medline-Results'!J45</f>
        <v>298</v>
      </c>
      <c r="Y57">
        <f>'GWAS-Medline-Results'!K45</f>
        <v>285</v>
      </c>
      <c r="Z57">
        <f>'GWAS-Medline-Results'!L45</f>
        <v>531</v>
      </c>
      <c r="AA57">
        <v>8150.0165259999994</v>
      </c>
    </row>
    <row r="58" spans="1:27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2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2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27" ht="18.75" x14ac:dyDescent="0.3">
      <c r="A61" s="19" t="s">
        <v>97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27" ht="18.75" x14ac:dyDescent="0.25">
      <c r="A62" s="14" t="s">
        <v>34</v>
      </c>
      <c r="B62" s="7">
        <v>2014</v>
      </c>
      <c r="C62" s="7">
        <v>2015</v>
      </c>
      <c r="D62" s="7">
        <v>2016</v>
      </c>
      <c r="E62" s="7">
        <v>2017</v>
      </c>
      <c r="F62" s="7">
        <v>2018</v>
      </c>
      <c r="G62" s="7">
        <v>2019</v>
      </c>
      <c r="H62" s="7">
        <v>2020</v>
      </c>
      <c r="I62" s="7">
        <v>2021</v>
      </c>
      <c r="J62" s="7">
        <v>2022</v>
      </c>
      <c r="K62" s="7">
        <v>2023</v>
      </c>
      <c r="L62" s="16">
        <v>2024</v>
      </c>
      <c r="M62" s="15" t="s">
        <v>80</v>
      </c>
      <c r="O62" t="s">
        <v>22</v>
      </c>
      <c r="P62" t="s">
        <v>23</v>
      </c>
      <c r="Q62" t="s">
        <v>24</v>
      </c>
      <c r="R62" t="s">
        <v>25</v>
      </c>
      <c r="S62" t="s">
        <v>26</v>
      </c>
      <c r="T62" t="s">
        <v>27</v>
      </c>
      <c r="U62" t="s">
        <v>28</v>
      </c>
      <c r="V62" t="s">
        <v>29</v>
      </c>
      <c r="W62" t="s">
        <v>30</v>
      </c>
      <c r="X62" t="s">
        <v>31</v>
      </c>
      <c r="Y62" t="s">
        <v>32</v>
      </c>
      <c r="Z62" t="s">
        <v>33</v>
      </c>
    </row>
    <row r="63" spans="1:27" ht="18.75" x14ac:dyDescent="0.25">
      <c r="A63" s="12" t="s">
        <v>75</v>
      </c>
      <c r="B63" s="8">
        <f>P63/P$76</f>
        <v>0.15658362989323843</v>
      </c>
      <c r="C63" s="8">
        <f t="shared" ref="C63:L75" si="15">Q63/Q$76</f>
        <v>0.16346153846153846</v>
      </c>
      <c r="D63" s="8">
        <f t="shared" si="15"/>
        <v>0.13200000000000001</v>
      </c>
      <c r="E63" s="8">
        <f t="shared" si="15"/>
        <v>0.16541353383458646</v>
      </c>
      <c r="F63" s="8">
        <f t="shared" si="15"/>
        <v>0.14940828402366865</v>
      </c>
      <c r="G63" s="8">
        <f t="shared" si="15"/>
        <v>0.14416475972540047</v>
      </c>
      <c r="H63" s="8">
        <f t="shared" si="15"/>
        <v>9.8089171974522299E-2</v>
      </c>
      <c r="I63" s="8">
        <f t="shared" si="15"/>
        <v>0.11016042780748662</v>
      </c>
      <c r="J63" s="8">
        <f t="shared" si="15"/>
        <v>0.10738255033557047</v>
      </c>
      <c r="K63" s="8">
        <f t="shared" si="15"/>
        <v>9.152542372881356E-2</v>
      </c>
      <c r="L63" s="8">
        <f t="shared" si="15"/>
        <v>7.3697585768742052E-2</v>
      </c>
      <c r="M63" s="9">
        <f>AA63/AA$18</f>
        <v>4.2791775806516934E-2</v>
      </c>
      <c r="O63" t="s">
        <v>75</v>
      </c>
      <c r="P63">
        <f>'GWAS-Embase-Results'!B32</f>
        <v>88</v>
      </c>
      <c r="Q63">
        <f>'GWAS-Embase-Results'!C32</f>
        <v>85</v>
      </c>
      <c r="R63">
        <f>'GWAS-Embase-Results'!D32</f>
        <v>66</v>
      </c>
      <c r="S63">
        <f>'GWAS-Embase-Results'!E32</f>
        <v>110</v>
      </c>
      <c r="T63">
        <f>'GWAS-Embase-Results'!F32</f>
        <v>101</v>
      </c>
      <c r="U63">
        <f>'GWAS-Embase-Results'!G32</f>
        <v>126</v>
      </c>
      <c r="V63">
        <f>'GWAS-Embase-Results'!H32</f>
        <v>77</v>
      </c>
      <c r="W63">
        <f>'GWAS-Embase-Results'!I32</f>
        <v>103</v>
      </c>
      <c r="X63">
        <f>'GWAS-Embase-Results'!J32</f>
        <v>96</v>
      </c>
      <c r="Y63">
        <f>'GWAS-Embase-Results'!K32</f>
        <v>81</v>
      </c>
      <c r="Z63">
        <f>'GWAS-Embase-Results'!L32</f>
        <v>58</v>
      </c>
      <c r="AA63">
        <f>AA25</f>
        <v>348.75367999999997</v>
      </c>
    </row>
    <row r="64" spans="1:27" ht="18.75" x14ac:dyDescent="0.25">
      <c r="A64" s="12" t="s">
        <v>37</v>
      </c>
      <c r="B64" s="8">
        <f t="shared" ref="B64:B75" si="16">P64/P$76</f>
        <v>3.0249110320284697E-2</v>
      </c>
      <c r="C64" s="8">
        <f t="shared" si="15"/>
        <v>2.1153846153846155E-2</v>
      </c>
      <c r="D64" s="8">
        <f t="shared" si="15"/>
        <v>2.5999999999999999E-2</v>
      </c>
      <c r="E64" s="8">
        <f t="shared" si="15"/>
        <v>1.8045112781954888E-2</v>
      </c>
      <c r="F64" s="8">
        <f t="shared" si="15"/>
        <v>2.9585798816568046E-2</v>
      </c>
      <c r="G64" s="8">
        <f t="shared" si="15"/>
        <v>2.7459954233409609E-2</v>
      </c>
      <c r="H64" s="8">
        <f t="shared" si="15"/>
        <v>2.1656050955414011E-2</v>
      </c>
      <c r="I64" s="8">
        <f t="shared" si="15"/>
        <v>1.9251336898395723E-2</v>
      </c>
      <c r="J64" s="8">
        <f t="shared" si="15"/>
        <v>2.2371364653243849E-2</v>
      </c>
      <c r="K64" s="8">
        <f t="shared" si="15"/>
        <v>2.1468926553672316E-2</v>
      </c>
      <c r="L64" s="8">
        <f t="shared" si="15"/>
        <v>2.6683608640406607E-2</v>
      </c>
      <c r="M64" s="9">
        <f t="shared" ref="M64:M73" si="17">AA64/AA$18</f>
        <v>2.0939746128804355E-2</v>
      </c>
      <c r="O64" t="s">
        <v>37</v>
      </c>
      <c r="P64">
        <f>'GWAS-Embase-Results'!B33</f>
        <v>17</v>
      </c>
      <c r="Q64">
        <f>'GWAS-Embase-Results'!C33</f>
        <v>11</v>
      </c>
      <c r="R64">
        <f>'GWAS-Embase-Results'!D33</f>
        <v>13</v>
      </c>
      <c r="S64">
        <f>'GWAS-Embase-Results'!E33</f>
        <v>12</v>
      </c>
      <c r="T64">
        <f>'GWAS-Embase-Results'!F33</f>
        <v>20</v>
      </c>
      <c r="U64">
        <f>'GWAS-Embase-Results'!G33</f>
        <v>24</v>
      </c>
      <c r="V64">
        <f>'GWAS-Embase-Results'!H33</f>
        <v>17</v>
      </c>
      <c r="W64">
        <f>'GWAS-Embase-Results'!I33</f>
        <v>18</v>
      </c>
      <c r="X64">
        <f>'GWAS-Embase-Results'!J33</f>
        <v>20</v>
      </c>
      <c r="Y64">
        <f>'GWAS-Embase-Results'!K33</f>
        <v>19</v>
      </c>
      <c r="Z64">
        <f>'GWAS-Embase-Results'!L33</f>
        <v>21</v>
      </c>
      <c r="AA64">
        <f t="shared" ref="AA64:AA75" si="18">AA26</f>
        <v>170.659277</v>
      </c>
    </row>
    <row r="65" spans="1:27" ht="18.75" x14ac:dyDescent="0.25">
      <c r="A65" s="12" t="s">
        <v>76</v>
      </c>
      <c r="B65" s="8">
        <f t="shared" si="16"/>
        <v>7.2953736654804271E-2</v>
      </c>
      <c r="C65" s="8">
        <f t="shared" si="15"/>
        <v>4.807692307692308E-2</v>
      </c>
      <c r="D65" s="8">
        <f t="shared" si="15"/>
        <v>8.5999999999999993E-2</v>
      </c>
      <c r="E65" s="8">
        <f t="shared" si="15"/>
        <v>6.4661654135338351E-2</v>
      </c>
      <c r="F65" s="8">
        <f t="shared" si="15"/>
        <v>0.11094674556213018</v>
      </c>
      <c r="G65" s="8">
        <f t="shared" si="15"/>
        <v>0.10755148741418764</v>
      </c>
      <c r="H65" s="8">
        <f t="shared" si="15"/>
        <v>0.15796178343949044</v>
      </c>
      <c r="I65" s="8">
        <f t="shared" si="15"/>
        <v>0.1893048128342246</v>
      </c>
      <c r="J65" s="8">
        <f t="shared" si="15"/>
        <v>0.21140939597315436</v>
      </c>
      <c r="K65" s="8">
        <f t="shared" si="15"/>
        <v>0.28135593220338984</v>
      </c>
      <c r="L65" s="8">
        <f t="shared" si="15"/>
        <v>0.19822109275730623</v>
      </c>
      <c r="M65" s="9">
        <f t="shared" si="17"/>
        <v>8.4831965406986457E-3</v>
      </c>
      <c r="O65" t="s">
        <v>76</v>
      </c>
      <c r="P65">
        <f>'GWAS-Embase-Results'!B34</f>
        <v>41</v>
      </c>
      <c r="Q65">
        <f>'GWAS-Embase-Results'!C34</f>
        <v>25</v>
      </c>
      <c r="R65">
        <f>'GWAS-Embase-Results'!D34</f>
        <v>43</v>
      </c>
      <c r="S65">
        <f>'GWAS-Embase-Results'!E34</f>
        <v>43</v>
      </c>
      <c r="T65">
        <f>'GWAS-Embase-Results'!F34</f>
        <v>75</v>
      </c>
      <c r="U65">
        <f>'GWAS-Embase-Results'!G34</f>
        <v>94</v>
      </c>
      <c r="V65">
        <f>'GWAS-Embase-Results'!H34</f>
        <v>124</v>
      </c>
      <c r="W65">
        <f>'GWAS-Embase-Results'!I34</f>
        <v>177</v>
      </c>
      <c r="X65">
        <f>'GWAS-Embase-Results'!J34</f>
        <v>189</v>
      </c>
      <c r="Y65">
        <f>'GWAS-Embase-Results'!K34</f>
        <v>249</v>
      </c>
      <c r="Z65">
        <f>'GWAS-Embase-Results'!L34</f>
        <v>156</v>
      </c>
      <c r="AA65">
        <f t="shared" si="18"/>
        <v>69.138191999999989</v>
      </c>
    </row>
    <row r="66" spans="1:27" ht="18.75" x14ac:dyDescent="0.25">
      <c r="A66" s="12" t="s">
        <v>38</v>
      </c>
      <c r="B66" s="8">
        <f t="shared" si="16"/>
        <v>0.20106761565836298</v>
      </c>
      <c r="C66" s="8">
        <f t="shared" si="15"/>
        <v>0.23653846153846153</v>
      </c>
      <c r="D66" s="8">
        <f t="shared" si="15"/>
        <v>0.254</v>
      </c>
      <c r="E66" s="8">
        <f t="shared" si="15"/>
        <v>0.23157894736842105</v>
      </c>
      <c r="F66" s="8">
        <f t="shared" si="15"/>
        <v>0.21745562130177515</v>
      </c>
      <c r="G66" s="8">
        <f t="shared" si="15"/>
        <v>0.2414187643020595</v>
      </c>
      <c r="H66" s="8">
        <f t="shared" si="15"/>
        <v>0.20891719745222931</v>
      </c>
      <c r="I66" s="8">
        <f t="shared" si="15"/>
        <v>0.15508021390374332</v>
      </c>
      <c r="J66" s="8">
        <f t="shared" si="15"/>
        <v>0.16890380313199105</v>
      </c>
      <c r="K66" s="8">
        <f t="shared" si="15"/>
        <v>0.14124293785310735</v>
      </c>
      <c r="L66" s="8">
        <f t="shared" si="15"/>
        <v>0.15120711562897077</v>
      </c>
      <c r="M66" s="9">
        <f t="shared" si="17"/>
        <v>8.5005546036606899E-2</v>
      </c>
      <c r="O66" t="s">
        <v>38</v>
      </c>
      <c r="P66">
        <f>'GWAS-Embase-Results'!B35</f>
        <v>113</v>
      </c>
      <c r="Q66">
        <f>'GWAS-Embase-Results'!C35</f>
        <v>123</v>
      </c>
      <c r="R66">
        <f>'GWAS-Embase-Results'!D35</f>
        <v>127</v>
      </c>
      <c r="S66">
        <f>'GWAS-Embase-Results'!E35</f>
        <v>154</v>
      </c>
      <c r="T66">
        <f>'GWAS-Embase-Results'!F35</f>
        <v>147</v>
      </c>
      <c r="U66">
        <f>'GWAS-Embase-Results'!G35</f>
        <v>211</v>
      </c>
      <c r="V66">
        <f>'GWAS-Embase-Results'!H35</f>
        <v>164</v>
      </c>
      <c r="W66">
        <f>'GWAS-Embase-Results'!I35</f>
        <v>145</v>
      </c>
      <c r="X66">
        <f>'GWAS-Embase-Results'!J35</f>
        <v>151</v>
      </c>
      <c r="Y66">
        <f>'GWAS-Embase-Results'!K35</f>
        <v>125</v>
      </c>
      <c r="Z66">
        <f>'GWAS-Embase-Results'!L35</f>
        <v>119</v>
      </c>
      <c r="AA66">
        <f t="shared" si="18"/>
        <v>692.796605</v>
      </c>
    </row>
    <row r="67" spans="1:27" ht="18.75" x14ac:dyDescent="0.25">
      <c r="A67" s="12" t="s">
        <v>40</v>
      </c>
      <c r="B67" s="8">
        <f t="shared" si="16"/>
        <v>8.1850533807829182E-2</v>
      </c>
      <c r="C67" s="8">
        <f t="shared" si="15"/>
        <v>0.11923076923076924</v>
      </c>
      <c r="D67" s="8">
        <f t="shared" si="15"/>
        <v>9.1999999999999998E-2</v>
      </c>
      <c r="E67" s="8">
        <f t="shared" si="15"/>
        <v>8.1203007518796999E-2</v>
      </c>
      <c r="F67" s="8">
        <f t="shared" si="15"/>
        <v>9.3195266272189353E-2</v>
      </c>
      <c r="G67" s="8">
        <f t="shared" si="15"/>
        <v>9.4965675057208238E-2</v>
      </c>
      <c r="H67" s="8">
        <f t="shared" si="15"/>
        <v>0.10191082802547771</v>
      </c>
      <c r="I67" s="8">
        <f t="shared" si="15"/>
        <v>9.3048128342245989E-2</v>
      </c>
      <c r="J67" s="8">
        <f t="shared" si="15"/>
        <v>7.4944071588366884E-2</v>
      </c>
      <c r="K67" s="8">
        <f t="shared" si="15"/>
        <v>6.6666666666666666E-2</v>
      </c>
      <c r="L67" s="8">
        <f t="shared" si="15"/>
        <v>0.10419313850063533</v>
      </c>
      <c r="M67" s="9">
        <f t="shared" si="17"/>
        <v>0.1751476755226398</v>
      </c>
      <c r="O67" t="s">
        <v>40</v>
      </c>
      <c r="P67">
        <f>'GWAS-Embase-Results'!B36</f>
        <v>46</v>
      </c>
      <c r="Q67">
        <f>'GWAS-Embase-Results'!C36</f>
        <v>62</v>
      </c>
      <c r="R67">
        <f>'GWAS-Embase-Results'!D36</f>
        <v>46</v>
      </c>
      <c r="S67">
        <f>'GWAS-Embase-Results'!E36</f>
        <v>54</v>
      </c>
      <c r="T67">
        <f>'GWAS-Embase-Results'!F36</f>
        <v>63</v>
      </c>
      <c r="U67">
        <f>'GWAS-Embase-Results'!G36</f>
        <v>83</v>
      </c>
      <c r="V67">
        <f>'GWAS-Embase-Results'!H36</f>
        <v>80</v>
      </c>
      <c r="W67">
        <f>'GWAS-Embase-Results'!I36</f>
        <v>87</v>
      </c>
      <c r="X67">
        <f>'GWAS-Embase-Results'!J36</f>
        <v>67</v>
      </c>
      <c r="Y67">
        <f>'GWAS-Embase-Results'!K36</f>
        <v>59</v>
      </c>
      <c r="Z67">
        <f>'GWAS-Embase-Results'!L36</f>
        <v>82</v>
      </c>
      <c r="AA67">
        <f t="shared" si="18"/>
        <v>1427.4564499999999</v>
      </c>
    </row>
    <row r="68" spans="1:27" ht="18.75" x14ac:dyDescent="0.25">
      <c r="A68" s="12" t="s">
        <v>41</v>
      </c>
      <c r="B68" s="8">
        <f t="shared" si="16"/>
        <v>9.4306049822064059E-2</v>
      </c>
      <c r="C68" s="8">
        <f t="shared" si="15"/>
        <v>4.807692307692308E-2</v>
      </c>
      <c r="D68" s="8">
        <f t="shared" si="15"/>
        <v>0.06</v>
      </c>
      <c r="E68" s="8">
        <f t="shared" si="15"/>
        <v>5.1127819548872182E-2</v>
      </c>
      <c r="F68" s="8">
        <f t="shared" si="15"/>
        <v>7.8402366863905323E-2</v>
      </c>
      <c r="G68" s="8">
        <f t="shared" si="15"/>
        <v>7.5514874141876437E-2</v>
      </c>
      <c r="H68" s="8">
        <f t="shared" si="15"/>
        <v>7.1337579617834393E-2</v>
      </c>
      <c r="I68" s="8">
        <f t="shared" si="15"/>
        <v>9.197860962566845E-2</v>
      </c>
      <c r="J68" s="8">
        <f t="shared" si="15"/>
        <v>8.7248322147651006E-2</v>
      </c>
      <c r="K68" s="8">
        <f t="shared" si="15"/>
        <v>8.3615819209039544E-2</v>
      </c>
      <c r="L68" s="8">
        <f t="shared" si="15"/>
        <v>0.12452350698856417</v>
      </c>
      <c r="M68" s="9">
        <f t="shared" si="17"/>
        <v>2.8056256729116727E-2</v>
      </c>
      <c r="O68" t="s">
        <v>41</v>
      </c>
      <c r="P68">
        <f>'GWAS-Embase-Results'!B37</f>
        <v>53</v>
      </c>
      <c r="Q68">
        <f>'GWAS-Embase-Results'!C37</f>
        <v>25</v>
      </c>
      <c r="R68">
        <f>'GWAS-Embase-Results'!D37</f>
        <v>30</v>
      </c>
      <c r="S68">
        <f>'GWAS-Embase-Results'!E37</f>
        <v>34</v>
      </c>
      <c r="T68">
        <f>'GWAS-Embase-Results'!F37</f>
        <v>53</v>
      </c>
      <c r="U68">
        <f>'GWAS-Embase-Results'!G37</f>
        <v>66</v>
      </c>
      <c r="V68">
        <f>'GWAS-Embase-Results'!H37</f>
        <v>56</v>
      </c>
      <c r="W68">
        <f>'GWAS-Embase-Results'!I37</f>
        <v>86</v>
      </c>
      <c r="X68">
        <f>'GWAS-Embase-Results'!J37</f>
        <v>78</v>
      </c>
      <c r="Y68">
        <f>'GWAS-Embase-Results'!K37</f>
        <v>74</v>
      </c>
      <c r="Z68">
        <f>'GWAS-Embase-Results'!L37</f>
        <v>98</v>
      </c>
      <c r="AA68">
        <f t="shared" si="18"/>
        <v>228.65895600000002</v>
      </c>
    </row>
    <row r="69" spans="1:27" ht="18.75" x14ac:dyDescent="0.25">
      <c r="A69" s="12" t="s">
        <v>6</v>
      </c>
      <c r="B69" s="8">
        <f t="shared" si="16"/>
        <v>4.0925266903914591E-2</v>
      </c>
      <c r="C69" s="8">
        <f t="shared" si="15"/>
        <v>2.1153846153846155E-2</v>
      </c>
      <c r="D69" s="8">
        <f t="shared" si="15"/>
        <v>2.8000000000000001E-2</v>
      </c>
      <c r="E69" s="8">
        <f t="shared" si="15"/>
        <v>2.7067669172932331E-2</v>
      </c>
      <c r="F69" s="8">
        <f t="shared" si="15"/>
        <v>1.9230769230769232E-2</v>
      </c>
      <c r="G69" s="8">
        <f t="shared" si="15"/>
        <v>3.3180778032036611E-2</v>
      </c>
      <c r="H69" s="8">
        <f t="shared" si="15"/>
        <v>3.5668789808917196E-2</v>
      </c>
      <c r="I69" s="8">
        <f t="shared" si="15"/>
        <v>2.5668449197860963E-2</v>
      </c>
      <c r="J69" s="8">
        <f t="shared" si="15"/>
        <v>3.4675615212527967E-2</v>
      </c>
      <c r="K69" s="8">
        <f t="shared" si="15"/>
        <v>2.7118644067796609E-2</v>
      </c>
      <c r="L69" s="8">
        <f t="shared" si="15"/>
        <v>2.2871664548919948E-2</v>
      </c>
      <c r="M69" s="9">
        <f t="shared" si="17"/>
        <v>0.24202266912065895</v>
      </c>
      <c r="O69" t="s">
        <v>6</v>
      </c>
      <c r="P69">
        <f>'GWAS-Embase-Results'!B38</f>
        <v>23</v>
      </c>
      <c r="Q69">
        <f>'GWAS-Embase-Results'!C38</f>
        <v>11</v>
      </c>
      <c r="R69">
        <f>'GWAS-Embase-Results'!D38</f>
        <v>14</v>
      </c>
      <c r="S69">
        <f>'GWAS-Embase-Results'!E38</f>
        <v>18</v>
      </c>
      <c r="T69">
        <f>'GWAS-Embase-Results'!F38</f>
        <v>13</v>
      </c>
      <c r="U69">
        <f>'GWAS-Embase-Results'!G38</f>
        <v>29</v>
      </c>
      <c r="V69">
        <f>'GWAS-Embase-Results'!H38</f>
        <v>28</v>
      </c>
      <c r="W69">
        <f>'GWAS-Embase-Results'!I38</f>
        <v>24</v>
      </c>
      <c r="X69">
        <f>'GWAS-Embase-Results'!J38</f>
        <v>31</v>
      </c>
      <c r="Y69">
        <f>'GWAS-Embase-Results'!K38</f>
        <v>24</v>
      </c>
      <c r="Z69">
        <f>'GWAS-Embase-Results'!L38</f>
        <v>18</v>
      </c>
      <c r="AA69">
        <f t="shared" si="18"/>
        <v>1972.4887530000001</v>
      </c>
    </row>
    <row r="70" spans="1:27" ht="18.75" x14ac:dyDescent="0.25">
      <c r="A70" s="12" t="s">
        <v>42</v>
      </c>
      <c r="B70" s="8">
        <f t="shared" si="16"/>
        <v>2.6690391459074734E-2</v>
      </c>
      <c r="C70" s="8">
        <f t="shared" si="15"/>
        <v>1.7307692307692309E-2</v>
      </c>
      <c r="D70" s="8">
        <f t="shared" si="15"/>
        <v>0.03</v>
      </c>
      <c r="E70" s="8">
        <f t="shared" si="15"/>
        <v>1.9548872180451128E-2</v>
      </c>
      <c r="F70" s="8">
        <f t="shared" si="15"/>
        <v>2.514792899408284E-2</v>
      </c>
      <c r="G70" s="8">
        <f t="shared" si="15"/>
        <v>2.2883295194508008E-2</v>
      </c>
      <c r="H70" s="8">
        <f t="shared" si="15"/>
        <v>1.5286624203821656E-2</v>
      </c>
      <c r="I70" s="8">
        <f t="shared" si="15"/>
        <v>2.1390374331550801E-2</v>
      </c>
      <c r="J70" s="8">
        <f t="shared" si="15"/>
        <v>2.3489932885906041E-2</v>
      </c>
      <c r="K70" s="8">
        <f t="shared" si="15"/>
        <v>1.92090395480226E-2</v>
      </c>
      <c r="L70" s="8">
        <f t="shared" si="15"/>
        <v>2.1601016518424398E-2</v>
      </c>
      <c r="M70" s="9">
        <f t="shared" si="17"/>
        <v>8.5294235512572272E-2</v>
      </c>
      <c r="O70" t="s">
        <v>42</v>
      </c>
      <c r="P70">
        <f>'GWAS-Embase-Results'!B39</f>
        <v>15</v>
      </c>
      <c r="Q70">
        <f>'GWAS-Embase-Results'!C39</f>
        <v>9</v>
      </c>
      <c r="R70">
        <f>'GWAS-Embase-Results'!D39</f>
        <v>15</v>
      </c>
      <c r="S70">
        <f>'GWAS-Embase-Results'!E39</f>
        <v>13</v>
      </c>
      <c r="T70">
        <f>'GWAS-Embase-Results'!F39</f>
        <v>17</v>
      </c>
      <c r="U70">
        <f>'GWAS-Embase-Results'!G39</f>
        <v>20</v>
      </c>
      <c r="V70">
        <f>'GWAS-Embase-Results'!H39</f>
        <v>12</v>
      </c>
      <c r="W70">
        <f>'GWAS-Embase-Results'!I39</f>
        <v>20</v>
      </c>
      <c r="X70">
        <f>'GWAS-Embase-Results'!J39</f>
        <v>21</v>
      </c>
      <c r="Y70">
        <f>'GWAS-Embase-Results'!K39</f>
        <v>17</v>
      </c>
      <c r="Z70">
        <f>'GWAS-Embase-Results'!L39</f>
        <v>17</v>
      </c>
      <c r="AA70">
        <f t="shared" si="18"/>
        <v>695.14942900000005</v>
      </c>
    </row>
    <row r="71" spans="1:27" ht="18.75" x14ac:dyDescent="0.25">
      <c r="A71" s="12" t="s">
        <v>39</v>
      </c>
      <c r="B71" s="8">
        <f t="shared" si="16"/>
        <v>3.0249110320284697E-2</v>
      </c>
      <c r="C71" s="8">
        <f t="shared" si="15"/>
        <v>3.8461538461538464E-2</v>
      </c>
      <c r="D71" s="8">
        <f t="shared" si="15"/>
        <v>6.6000000000000003E-2</v>
      </c>
      <c r="E71" s="8">
        <f t="shared" si="15"/>
        <v>6.3157894736842107E-2</v>
      </c>
      <c r="F71" s="8">
        <f t="shared" si="15"/>
        <v>4.5857988165680472E-2</v>
      </c>
      <c r="G71" s="8">
        <f t="shared" si="15"/>
        <v>4.462242562929062E-2</v>
      </c>
      <c r="H71" s="8">
        <f t="shared" si="15"/>
        <v>5.8598726114649682E-2</v>
      </c>
      <c r="I71" s="8">
        <f t="shared" si="15"/>
        <v>6.8449197860962568E-2</v>
      </c>
      <c r="J71" s="8">
        <f t="shared" si="15"/>
        <v>6.5995525727069348E-2</v>
      </c>
      <c r="K71" s="8">
        <f t="shared" si="15"/>
        <v>7.1186440677966104E-2</v>
      </c>
      <c r="L71" s="8">
        <f t="shared" si="15"/>
        <v>6.0991105463786534E-2</v>
      </c>
      <c r="M71" s="9">
        <f t="shared" si="17"/>
        <v>0.18552954305997196</v>
      </c>
      <c r="O71" t="s">
        <v>39</v>
      </c>
      <c r="P71">
        <f>'GWAS-Embase-Results'!B40</f>
        <v>17</v>
      </c>
      <c r="Q71">
        <f>'GWAS-Embase-Results'!C40</f>
        <v>20</v>
      </c>
      <c r="R71">
        <f>'GWAS-Embase-Results'!D40</f>
        <v>33</v>
      </c>
      <c r="S71">
        <f>'GWAS-Embase-Results'!E40</f>
        <v>42</v>
      </c>
      <c r="T71">
        <f>'GWAS-Embase-Results'!F40</f>
        <v>31</v>
      </c>
      <c r="U71">
        <f>'GWAS-Embase-Results'!G40</f>
        <v>39</v>
      </c>
      <c r="V71">
        <f>'GWAS-Embase-Results'!H40</f>
        <v>46</v>
      </c>
      <c r="W71">
        <f>'GWAS-Embase-Results'!I40</f>
        <v>64</v>
      </c>
      <c r="X71">
        <f>'GWAS-Embase-Results'!J40</f>
        <v>59</v>
      </c>
      <c r="Y71">
        <f>'GWAS-Embase-Results'!K40</f>
        <v>63</v>
      </c>
      <c r="Z71">
        <f>'GWAS-Embase-Results'!L40</f>
        <v>48</v>
      </c>
      <c r="AA71">
        <f t="shared" si="18"/>
        <v>1512.0688419999999</v>
      </c>
    </row>
    <row r="72" spans="1:27" ht="18.75" x14ac:dyDescent="0.25">
      <c r="A72" s="12" t="s">
        <v>11</v>
      </c>
      <c r="B72" s="8">
        <f t="shared" si="16"/>
        <v>2.1352313167259787E-2</v>
      </c>
      <c r="C72" s="8">
        <f t="shared" si="15"/>
        <v>2.1153846153846155E-2</v>
      </c>
      <c r="D72" s="8">
        <f t="shared" si="15"/>
        <v>2.1999999999999999E-2</v>
      </c>
      <c r="E72" s="8">
        <f t="shared" si="15"/>
        <v>2.4060150375939851E-2</v>
      </c>
      <c r="F72" s="8">
        <f t="shared" si="15"/>
        <v>3.4023668639053255E-2</v>
      </c>
      <c r="G72" s="8">
        <f t="shared" si="15"/>
        <v>2.5171624713958809E-2</v>
      </c>
      <c r="H72" s="8">
        <f t="shared" si="15"/>
        <v>4.2038216560509552E-2</v>
      </c>
      <c r="I72" s="8">
        <f t="shared" si="15"/>
        <v>3.6363636363636362E-2</v>
      </c>
      <c r="J72" s="8">
        <f t="shared" si="15"/>
        <v>2.3489932885906041E-2</v>
      </c>
      <c r="K72" s="8">
        <f t="shared" si="15"/>
        <v>2.2598870056497175E-2</v>
      </c>
      <c r="L72" s="8">
        <f t="shared" si="15"/>
        <v>2.4142312579415501E-2</v>
      </c>
      <c r="M72" s="9">
        <f t="shared" si="17"/>
        <v>4.6251040571202891E-2</v>
      </c>
      <c r="O72" t="s">
        <v>11</v>
      </c>
      <c r="P72">
        <f>'GWAS-Embase-Results'!B41</f>
        <v>12</v>
      </c>
      <c r="Q72">
        <f>'GWAS-Embase-Results'!C41</f>
        <v>11</v>
      </c>
      <c r="R72">
        <f>'GWAS-Embase-Results'!D41</f>
        <v>11</v>
      </c>
      <c r="S72">
        <f>'GWAS-Embase-Results'!E41</f>
        <v>16</v>
      </c>
      <c r="T72">
        <f>'GWAS-Embase-Results'!F41</f>
        <v>23</v>
      </c>
      <c r="U72">
        <f>'GWAS-Embase-Results'!G41</f>
        <v>22</v>
      </c>
      <c r="V72">
        <f>'GWAS-Embase-Results'!H41</f>
        <v>33</v>
      </c>
      <c r="W72">
        <f>'GWAS-Embase-Results'!I41</f>
        <v>34</v>
      </c>
      <c r="X72">
        <f>'GWAS-Embase-Results'!J41</f>
        <v>21</v>
      </c>
      <c r="Y72">
        <f>'GWAS-Embase-Results'!K41</f>
        <v>20</v>
      </c>
      <c r="Z72">
        <f>'GWAS-Embase-Results'!L41</f>
        <v>19</v>
      </c>
      <c r="AA72">
        <f t="shared" si="18"/>
        <v>376.94674500000002</v>
      </c>
    </row>
    <row r="73" spans="1:27" ht="18.75" x14ac:dyDescent="0.25">
      <c r="A73" s="12" t="s">
        <v>15</v>
      </c>
      <c r="B73" s="8">
        <f t="shared" si="16"/>
        <v>3.2028469750889681E-2</v>
      </c>
      <c r="C73" s="8">
        <f t="shared" si="15"/>
        <v>4.0384615384615387E-2</v>
      </c>
      <c r="D73" s="8">
        <f t="shared" si="15"/>
        <v>3.5999999999999997E-2</v>
      </c>
      <c r="E73" s="8">
        <f t="shared" si="15"/>
        <v>4.2105263157894736E-2</v>
      </c>
      <c r="F73" s="8">
        <f t="shared" si="15"/>
        <v>2.8106508875739646E-2</v>
      </c>
      <c r="G73" s="8">
        <f t="shared" si="15"/>
        <v>2.2883295194508008E-2</v>
      </c>
      <c r="H73" s="8">
        <f t="shared" si="15"/>
        <v>2.9299363057324841E-2</v>
      </c>
      <c r="I73" s="8">
        <f t="shared" si="15"/>
        <v>1.9251336898395723E-2</v>
      </c>
      <c r="J73" s="8">
        <f t="shared" si="15"/>
        <v>2.0134228187919462E-2</v>
      </c>
      <c r="K73" s="8">
        <f t="shared" si="15"/>
        <v>2.0338983050847456E-2</v>
      </c>
      <c r="L73" s="8">
        <f t="shared" si="15"/>
        <v>1.397712833545108E-2</v>
      </c>
      <c r="M73" s="9">
        <f t="shared" si="17"/>
        <v>3.9174336515940458E-3</v>
      </c>
      <c r="O73" t="s">
        <v>15</v>
      </c>
      <c r="P73">
        <f>'GWAS-Embase-Results'!B42</f>
        <v>18</v>
      </c>
      <c r="Q73">
        <f>'GWAS-Embase-Results'!C42</f>
        <v>21</v>
      </c>
      <c r="R73">
        <f>'GWAS-Embase-Results'!D42</f>
        <v>18</v>
      </c>
      <c r="S73">
        <f>'GWAS-Embase-Results'!E42</f>
        <v>28</v>
      </c>
      <c r="T73">
        <f>'GWAS-Embase-Results'!F42</f>
        <v>19</v>
      </c>
      <c r="U73">
        <f>'GWAS-Embase-Results'!G42</f>
        <v>20</v>
      </c>
      <c r="V73">
        <f>'GWAS-Embase-Results'!H42</f>
        <v>23</v>
      </c>
      <c r="W73">
        <f>'GWAS-Embase-Results'!I42</f>
        <v>18</v>
      </c>
      <c r="X73">
        <f>'GWAS-Embase-Results'!J42</f>
        <v>18</v>
      </c>
      <c r="Y73">
        <f>'GWAS-Embase-Results'!K42</f>
        <v>18</v>
      </c>
      <c r="Z73">
        <f>'GWAS-Embase-Results'!L42</f>
        <v>11</v>
      </c>
      <c r="AA73">
        <f t="shared" si="18"/>
        <v>31.927149</v>
      </c>
    </row>
    <row r="74" spans="1:27" ht="18.75" x14ac:dyDescent="0.25">
      <c r="A74" s="12" t="s">
        <v>44</v>
      </c>
      <c r="B74" s="8">
        <f t="shared" si="16"/>
        <v>0.18683274021352314</v>
      </c>
      <c r="C74" s="8">
        <f t="shared" si="15"/>
        <v>0.20192307692307693</v>
      </c>
      <c r="D74" s="8">
        <f t="shared" si="15"/>
        <v>0.13600000000000001</v>
      </c>
      <c r="E74" s="8">
        <f t="shared" si="15"/>
        <v>0.16842105263157894</v>
      </c>
      <c r="F74" s="8">
        <f t="shared" si="15"/>
        <v>0.14053254437869822</v>
      </c>
      <c r="G74" s="8">
        <f t="shared" si="15"/>
        <v>0.12471395881006865</v>
      </c>
      <c r="H74" s="8">
        <f t="shared" si="15"/>
        <v>0.12356687898089172</v>
      </c>
      <c r="I74" s="8">
        <f t="shared" si="15"/>
        <v>0.12192513368983957</v>
      </c>
      <c r="J74" s="8">
        <f t="shared" si="15"/>
        <v>0.1174496644295302</v>
      </c>
      <c r="K74" s="8">
        <f t="shared" si="15"/>
        <v>0.1096045197740113</v>
      </c>
      <c r="L74" s="8">
        <f t="shared" si="15"/>
        <v>0.1156289707750953</v>
      </c>
      <c r="M74" s="9" t="s">
        <v>13</v>
      </c>
      <c r="O74" t="s">
        <v>44</v>
      </c>
      <c r="P74">
        <f>'GWAS-Embase-Results'!B43</f>
        <v>105</v>
      </c>
      <c r="Q74">
        <f>'GWAS-Embase-Results'!C43</f>
        <v>105</v>
      </c>
      <c r="R74">
        <f>'GWAS-Embase-Results'!D43</f>
        <v>68</v>
      </c>
      <c r="S74">
        <f>'GWAS-Embase-Results'!E43</f>
        <v>112</v>
      </c>
      <c r="T74">
        <f>'GWAS-Embase-Results'!F43</f>
        <v>95</v>
      </c>
      <c r="U74">
        <f>'GWAS-Embase-Results'!G43</f>
        <v>109</v>
      </c>
      <c r="V74">
        <f>'GWAS-Embase-Results'!H43</f>
        <v>97</v>
      </c>
      <c r="W74">
        <f>'GWAS-Embase-Results'!I43</f>
        <v>114</v>
      </c>
      <c r="X74">
        <f>'GWAS-Embase-Results'!J43</f>
        <v>105</v>
      </c>
      <c r="Y74">
        <f>'GWAS-Embase-Results'!K43</f>
        <v>97</v>
      </c>
      <c r="Z74">
        <f>'GWAS-Embase-Results'!L43</f>
        <v>91</v>
      </c>
      <c r="AA74">
        <f t="shared" si="18"/>
        <v>0</v>
      </c>
    </row>
    <row r="75" spans="1:27" ht="18.75" x14ac:dyDescent="0.25">
      <c r="A75" s="12" t="s">
        <v>43</v>
      </c>
      <c r="B75" s="8">
        <f t="shared" si="16"/>
        <v>2.491103202846975E-2</v>
      </c>
      <c r="C75" s="8">
        <f t="shared" si="15"/>
        <v>2.3076923076923078E-2</v>
      </c>
      <c r="D75" s="8">
        <f t="shared" si="15"/>
        <v>3.2000000000000001E-2</v>
      </c>
      <c r="E75" s="8">
        <f t="shared" si="15"/>
        <v>4.3609022556390979E-2</v>
      </c>
      <c r="F75" s="8">
        <f t="shared" si="15"/>
        <v>2.8106508875739646E-2</v>
      </c>
      <c r="G75" s="8">
        <f t="shared" si="15"/>
        <v>3.5469107551487411E-2</v>
      </c>
      <c r="H75" s="8">
        <f t="shared" si="15"/>
        <v>3.5668789808917196E-2</v>
      </c>
      <c r="I75" s="8">
        <f t="shared" si="15"/>
        <v>4.8128342245989303E-2</v>
      </c>
      <c r="J75" s="8">
        <f t="shared" si="15"/>
        <v>4.2505592841163314E-2</v>
      </c>
      <c r="K75" s="8">
        <f t="shared" si="15"/>
        <v>4.4067796610169491E-2</v>
      </c>
      <c r="L75" s="8">
        <f t="shared" si="15"/>
        <v>6.2261753494282084E-2</v>
      </c>
      <c r="M75" s="9">
        <f t="shared" ref="M75" si="19">AA75/AA$18</f>
        <v>7.6560881319616608E-2</v>
      </c>
      <c r="O75" t="s">
        <v>43</v>
      </c>
      <c r="P75">
        <f>'GWAS-Embase-Results'!B44</f>
        <v>14</v>
      </c>
      <c r="Q75">
        <f>'GWAS-Embase-Results'!C44</f>
        <v>12</v>
      </c>
      <c r="R75">
        <f>'GWAS-Embase-Results'!D44</f>
        <v>16</v>
      </c>
      <c r="S75">
        <f>'GWAS-Embase-Results'!E44</f>
        <v>29</v>
      </c>
      <c r="T75">
        <f>'GWAS-Embase-Results'!F44</f>
        <v>19</v>
      </c>
      <c r="U75">
        <f>'GWAS-Embase-Results'!G44</f>
        <v>31</v>
      </c>
      <c r="V75">
        <f>'GWAS-Embase-Results'!H44</f>
        <v>28</v>
      </c>
      <c r="W75">
        <f>'GWAS-Embase-Results'!I44</f>
        <v>45</v>
      </c>
      <c r="X75">
        <f>'GWAS-Embase-Results'!J44</f>
        <v>38</v>
      </c>
      <c r="Y75">
        <f>'GWAS-Embase-Results'!K44</f>
        <v>39</v>
      </c>
      <c r="Z75">
        <f>'GWAS-Embase-Results'!L44</f>
        <v>49</v>
      </c>
      <c r="AA75">
        <f t="shared" si="18"/>
        <v>623.97244799999999</v>
      </c>
    </row>
    <row r="76" spans="1:27" ht="18.75" x14ac:dyDescent="0.25">
      <c r="A76" s="13" t="s">
        <v>79</v>
      </c>
      <c r="B76" s="10">
        <f>P76</f>
        <v>562</v>
      </c>
      <c r="C76" s="10">
        <f t="shared" ref="C76:L76" si="20">Q76</f>
        <v>520</v>
      </c>
      <c r="D76" s="10">
        <f t="shared" si="20"/>
        <v>500</v>
      </c>
      <c r="E76" s="10">
        <f t="shared" si="20"/>
        <v>665</v>
      </c>
      <c r="F76" s="10">
        <f t="shared" si="20"/>
        <v>676</v>
      </c>
      <c r="G76" s="10">
        <f t="shared" si="20"/>
        <v>874</v>
      </c>
      <c r="H76" s="10">
        <f t="shared" si="20"/>
        <v>785</v>
      </c>
      <c r="I76" s="10">
        <f t="shared" si="20"/>
        <v>935</v>
      </c>
      <c r="J76" s="10">
        <f t="shared" si="20"/>
        <v>894</v>
      </c>
      <c r="K76" s="10">
        <f t="shared" si="20"/>
        <v>885</v>
      </c>
      <c r="L76" s="10">
        <f t="shared" si="20"/>
        <v>787</v>
      </c>
      <c r="M76" s="11">
        <f>AA76</f>
        <v>8150.0165259999994</v>
      </c>
      <c r="O76" t="s">
        <v>79</v>
      </c>
      <c r="P76">
        <f>'GWAS-Embase-Results'!B45</f>
        <v>562</v>
      </c>
      <c r="Q76">
        <f>'GWAS-Embase-Results'!C45</f>
        <v>520</v>
      </c>
      <c r="R76">
        <f>'GWAS-Embase-Results'!D45</f>
        <v>500</v>
      </c>
      <c r="S76">
        <f>'GWAS-Embase-Results'!E45</f>
        <v>665</v>
      </c>
      <c r="T76">
        <f>'GWAS-Embase-Results'!F45</f>
        <v>676</v>
      </c>
      <c r="U76">
        <f>'GWAS-Embase-Results'!G45</f>
        <v>874</v>
      </c>
      <c r="V76">
        <f>'GWAS-Embase-Results'!H45</f>
        <v>785</v>
      </c>
      <c r="W76">
        <f>'GWAS-Embase-Results'!I45</f>
        <v>935</v>
      </c>
      <c r="X76">
        <f>'GWAS-Embase-Results'!J45</f>
        <v>894</v>
      </c>
      <c r="Y76">
        <f>'GWAS-Embase-Results'!K45</f>
        <v>885</v>
      </c>
      <c r="Z76">
        <f>'GWAS-Embase-Results'!L45</f>
        <v>787</v>
      </c>
      <c r="AA76">
        <v>8150.0165259999994</v>
      </c>
    </row>
    <row r="77" spans="1:2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2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2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8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8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8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8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8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8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1:18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R88" s="17"/>
    </row>
    <row r="89" spans="1:18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1:18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1:18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8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1:18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1:18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1:18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18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1:13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1:13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1:13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13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1:13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1:13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13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 spans="1:13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 spans="1:13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13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1:13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1:13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13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1:13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1:13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1:13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13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1:13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1:13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13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1:13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1:13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13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x14ac:dyDescent="0.25">
      <c r="M12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8B63-83CB-4DB4-BBA7-764398D478FD}">
  <sheetPr>
    <tabColor theme="9" tint="-0.249977111117893"/>
  </sheetPr>
  <dimension ref="A1:P29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24.85546875" style="1" customWidth="1"/>
    <col min="2" max="2" width="35.42578125" customWidth="1"/>
    <col min="3" max="3" width="133" customWidth="1"/>
    <col min="4" max="15" width="20" customWidth="1"/>
    <col min="16" max="16" width="29.140625" customWidth="1"/>
    <col min="17" max="17" width="9.42578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5">
      <c r="A2" s="1">
        <v>1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 t="s">
        <v>98</v>
      </c>
      <c r="I2" t="s">
        <v>98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</row>
    <row r="3" spans="1:16" x14ac:dyDescent="0.25">
      <c r="A3" s="1">
        <v>2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1:16" x14ac:dyDescent="0.25">
      <c r="A4" s="1">
        <v>3</v>
      </c>
      <c r="B4" t="s">
        <v>74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"&amp;F$1&amp;"*.dt."</f>
        <v>exp geographic locations/ and 1 and 2014*.dt.</v>
      </c>
      <c r="G4" t="str">
        <f t="shared" ref="G4:O19" si="0">$C4&amp;" and 1 and "&amp;G$1&amp;"*.dt."</f>
        <v>exp geographic locations/ and 1 and 2015*.dt.</v>
      </c>
      <c r="H4" t="str">
        <f t="shared" si="0"/>
        <v>exp geographic locations/ and 1 and 2016*.dt.</v>
      </c>
      <c r="I4" t="str">
        <f t="shared" si="0"/>
        <v>exp geographic locations/ and 1 and 2017*.dt.</v>
      </c>
      <c r="J4" t="str">
        <f t="shared" si="0"/>
        <v>exp geographic locations/ and 1 and 2018*.dt.</v>
      </c>
      <c r="K4" t="str">
        <f t="shared" si="0"/>
        <v>exp geographic locations/ and 1 and 2019*.dt.</v>
      </c>
      <c r="L4" t="str">
        <f t="shared" si="0"/>
        <v>exp geographic locations/ and 1 and 2020*.dt.</v>
      </c>
      <c r="M4" t="str">
        <f t="shared" si="0"/>
        <v>exp geographic locations/ and 1 and 2021*.dt.</v>
      </c>
      <c r="N4" t="str">
        <f t="shared" si="0"/>
        <v>exp geographic locations/ and 1 and 2022*.dt.</v>
      </c>
      <c r="O4" t="str">
        <f t="shared" si="0"/>
        <v>exp geographic locations/ and 1 and 2023*.dt.</v>
      </c>
      <c r="P4" t="str">
        <f>$C4&amp;" and 1 and "&amp;P$1&amp;"*.dt."</f>
        <v>exp geographic locations/ and 1 and 2024*.dt.</v>
      </c>
    </row>
    <row r="5" spans="1:16" x14ac:dyDescent="0.25">
      <c r="A5" s="1">
        <v>4</v>
      </c>
      <c r="B5" s="2" t="s">
        <v>75</v>
      </c>
      <c r="C5" t="s">
        <v>18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O29" si="3">$C5&amp;" and 1 and "&amp;F$1&amp;"*.dt."</f>
        <v>(exp United States/ or Puerto Rico/ or United States Virgin Islands/) and 1 and 2014*.dt.</v>
      </c>
      <c r="G5" t="str">
        <f t="shared" si="0"/>
        <v>(exp United States/ or Puerto Rico/ or United States Virgin Islands/) and 1 and 2015*.dt.</v>
      </c>
      <c r="H5" t="str">
        <f t="shared" si="0"/>
        <v>(exp United States/ or Puerto Rico/ or United States Virgin Islands/) and 1 and 2016*.dt.</v>
      </c>
      <c r="I5" t="str">
        <f t="shared" si="0"/>
        <v>(exp United States/ or Puerto Rico/ or United States Virgin Islands/) and 1 and 2017*.dt.</v>
      </c>
      <c r="J5" t="str">
        <f t="shared" si="0"/>
        <v>(exp United States/ or Puerto Rico/ or United States Virgin Islands/) and 1 and 2018*.dt.</v>
      </c>
      <c r="K5" t="str">
        <f t="shared" si="0"/>
        <v>(exp United States/ or Puerto Rico/ or United States Virgin Islands/) and 1 and 2019*.dt.</v>
      </c>
      <c r="L5" t="str">
        <f t="shared" si="0"/>
        <v>(exp United States/ or Puerto Rico/ or United States Virgin Islands/) and 1 and 2020*.dt.</v>
      </c>
      <c r="M5" t="str">
        <f t="shared" si="0"/>
        <v>(exp United States/ or Puerto Rico/ or United States Virgin Islands/) and 1 and 2021*.dt.</v>
      </c>
      <c r="N5" t="str">
        <f t="shared" si="0"/>
        <v>(exp United States/ or Puerto Rico/ or United States Virgin Islands/) and 1 and 2022*.dt.</v>
      </c>
      <c r="O5" t="str">
        <f t="shared" si="0"/>
        <v>(exp United States/ or Puerto Rico/ or United States Virgin Islands/) and 1 and 2023*.dt.</v>
      </c>
      <c r="P5" t="str">
        <f t="shared" ref="P5:P29" si="4">$C5&amp;" and 1 and "&amp;P$1&amp;"*.dt."</f>
        <v>(exp United States/ or Puerto Rico/ or United States Virgin Islands/) and 1 and 2024*.dt.</v>
      </c>
    </row>
    <row r="6" spans="1:16" x14ac:dyDescent="0.25">
      <c r="A6" s="1">
        <v>5</v>
      </c>
      <c r="B6" t="s">
        <v>37</v>
      </c>
      <c r="C6" t="s">
        <v>19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ref="F6:P6" si="5">$C6&amp;" and 1 and "&amp;F$1&amp;"*.dt."</f>
        <v>(north america/ or exp canada/ or greenland/ or mexico/ ) and 1 and 2014*.dt.</v>
      </c>
      <c r="G6" t="str">
        <f t="shared" si="5"/>
        <v>(north america/ or exp canada/ or greenland/ or mexico/ ) and 1 and 2015*.dt.</v>
      </c>
      <c r="H6" t="str">
        <f t="shared" si="5"/>
        <v>(north america/ or exp canada/ or greenland/ or mexico/ ) and 1 and 2016*.dt.</v>
      </c>
      <c r="I6" t="str">
        <f t="shared" si="5"/>
        <v>(north america/ or exp canada/ or greenland/ or mexico/ ) and 1 and 2017*.dt.</v>
      </c>
      <c r="J6" t="str">
        <f t="shared" si="5"/>
        <v>(north america/ or exp canada/ or greenland/ or mexico/ ) and 1 and 2018*.dt.</v>
      </c>
      <c r="K6" t="str">
        <f t="shared" si="5"/>
        <v>(north america/ or exp canada/ or greenland/ or mexico/ ) and 1 and 2019*.dt.</v>
      </c>
      <c r="L6" t="str">
        <f t="shared" si="5"/>
        <v>(north america/ or exp canada/ or greenland/ or mexico/ ) and 1 and 2020*.dt.</v>
      </c>
      <c r="M6" t="str">
        <f t="shared" si="5"/>
        <v>(north america/ or exp canada/ or greenland/ or mexico/ ) and 1 and 2021*.dt.</v>
      </c>
      <c r="N6" t="str">
        <f t="shared" si="5"/>
        <v>(north america/ or exp canada/ or greenland/ or mexico/ ) and 1 and 2022*.dt.</v>
      </c>
      <c r="O6" t="str">
        <f t="shared" si="5"/>
        <v>(north america/ or exp canada/ or greenland/ or mexico/ ) and 1 and 2023*.dt.</v>
      </c>
      <c r="P6" t="str">
        <f t="shared" si="5"/>
        <v>(north america/ or exp canada/ or greenland/ or mexico/ ) and 1 and 2024*.dt.</v>
      </c>
    </row>
    <row r="7" spans="1:16" x14ac:dyDescent="0.25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2014*.dt.</v>
      </c>
      <c r="G7" t="str">
        <f t="shared" si="0"/>
        <v>exp united kingdom/ and 1 and 2015*.dt.</v>
      </c>
      <c r="H7" t="str">
        <f t="shared" si="0"/>
        <v>exp united kingdom/ and 1 and 2016*.dt.</v>
      </c>
      <c r="I7" t="str">
        <f t="shared" si="0"/>
        <v>exp united kingdom/ and 1 and 2017*.dt.</v>
      </c>
      <c r="J7" t="str">
        <f t="shared" si="0"/>
        <v>exp united kingdom/ and 1 and 2018*.dt.</v>
      </c>
      <c r="K7" t="str">
        <f t="shared" si="0"/>
        <v>exp united kingdom/ and 1 and 2019*.dt.</v>
      </c>
      <c r="L7" t="str">
        <f t="shared" si="0"/>
        <v>exp united kingdom/ and 1 and 2020*.dt.</v>
      </c>
      <c r="M7" t="str">
        <f t="shared" si="0"/>
        <v>exp united kingdom/ and 1 and 2021*.dt.</v>
      </c>
      <c r="N7" t="str">
        <f t="shared" si="0"/>
        <v>exp united kingdom/ and 1 and 2022*.dt.</v>
      </c>
      <c r="O7" t="str">
        <f t="shared" si="0"/>
        <v>exp united kingdom/ and 1 and 2023*.dt.</v>
      </c>
      <c r="P7" t="str">
        <f t="shared" si="4"/>
        <v>exp united kingdom/ and 1 and 2024*.dt.</v>
      </c>
    </row>
    <row r="8" spans="1:16" x14ac:dyDescent="0.25">
      <c r="A8" s="1">
        <v>7</v>
      </c>
      <c r="B8" t="s">
        <v>38</v>
      </c>
      <c r="C8" t="s">
        <v>17</v>
      </c>
      <c r="D8" t="str">
        <f>C8&amp;" and 1"</f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2014*.dt.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2015*.dt.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2016*.dt.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2017*.dt.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2018*.dt.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2019*.dt.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2020*.dt.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2021*.dt.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2022*.dt.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2023*.dt.</v>
      </c>
      <c r="P8" t="str">
        <f t="shared" si="4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2024*.dt.</v>
      </c>
    </row>
    <row r="9" spans="1:16" x14ac:dyDescent="0.25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6">$C9&amp;" and 1 and "&amp;F$1&amp;"*.dt."</f>
        <v>exp China/ and 1 and 2014*.dt.</v>
      </c>
      <c r="G9" t="str">
        <f t="shared" si="6"/>
        <v>exp China/ and 1 and 2015*.dt.</v>
      </c>
      <c r="H9" t="str">
        <f t="shared" si="6"/>
        <v>exp China/ and 1 and 2016*.dt.</v>
      </c>
      <c r="I9" t="str">
        <f t="shared" si="6"/>
        <v>exp China/ and 1 and 2017*.dt.</v>
      </c>
      <c r="J9" t="str">
        <f t="shared" si="6"/>
        <v>exp China/ and 1 and 2018*.dt.</v>
      </c>
      <c r="K9" t="str">
        <f t="shared" si="6"/>
        <v>exp China/ and 1 and 2019*.dt.</v>
      </c>
      <c r="L9" t="str">
        <f t="shared" si="6"/>
        <v>exp China/ and 1 and 2020*.dt.</v>
      </c>
      <c r="M9" t="str">
        <f t="shared" si="6"/>
        <v>exp China/ and 1 and 2021*.dt.</v>
      </c>
      <c r="N9" t="str">
        <f t="shared" si="6"/>
        <v>exp China/ and 1 and 2022*.dt.</v>
      </c>
      <c r="O9" t="str">
        <f t="shared" si="6"/>
        <v>exp China/ and 1 and 2023*.dt.</v>
      </c>
      <c r="P9" t="str">
        <f t="shared" si="6"/>
        <v>exp China/ and 1 and 2024*.dt.</v>
      </c>
    </row>
    <row r="10" spans="1:16" x14ac:dyDescent="0.25">
      <c r="A10" s="1">
        <v>9</v>
      </c>
      <c r="B10" t="s">
        <v>41</v>
      </c>
      <c r="C10" t="s">
        <v>46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6"/>
        <v>(Asia, Eastern/ or exp Japan/ or exp Korea/ or Mongolia/ or Taiwan/) and 1 and 2014*.dt.</v>
      </c>
      <c r="G10" t="str">
        <f t="shared" si="6"/>
        <v>(Asia, Eastern/ or exp Japan/ or exp Korea/ or Mongolia/ or Taiwan/) and 1 and 2015*.dt.</v>
      </c>
      <c r="H10" t="str">
        <f t="shared" si="6"/>
        <v>(Asia, Eastern/ or exp Japan/ or exp Korea/ or Mongolia/ or Taiwan/) and 1 and 2016*.dt.</v>
      </c>
      <c r="I10" t="str">
        <f t="shared" si="6"/>
        <v>(Asia, Eastern/ or exp Japan/ or exp Korea/ or Mongolia/ or Taiwan/) and 1 and 2017*.dt.</v>
      </c>
      <c r="J10" t="str">
        <f t="shared" si="6"/>
        <v>(Asia, Eastern/ or exp Japan/ or exp Korea/ or Mongolia/ or Taiwan/) and 1 and 2018*.dt.</v>
      </c>
      <c r="K10" t="str">
        <f t="shared" si="6"/>
        <v>(Asia, Eastern/ or exp Japan/ or exp Korea/ or Mongolia/ or Taiwan/) and 1 and 2019*.dt.</v>
      </c>
      <c r="L10" t="str">
        <f t="shared" si="6"/>
        <v>(Asia, Eastern/ or exp Japan/ or exp Korea/ or Mongolia/ or Taiwan/) and 1 and 2020*.dt.</v>
      </c>
      <c r="M10" t="str">
        <f t="shared" si="6"/>
        <v>(Asia, Eastern/ or exp Japan/ or exp Korea/ or Mongolia/ or Taiwan/) and 1 and 2021*.dt.</v>
      </c>
      <c r="N10" t="str">
        <f t="shared" si="6"/>
        <v>(Asia, Eastern/ or exp Japan/ or exp Korea/ or Mongolia/ or Taiwan/) and 1 and 2022*.dt.</v>
      </c>
      <c r="O10" t="str">
        <f t="shared" si="6"/>
        <v>(Asia, Eastern/ or exp Japan/ or exp Korea/ or Mongolia/ or Taiwan/) and 1 and 2023*.dt.</v>
      </c>
      <c r="P10" t="str">
        <f t="shared" si="6"/>
        <v>(Asia, Eastern/ or exp Japan/ or exp Korea/ or Mongolia/ or Taiwan/) and 1 and 2024*.dt.</v>
      </c>
    </row>
    <row r="11" spans="1:16" x14ac:dyDescent="0.25">
      <c r="A11" s="1">
        <v>10</v>
      </c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6"/>
        <v>exp asia, southern/ and 1 and 2014*.dt.</v>
      </c>
      <c r="G11" t="str">
        <f t="shared" si="6"/>
        <v>exp asia, southern/ and 1 and 2015*.dt.</v>
      </c>
      <c r="H11" t="str">
        <f t="shared" si="6"/>
        <v>exp asia, southern/ and 1 and 2016*.dt.</v>
      </c>
      <c r="I11" t="str">
        <f t="shared" si="6"/>
        <v>exp asia, southern/ and 1 and 2017*.dt.</v>
      </c>
      <c r="J11" t="str">
        <f t="shared" si="6"/>
        <v>exp asia, southern/ and 1 and 2018*.dt.</v>
      </c>
      <c r="K11" t="str">
        <f t="shared" si="6"/>
        <v>exp asia, southern/ and 1 and 2019*.dt.</v>
      </c>
      <c r="L11" t="str">
        <f t="shared" si="6"/>
        <v>exp asia, southern/ and 1 and 2020*.dt.</v>
      </c>
      <c r="M11" t="str">
        <f t="shared" si="6"/>
        <v>exp asia, southern/ and 1 and 2021*.dt.</v>
      </c>
      <c r="N11" t="str">
        <f t="shared" si="6"/>
        <v>exp asia, southern/ and 1 and 2022*.dt.</v>
      </c>
      <c r="O11" t="str">
        <f t="shared" si="6"/>
        <v>exp asia, southern/ and 1 and 2023*.dt.</v>
      </c>
      <c r="P11" t="str">
        <f t="shared" si="6"/>
        <v>exp asia, southern/ and 1 and 2024*.dt.</v>
      </c>
    </row>
    <row r="12" spans="1:16" x14ac:dyDescent="0.25">
      <c r="A12" s="1">
        <v>11</v>
      </c>
      <c r="B12" t="s">
        <v>42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6"/>
        <v>exp asia, southeastern/ and 1 and 2014*.dt.</v>
      </c>
      <c r="G12" t="str">
        <f t="shared" si="6"/>
        <v>exp asia, southeastern/ and 1 and 2015*.dt.</v>
      </c>
      <c r="H12" t="str">
        <f t="shared" si="6"/>
        <v>exp asia, southeastern/ and 1 and 2016*.dt.</v>
      </c>
      <c r="I12" t="str">
        <f t="shared" si="6"/>
        <v>exp asia, southeastern/ and 1 and 2017*.dt.</v>
      </c>
      <c r="J12" t="str">
        <f t="shared" si="6"/>
        <v>exp asia, southeastern/ and 1 and 2018*.dt.</v>
      </c>
      <c r="K12" t="str">
        <f t="shared" si="6"/>
        <v>exp asia, southeastern/ and 1 and 2019*.dt.</v>
      </c>
      <c r="L12" t="str">
        <f t="shared" si="6"/>
        <v>exp asia, southeastern/ and 1 and 2020*.dt.</v>
      </c>
      <c r="M12" t="str">
        <f t="shared" si="6"/>
        <v>exp asia, southeastern/ and 1 and 2021*.dt.</v>
      </c>
      <c r="N12" t="str">
        <f t="shared" si="6"/>
        <v>exp asia, southeastern/ and 1 and 2022*.dt.</v>
      </c>
      <c r="O12" t="str">
        <f t="shared" si="6"/>
        <v>exp asia, southeastern/ and 1 and 2023*.dt.</v>
      </c>
      <c r="P12" t="str">
        <f t="shared" si="6"/>
        <v>exp asia, southeastern/ and 1 and 2024*.dt.</v>
      </c>
    </row>
    <row r="13" spans="1:16" x14ac:dyDescent="0.25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2014*.dt.</v>
      </c>
      <c r="G13" t="str">
        <f t="shared" si="0"/>
        <v>exp Africa/ and 1 and 2015*.dt.</v>
      </c>
      <c r="H13" t="str">
        <f t="shared" si="0"/>
        <v>exp Africa/ and 1 and 2016*.dt.</v>
      </c>
      <c r="I13" t="str">
        <f t="shared" si="0"/>
        <v>exp Africa/ and 1 and 2017*.dt.</v>
      </c>
      <c r="J13" t="str">
        <f t="shared" si="0"/>
        <v>exp Africa/ and 1 and 2018*.dt.</v>
      </c>
      <c r="K13" t="str">
        <f t="shared" si="0"/>
        <v>exp Africa/ and 1 and 2019*.dt.</v>
      </c>
      <c r="L13" t="str">
        <f t="shared" si="0"/>
        <v>exp Africa/ and 1 and 2020*.dt.</v>
      </c>
      <c r="M13" t="str">
        <f t="shared" si="0"/>
        <v>exp Africa/ and 1 and 2021*.dt.</v>
      </c>
      <c r="N13" t="str">
        <f t="shared" si="0"/>
        <v>exp Africa/ and 1 and 2022*.dt.</v>
      </c>
      <c r="O13" t="str">
        <f t="shared" si="0"/>
        <v>exp Africa/ and 1 and 2023*.dt.</v>
      </c>
      <c r="P13" t="str">
        <f t="shared" si="4"/>
        <v>exp Africa/ and 1 and 2024*.dt.</v>
      </c>
    </row>
    <row r="14" spans="1:16" x14ac:dyDescent="0.25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2014*.dt.</v>
      </c>
      <c r="G14" t="str">
        <f t="shared" si="0"/>
        <v>exp Middle East/ and 1 and 2015*.dt.</v>
      </c>
      <c r="H14" t="str">
        <f t="shared" si="0"/>
        <v>exp Middle East/ and 1 and 2016*.dt.</v>
      </c>
      <c r="I14" t="str">
        <f t="shared" si="0"/>
        <v>exp Middle East/ and 1 and 2017*.dt.</v>
      </c>
      <c r="J14" t="str">
        <f t="shared" si="0"/>
        <v>exp Middle East/ and 1 and 2018*.dt.</v>
      </c>
      <c r="K14" t="str">
        <f t="shared" si="0"/>
        <v>exp Middle East/ and 1 and 2019*.dt.</v>
      </c>
      <c r="L14" t="str">
        <f t="shared" si="0"/>
        <v>exp Middle East/ and 1 and 2020*.dt.</v>
      </c>
      <c r="M14" t="str">
        <f t="shared" si="0"/>
        <v>exp Middle East/ and 1 and 2021*.dt.</v>
      </c>
      <c r="N14" t="str">
        <f t="shared" si="0"/>
        <v>exp Middle East/ and 1 and 2022*.dt.</v>
      </c>
      <c r="O14" t="str">
        <f t="shared" si="0"/>
        <v>exp Middle East/ and 1 and 2023*.dt.</v>
      </c>
      <c r="P14" t="str">
        <f t="shared" si="4"/>
        <v>exp Middle East/ and 1 and 2024*.dt.</v>
      </c>
    </row>
    <row r="15" spans="1:16" x14ac:dyDescent="0.25">
      <c r="A15" s="1">
        <v>14</v>
      </c>
      <c r="B15" t="s">
        <v>15</v>
      </c>
      <c r="C15" t="s">
        <v>20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2014*.dt.</v>
      </c>
      <c r="G15" t="str">
        <f t="shared" si="0"/>
        <v>(exp Australia/ or New Zealand/) and 1 and 2015*.dt.</v>
      </c>
      <c r="H15" t="str">
        <f t="shared" si="0"/>
        <v>(exp Australia/ or New Zealand/) and 1 and 2016*.dt.</v>
      </c>
      <c r="I15" t="str">
        <f t="shared" si="0"/>
        <v>(exp Australia/ or New Zealand/) and 1 and 2017*.dt.</v>
      </c>
      <c r="J15" t="str">
        <f t="shared" si="0"/>
        <v>(exp Australia/ or New Zealand/) and 1 and 2018*.dt.</v>
      </c>
      <c r="K15" t="str">
        <f t="shared" si="0"/>
        <v>(exp Australia/ or New Zealand/) and 1 and 2019*.dt.</v>
      </c>
      <c r="L15" t="str">
        <f t="shared" si="0"/>
        <v>(exp Australia/ or New Zealand/) and 1 and 2020*.dt.</v>
      </c>
      <c r="M15" t="str">
        <f t="shared" si="0"/>
        <v>(exp Australia/ or New Zealand/) and 1 and 2021*.dt.</v>
      </c>
      <c r="N15" t="str">
        <f t="shared" si="0"/>
        <v>(exp Australia/ or New Zealand/) and 1 and 2022*.dt.</v>
      </c>
      <c r="O15" t="str">
        <f t="shared" si="0"/>
        <v>(exp Australia/ or New Zealand/) and 1 and 2023*.dt.</v>
      </c>
      <c r="P15" t="str">
        <f t="shared" si="4"/>
        <v>(exp Australia/ or New Zealand/) and 1 and 2024*.dt.</v>
      </c>
    </row>
    <row r="16" spans="1:16" x14ac:dyDescent="0.25">
      <c r="A16" s="1">
        <v>15</v>
      </c>
      <c r="B16" t="s">
        <v>43</v>
      </c>
      <c r="C16" t="s">
        <v>47</v>
      </c>
      <c r="D16" t="str">
        <f>C16&amp;" and 1"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>C16&amp;" and 1 and 2"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ref="F16:P16" si="7">$C16&amp;" and 1 and "&amp;F$1&amp;"*.dt."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2014*.dt.</v>
      </c>
      <c r="G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2015*.dt.</v>
      </c>
      <c r="H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2016*.dt.</v>
      </c>
      <c r="I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2017*.dt.</v>
      </c>
      <c r="J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2018*.dt.</v>
      </c>
      <c r="K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2019*.dt.</v>
      </c>
      <c r="L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2020*.dt.</v>
      </c>
      <c r="M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2021*.dt.</v>
      </c>
      <c r="N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2022*.dt.</v>
      </c>
      <c r="O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2023*.dt.</v>
      </c>
      <c r="P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2024*.dt.</v>
      </c>
    </row>
    <row r="17" spans="1:16" x14ac:dyDescent="0.25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2014*.dt.</v>
      </c>
      <c r="G17" t="str">
        <f t="shared" si="0"/>
        <v>(4 and ( 5 OR 6 OR 7 OR 8 OR 9 OR 10 OR 11 OR 12 OR 13 OR 14 OR 15)) and 1 and 2015*.dt.</v>
      </c>
      <c r="H17" t="str">
        <f t="shared" si="0"/>
        <v>(4 and ( 5 OR 6 OR 7 OR 8 OR 9 OR 10 OR 11 OR 12 OR 13 OR 14 OR 15)) and 1 and 2016*.dt.</v>
      </c>
      <c r="I17" t="str">
        <f t="shared" si="0"/>
        <v>(4 and ( 5 OR 6 OR 7 OR 8 OR 9 OR 10 OR 11 OR 12 OR 13 OR 14 OR 15)) and 1 and 2017*.dt.</v>
      </c>
      <c r="J17" t="str">
        <f t="shared" si="0"/>
        <v>(4 and ( 5 OR 6 OR 7 OR 8 OR 9 OR 10 OR 11 OR 12 OR 13 OR 14 OR 15)) and 1 and 2018*.dt.</v>
      </c>
      <c r="K17" t="str">
        <f t="shared" si="0"/>
        <v>(4 and ( 5 OR 6 OR 7 OR 8 OR 9 OR 10 OR 11 OR 12 OR 13 OR 14 OR 15)) and 1 and 2019*.dt.</v>
      </c>
      <c r="L17" t="str">
        <f t="shared" si="0"/>
        <v>(4 and ( 5 OR 6 OR 7 OR 8 OR 9 OR 10 OR 11 OR 12 OR 13 OR 14 OR 15)) and 1 and 2020*.dt.</v>
      </c>
      <c r="M17" t="str">
        <f t="shared" si="0"/>
        <v>(4 and ( 5 OR 6 OR 7 OR 8 OR 9 OR 10 OR 11 OR 12 OR 13 OR 14 OR 15)) and 1 and 2021*.dt.</v>
      </c>
      <c r="N17" t="str">
        <f t="shared" si="0"/>
        <v>(4 and ( 5 OR 6 OR 7 OR 8 OR 9 OR 10 OR 11 OR 12 OR 13 OR 14 OR 15)) and 1 and 2022*.dt.</v>
      </c>
      <c r="O17" t="str">
        <f t="shared" si="0"/>
        <v>(4 and ( 5 OR 6 OR 7 OR 8 OR 9 OR 10 OR 11 OR 12 OR 13 OR 14 OR 15)) and 1 and 2023*.dt.</v>
      </c>
      <c r="P17" t="str">
        <f t="shared" si="4"/>
        <v>(4 and ( 5 OR 6 OR 7 OR 8 OR 9 OR 10 OR 11 OR 12 OR 13 OR 14 OR 15)) and 1 and 2024*.dt.</v>
      </c>
    </row>
    <row r="18" spans="1:16" x14ac:dyDescent="0.25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2014*.dt.</v>
      </c>
      <c r="G18" t="str">
        <f t="shared" si="0"/>
        <v>(5 and ( 4 OR 6 OR 7 OR 8 OR 9 OR 10 OR 11 OR 12 OR 13 OR 14 OR 15)) and 1 and 2015*.dt.</v>
      </c>
      <c r="H18" t="str">
        <f t="shared" si="0"/>
        <v>(5 and ( 4 OR 6 OR 7 OR 8 OR 9 OR 10 OR 11 OR 12 OR 13 OR 14 OR 15)) and 1 and 2016*.dt.</v>
      </c>
      <c r="I18" t="str">
        <f t="shared" si="0"/>
        <v>(5 and ( 4 OR 6 OR 7 OR 8 OR 9 OR 10 OR 11 OR 12 OR 13 OR 14 OR 15)) and 1 and 2017*.dt.</v>
      </c>
      <c r="J18" t="str">
        <f t="shared" si="0"/>
        <v>(5 and ( 4 OR 6 OR 7 OR 8 OR 9 OR 10 OR 11 OR 12 OR 13 OR 14 OR 15)) and 1 and 2018*.dt.</v>
      </c>
      <c r="K18" t="str">
        <f t="shared" si="0"/>
        <v>(5 and ( 4 OR 6 OR 7 OR 8 OR 9 OR 10 OR 11 OR 12 OR 13 OR 14 OR 15)) and 1 and 2019*.dt.</v>
      </c>
      <c r="L18" t="str">
        <f t="shared" si="0"/>
        <v>(5 and ( 4 OR 6 OR 7 OR 8 OR 9 OR 10 OR 11 OR 12 OR 13 OR 14 OR 15)) and 1 and 2020*.dt.</v>
      </c>
      <c r="M18" t="str">
        <f t="shared" si="0"/>
        <v>(5 and ( 4 OR 6 OR 7 OR 8 OR 9 OR 10 OR 11 OR 12 OR 13 OR 14 OR 15)) and 1 and 2021*.dt.</v>
      </c>
      <c r="N18" t="str">
        <f t="shared" si="0"/>
        <v>(5 and ( 4 OR 6 OR 7 OR 8 OR 9 OR 10 OR 11 OR 12 OR 13 OR 14 OR 15)) and 1 and 2022*.dt.</v>
      </c>
      <c r="O18" t="str">
        <f t="shared" si="0"/>
        <v>(5 and ( 4 OR 6 OR 7 OR 8 OR 9 OR 10 OR 11 OR 12 OR 13 OR 14 OR 15)) and 1 and 2023*.dt.</v>
      </c>
      <c r="P18" t="str">
        <f t="shared" si="4"/>
        <v>(5 and ( 4 OR 6 OR 7 OR 8 OR 9 OR 10 OR 11 OR 12 OR 13 OR 14 OR 15)) and 1 and 2024*.dt.</v>
      </c>
    </row>
    <row r="19" spans="1:16" x14ac:dyDescent="0.25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2014*.dt.</v>
      </c>
      <c r="G19" t="str">
        <f t="shared" si="0"/>
        <v>(6 and ( 4 OR 5 OR 7 OR 8 OR 9 OR 10 OR 11 OR 12 OR 13 OR 14 OR 15)) and 1 and 2015*.dt.</v>
      </c>
      <c r="H19" t="str">
        <f t="shared" si="0"/>
        <v>(6 and ( 4 OR 5 OR 7 OR 8 OR 9 OR 10 OR 11 OR 12 OR 13 OR 14 OR 15)) and 1 and 2016*.dt.</v>
      </c>
      <c r="I19" t="str">
        <f t="shared" si="0"/>
        <v>(6 and ( 4 OR 5 OR 7 OR 8 OR 9 OR 10 OR 11 OR 12 OR 13 OR 14 OR 15)) and 1 and 2017*.dt.</v>
      </c>
      <c r="J19" t="str">
        <f t="shared" si="0"/>
        <v>(6 and ( 4 OR 5 OR 7 OR 8 OR 9 OR 10 OR 11 OR 12 OR 13 OR 14 OR 15)) and 1 and 2018*.dt.</v>
      </c>
      <c r="K19" t="str">
        <f t="shared" si="0"/>
        <v>(6 and ( 4 OR 5 OR 7 OR 8 OR 9 OR 10 OR 11 OR 12 OR 13 OR 14 OR 15)) and 1 and 2019*.dt.</v>
      </c>
      <c r="L19" t="str">
        <f t="shared" si="0"/>
        <v>(6 and ( 4 OR 5 OR 7 OR 8 OR 9 OR 10 OR 11 OR 12 OR 13 OR 14 OR 15)) and 1 and 2020*.dt.</v>
      </c>
      <c r="M19" t="str">
        <f t="shared" si="0"/>
        <v>(6 and ( 4 OR 5 OR 7 OR 8 OR 9 OR 10 OR 11 OR 12 OR 13 OR 14 OR 15)) and 1 and 2021*.dt.</v>
      </c>
      <c r="N19" t="str">
        <f t="shared" si="0"/>
        <v>(6 and ( 4 OR 5 OR 7 OR 8 OR 9 OR 10 OR 11 OR 12 OR 13 OR 14 OR 15)) and 1 and 2022*.dt.</v>
      </c>
      <c r="O19" t="str">
        <f t="shared" si="0"/>
        <v>(6 and ( 4 OR 5 OR 7 OR 8 OR 9 OR 10 OR 11 OR 12 OR 13 OR 14 OR 15)) and 1 and 2023*.dt.</v>
      </c>
      <c r="P19" t="str">
        <f t="shared" si="4"/>
        <v>(6 and ( 4 OR 5 OR 7 OR 8 OR 9 OR 10 OR 11 OR 12 OR 13 OR 14 OR 15)) and 1 and 2024*.dt.</v>
      </c>
    </row>
    <row r="20" spans="1:16" x14ac:dyDescent="0.25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2014*.dt.</v>
      </c>
      <c r="G20" t="str">
        <f t="shared" si="3"/>
        <v>(7 AND (4 OR 5 OR 6 OR 8 OR 9 OR 10 OR 11 OR 12 OR 13 OR 14 OR 15)) and 1 and 2015*.dt.</v>
      </c>
      <c r="H20" t="str">
        <f t="shared" si="3"/>
        <v>(7 AND (4 OR 5 OR 6 OR 8 OR 9 OR 10 OR 11 OR 12 OR 13 OR 14 OR 15)) and 1 and 2016*.dt.</v>
      </c>
      <c r="I20" t="str">
        <f t="shared" si="3"/>
        <v>(7 AND (4 OR 5 OR 6 OR 8 OR 9 OR 10 OR 11 OR 12 OR 13 OR 14 OR 15)) and 1 and 2017*.dt.</v>
      </c>
      <c r="J20" t="str">
        <f t="shared" si="3"/>
        <v>(7 AND (4 OR 5 OR 6 OR 8 OR 9 OR 10 OR 11 OR 12 OR 13 OR 14 OR 15)) and 1 and 2018*.dt.</v>
      </c>
      <c r="K20" t="str">
        <f>$C20&amp;" and 1 and "&amp;K$1&amp;"*.dt."</f>
        <v>(7 AND (4 OR 5 OR 6 OR 8 OR 9 OR 10 OR 11 OR 12 OR 13 OR 14 OR 15)) and 1 and 2019*.dt.</v>
      </c>
      <c r="L20" t="str">
        <f t="shared" si="3"/>
        <v>(7 AND (4 OR 5 OR 6 OR 8 OR 9 OR 10 OR 11 OR 12 OR 13 OR 14 OR 15)) and 1 and 2020*.dt.</v>
      </c>
      <c r="M20" t="str">
        <f t="shared" si="3"/>
        <v>(7 AND (4 OR 5 OR 6 OR 8 OR 9 OR 10 OR 11 OR 12 OR 13 OR 14 OR 15)) and 1 and 2021*.dt.</v>
      </c>
      <c r="N20" t="str">
        <f t="shared" si="3"/>
        <v>(7 AND (4 OR 5 OR 6 OR 8 OR 9 OR 10 OR 11 OR 12 OR 13 OR 14 OR 15)) and 1 and 2022*.dt.</v>
      </c>
      <c r="O20" t="str">
        <f t="shared" si="3"/>
        <v>(7 AND (4 OR 5 OR 6 OR 8 OR 9 OR 10 OR 11 OR 12 OR 13 OR 14 OR 15)) and 1 and 2023*.dt.</v>
      </c>
      <c r="P20" t="str">
        <f t="shared" si="4"/>
        <v>(7 AND (4 OR 5 OR 6 OR 8 OR 9 OR 10 OR 11 OR 12 OR 13 OR 14 OR 15)) and 1 and 2024*.dt.</v>
      </c>
    </row>
    <row r="21" spans="1:16" x14ac:dyDescent="0.25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2014*.dt.</v>
      </c>
      <c r="G21" t="str">
        <f t="shared" si="3"/>
        <v>(8 AND (4 OR 5 OR 6 OR 7 OR 9 OR 10 OR 11 OR 12 OR 13 OR 14 OR 15)) and 1 and 2015*.dt.</v>
      </c>
      <c r="H21" t="str">
        <f t="shared" si="3"/>
        <v>(8 AND (4 OR 5 OR 6 OR 7 OR 9 OR 10 OR 11 OR 12 OR 13 OR 14 OR 15)) and 1 and 2016*.dt.</v>
      </c>
      <c r="I21" t="str">
        <f t="shared" si="3"/>
        <v>(8 AND (4 OR 5 OR 6 OR 7 OR 9 OR 10 OR 11 OR 12 OR 13 OR 14 OR 15)) and 1 and 2017*.dt.</v>
      </c>
      <c r="J21" t="str">
        <f t="shared" si="3"/>
        <v>(8 AND (4 OR 5 OR 6 OR 7 OR 9 OR 10 OR 11 OR 12 OR 13 OR 14 OR 15)) and 1 and 2018*.dt.</v>
      </c>
      <c r="K21" t="str">
        <f t="shared" si="3"/>
        <v>(8 AND (4 OR 5 OR 6 OR 7 OR 9 OR 10 OR 11 OR 12 OR 13 OR 14 OR 15)) and 1 and 2019*.dt.</v>
      </c>
      <c r="L21" t="str">
        <f t="shared" si="3"/>
        <v>(8 AND (4 OR 5 OR 6 OR 7 OR 9 OR 10 OR 11 OR 12 OR 13 OR 14 OR 15)) and 1 and 2020*.dt.</v>
      </c>
      <c r="M21" t="str">
        <f t="shared" si="3"/>
        <v>(8 AND (4 OR 5 OR 6 OR 7 OR 9 OR 10 OR 11 OR 12 OR 13 OR 14 OR 15)) and 1 and 2021*.dt.</v>
      </c>
      <c r="N21" t="str">
        <f t="shared" si="3"/>
        <v>(8 AND (4 OR 5 OR 6 OR 7 OR 9 OR 10 OR 11 OR 12 OR 13 OR 14 OR 15)) and 1 and 2022*.dt.</v>
      </c>
      <c r="O21" t="str">
        <f t="shared" si="3"/>
        <v>(8 AND (4 OR 5 OR 6 OR 7 OR 9 OR 10 OR 11 OR 12 OR 13 OR 14 OR 15)) and 1 and 2023*.dt.</v>
      </c>
      <c r="P21" t="str">
        <f t="shared" si="4"/>
        <v>(8 AND (4 OR 5 OR 6 OR 7 OR 9 OR 10 OR 11 OR 12 OR 13 OR 14 OR 15)) and 1 and 2024*.dt.</v>
      </c>
    </row>
    <row r="22" spans="1:16" x14ac:dyDescent="0.25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2014*.dt.</v>
      </c>
      <c r="G22" t="str">
        <f t="shared" si="3"/>
        <v>(9 AND (4 OR 5 OR 6 OR 7 OR 8 OR 10 OR 11 OR 12 OR 13 OR 14 OR 15)) and 1 and 2015*.dt.</v>
      </c>
      <c r="H22" t="str">
        <f t="shared" si="3"/>
        <v>(9 AND (4 OR 5 OR 6 OR 7 OR 8 OR 10 OR 11 OR 12 OR 13 OR 14 OR 15)) and 1 and 2016*.dt.</v>
      </c>
      <c r="I22" t="str">
        <f t="shared" si="3"/>
        <v>(9 AND (4 OR 5 OR 6 OR 7 OR 8 OR 10 OR 11 OR 12 OR 13 OR 14 OR 15)) and 1 and 2017*.dt.</v>
      </c>
      <c r="J22" t="str">
        <f t="shared" si="3"/>
        <v>(9 AND (4 OR 5 OR 6 OR 7 OR 8 OR 10 OR 11 OR 12 OR 13 OR 14 OR 15)) and 1 and 2018*.dt.</v>
      </c>
      <c r="K22" t="str">
        <f t="shared" si="3"/>
        <v>(9 AND (4 OR 5 OR 6 OR 7 OR 8 OR 10 OR 11 OR 12 OR 13 OR 14 OR 15)) and 1 and 2019*.dt.</v>
      </c>
      <c r="L22" t="str">
        <f t="shared" si="3"/>
        <v>(9 AND (4 OR 5 OR 6 OR 7 OR 8 OR 10 OR 11 OR 12 OR 13 OR 14 OR 15)) and 1 and 2020*.dt.</v>
      </c>
      <c r="M22" t="str">
        <f t="shared" si="3"/>
        <v>(9 AND (4 OR 5 OR 6 OR 7 OR 8 OR 10 OR 11 OR 12 OR 13 OR 14 OR 15)) and 1 and 2021*.dt.</v>
      </c>
      <c r="N22" t="str">
        <f t="shared" si="3"/>
        <v>(9 AND (4 OR 5 OR 6 OR 7 OR 8 OR 10 OR 11 OR 12 OR 13 OR 14 OR 15)) and 1 and 2022*.dt.</v>
      </c>
      <c r="O22" t="str">
        <f t="shared" si="3"/>
        <v>(9 AND (4 OR 5 OR 6 OR 7 OR 8 OR 10 OR 11 OR 12 OR 13 OR 14 OR 15)) and 1 and 2023*.dt.</v>
      </c>
      <c r="P22" t="str">
        <f t="shared" si="4"/>
        <v>(9 AND (4 OR 5 OR 6 OR 7 OR 8 OR 10 OR 11 OR 12 OR 13 OR 14 OR 15)) and 1 and 2024*.dt.</v>
      </c>
    </row>
    <row r="23" spans="1:16" x14ac:dyDescent="0.25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2014*.dt.</v>
      </c>
      <c r="G23" t="str">
        <f t="shared" si="3"/>
        <v>(10 AND (4 OR 5 OR 6 OR 7 OR 8 OR 9 OR 11 OR 12 OR 13 OR 14 OR 15)) and 1 and 2015*.dt.</v>
      </c>
      <c r="H23" t="str">
        <f t="shared" si="3"/>
        <v>(10 AND (4 OR 5 OR 6 OR 7 OR 8 OR 9 OR 11 OR 12 OR 13 OR 14 OR 15)) and 1 and 2016*.dt.</v>
      </c>
      <c r="I23" t="str">
        <f t="shared" si="3"/>
        <v>(10 AND (4 OR 5 OR 6 OR 7 OR 8 OR 9 OR 11 OR 12 OR 13 OR 14 OR 15)) and 1 and 2017*.dt.</v>
      </c>
      <c r="J23" t="str">
        <f t="shared" si="3"/>
        <v>(10 AND (4 OR 5 OR 6 OR 7 OR 8 OR 9 OR 11 OR 12 OR 13 OR 14 OR 15)) and 1 and 2018*.dt.</v>
      </c>
      <c r="K23" t="str">
        <f t="shared" si="3"/>
        <v>(10 AND (4 OR 5 OR 6 OR 7 OR 8 OR 9 OR 11 OR 12 OR 13 OR 14 OR 15)) and 1 and 2019*.dt.</v>
      </c>
      <c r="L23" t="str">
        <f t="shared" si="3"/>
        <v>(10 AND (4 OR 5 OR 6 OR 7 OR 8 OR 9 OR 11 OR 12 OR 13 OR 14 OR 15)) and 1 and 2020*.dt.</v>
      </c>
      <c r="M23" t="str">
        <f t="shared" si="3"/>
        <v>(10 AND (4 OR 5 OR 6 OR 7 OR 8 OR 9 OR 11 OR 12 OR 13 OR 14 OR 15)) and 1 and 2021*.dt.</v>
      </c>
      <c r="N23" t="str">
        <f t="shared" si="3"/>
        <v>(10 AND (4 OR 5 OR 6 OR 7 OR 8 OR 9 OR 11 OR 12 OR 13 OR 14 OR 15)) and 1 and 2022*.dt.</v>
      </c>
      <c r="O23" t="str">
        <f t="shared" si="3"/>
        <v>(10 AND (4 OR 5 OR 6 OR 7 OR 8 OR 9 OR 11 OR 12 OR 13 OR 14 OR 15)) and 1 and 2023*.dt.</v>
      </c>
      <c r="P23" t="str">
        <f t="shared" si="4"/>
        <v>(10 AND (4 OR 5 OR 6 OR 7 OR 8 OR 9 OR 11 OR 12 OR 13 OR 14 OR 15)) and 1 and 2024*.dt.</v>
      </c>
    </row>
    <row r="24" spans="1:16" x14ac:dyDescent="0.25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2014*.dt.</v>
      </c>
      <c r="G24" t="str">
        <f t="shared" si="3"/>
        <v>(11 AND (4 OR 5 OR 6 OR 7 OR 8 OR 9 OR 10 OR 12 OR 13 OR 14 OR 15)) and 1 and 2015*.dt.</v>
      </c>
      <c r="H24" t="str">
        <f t="shared" si="3"/>
        <v>(11 AND (4 OR 5 OR 6 OR 7 OR 8 OR 9 OR 10 OR 12 OR 13 OR 14 OR 15)) and 1 and 2016*.dt.</v>
      </c>
      <c r="I24" t="str">
        <f t="shared" si="3"/>
        <v>(11 AND (4 OR 5 OR 6 OR 7 OR 8 OR 9 OR 10 OR 12 OR 13 OR 14 OR 15)) and 1 and 2017*.dt.</v>
      </c>
      <c r="J24" t="str">
        <f t="shared" si="3"/>
        <v>(11 AND (4 OR 5 OR 6 OR 7 OR 8 OR 9 OR 10 OR 12 OR 13 OR 14 OR 15)) and 1 and 2018*.dt.</v>
      </c>
      <c r="K24" t="str">
        <f t="shared" si="3"/>
        <v>(11 AND (4 OR 5 OR 6 OR 7 OR 8 OR 9 OR 10 OR 12 OR 13 OR 14 OR 15)) and 1 and 2019*.dt.</v>
      </c>
      <c r="L24" t="str">
        <f t="shared" si="3"/>
        <v>(11 AND (4 OR 5 OR 6 OR 7 OR 8 OR 9 OR 10 OR 12 OR 13 OR 14 OR 15)) and 1 and 2020*.dt.</v>
      </c>
      <c r="M24" t="str">
        <f t="shared" si="3"/>
        <v>(11 AND (4 OR 5 OR 6 OR 7 OR 8 OR 9 OR 10 OR 12 OR 13 OR 14 OR 15)) and 1 and 2021*.dt.</v>
      </c>
      <c r="N24" t="str">
        <f t="shared" si="3"/>
        <v>(11 AND (4 OR 5 OR 6 OR 7 OR 8 OR 9 OR 10 OR 12 OR 13 OR 14 OR 15)) and 1 and 2022*.dt.</v>
      </c>
      <c r="O24" t="str">
        <f t="shared" si="3"/>
        <v>(11 AND (4 OR 5 OR 6 OR 7 OR 8 OR 9 OR 10 OR 12 OR 13 OR 14 OR 15)) and 1 and 2023*.dt.</v>
      </c>
      <c r="P24" t="str">
        <f t="shared" si="4"/>
        <v>(11 AND (4 OR 5 OR 6 OR 7 OR 8 OR 9 OR 10 OR 12 OR 13 OR 14 OR 15)) and 1 and 2024*.dt.</v>
      </c>
    </row>
    <row r="25" spans="1:16" x14ac:dyDescent="0.25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2014*.dt.</v>
      </c>
      <c r="G25" t="str">
        <f t="shared" si="3"/>
        <v>(12 AND (4 OR 5 OR 6 OR 7 OR 8 OR 9 OR 10 OR 11 OR 13 OR 14 OR 15)) and 1 and 2015*.dt.</v>
      </c>
      <c r="H25" t="str">
        <f t="shared" si="3"/>
        <v>(12 AND (4 OR 5 OR 6 OR 7 OR 8 OR 9 OR 10 OR 11 OR 13 OR 14 OR 15)) and 1 and 2016*.dt.</v>
      </c>
      <c r="I25" t="str">
        <f t="shared" si="3"/>
        <v>(12 AND (4 OR 5 OR 6 OR 7 OR 8 OR 9 OR 10 OR 11 OR 13 OR 14 OR 15)) and 1 and 2017*.dt.</v>
      </c>
      <c r="J25" t="str">
        <f t="shared" si="3"/>
        <v>(12 AND (4 OR 5 OR 6 OR 7 OR 8 OR 9 OR 10 OR 11 OR 13 OR 14 OR 15)) and 1 and 2018*.dt.</v>
      </c>
      <c r="K25" t="str">
        <f t="shared" si="3"/>
        <v>(12 AND (4 OR 5 OR 6 OR 7 OR 8 OR 9 OR 10 OR 11 OR 13 OR 14 OR 15)) and 1 and 2019*.dt.</v>
      </c>
      <c r="L25" t="str">
        <f t="shared" si="3"/>
        <v>(12 AND (4 OR 5 OR 6 OR 7 OR 8 OR 9 OR 10 OR 11 OR 13 OR 14 OR 15)) and 1 and 2020*.dt.</v>
      </c>
      <c r="M25" t="str">
        <f t="shared" si="3"/>
        <v>(12 AND (4 OR 5 OR 6 OR 7 OR 8 OR 9 OR 10 OR 11 OR 13 OR 14 OR 15)) and 1 and 2021*.dt.</v>
      </c>
      <c r="N25" t="str">
        <f t="shared" si="3"/>
        <v>(12 AND (4 OR 5 OR 6 OR 7 OR 8 OR 9 OR 10 OR 11 OR 13 OR 14 OR 15)) and 1 and 2022*.dt.</v>
      </c>
      <c r="O25" t="str">
        <f t="shared" si="3"/>
        <v>(12 AND (4 OR 5 OR 6 OR 7 OR 8 OR 9 OR 10 OR 11 OR 13 OR 14 OR 15)) and 1 and 2023*.dt.</v>
      </c>
      <c r="P25" t="str">
        <f t="shared" si="4"/>
        <v>(12 AND (4 OR 5 OR 6 OR 7 OR 8 OR 9 OR 10 OR 11 OR 13 OR 14 OR 15)) and 1 and 2024*.dt.</v>
      </c>
    </row>
    <row r="26" spans="1:16" x14ac:dyDescent="0.25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2014*.dt.</v>
      </c>
      <c r="G26" t="str">
        <f t="shared" si="3"/>
        <v>(13 AND (4 OR 5 OR 6 OR 7 OR 8 OR 9 OR 10 OR 11 OR 12 OR 14 OR 15)) and 1 and 2015*.dt.</v>
      </c>
      <c r="H26" t="str">
        <f t="shared" si="3"/>
        <v>(13 AND (4 OR 5 OR 6 OR 7 OR 8 OR 9 OR 10 OR 11 OR 12 OR 14 OR 15)) and 1 and 2016*.dt.</v>
      </c>
      <c r="I26" t="str">
        <f t="shared" si="3"/>
        <v>(13 AND (4 OR 5 OR 6 OR 7 OR 8 OR 9 OR 10 OR 11 OR 12 OR 14 OR 15)) and 1 and 2017*.dt.</v>
      </c>
      <c r="J26" t="str">
        <f t="shared" si="3"/>
        <v>(13 AND (4 OR 5 OR 6 OR 7 OR 8 OR 9 OR 10 OR 11 OR 12 OR 14 OR 15)) and 1 and 2018*.dt.</v>
      </c>
      <c r="K26" t="str">
        <f t="shared" si="3"/>
        <v>(13 AND (4 OR 5 OR 6 OR 7 OR 8 OR 9 OR 10 OR 11 OR 12 OR 14 OR 15)) and 1 and 2019*.dt.</v>
      </c>
      <c r="L26" t="str">
        <f t="shared" si="3"/>
        <v>(13 AND (4 OR 5 OR 6 OR 7 OR 8 OR 9 OR 10 OR 11 OR 12 OR 14 OR 15)) and 1 and 2020*.dt.</v>
      </c>
      <c r="M26" t="str">
        <f t="shared" si="3"/>
        <v>(13 AND (4 OR 5 OR 6 OR 7 OR 8 OR 9 OR 10 OR 11 OR 12 OR 14 OR 15)) and 1 and 2021*.dt.</v>
      </c>
      <c r="N26" t="str">
        <f t="shared" si="3"/>
        <v>(13 AND (4 OR 5 OR 6 OR 7 OR 8 OR 9 OR 10 OR 11 OR 12 OR 14 OR 15)) and 1 and 2022*.dt.</v>
      </c>
      <c r="O26" t="str">
        <f t="shared" si="3"/>
        <v>(13 AND (4 OR 5 OR 6 OR 7 OR 8 OR 9 OR 10 OR 11 OR 12 OR 14 OR 15)) and 1 and 2023*.dt.</v>
      </c>
      <c r="P26" t="str">
        <f t="shared" si="4"/>
        <v>(13 AND (4 OR 5 OR 6 OR 7 OR 8 OR 9 OR 10 OR 11 OR 12 OR 14 OR 15)) and 1 and 2024*.dt.</v>
      </c>
    </row>
    <row r="27" spans="1:16" x14ac:dyDescent="0.25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2014*.dt.</v>
      </c>
      <c r="G27" t="str">
        <f t="shared" si="3"/>
        <v>(14 AND (4 OR 5 OR 6 OR 7 OR 8 OR 9 OR 10 OR 11 OR 12 OR 13 OR 15)) and 1 and 2015*.dt.</v>
      </c>
      <c r="H27" t="str">
        <f t="shared" si="3"/>
        <v>(14 AND (4 OR 5 OR 6 OR 7 OR 8 OR 9 OR 10 OR 11 OR 12 OR 13 OR 15)) and 1 and 2016*.dt.</v>
      </c>
      <c r="I27" t="str">
        <f t="shared" si="3"/>
        <v>(14 AND (4 OR 5 OR 6 OR 7 OR 8 OR 9 OR 10 OR 11 OR 12 OR 13 OR 15)) and 1 and 2017*.dt.</v>
      </c>
      <c r="J27" t="str">
        <f t="shared" si="3"/>
        <v>(14 AND (4 OR 5 OR 6 OR 7 OR 8 OR 9 OR 10 OR 11 OR 12 OR 13 OR 15)) and 1 and 2018*.dt.</v>
      </c>
      <c r="K27" t="str">
        <f t="shared" si="3"/>
        <v>(14 AND (4 OR 5 OR 6 OR 7 OR 8 OR 9 OR 10 OR 11 OR 12 OR 13 OR 15)) and 1 and 2019*.dt.</v>
      </c>
      <c r="L27" t="str">
        <f t="shared" si="3"/>
        <v>(14 AND (4 OR 5 OR 6 OR 7 OR 8 OR 9 OR 10 OR 11 OR 12 OR 13 OR 15)) and 1 and 2020*.dt.</v>
      </c>
      <c r="M27" t="str">
        <f t="shared" si="3"/>
        <v>(14 AND (4 OR 5 OR 6 OR 7 OR 8 OR 9 OR 10 OR 11 OR 12 OR 13 OR 15)) and 1 and 2021*.dt.</v>
      </c>
      <c r="N27" t="str">
        <f t="shared" si="3"/>
        <v>(14 AND (4 OR 5 OR 6 OR 7 OR 8 OR 9 OR 10 OR 11 OR 12 OR 13 OR 15)) and 1 and 2022*.dt.</v>
      </c>
      <c r="O27" t="str">
        <f t="shared" si="3"/>
        <v>(14 AND (4 OR 5 OR 6 OR 7 OR 8 OR 9 OR 10 OR 11 OR 12 OR 13 OR 15)) and 1 and 2023*.dt.</v>
      </c>
      <c r="P27" t="str">
        <f t="shared" si="4"/>
        <v>(14 AND (4 OR 5 OR 6 OR 7 OR 8 OR 9 OR 10 OR 11 OR 12 OR 13 OR 15)) and 1 and 2024*.dt.</v>
      </c>
    </row>
    <row r="28" spans="1:16" x14ac:dyDescent="0.25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2014*.dt.</v>
      </c>
      <c r="G28" t="str">
        <f t="shared" si="3"/>
        <v>(15 AND (4 OR 5 OR 6 OR 7 OR 8 OR 9 OR 10 OR 11 OR 12 OR 13 OR 14)) and 1 and 2015*.dt.</v>
      </c>
      <c r="H28" t="str">
        <f t="shared" si="3"/>
        <v>(15 AND (4 OR 5 OR 6 OR 7 OR 8 OR 9 OR 10 OR 11 OR 12 OR 13 OR 14)) and 1 and 2016*.dt.</v>
      </c>
      <c r="I28" t="str">
        <f t="shared" si="3"/>
        <v>(15 AND (4 OR 5 OR 6 OR 7 OR 8 OR 9 OR 10 OR 11 OR 12 OR 13 OR 14)) and 1 and 2017*.dt.</v>
      </c>
      <c r="J28" t="str">
        <f t="shared" si="3"/>
        <v>(15 AND (4 OR 5 OR 6 OR 7 OR 8 OR 9 OR 10 OR 11 OR 12 OR 13 OR 14)) and 1 and 2018*.dt.</v>
      </c>
      <c r="K28" t="str">
        <f t="shared" si="3"/>
        <v>(15 AND (4 OR 5 OR 6 OR 7 OR 8 OR 9 OR 10 OR 11 OR 12 OR 13 OR 14)) and 1 and 2019*.dt.</v>
      </c>
      <c r="L28" t="str">
        <f t="shared" si="3"/>
        <v>(15 AND (4 OR 5 OR 6 OR 7 OR 8 OR 9 OR 10 OR 11 OR 12 OR 13 OR 14)) and 1 and 2020*.dt.</v>
      </c>
      <c r="M28" t="str">
        <f t="shared" si="3"/>
        <v>(15 AND (4 OR 5 OR 6 OR 7 OR 8 OR 9 OR 10 OR 11 OR 12 OR 13 OR 14)) and 1 and 2021*.dt.</v>
      </c>
      <c r="N28" t="str">
        <f t="shared" si="3"/>
        <v>(15 AND (4 OR 5 OR 6 OR 7 OR 8 OR 9 OR 10 OR 11 OR 12 OR 13 OR 14)) and 1 and 2022*.dt.</v>
      </c>
      <c r="O28" t="str">
        <f t="shared" si="3"/>
        <v>(15 AND (4 OR 5 OR 6 OR 7 OR 8 OR 9 OR 10 OR 11 OR 12 OR 13 OR 14)) and 1 and 2023*.dt.</v>
      </c>
      <c r="P28" t="str">
        <f t="shared" si="4"/>
        <v>(15 AND (4 OR 5 OR 6 OR 7 OR 8 OR 9 OR 10 OR 11 OR 12 OR 13 OR 14)) and 1 and 2024*.dt.</v>
      </c>
    </row>
    <row r="29" spans="1:16" x14ac:dyDescent="0.25">
      <c r="A29" s="1">
        <v>28</v>
      </c>
      <c r="B29" t="s">
        <v>61</v>
      </c>
      <c r="C29" t="s">
        <v>48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2014*.dt.</v>
      </c>
      <c r="G29" t="str">
        <f t="shared" si="3"/>
        <v>(exp africa/ or exp americas/ or exp asia/ or exp europe/  or exp oceania/) and 1 and 2015*.dt.</v>
      </c>
      <c r="H29" t="str">
        <f t="shared" si="3"/>
        <v>(exp africa/ or exp americas/ or exp asia/ or exp europe/  or exp oceania/) and 1 and 2016*.dt.</v>
      </c>
      <c r="I29" t="str">
        <f t="shared" si="3"/>
        <v>(exp africa/ or exp americas/ or exp asia/ or exp europe/  or exp oceania/) and 1 and 2017*.dt.</v>
      </c>
      <c r="J29" t="str">
        <f t="shared" si="3"/>
        <v>(exp africa/ or exp americas/ or exp asia/ or exp europe/  or exp oceania/) and 1 and 2018*.dt.</v>
      </c>
      <c r="K29" t="str">
        <f t="shared" si="3"/>
        <v>(exp africa/ or exp americas/ or exp asia/ or exp europe/  or exp oceania/) and 1 and 2019*.dt.</v>
      </c>
      <c r="L29" t="str">
        <f t="shared" si="3"/>
        <v>(exp africa/ or exp americas/ or exp asia/ or exp europe/  or exp oceania/) and 1 and 2020*.dt.</v>
      </c>
      <c r="M29" t="str">
        <f t="shared" si="3"/>
        <v>(exp africa/ or exp americas/ or exp asia/ or exp europe/  or exp oceania/) and 1 and 2021*.dt.</v>
      </c>
      <c r="N29" t="str">
        <f t="shared" si="3"/>
        <v>(exp africa/ or exp americas/ or exp asia/ or exp europe/  or exp oceania/) and 1 and 2022*.dt.</v>
      </c>
      <c r="O29" t="str">
        <f t="shared" si="3"/>
        <v>(exp africa/ or exp americas/ or exp asia/ or exp europe/  or exp oceania/) and 1 and 2023*.dt.</v>
      </c>
      <c r="P29" t="str">
        <f t="shared" si="4"/>
        <v>(exp africa/ or exp americas/ or exp asia/ or exp europe/  or exp oceania/) and 1 and 2024*.dt.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C796-1EA5-49D1-A2EA-B9621C3C6D14}">
  <sheetPr>
    <tabColor theme="9" tint="-0.249977111117893"/>
  </sheetPr>
  <dimension ref="A1:O45"/>
  <sheetViews>
    <sheetView zoomScale="70" zoomScaleNormal="70" workbookViewId="0">
      <selection activeCell="M45" sqref="M45"/>
    </sheetView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5108885</v>
      </c>
      <c r="C2">
        <v>26540</v>
      </c>
      <c r="D2">
        <v>18888</v>
      </c>
      <c r="E2">
        <v>1592</v>
      </c>
      <c r="F2">
        <v>1718</v>
      </c>
      <c r="G2">
        <v>1632</v>
      </c>
      <c r="H2">
        <v>1566</v>
      </c>
      <c r="I2">
        <v>1688</v>
      </c>
      <c r="J2">
        <v>1883</v>
      </c>
      <c r="K2">
        <v>2171</v>
      </c>
      <c r="L2">
        <v>1849</v>
      </c>
      <c r="M2">
        <v>1341</v>
      </c>
      <c r="N2">
        <v>1292</v>
      </c>
      <c r="O2">
        <v>2156</v>
      </c>
    </row>
    <row r="3" spans="1:15" x14ac:dyDescent="0.25">
      <c r="A3" t="s">
        <v>14</v>
      </c>
      <c r="B3">
        <v>1510350</v>
      </c>
      <c r="C3">
        <v>14675</v>
      </c>
      <c r="D3">
        <v>9409</v>
      </c>
      <c r="E3">
        <v>957</v>
      </c>
      <c r="F3">
        <v>965</v>
      </c>
      <c r="G3">
        <v>937</v>
      </c>
      <c r="H3">
        <v>815</v>
      </c>
      <c r="I3">
        <v>898</v>
      </c>
      <c r="J3">
        <v>917</v>
      </c>
      <c r="K3">
        <v>994</v>
      </c>
      <c r="L3">
        <v>849</v>
      </c>
      <c r="M3">
        <v>577</v>
      </c>
      <c r="N3">
        <v>609</v>
      </c>
      <c r="O3">
        <v>891</v>
      </c>
    </row>
    <row r="4" spans="1:15" x14ac:dyDescent="0.25">
      <c r="A4" t="s">
        <v>37</v>
      </c>
      <c r="B4">
        <v>259442</v>
      </c>
      <c r="C4">
        <v>1247</v>
      </c>
      <c r="D4">
        <v>917</v>
      </c>
      <c r="E4">
        <v>74</v>
      </c>
      <c r="F4">
        <v>77</v>
      </c>
      <c r="G4">
        <v>69</v>
      </c>
      <c r="H4">
        <v>82</v>
      </c>
      <c r="I4">
        <v>77</v>
      </c>
      <c r="J4">
        <v>94</v>
      </c>
      <c r="K4">
        <v>108</v>
      </c>
      <c r="L4">
        <v>109</v>
      </c>
      <c r="M4">
        <v>75</v>
      </c>
      <c r="N4">
        <v>73</v>
      </c>
      <c r="O4">
        <v>79</v>
      </c>
    </row>
    <row r="5" spans="1:15" x14ac:dyDescent="0.25">
      <c r="A5" t="s">
        <v>9</v>
      </c>
      <c r="B5">
        <v>400822</v>
      </c>
      <c r="C5">
        <v>2027</v>
      </c>
      <c r="D5">
        <v>1650</v>
      </c>
      <c r="E5">
        <v>123</v>
      </c>
      <c r="F5">
        <v>141</v>
      </c>
      <c r="G5">
        <v>136</v>
      </c>
      <c r="H5">
        <v>144</v>
      </c>
      <c r="I5">
        <v>150</v>
      </c>
      <c r="J5">
        <v>183</v>
      </c>
      <c r="K5">
        <v>176</v>
      </c>
      <c r="L5">
        <v>159</v>
      </c>
      <c r="M5">
        <v>108</v>
      </c>
      <c r="N5">
        <v>106</v>
      </c>
      <c r="O5">
        <v>224</v>
      </c>
    </row>
    <row r="6" spans="1:15" x14ac:dyDescent="0.25">
      <c r="A6" t="s">
        <v>38</v>
      </c>
      <c r="B6">
        <v>1173933</v>
      </c>
      <c r="C6">
        <v>3968</v>
      </c>
      <c r="D6">
        <v>2941</v>
      </c>
      <c r="E6">
        <v>262</v>
      </c>
      <c r="F6">
        <v>303</v>
      </c>
      <c r="G6">
        <v>271</v>
      </c>
      <c r="H6">
        <v>250</v>
      </c>
      <c r="I6">
        <v>252</v>
      </c>
      <c r="J6">
        <v>262</v>
      </c>
      <c r="K6">
        <v>322</v>
      </c>
      <c r="L6">
        <v>262</v>
      </c>
      <c r="M6">
        <v>188</v>
      </c>
      <c r="N6">
        <v>160</v>
      </c>
      <c r="O6">
        <v>409</v>
      </c>
    </row>
    <row r="7" spans="1:15" x14ac:dyDescent="0.25">
      <c r="A7" t="s">
        <v>40</v>
      </c>
      <c r="B7">
        <v>303645</v>
      </c>
      <c r="C7">
        <v>956</v>
      </c>
      <c r="D7">
        <v>898</v>
      </c>
      <c r="E7">
        <v>14</v>
      </c>
      <c r="F7">
        <v>31</v>
      </c>
      <c r="G7">
        <v>32</v>
      </c>
      <c r="H7">
        <v>45</v>
      </c>
      <c r="I7">
        <v>75</v>
      </c>
      <c r="J7">
        <v>98</v>
      </c>
      <c r="K7">
        <v>181</v>
      </c>
      <c r="L7">
        <v>127</v>
      </c>
      <c r="M7">
        <v>78</v>
      </c>
      <c r="N7">
        <v>72</v>
      </c>
      <c r="O7">
        <v>145</v>
      </c>
    </row>
    <row r="8" spans="1:15" x14ac:dyDescent="0.25">
      <c r="A8" t="s">
        <v>41</v>
      </c>
      <c r="B8">
        <v>275977</v>
      </c>
      <c r="C8">
        <v>993</v>
      </c>
      <c r="D8">
        <v>740</v>
      </c>
      <c r="E8">
        <v>42</v>
      </c>
      <c r="F8">
        <v>63</v>
      </c>
      <c r="G8">
        <v>70</v>
      </c>
      <c r="H8">
        <v>51</v>
      </c>
      <c r="I8">
        <v>68</v>
      </c>
      <c r="J8">
        <v>96</v>
      </c>
      <c r="K8">
        <v>81</v>
      </c>
      <c r="L8">
        <v>88</v>
      </c>
      <c r="M8">
        <v>48</v>
      </c>
      <c r="N8">
        <v>43</v>
      </c>
      <c r="O8">
        <v>90</v>
      </c>
    </row>
    <row r="9" spans="1:15" x14ac:dyDescent="0.25">
      <c r="A9" t="s">
        <v>6</v>
      </c>
      <c r="B9">
        <v>185253</v>
      </c>
      <c r="C9">
        <v>284</v>
      </c>
      <c r="D9">
        <v>247</v>
      </c>
      <c r="E9">
        <v>6</v>
      </c>
      <c r="F9">
        <v>7</v>
      </c>
      <c r="G9">
        <v>14</v>
      </c>
      <c r="H9">
        <v>24</v>
      </c>
      <c r="I9">
        <v>13</v>
      </c>
      <c r="J9">
        <v>24</v>
      </c>
      <c r="K9">
        <v>35</v>
      </c>
      <c r="L9">
        <v>25</v>
      </c>
      <c r="M9">
        <v>31</v>
      </c>
      <c r="N9">
        <v>32</v>
      </c>
      <c r="O9">
        <v>36</v>
      </c>
    </row>
    <row r="10" spans="1:15" x14ac:dyDescent="0.25">
      <c r="A10" t="s">
        <v>42</v>
      </c>
      <c r="B10">
        <v>120147</v>
      </c>
      <c r="C10">
        <v>268</v>
      </c>
      <c r="D10">
        <v>233</v>
      </c>
      <c r="E10">
        <v>6</v>
      </c>
      <c r="F10">
        <v>4</v>
      </c>
      <c r="G10">
        <v>18</v>
      </c>
      <c r="H10">
        <v>17</v>
      </c>
      <c r="I10">
        <v>25</v>
      </c>
      <c r="J10">
        <v>29</v>
      </c>
      <c r="K10">
        <v>37</v>
      </c>
      <c r="L10">
        <v>25</v>
      </c>
      <c r="M10">
        <v>23</v>
      </c>
      <c r="N10">
        <v>21</v>
      </c>
      <c r="O10">
        <v>28</v>
      </c>
    </row>
    <row r="11" spans="1:15" x14ac:dyDescent="0.25">
      <c r="A11" t="s">
        <v>39</v>
      </c>
      <c r="B11">
        <v>346604</v>
      </c>
      <c r="C11">
        <v>559</v>
      </c>
      <c r="D11">
        <v>458</v>
      </c>
      <c r="E11">
        <v>29</v>
      </c>
      <c r="F11">
        <v>30</v>
      </c>
      <c r="G11">
        <v>24</v>
      </c>
      <c r="H11">
        <v>35</v>
      </c>
      <c r="I11">
        <v>39</v>
      </c>
      <c r="J11">
        <v>41</v>
      </c>
      <c r="K11">
        <v>64</v>
      </c>
      <c r="L11">
        <v>54</v>
      </c>
      <c r="M11">
        <v>46</v>
      </c>
      <c r="N11">
        <v>38</v>
      </c>
      <c r="O11">
        <v>58</v>
      </c>
    </row>
    <row r="12" spans="1:15" x14ac:dyDescent="0.25">
      <c r="A12" t="s">
        <v>11</v>
      </c>
      <c r="B12">
        <v>173519</v>
      </c>
      <c r="C12">
        <v>828</v>
      </c>
      <c r="D12">
        <v>717</v>
      </c>
      <c r="E12">
        <v>42</v>
      </c>
      <c r="F12">
        <v>30</v>
      </c>
      <c r="G12">
        <v>32</v>
      </c>
      <c r="H12">
        <v>69</v>
      </c>
      <c r="I12">
        <v>58</v>
      </c>
      <c r="J12">
        <v>64</v>
      </c>
      <c r="K12">
        <v>107</v>
      </c>
      <c r="L12">
        <v>88</v>
      </c>
      <c r="M12">
        <v>59</v>
      </c>
      <c r="N12">
        <v>62</v>
      </c>
      <c r="O12">
        <v>106</v>
      </c>
    </row>
    <row r="13" spans="1:15" x14ac:dyDescent="0.25">
      <c r="A13" t="s">
        <v>15</v>
      </c>
      <c r="B13">
        <v>218181</v>
      </c>
      <c r="C13">
        <v>1045</v>
      </c>
      <c r="D13">
        <v>841</v>
      </c>
      <c r="E13">
        <v>66</v>
      </c>
      <c r="F13">
        <v>56</v>
      </c>
      <c r="G13">
        <v>60</v>
      </c>
      <c r="H13">
        <v>74</v>
      </c>
      <c r="I13">
        <v>56</v>
      </c>
      <c r="J13">
        <v>91</v>
      </c>
      <c r="K13">
        <v>70</v>
      </c>
      <c r="L13">
        <v>83</v>
      </c>
      <c r="M13">
        <v>96</v>
      </c>
      <c r="N13">
        <v>86</v>
      </c>
      <c r="O13">
        <v>103</v>
      </c>
    </row>
    <row r="14" spans="1:15" x14ac:dyDescent="0.25">
      <c r="A14" t="s">
        <v>43</v>
      </c>
      <c r="B14">
        <v>285478</v>
      </c>
      <c r="C14">
        <v>425</v>
      </c>
      <c r="D14">
        <v>357</v>
      </c>
      <c r="E14">
        <v>17</v>
      </c>
      <c r="F14">
        <v>43</v>
      </c>
      <c r="G14">
        <v>25</v>
      </c>
      <c r="H14">
        <v>17</v>
      </c>
      <c r="I14">
        <v>32</v>
      </c>
      <c r="J14">
        <v>33</v>
      </c>
      <c r="K14">
        <v>63</v>
      </c>
      <c r="L14">
        <v>31</v>
      </c>
      <c r="M14">
        <v>36</v>
      </c>
      <c r="N14">
        <v>24</v>
      </c>
      <c r="O14">
        <v>36</v>
      </c>
    </row>
    <row r="15" spans="1:15" x14ac:dyDescent="0.25">
      <c r="A15" t="s">
        <v>62</v>
      </c>
      <c r="B15">
        <v>120329</v>
      </c>
      <c r="C15">
        <v>324</v>
      </c>
      <c r="D15">
        <v>214</v>
      </c>
      <c r="E15">
        <v>22</v>
      </c>
      <c r="F15">
        <v>14</v>
      </c>
      <c r="G15">
        <v>30</v>
      </c>
      <c r="H15">
        <v>17</v>
      </c>
      <c r="I15">
        <v>27</v>
      </c>
      <c r="J15">
        <v>23</v>
      </c>
      <c r="K15">
        <v>21</v>
      </c>
      <c r="L15">
        <v>21</v>
      </c>
      <c r="M15">
        <v>13</v>
      </c>
      <c r="N15">
        <v>12</v>
      </c>
      <c r="O15">
        <v>14</v>
      </c>
    </row>
    <row r="16" spans="1:15" x14ac:dyDescent="0.25">
      <c r="A16" t="s">
        <v>64</v>
      </c>
      <c r="B16">
        <v>56638</v>
      </c>
      <c r="C16">
        <v>145</v>
      </c>
      <c r="D16">
        <v>99</v>
      </c>
      <c r="E16">
        <v>6</v>
      </c>
      <c r="F16">
        <v>6</v>
      </c>
      <c r="G16">
        <v>11</v>
      </c>
      <c r="H16">
        <v>6</v>
      </c>
      <c r="I16">
        <v>11</v>
      </c>
      <c r="J16">
        <v>12</v>
      </c>
      <c r="K16">
        <v>9</v>
      </c>
      <c r="L16">
        <v>12</v>
      </c>
      <c r="M16">
        <v>8</v>
      </c>
      <c r="N16">
        <v>8</v>
      </c>
      <c r="O16">
        <v>10</v>
      </c>
    </row>
    <row r="17" spans="1:15" x14ac:dyDescent="0.25">
      <c r="A17" t="s">
        <v>65</v>
      </c>
      <c r="B17">
        <v>49987</v>
      </c>
      <c r="C17">
        <v>141</v>
      </c>
      <c r="D17">
        <v>104</v>
      </c>
      <c r="E17">
        <v>13</v>
      </c>
      <c r="F17">
        <v>3</v>
      </c>
      <c r="G17">
        <v>14</v>
      </c>
      <c r="H17">
        <v>13</v>
      </c>
      <c r="I17">
        <v>8</v>
      </c>
      <c r="J17">
        <v>10</v>
      </c>
      <c r="K17">
        <v>8</v>
      </c>
      <c r="L17">
        <v>9</v>
      </c>
      <c r="M17">
        <v>3</v>
      </c>
      <c r="N17">
        <v>7</v>
      </c>
      <c r="O17">
        <v>16</v>
      </c>
    </row>
    <row r="18" spans="1:15" x14ac:dyDescent="0.25">
      <c r="A18" t="s">
        <v>66</v>
      </c>
      <c r="B18">
        <v>107054</v>
      </c>
      <c r="C18">
        <v>310</v>
      </c>
      <c r="D18">
        <v>232</v>
      </c>
      <c r="E18">
        <v>22</v>
      </c>
      <c r="F18">
        <v>11</v>
      </c>
      <c r="G18">
        <v>22</v>
      </c>
      <c r="H18">
        <v>34</v>
      </c>
      <c r="I18">
        <v>17</v>
      </c>
      <c r="J18">
        <v>17</v>
      </c>
      <c r="K18">
        <v>31</v>
      </c>
      <c r="L18">
        <v>23</v>
      </c>
      <c r="M18">
        <v>9</v>
      </c>
      <c r="N18">
        <v>19</v>
      </c>
      <c r="O18">
        <v>27</v>
      </c>
    </row>
    <row r="19" spans="1:15" x14ac:dyDescent="0.25">
      <c r="A19" t="s">
        <v>67</v>
      </c>
      <c r="B19">
        <v>25013</v>
      </c>
      <c r="C19">
        <v>32</v>
      </c>
      <c r="D19">
        <v>23</v>
      </c>
      <c r="E19">
        <v>0</v>
      </c>
      <c r="F19">
        <v>1</v>
      </c>
      <c r="G19">
        <v>4</v>
      </c>
      <c r="H19">
        <v>1</v>
      </c>
      <c r="I19">
        <v>5</v>
      </c>
      <c r="J19">
        <v>4</v>
      </c>
      <c r="K19">
        <v>1</v>
      </c>
      <c r="L19">
        <v>4</v>
      </c>
      <c r="M19">
        <v>1</v>
      </c>
      <c r="N19">
        <v>1</v>
      </c>
      <c r="O19">
        <v>1</v>
      </c>
    </row>
    <row r="20" spans="1:15" x14ac:dyDescent="0.25">
      <c r="A20" t="s">
        <v>68</v>
      </c>
      <c r="B20">
        <v>28245</v>
      </c>
      <c r="C20">
        <v>53</v>
      </c>
      <c r="D20">
        <v>41</v>
      </c>
      <c r="E20">
        <v>3</v>
      </c>
      <c r="F20">
        <v>2</v>
      </c>
      <c r="G20">
        <v>5</v>
      </c>
      <c r="H20">
        <v>1</v>
      </c>
      <c r="I20">
        <v>7</v>
      </c>
      <c r="J20">
        <v>6</v>
      </c>
      <c r="K20">
        <v>5</v>
      </c>
      <c r="L20">
        <v>5</v>
      </c>
      <c r="M20">
        <v>3</v>
      </c>
      <c r="N20">
        <v>1</v>
      </c>
      <c r="O20">
        <v>3</v>
      </c>
    </row>
    <row r="21" spans="1:15" x14ac:dyDescent="0.25">
      <c r="A21" t="s">
        <v>69</v>
      </c>
      <c r="B21">
        <v>19458</v>
      </c>
      <c r="C21">
        <v>30</v>
      </c>
      <c r="D21">
        <v>23</v>
      </c>
      <c r="E21">
        <v>2</v>
      </c>
      <c r="F21">
        <v>1</v>
      </c>
      <c r="G21">
        <v>3</v>
      </c>
      <c r="H21">
        <v>2</v>
      </c>
      <c r="I21">
        <v>1</v>
      </c>
      <c r="J21">
        <v>1</v>
      </c>
      <c r="K21">
        <v>4</v>
      </c>
      <c r="L21">
        <v>2</v>
      </c>
      <c r="M21">
        <v>1</v>
      </c>
      <c r="N21">
        <v>2</v>
      </c>
      <c r="O21">
        <v>4</v>
      </c>
    </row>
    <row r="22" spans="1:15" x14ac:dyDescent="0.25">
      <c r="A22" t="s">
        <v>70</v>
      </c>
      <c r="B22">
        <v>20636</v>
      </c>
      <c r="C22">
        <v>28</v>
      </c>
      <c r="D22">
        <v>21</v>
      </c>
      <c r="E22">
        <v>1</v>
      </c>
      <c r="F22">
        <v>2</v>
      </c>
      <c r="G22">
        <v>3</v>
      </c>
      <c r="H22">
        <v>3</v>
      </c>
      <c r="I22">
        <v>2</v>
      </c>
      <c r="J22">
        <v>3</v>
      </c>
      <c r="K22">
        <v>0</v>
      </c>
      <c r="L22">
        <v>3</v>
      </c>
      <c r="M22">
        <v>1</v>
      </c>
      <c r="N22">
        <v>2</v>
      </c>
      <c r="O22">
        <v>1</v>
      </c>
    </row>
    <row r="23" spans="1:15" x14ac:dyDescent="0.25">
      <c r="A23" t="s">
        <v>63</v>
      </c>
      <c r="B23">
        <v>38804</v>
      </c>
      <c r="C23">
        <v>81</v>
      </c>
      <c r="D23">
        <v>63</v>
      </c>
      <c r="E23">
        <v>6</v>
      </c>
      <c r="F23">
        <v>6</v>
      </c>
      <c r="G23">
        <v>4</v>
      </c>
      <c r="H23">
        <v>4</v>
      </c>
      <c r="I23">
        <v>7</v>
      </c>
      <c r="J23">
        <v>4</v>
      </c>
      <c r="K23">
        <v>16</v>
      </c>
      <c r="L23">
        <v>4</v>
      </c>
      <c r="M23">
        <v>5</v>
      </c>
      <c r="N23">
        <v>5</v>
      </c>
      <c r="O23">
        <v>2</v>
      </c>
    </row>
    <row r="24" spans="1:15" x14ac:dyDescent="0.25">
      <c r="A24" t="s">
        <v>71</v>
      </c>
      <c r="B24">
        <v>20744</v>
      </c>
      <c r="C24">
        <v>124</v>
      </c>
      <c r="D24">
        <v>99</v>
      </c>
      <c r="E24">
        <v>6</v>
      </c>
      <c r="F24">
        <v>5</v>
      </c>
      <c r="G24">
        <v>3</v>
      </c>
      <c r="H24">
        <v>17</v>
      </c>
      <c r="I24">
        <v>9</v>
      </c>
      <c r="J24">
        <v>11</v>
      </c>
      <c r="K24">
        <v>20</v>
      </c>
      <c r="L24">
        <v>7</v>
      </c>
      <c r="M24">
        <v>2</v>
      </c>
      <c r="N24">
        <v>9</v>
      </c>
      <c r="O24">
        <v>10</v>
      </c>
    </row>
    <row r="25" spans="1:15" x14ac:dyDescent="0.25">
      <c r="A25" t="s">
        <v>72</v>
      </c>
      <c r="B25">
        <v>24241</v>
      </c>
      <c r="C25">
        <v>66</v>
      </c>
      <c r="D25">
        <v>40</v>
      </c>
      <c r="E25">
        <v>3</v>
      </c>
      <c r="F25">
        <v>3</v>
      </c>
      <c r="G25">
        <v>5</v>
      </c>
      <c r="H25">
        <v>7</v>
      </c>
      <c r="I25">
        <v>4</v>
      </c>
      <c r="J25">
        <v>2</v>
      </c>
      <c r="K25">
        <v>3</v>
      </c>
      <c r="L25">
        <v>7</v>
      </c>
      <c r="M25">
        <v>1</v>
      </c>
      <c r="N25">
        <v>2</v>
      </c>
      <c r="O25">
        <v>3</v>
      </c>
    </row>
    <row r="26" spans="1:15" x14ac:dyDescent="0.25">
      <c r="A26" t="s">
        <v>73</v>
      </c>
      <c r="B26">
        <v>38956</v>
      </c>
      <c r="C26">
        <v>45</v>
      </c>
      <c r="D26">
        <v>30</v>
      </c>
      <c r="E26">
        <v>4</v>
      </c>
      <c r="F26">
        <v>4</v>
      </c>
      <c r="G26">
        <v>3</v>
      </c>
      <c r="H26">
        <v>3</v>
      </c>
      <c r="I26">
        <v>5</v>
      </c>
      <c r="J26">
        <v>1</v>
      </c>
      <c r="K26">
        <v>5</v>
      </c>
      <c r="L26">
        <v>3</v>
      </c>
      <c r="M26">
        <v>1</v>
      </c>
      <c r="N26">
        <v>0</v>
      </c>
      <c r="O26">
        <v>1</v>
      </c>
    </row>
    <row r="27" spans="1:15" x14ac:dyDescent="0.25">
      <c r="A27" t="s">
        <v>61</v>
      </c>
      <c r="B27">
        <v>4993334</v>
      </c>
      <c r="C27">
        <v>26521</v>
      </c>
      <c r="D27">
        <v>18871</v>
      </c>
      <c r="E27">
        <v>1592</v>
      </c>
      <c r="F27">
        <v>1718</v>
      </c>
      <c r="G27">
        <v>1631</v>
      </c>
      <c r="H27">
        <v>1566</v>
      </c>
      <c r="I27">
        <v>1688</v>
      </c>
      <c r="J27">
        <v>1880</v>
      </c>
      <c r="K27">
        <v>2167</v>
      </c>
      <c r="L27">
        <v>1843</v>
      </c>
      <c r="M27">
        <v>1339</v>
      </c>
      <c r="N27">
        <v>1291</v>
      </c>
      <c r="O27">
        <v>2156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 t="shared" ref="B32:L32" si="0">E3-E15</f>
        <v>935</v>
      </c>
      <c r="C32">
        <f t="shared" si="0"/>
        <v>951</v>
      </c>
      <c r="D32">
        <f t="shared" si="0"/>
        <v>907</v>
      </c>
      <c r="E32">
        <f t="shared" si="0"/>
        <v>798</v>
      </c>
      <c r="F32">
        <f t="shared" si="0"/>
        <v>871</v>
      </c>
      <c r="G32">
        <f t="shared" si="0"/>
        <v>894</v>
      </c>
      <c r="H32">
        <f t="shared" si="0"/>
        <v>973</v>
      </c>
      <c r="I32">
        <f t="shared" si="0"/>
        <v>828</v>
      </c>
      <c r="J32">
        <f t="shared" si="0"/>
        <v>564</v>
      </c>
      <c r="K32">
        <f t="shared" si="0"/>
        <v>597</v>
      </c>
      <c r="L32">
        <f t="shared" si="0"/>
        <v>877</v>
      </c>
    </row>
    <row r="33" spans="1:12" x14ac:dyDescent="0.25">
      <c r="A33" t="s">
        <v>37</v>
      </c>
      <c r="B33">
        <f>E4-E16</f>
        <v>68</v>
      </c>
      <c r="C33">
        <f>F4-F16</f>
        <v>71</v>
      </c>
      <c r="D33">
        <f>G4-G16</f>
        <v>58</v>
      </c>
      <c r="E33">
        <f t="shared" ref="E33:E42" si="1">H4-H16</f>
        <v>76</v>
      </c>
      <c r="F33">
        <f t="shared" ref="F33:F42" si="2">I4-I16</f>
        <v>66</v>
      </c>
      <c r="G33">
        <f t="shared" ref="G33:G42" si="3">J4-J16</f>
        <v>82</v>
      </c>
      <c r="H33">
        <f t="shared" ref="H33:H42" si="4">K4-K16</f>
        <v>99</v>
      </c>
      <c r="I33">
        <f t="shared" ref="I33:I42" si="5">L4-L16</f>
        <v>97</v>
      </c>
      <c r="J33">
        <f t="shared" ref="J33:J42" si="6">M4-M16</f>
        <v>67</v>
      </c>
      <c r="K33">
        <f t="shared" ref="K33:K42" si="7">N4-N16</f>
        <v>65</v>
      </c>
      <c r="L33">
        <f t="shared" ref="L33:L42" si="8">O4-O16</f>
        <v>69</v>
      </c>
    </row>
    <row r="34" spans="1:12" x14ac:dyDescent="0.25">
      <c r="A34" t="s">
        <v>76</v>
      </c>
      <c r="B34">
        <f t="shared" ref="B34:B42" si="9">E5-E17</f>
        <v>110</v>
      </c>
      <c r="C34">
        <f t="shared" ref="C34:C42" si="10">F5-F17</f>
        <v>138</v>
      </c>
      <c r="D34">
        <f t="shared" ref="D34:D42" si="11">G5-G17</f>
        <v>122</v>
      </c>
      <c r="E34">
        <f t="shared" si="1"/>
        <v>131</v>
      </c>
      <c r="F34">
        <f t="shared" si="2"/>
        <v>142</v>
      </c>
      <c r="G34">
        <f t="shared" si="3"/>
        <v>173</v>
      </c>
      <c r="H34">
        <f t="shared" si="4"/>
        <v>168</v>
      </c>
      <c r="I34">
        <f t="shared" si="5"/>
        <v>150</v>
      </c>
      <c r="J34">
        <f t="shared" si="6"/>
        <v>105</v>
      </c>
      <c r="K34">
        <f t="shared" si="7"/>
        <v>99</v>
      </c>
      <c r="L34">
        <f t="shared" si="8"/>
        <v>208</v>
      </c>
    </row>
    <row r="35" spans="1:12" x14ac:dyDescent="0.25">
      <c r="A35" t="s">
        <v>38</v>
      </c>
      <c r="B35">
        <f t="shared" si="9"/>
        <v>240</v>
      </c>
      <c r="C35">
        <f t="shared" si="10"/>
        <v>292</v>
      </c>
      <c r="D35">
        <f t="shared" si="11"/>
        <v>249</v>
      </c>
      <c r="E35">
        <f t="shared" si="1"/>
        <v>216</v>
      </c>
      <c r="F35">
        <f t="shared" si="2"/>
        <v>235</v>
      </c>
      <c r="G35">
        <f t="shared" si="3"/>
        <v>245</v>
      </c>
      <c r="H35">
        <f t="shared" si="4"/>
        <v>291</v>
      </c>
      <c r="I35">
        <f t="shared" si="5"/>
        <v>239</v>
      </c>
      <c r="J35">
        <f t="shared" si="6"/>
        <v>179</v>
      </c>
      <c r="K35">
        <f t="shared" si="7"/>
        <v>141</v>
      </c>
      <c r="L35">
        <f t="shared" si="8"/>
        <v>382</v>
      </c>
    </row>
    <row r="36" spans="1:12" x14ac:dyDescent="0.25">
      <c r="A36" t="s">
        <v>40</v>
      </c>
      <c r="B36">
        <f t="shared" si="9"/>
        <v>14</v>
      </c>
      <c r="C36">
        <f t="shared" si="10"/>
        <v>30</v>
      </c>
      <c r="D36">
        <f t="shared" si="11"/>
        <v>28</v>
      </c>
      <c r="E36">
        <f t="shared" si="1"/>
        <v>44</v>
      </c>
      <c r="F36">
        <f t="shared" si="2"/>
        <v>70</v>
      </c>
      <c r="G36">
        <f t="shared" si="3"/>
        <v>94</v>
      </c>
      <c r="H36">
        <f t="shared" si="4"/>
        <v>180</v>
      </c>
      <c r="I36">
        <f t="shared" si="5"/>
        <v>123</v>
      </c>
      <c r="J36">
        <f t="shared" si="6"/>
        <v>77</v>
      </c>
      <c r="K36">
        <f t="shared" si="7"/>
        <v>71</v>
      </c>
      <c r="L36">
        <f t="shared" si="8"/>
        <v>144</v>
      </c>
    </row>
    <row r="37" spans="1:12" x14ac:dyDescent="0.25">
      <c r="A37" t="s">
        <v>41</v>
      </c>
      <c r="B37">
        <f t="shared" si="9"/>
        <v>39</v>
      </c>
      <c r="C37">
        <f t="shared" si="10"/>
        <v>61</v>
      </c>
      <c r="D37">
        <f t="shared" si="11"/>
        <v>65</v>
      </c>
      <c r="E37">
        <f t="shared" si="1"/>
        <v>50</v>
      </c>
      <c r="F37">
        <f t="shared" si="2"/>
        <v>61</v>
      </c>
      <c r="G37">
        <f t="shared" si="3"/>
        <v>90</v>
      </c>
      <c r="H37">
        <f t="shared" si="4"/>
        <v>76</v>
      </c>
      <c r="I37">
        <f t="shared" si="5"/>
        <v>83</v>
      </c>
      <c r="J37">
        <f t="shared" si="6"/>
        <v>45</v>
      </c>
      <c r="K37">
        <f t="shared" si="7"/>
        <v>42</v>
      </c>
      <c r="L37">
        <f t="shared" si="8"/>
        <v>87</v>
      </c>
    </row>
    <row r="38" spans="1:12" x14ac:dyDescent="0.25">
      <c r="A38" t="s">
        <v>6</v>
      </c>
      <c r="B38">
        <f t="shared" si="9"/>
        <v>4</v>
      </c>
      <c r="C38">
        <f t="shared" si="10"/>
        <v>6</v>
      </c>
      <c r="D38">
        <f t="shared" si="11"/>
        <v>11</v>
      </c>
      <c r="E38">
        <f t="shared" si="1"/>
        <v>22</v>
      </c>
      <c r="F38">
        <f t="shared" si="2"/>
        <v>12</v>
      </c>
      <c r="G38">
        <f t="shared" si="3"/>
        <v>23</v>
      </c>
      <c r="H38">
        <f t="shared" si="4"/>
        <v>31</v>
      </c>
      <c r="I38">
        <f t="shared" si="5"/>
        <v>23</v>
      </c>
      <c r="J38">
        <f t="shared" si="6"/>
        <v>30</v>
      </c>
      <c r="K38">
        <f t="shared" si="7"/>
        <v>30</v>
      </c>
      <c r="L38">
        <f t="shared" si="8"/>
        <v>32</v>
      </c>
    </row>
    <row r="39" spans="1:12" x14ac:dyDescent="0.25">
      <c r="A39" t="s">
        <v>42</v>
      </c>
      <c r="B39">
        <f t="shared" si="9"/>
        <v>5</v>
      </c>
      <c r="C39">
        <f t="shared" si="10"/>
        <v>2</v>
      </c>
      <c r="D39">
        <f t="shared" si="11"/>
        <v>15</v>
      </c>
      <c r="E39">
        <f t="shared" si="1"/>
        <v>14</v>
      </c>
      <c r="F39">
        <f t="shared" si="2"/>
        <v>23</v>
      </c>
      <c r="G39">
        <f t="shared" si="3"/>
        <v>26</v>
      </c>
      <c r="H39">
        <f t="shared" si="4"/>
        <v>37</v>
      </c>
      <c r="I39">
        <f t="shared" si="5"/>
        <v>22</v>
      </c>
      <c r="J39">
        <f t="shared" si="6"/>
        <v>22</v>
      </c>
      <c r="K39">
        <f t="shared" si="7"/>
        <v>19</v>
      </c>
      <c r="L39">
        <f t="shared" si="8"/>
        <v>27</v>
      </c>
    </row>
    <row r="40" spans="1:12" x14ac:dyDescent="0.25">
      <c r="A40" t="s">
        <v>39</v>
      </c>
      <c r="B40">
        <f t="shared" si="9"/>
        <v>23</v>
      </c>
      <c r="C40">
        <f t="shared" si="10"/>
        <v>24</v>
      </c>
      <c r="D40">
        <f t="shared" si="11"/>
        <v>20</v>
      </c>
      <c r="E40">
        <f t="shared" si="1"/>
        <v>31</v>
      </c>
      <c r="F40">
        <f t="shared" si="2"/>
        <v>32</v>
      </c>
      <c r="G40">
        <f t="shared" si="3"/>
        <v>37</v>
      </c>
      <c r="H40">
        <f t="shared" si="4"/>
        <v>48</v>
      </c>
      <c r="I40">
        <f t="shared" si="5"/>
        <v>50</v>
      </c>
      <c r="J40">
        <f t="shared" si="6"/>
        <v>41</v>
      </c>
      <c r="K40">
        <f t="shared" si="7"/>
        <v>33</v>
      </c>
      <c r="L40">
        <f t="shared" si="8"/>
        <v>56</v>
      </c>
    </row>
    <row r="41" spans="1:12" x14ac:dyDescent="0.25">
      <c r="A41" t="s">
        <v>11</v>
      </c>
      <c r="B41">
        <f t="shared" si="9"/>
        <v>36</v>
      </c>
      <c r="C41">
        <f t="shared" si="10"/>
        <v>25</v>
      </c>
      <c r="D41">
        <f t="shared" si="11"/>
        <v>29</v>
      </c>
      <c r="E41">
        <f t="shared" si="1"/>
        <v>52</v>
      </c>
      <c r="F41">
        <f t="shared" si="2"/>
        <v>49</v>
      </c>
      <c r="G41">
        <f t="shared" si="3"/>
        <v>53</v>
      </c>
      <c r="H41">
        <f t="shared" si="4"/>
        <v>87</v>
      </c>
      <c r="I41">
        <f t="shared" si="5"/>
        <v>81</v>
      </c>
      <c r="J41">
        <f t="shared" si="6"/>
        <v>57</v>
      </c>
      <c r="K41">
        <f t="shared" si="7"/>
        <v>53</v>
      </c>
      <c r="L41">
        <f t="shared" si="8"/>
        <v>96</v>
      </c>
    </row>
    <row r="42" spans="1:12" x14ac:dyDescent="0.25">
      <c r="A42" t="s">
        <v>15</v>
      </c>
      <c r="B42">
        <f t="shared" si="9"/>
        <v>63</v>
      </c>
      <c r="C42">
        <f t="shared" si="10"/>
        <v>53</v>
      </c>
      <c r="D42">
        <f t="shared" si="11"/>
        <v>55</v>
      </c>
      <c r="E42">
        <f t="shared" si="1"/>
        <v>67</v>
      </c>
      <c r="F42">
        <f t="shared" si="2"/>
        <v>52</v>
      </c>
      <c r="G42">
        <f t="shared" si="3"/>
        <v>89</v>
      </c>
      <c r="H42">
        <f t="shared" si="4"/>
        <v>67</v>
      </c>
      <c r="I42">
        <f t="shared" si="5"/>
        <v>76</v>
      </c>
      <c r="J42">
        <f t="shared" si="6"/>
        <v>95</v>
      </c>
      <c r="K42">
        <f t="shared" si="7"/>
        <v>84</v>
      </c>
      <c r="L42">
        <f t="shared" si="8"/>
        <v>100</v>
      </c>
    </row>
    <row r="43" spans="1:12" x14ac:dyDescent="0.25">
      <c r="A43" t="s">
        <v>44</v>
      </c>
      <c r="B43">
        <f t="shared" ref="B43:L43" si="12">E27-SUM(B32:B42)-B44</f>
        <v>42</v>
      </c>
      <c r="C43">
        <f t="shared" si="12"/>
        <v>26</v>
      </c>
      <c r="D43">
        <f t="shared" si="12"/>
        <v>50</v>
      </c>
      <c r="E43">
        <f t="shared" si="12"/>
        <v>51</v>
      </c>
      <c r="F43">
        <f t="shared" si="12"/>
        <v>48</v>
      </c>
      <c r="G43">
        <f t="shared" si="12"/>
        <v>42</v>
      </c>
      <c r="H43">
        <f t="shared" si="12"/>
        <v>52</v>
      </c>
      <c r="I43">
        <f t="shared" si="12"/>
        <v>43</v>
      </c>
      <c r="J43">
        <f t="shared" si="12"/>
        <v>22</v>
      </c>
      <c r="K43">
        <f t="shared" si="12"/>
        <v>33</v>
      </c>
      <c r="L43">
        <f t="shared" si="12"/>
        <v>43</v>
      </c>
    </row>
    <row r="44" spans="1:12" x14ac:dyDescent="0.25">
      <c r="A44" t="s">
        <v>43</v>
      </c>
      <c r="B44">
        <f t="shared" ref="B44:L44" si="13">E14-E26</f>
        <v>13</v>
      </c>
      <c r="C44">
        <f t="shared" si="13"/>
        <v>39</v>
      </c>
      <c r="D44">
        <f t="shared" si="13"/>
        <v>22</v>
      </c>
      <c r="E44">
        <f t="shared" si="13"/>
        <v>14</v>
      </c>
      <c r="F44">
        <f t="shared" si="13"/>
        <v>27</v>
      </c>
      <c r="G44">
        <f t="shared" si="13"/>
        <v>32</v>
      </c>
      <c r="H44">
        <f t="shared" si="13"/>
        <v>58</v>
      </c>
      <c r="I44">
        <f t="shared" si="13"/>
        <v>28</v>
      </c>
      <c r="J44">
        <f t="shared" si="13"/>
        <v>35</v>
      </c>
      <c r="K44">
        <f t="shared" si="13"/>
        <v>24</v>
      </c>
      <c r="L44">
        <f t="shared" si="13"/>
        <v>35</v>
      </c>
    </row>
    <row r="45" spans="1:12" x14ac:dyDescent="0.25">
      <c r="A45" t="s">
        <v>79</v>
      </c>
      <c r="B45">
        <f>SUM(B32:B44)</f>
        <v>1592</v>
      </c>
      <c r="C45">
        <f t="shared" ref="C45:L45" si="14">SUM(C32:C44)</f>
        <v>1718</v>
      </c>
      <c r="D45">
        <f t="shared" si="14"/>
        <v>1631</v>
      </c>
      <c r="E45">
        <f t="shared" si="14"/>
        <v>1566</v>
      </c>
      <c r="F45">
        <f t="shared" si="14"/>
        <v>1688</v>
      </c>
      <c r="G45">
        <f t="shared" si="14"/>
        <v>1880</v>
      </c>
      <c r="H45">
        <f t="shared" si="14"/>
        <v>2167</v>
      </c>
      <c r="I45">
        <f t="shared" si="14"/>
        <v>1843</v>
      </c>
      <c r="J45">
        <f t="shared" si="14"/>
        <v>1339</v>
      </c>
      <c r="K45">
        <f t="shared" si="14"/>
        <v>1291</v>
      </c>
      <c r="L45">
        <f t="shared" si="14"/>
        <v>2156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818B-05B8-4D96-83BC-71660BF703AC}">
  <sheetPr>
    <tabColor theme="9" tint="-0.249977111117893"/>
  </sheetPr>
  <dimension ref="A1:P29"/>
  <sheetViews>
    <sheetView zoomScale="85" zoomScaleNormal="85" workbookViewId="0">
      <selection activeCell="C2" sqref="C2"/>
    </sheetView>
  </sheetViews>
  <sheetFormatPr defaultRowHeight="15" x14ac:dyDescent="0.25"/>
  <cols>
    <col min="1" max="1" width="26.5703125" customWidth="1"/>
    <col min="2" max="2" width="21.42578125" customWidth="1"/>
    <col min="3" max="3" width="49.5703125" customWidth="1"/>
    <col min="4" max="5" width="21.42578125" customWidth="1"/>
    <col min="6" max="6" width="28.42578125" customWidth="1"/>
    <col min="7" max="9" width="21.42578125" customWidth="1"/>
    <col min="10" max="10" width="28.42578125" customWidth="1"/>
    <col min="11" max="16" width="21.42578125" customWidth="1"/>
    <col min="17" max="17" width="9.42578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5">
      <c r="A2" s="1">
        <v>1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 t="s">
        <v>98</v>
      </c>
      <c r="I2" t="s">
        <v>98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</row>
    <row r="3" spans="1:16" x14ac:dyDescent="0.25">
      <c r="A3" s="1">
        <v>2</v>
      </c>
      <c r="C3" s="1" t="s">
        <v>36</v>
      </c>
      <c r="D3" s="1" t="s">
        <v>36</v>
      </c>
      <c r="E3" s="1" t="s">
        <v>36</v>
      </c>
      <c r="F3" s="1" t="s">
        <v>36</v>
      </c>
      <c r="G3" s="1" t="s">
        <v>36</v>
      </c>
      <c r="H3" s="1" t="s">
        <v>36</v>
      </c>
      <c r="I3" s="1" t="s">
        <v>36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36</v>
      </c>
      <c r="P3" s="1" t="s">
        <v>36</v>
      </c>
    </row>
    <row r="4" spans="1:16" x14ac:dyDescent="0.25">
      <c r="A4" s="1">
        <v>3</v>
      </c>
      <c r="B4" t="s">
        <v>74</v>
      </c>
      <c r="C4" t="s">
        <v>87</v>
      </c>
      <c r="D4" t="str">
        <f>C4&amp;" and 1"</f>
        <v>exp geographic names/ and 1</v>
      </c>
      <c r="E4" t="str">
        <f>C4&amp;" and 1 and 2"</f>
        <v>exp geographic names/ and 1 and 2</v>
      </c>
      <c r="F4" t="str">
        <f>$C4&amp;" and 1 and "&amp;F$1&amp;"*.yr."</f>
        <v>exp geographic names/ and 1 and 2014*.yr.</v>
      </c>
      <c r="G4" t="str">
        <f t="shared" ref="G4:P19" si="0">$C4&amp;" and 1 and "&amp;G$1&amp;"*.yr."</f>
        <v>exp geographic names/ and 1 and 2015*.yr.</v>
      </c>
      <c r="H4" t="str">
        <f t="shared" si="0"/>
        <v>exp geographic names/ and 1 and 2016*.yr.</v>
      </c>
      <c r="I4" t="str">
        <f t="shared" si="0"/>
        <v>exp geographic names/ and 1 and 2017*.yr.</v>
      </c>
      <c r="J4" t="str">
        <f t="shared" si="0"/>
        <v>exp geographic names/ and 1 and 2018*.yr.</v>
      </c>
      <c r="K4" t="str">
        <f t="shared" si="0"/>
        <v>exp geographic names/ and 1 and 2019*.yr.</v>
      </c>
      <c r="L4" t="str">
        <f t="shared" si="0"/>
        <v>exp geographic names/ and 1 and 2020*.yr.</v>
      </c>
      <c r="M4" t="str">
        <f t="shared" si="0"/>
        <v>exp geographic names/ and 1 and 2021*.yr.</v>
      </c>
      <c r="N4" t="str">
        <f t="shared" si="0"/>
        <v>exp geographic names/ and 1 and 2022*.yr.</v>
      </c>
      <c r="O4" t="str">
        <f t="shared" si="0"/>
        <v>exp geographic names/ and 1 and 2023*.yr.</v>
      </c>
      <c r="P4" t="str">
        <f t="shared" si="0"/>
        <v>exp geographic names/ and 1 and 2024*.yr.</v>
      </c>
    </row>
    <row r="5" spans="1:16" x14ac:dyDescent="0.25">
      <c r="A5" s="1">
        <v>4</v>
      </c>
      <c r="B5" s="2" t="s">
        <v>75</v>
      </c>
      <c r="C5" t="s">
        <v>88</v>
      </c>
      <c r="D5" t="str">
        <f t="shared" ref="D5:D29" si="1">C5&amp;" and 1"</f>
        <v>exp United States/ and 1</v>
      </c>
      <c r="E5" t="str">
        <f t="shared" ref="E5:E29" si="2">C5&amp;" and 1 and 2"</f>
        <v>exp United States/ and 1 and 2</v>
      </c>
      <c r="F5" t="str">
        <f t="shared" ref="F5:P29" si="3">$C5&amp;" and 1 and "&amp;F$1&amp;"*.yr."</f>
        <v>exp United States/ and 1 and 2014*.yr.</v>
      </c>
      <c r="G5" t="str">
        <f t="shared" si="0"/>
        <v>exp United States/ and 1 and 2015*.yr.</v>
      </c>
      <c r="H5" t="str">
        <f t="shared" si="0"/>
        <v>exp United States/ and 1 and 2016*.yr.</v>
      </c>
      <c r="I5" t="str">
        <f t="shared" si="0"/>
        <v>exp United States/ and 1 and 2017*.yr.</v>
      </c>
      <c r="J5" t="str">
        <f t="shared" si="0"/>
        <v>exp United States/ and 1 and 2018*.yr.</v>
      </c>
      <c r="K5" t="str">
        <f t="shared" si="0"/>
        <v>exp United States/ and 1 and 2019*.yr.</v>
      </c>
      <c r="L5" t="str">
        <f t="shared" si="0"/>
        <v>exp United States/ and 1 and 2020*.yr.</v>
      </c>
      <c r="M5" t="str">
        <f t="shared" si="0"/>
        <v>exp United States/ and 1 and 2021*.yr.</v>
      </c>
      <c r="N5" t="str">
        <f t="shared" si="0"/>
        <v>exp United States/ and 1 and 2022*.yr.</v>
      </c>
      <c r="O5" t="str">
        <f t="shared" si="0"/>
        <v>exp United States/ and 1 and 2023*.yr.</v>
      </c>
      <c r="P5" t="str">
        <f t="shared" si="0"/>
        <v>exp United States/ and 1 and 2024*.yr.</v>
      </c>
    </row>
    <row r="6" spans="1:16" x14ac:dyDescent="0.25">
      <c r="A6" s="1">
        <v>5</v>
      </c>
      <c r="B6" t="s">
        <v>37</v>
      </c>
      <c r="C6" t="s">
        <v>89</v>
      </c>
      <c r="D6" t="str">
        <f>C6&amp;" and 1"</f>
        <v>(north america/ or exp canada/ or exp mexico/) and 1</v>
      </c>
      <c r="E6" t="str">
        <f>C6&amp;" and 1 and 2"</f>
        <v>(north america/ or exp canada/ or exp mexico/) and 1 and 2</v>
      </c>
      <c r="F6" t="str">
        <f t="shared" ref="F6:P6" si="4">$C6&amp;" and 1 and "&amp;F$1&amp;"*.yr."</f>
        <v>(north america/ or exp canada/ or exp mexico/) and 1 and 2014*.yr.</v>
      </c>
      <c r="G6" t="str">
        <f t="shared" si="4"/>
        <v>(north america/ or exp canada/ or exp mexico/) and 1 and 2015*.yr.</v>
      </c>
      <c r="H6" t="str">
        <f t="shared" si="4"/>
        <v>(north america/ or exp canada/ or exp mexico/) and 1 and 2016*.yr.</v>
      </c>
      <c r="I6" t="str">
        <f t="shared" si="4"/>
        <v>(north america/ or exp canada/ or exp mexico/) and 1 and 2017*.yr.</v>
      </c>
      <c r="J6" t="str">
        <f t="shared" si="4"/>
        <v>(north america/ or exp canada/ or exp mexico/) and 1 and 2018*.yr.</v>
      </c>
      <c r="K6" t="str">
        <f t="shared" si="4"/>
        <v>(north america/ or exp canada/ or exp mexico/) and 1 and 2019*.yr.</v>
      </c>
      <c r="L6" t="str">
        <f t="shared" si="4"/>
        <v>(north america/ or exp canada/ or exp mexico/) and 1 and 2020*.yr.</v>
      </c>
      <c r="M6" t="str">
        <f t="shared" si="4"/>
        <v>(north america/ or exp canada/ or exp mexico/) and 1 and 2021*.yr.</v>
      </c>
      <c r="N6" t="str">
        <f t="shared" si="4"/>
        <v>(north america/ or exp canada/ or exp mexico/) and 1 and 2022*.yr.</v>
      </c>
      <c r="O6" t="str">
        <f t="shared" si="4"/>
        <v>(north america/ or exp canada/ or exp mexico/) and 1 and 2023*.yr.</v>
      </c>
      <c r="P6" t="str">
        <f t="shared" si="4"/>
        <v>(north america/ or exp canada/ or exp mexico/) and 1 and 2024*.yr.</v>
      </c>
    </row>
    <row r="7" spans="1:16" x14ac:dyDescent="0.25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2014*.yr.</v>
      </c>
      <c r="G7" t="str">
        <f t="shared" si="0"/>
        <v>exp united kingdom/ and 1 and 2015*.yr.</v>
      </c>
      <c r="H7" t="str">
        <f t="shared" si="0"/>
        <v>exp united kingdom/ and 1 and 2016*.yr.</v>
      </c>
      <c r="I7" t="str">
        <f t="shared" si="0"/>
        <v>exp united kingdom/ and 1 and 2017*.yr.</v>
      </c>
      <c r="J7" t="str">
        <f t="shared" si="0"/>
        <v>exp united kingdom/ and 1 and 2018*.yr.</v>
      </c>
      <c r="K7" t="str">
        <f t="shared" si="0"/>
        <v>exp united kingdom/ and 1 and 2019*.yr.</v>
      </c>
      <c r="L7" t="str">
        <f t="shared" si="0"/>
        <v>exp united kingdom/ and 1 and 2020*.yr.</v>
      </c>
      <c r="M7" t="str">
        <f t="shared" si="0"/>
        <v>exp united kingdom/ and 1 and 2021*.yr.</v>
      </c>
      <c r="N7" t="str">
        <f t="shared" si="0"/>
        <v>exp united kingdom/ and 1 and 2022*.yr.</v>
      </c>
      <c r="O7" t="str">
        <f t="shared" si="0"/>
        <v>exp united kingdom/ and 1 and 2023*.yr.</v>
      </c>
      <c r="P7" t="str">
        <f t="shared" si="0"/>
        <v>exp united kingdom/ and 1 and 2024*.yr.</v>
      </c>
    </row>
    <row r="8" spans="1:16" x14ac:dyDescent="0.25">
      <c r="A8" s="1">
        <v>7</v>
      </c>
      <c r="B8" t="s">
        <v>38</v>
      </c>
      <c r="C8" t="s">
        <v>90</v>
      </c>
      <c r="D8" t="str">
        <f t="shared" si="1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</v>
      </c>
      <c r="E8" t="str">
        <f t="shared" si="2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</v>
      </c>
      <c r="F8" t="str">
        <f t="shared" si="3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2014*.yr.</v>
      </c>
      <c r="G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2015*.yr.</v>
      </c>
      <c r="H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2016*.yr.</v>
      </c>
      <c r="I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2017*.yr.</v>
      </c>
      <c r="J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2018*.yr.</v>
      </c>
      <c r="K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2019*.yr.</v>
      </c>
      <c r="L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2020*.yr.</v>
      </c>
      <c r="M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2021*.yr.</v>
      </c>
      <c r="N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2022*.yr.</v>
      </c>
      <c r="O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2023*.yr.</v>
      </c>
      <c r="P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2024*.yr.</v>
      </c>
    </row>
    <row r="9" spans="1:16" x14ac:dyDescent="0.25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5">$C9&amp;" and 1 and "&amp;F$1&amp;"*.yr."</f>
        <v>exp China/ and 1 and 2014*.yr.</v>
      </c>
      <c r="G9" t="str">
        <f t="shared" si="5"/>
        <v>exp China/ and 1 and 2015*.yr.</v>
      </c>
      <c r="H9" t="str">
        <f t="shared" si="5"/>
        <v>exp China/ and 1 and 2016*.yr.</v>
      </c>
      <c r="I9" t="str">
        <f t="shared" si="5"/>
        <v>exp China/ and 1 and 2017*.yr.</v>
      </c>
      <c r="J9" t="str">
        <f t="shared" si="5"/>
        <v>exp China/ and 1 and 2018*.yr.</v>
      </c>
      <c r="K9" t="str">
        <f t="shared" si="5"/>
        <v>exp China/ and 1 and 2019*.yr.</v>
      </c>
      <c r="L9" t="str">
        <f t="shared" si="5"/>
        <v>exp China/ and 1 and 2020*.yr.</v>
      </c>
      <c r="M9" t="str">
        <f t="shared" si="5"/>
        <v>exp China/ and 1 and 2021*.yr.</v>
      </c>
      <c r="N9" t="str">
        <f t="shared" si="5"/>
        <v>exp China/ and 1 and 2022*.yr.</v>
      </c>
      <c r="O9" t="str">
        <f t="shared" si="5"/>
        <v>exp China/ and 1 and 2023*.yr.</v>
      </c>
      <c r="P9" t="str">
        <f t="shared" si="5"/>
        <v>exp China/ and 1 and 2024*.yr.</v>
      </c>
    </row>
    <row r="10" spans="1:16" x14ac:dyDescent="0.25">
      <c r="A10" s="1">
        <v>9</v>
      </c>
      <c r="B10" t="s">
        <v>41</v>
      </c>
      <c r="C10" t="s">
        <v>91</v>
      </c>
      <c r="D10" t="str">
        <f>C10&amp;" and 1"</f>
        <v>(Far East/ or Japan/ or exp Korea/ or Mongolia/ or Philippines/ or Taiwan/) and 1</v>
      </c>
      <c r="E10" t="str">
        <f>C10&amp;" and 1 and 2"</f>
        <v>(Far East/ or Japan/ or exp Korea/ or Mongolia/ or Philippines/ or Taiwan/) and 1 and 2</v>
      </c>
      <c r="F10" t="str">
        <f t="shared" si="5"/>
        <v>(Far East/ or Japan/ or exp Korea/ or Mongolia/ or Philippines/ or Taiwan/) and 1 and 2014*.yr.</v>
      </c>
      <c r="G10" t="str">
        <f t="shared" si="5"/>
        <v>(Far East/ or Japan/ or exp Korea/ or Mongolia/ or Philippines/ or Taiwan/) and 1 and 2015*.yr.</v>
      </c>
      <c r="H10" t="str">
        <f t="shared" si="5"/>
        <v>(Far East/ or Japan/ or exp Korea/ or Mongolia/ or Philippines/ or Taiwan/) and 1 and 2016*.yr.</v>
      </c>
      <c r="I10" t="str">
        <f t="shared" si="5"/>
        <v>(Far East/ or Japan/ or exp Korea/ or Mongolia/ or Philippines/ or Taiwan/) and 1 and 2017*.yr.</v>
      </c>
      <c r="J10" t="str">
        <f t="shared" si="5"/>
        <v>(Far East/ or Japan/ or exp Korea/ or Mongolia/ or Philippines/ or Taiwan/) and 1 and 2018*.yr.</v>
      </c>
      <c r="K10" t="str">
        <f t="shared" si="5"/>
        <v>(Far East/ or Japan/ or exp Korea/ or Mongolia/ or Philippines/ or Taiwan/) and 1 and 2019*.yr.</v>
      </c>
      <c r="L10" t="str">
        <f t="shared" si="5"/>
        <v>(Far East/ or Japan/ or exp Korea/ or Mongolia/ or Philippines/ or Taiwan/) and 1 and 2020*.yr.</v>
      </c>
      <c r="M10" t="str">
        <f t="shared" si="5"/>
        <v>(Far East/ or Japan/ or exp Korea/ or Mongolia/ or Philippines/ or Taiwan/) and 1 and 2021*.yr.</v>
      </c>
      <c r="N10" t="str">
        <f t="shared" si="5"/>
        <v>(Far East/ or Japan/ or exp Korea/ or Mongolia/ or Philippines/ or Taiwan/) and 1 and 2022*.yr.</v>
      </c>
      <c r="O10" t="str">
        <f t="shared" si="5"/>
        <v>(Far East/ or Japan/ or exp Korea/ or Mongolia/ or Philippines/ or Taiwan/) and 1 and 2023*.yr.</v>
      </c>
      <c r="P10" t="str">
        <f t="shared" si="5"/>
        <v>(Far East/ or Japan/ or exp Korea/ or Mongolia/ or Philippines/ or Taiwan/) and 1 and 2024*.yr.</v>
      </c>
    </row>
    <row r="11" spans="1:16" x14ac:dyDescent="0.25">
      <c r="A11" s="1">
        <v>10</v>
      </c>
      <c r="B11" t="s">
        <v>6</v>
      </c>
      <c r="C11" t="s">
        <v>92</v>
      </c>
      <c r="D11" t="str">
        <f>C11&amp;" and 1"</f>
        <v>exp South Asia/  and 1</v>
      </c>
      <c r="E11" t="str">
        <f>C11&amp;" and 1 and 2"</f>
        <v>exp South Asia/  and 1 and 2</v>
      </c>
      <c r="F11" t="str">
        <f t="shared" si="5"/>
        <v>exp South Asia/  and 1 and 2014*.yr.</v>
      </c>
      <c r="G11" t="str">
        <f t="shared" si="5"/>
        <v>exp South Asia/  and 1 and 2015*.yr.</v>
      </c>
      <c r="H11" t="str">
        <f t="shared" si="5"/>
        <v>exp South Asia/  and 1 and 2016*.yr.</v>
      </c>
      <c r="I11" t="str">
        <f t="shared" si="5"/>
        <v>exp South Asia/  and 1 and 2017*.yr.</v>
      </c>
      <c r="J11" t="str">
        <f t="shared" si="5"/>
        <v>exp South Asia/  and 1 and 2018*.yr.</v>
      </c>
      <c r="K11" t="str">
        <f t="shared" si="5"/>
        <v>exp South Asia/  and 1 and 2019*.yr.</v>
      </c>
      <c r="L11" t="str">
        <f t="shared" si="5"/>
        <v>exp South Asia/  and 1 and 2020*.yr.</v>
      </c>
      <c r="M11" t="str">
        <f t="shared" si="5"/>
        <v>exp South Asia/  and 1 and 2021*.yr.</v>
      </c>
      <c r="N11" t="str">
        <f t="shared" si="5"/>
        <v>exp South Asia/  and 1 and 2022*.yr.</v>
      </c>
      <c r="O11" t="str">
        <f t="shared" si="5"/>
        <v>exp South Asia/  and 1 and 2023*.yr.</v>
      </c>
      <c r="P11" t="str">
        <f t="shared" si="5"/>
        <v>exp South Asia/  and 1 and 2024*.yr.</v>
      </c>
    </row>
    <row r="12" spans="1:16" x14ac:dyDescent="0.25">
      <c r="A12" s="1">
        <v>11</v>
      </c>
      <c r="B12" t="s">
        <v>42</v>
      </c>
      <c r="C12" t="s">
        <v>93</v>
      </c>
      <c r="D12" t="str">
        <f>C12&amp;" and 1"</f>
        <v>exp Southeast Asia/ and 1</v>
      </c>
      <c r="E12" t="str">
        <f>C12&amp;" and 1 and 2"</f>
        <v>exp Southeast Asia/ and 1 and 2</v>
      </c>
      <c r="F12" t="str">
        <f t="shared" si="5"/>
        <v>exp Southeast Asia/ and 1 and 2014*.yr.</v>
      </c>
      <c r="G12" t="str">
        <f t="shared" si="5"/>
        <v>exp Southeast Asia/ and 1 and 2015*.yr.</v>
      </c>
      <c r="H12" t="str">
        <f t="shared" si="5"/>
        <v>exp Southeast Asia/ and 1 and 2016*.yr.</v>
      </c>
      <c r="I12" t="str">
        <f t="shared" si="5"/>
        <v>exp Southeast Asia/ and 1 and 2017*.yr.</v>
      </c>
      <c r="J12" t="str">
        <f t="shared" si="5"/>
        <v>exp Southeast Asia/ and 1 and 2018*.yr.</v>
      </c>
      <c r="K12" t="str">
        <f t="shared" si="5"/>
        <v>exp Southeast Asia/ and 1 and 2019*.yr.</v>
      </c>
      <c r="L12" t="str">
        <f t="shared" si="5"/>
        <v>exp Southeast Asia/ and 1 and 2020*.yr.</v>
      </c>
      <c r="M12" t="str">
        <f t="shared" si="5"/>
        <v>exp Southeast Asia/ and 1 and 2021*.yr.</v>
      </c>
      <c r="N12" t="str">
        <f t="shared" si="5"/>
        <v>exp Southeast Asia/ and 1 and 2022*.yr.</v>
      </c>
      <c r="O12" t="str">
        <f t="shared" si="5"/>
        <v>exp Southeast Asia/ and 1 and 2023*.yr.</v>
      </c>
      <c r="P12" t="str">
        <f t="shared" si="5"/>
        <v>exp Southeast Asia/ and 1 and 2024*.yr.</v>
      </c>
    </row>
    <row r="13" spans="1:16" x14ac:dyDescent="0.25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2014*.yr.</v>
      </c>
      <c r="G13" t="str">
        <f>$C13&amp;" and 1 and "&amp;G$1&amp;"*.yr."</f>
        <v>exp Africa/ and 1 and 2015*.yr.</v>
      </c>
      <c r="H13" t="str">
        <f t="shared" si="0"/>
        <v>exp Africa/ and 1 and 2016*.yr.</v>
      </c>
      <c r="I13" t="str">
        <f t="shared" si="0"/>
        <v>exp Africa/ and 1 and 2017*.yr.</v>
      </c>
      <c r="J13" t="str">
        <f t="shared" si="0"/>
        <v>exp Africa/ and 1 and 2018*.yr.</v>
      </c>
      <c r="K13" t="str">
        <f t="shared" si="0"/>
        <v>exp Africa/ and 1 and 2019*.yr.</v>
      </c>
      <c r="L13" t="str">
        <f t="shared" si="0"/>
        <v>exp Africa/ and 1 and 2020*.yr.</v>
      </c>
      <c r="M13" t="str">
        <f t="shared" si="0"/>
        <v>exp Africa/ and 1 and 2021*.yr.</v>
      </c>
      <c r="N13" t="str">
        <f t="shared" si="0"/>
        <v>exp Africa/ and 1 and 2022*.yr.</v>
      </c>
      <c r="O13" t="str">
        <f t="shared" si="0"/>
        <v>exp Africa/ and 1 and 2023*.yr.</v>
      </c>
      <c r="P13" t="str">
        <f t="shared" si="0"/>
        <v>exp Africa/ and 1 and 2024*.yr.</v>
      </c>
    </row>
    <row r="14" spans="1:16" x14ac:dyDescent="0.25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2014*.yr.</v>
      </c>
      <c r="G14" t="str">
        <f t="shared" si="0"/>
        <v>exp Middle East/ and 1 and 2015*.yr.</v>
      </c>
      <c r="H14" t="str">
        <f t="shared" si="0"/>
        <v>exp Middle East/ and 1 and 2016*.yr.</v>
      </c>
      <c r="I14" t="str">
        <f t="shared" si="0"/>
        <v>exp Middle East/ and 1 and 2017*.yr.</v>
      </c>
      <c r="J14" t="str">
        <f t="shared" si="0"/>
        <v>exp Middle East/ and 1 and 2018*.yr.</v>
      </c>
      <c r="K14" t="str">
        <f t="shared" si="0"/>
        <v>exp Middle East/ and 1 and 2019*.yr.</v>
      </c>
      <c r="L14" t="str">
        <f t="shared" si="0"/>
        <v>exp Middle East/ and 1 and 2020*.yr.</v>
      </c>
      <c r="M14" t="str">
        <f t="shared" si="0"/>
        <v>exp Middle East/ and 1 and 2021*.yr.</v>
      </c>
      <c r="N14" t="str">
        <f t="shared" si="0"/>
        <v>exp Middle East/ and 1 and 2022*.yr.</v>
      </c>
      <c r="O14" t="str">
        <f t="shared" si="0"/>
        <v>exp Middle East/ and 1 and 2023*.yr.</v>
      </c>
      <c r="P14" t="str">
        <f t="shared" si="0"/>
        <v>exp Middle East/ and 1 and 2024*.yr.</v>
      </c>
    </row>
    <row r="15" spans="1:16" x14ac:dyDescent="0.25">
      <c r="A15" s="1">
        <v>14</v>
      </c>
      <c r="B15" t="s">
        <v>15</v>
      </c>
      <c r="C15" t="s">
        <v>95</v>
      </c>
      <c r="D15" t="str">
        <f t="shared" si="1"/>
        <v>exp "Australia and New Zealand"/ and 1</v>
      </c>
      <c r="E15" t="str">
        <f t="shared" si="2"/>
        <v>exp "Australia and New Zealand"/ and 1 and 2</v>
      </c>
      <c r="F15" t="str">
        <f t="shared" si="3"/>
        <v>exp "Australia and New Zealand"/ and 1 and 2014*.yr.</v>
      </c>
      <c r="G15" t="str">
        <f t="shared" si="0"/>
        <v>exp "Australia and New Zealand"/ and 1 and 2015*.yr.</v>
      </c>
      <c r="H15" t="str">
        <f t="shared" si="0"/>
        <v>exp "Australia and New Zealand"/ and 1 and 2016*.yr.</v>
      </c>
      <c r="I15" t="str">
        <f t="shared" si="0"/>
        <v>exp "Australia and New Zealand"/ and 1 and 2017*.yr.</v>
      </c>
      <c r="J15" t="str">
        <f t="shared" si="0"/>
        <v>exp "Australia and New Zealand"/ and 1 and 2018*.yr.</v>
      </c>
      <c r="K15" t="str">
        <f t="shared" si="0"/>
        <v>exp "Australia and New Zealand"/ and 1 and 2019*.yr.</v>
      </c>
      <c r="L15" t="str">
        <f t="shared" si="0"/>
        <v>exp "Australia and New Zealand"/ and 1 and 2020*.yr.</v>
      </c>
      <c r="M15" t="str">
        <f t="shared" si="0"/>
        <v>exp "Australia and New Zealand"/ and 1 and 2021*.yr.</v>
      </c>
      <c r="N15" t="str">
        <f t="shared" si="0"/>
        <v>exp "Australia and New Zealand"/ and 1 and 2022*.yr.</v>
      </c>
      <c r="O15" t="str">
        <f t="shared" si="0"/>
        <v>exp "Australia and New Zealand"/ and 1 and 2023*.yr.</v>
      </c>
      <c r="P15" t="str">
        <f t="shared" si="0"/>
        <v>exp "Australia and New Zealand"/ and 1 and 2024*.yr.</v>
      </c>
    </row>
    <row r="16" spans="1:16" x14ac:dyDescent="0.25">
      <c r="A16" s="1">
        <v>15</v>
      </c>
      <c r="B16" t="s">
        <v>43</v>
      </c>
      <c r="C16" t="s">
        <v>96</v>
      </c>
      <c r="D16" t="str">
        <f t="shared" si="1"/>
        <v>(exp "South and Central America"/ or exp central Asia/ or northern Asia/  or western Asia/ or Armenia/ or exp Azerbaijan/ or Egypt/ or exp "Georgia (republic)"/ or Caspian Sea/) and 1</v>
      </c>
      <c r="E16" t="str">
        <f t="shared" si="2"/>
        <v>(exp "South and Central America"/ or exp central Asia/ or northern Asia/  or western Asia/ or Armenia/ or exp Azerbaijan/ or Egypt/ or exp "Georgia (republic)"/ or Caspian Sea/) and 1 and 2</v>
      </c>
      <c r="F16" t="str">
        <f t="shared" si="3"/>
        <v>(exp "South and Central America"/ or exp central Asia/ or northern Asia/  or western Asia/ or Armenia/ or exp Azerbaijan/ or Egypt/ or exp "Georgia (republic)"/ or Caspian Sea/) and 1 and 2014*.yr.</v>
      </c>
      <c r="G16" t="str">
        <f t="shared" si="0"/>
        <v>(exp "South and Central America"/ or exp central Asia/ or northern Asia/  or western Asia/ or Armenia/ or exp Azerbaijan/ or Egypt/ or exp "Georgia (republic)"/ or Caspian Sea/) and 1 and 2015*.yr.</v>
      </c>
      <c r="H16" t="str">
        <f t="shared" si="0"/>
        <v>(exp "South and Central America"/ or exp central Asia/ or northern Asia/  or western Asia/ or Armenia/ or exp Azerbaijan/ or Egypt/ or exp "Georgia (republic)"/ or Caspian Sea/) and 1 and 2016*.yr.</v>
      </c>
      <c r="I16" t="str">
        <f t="shared" si="0"/>
        <v>(exp "South and Central America"/ or exp central Asia/ or northern Asia/  or western Asia/ or Armenia/ or exp Azerbaijan/ or Egypt/ or exp "Georgia (republic)"/ or Caspian Sea/) and 1 and 2017*.yr.</v>
      </c>
      <c r="J16" t="str">
        <f t="shared" si="0"/>
        <v>(exp "South and Central America"/ or exp central Asia/ or northern Asia/  or western Asia/ or Armenia/ or exp Azerbaijan/ or Egypt/ or exp "Georgia (republic)"/ or Caspian Sea/) and 1 and 2018*.yr.</v>
      </c>
      <c r="K16" t="str">
        <f t="shared" si="0"/>
        <v>(exp "South and Central America"/ or exp central Asia/ or northern Asia/  or western Asia/ or Armenia/ or exp Azerbaijan/ or Egypt/ or exp "Georgia (republic)"/ or Caspian Sea/) and 1 and 2019*.yr.</v>
      </c>
      <c r="L16" t="str">
        <f t="shared" si="0"/>
        <v>(exp "South and Central America"/ or exp central Asia/ or northern Asia/  or western Asia/ or Armenia/ or exp Azerbaijan/ or Egypt/ or exp "Georgia (republic)"/ or Caspian Sea/) and 1 and 2020*.yr.</v>
      </c>
      <c r="M16" t="str">
        <f t="shared" si="0"/>
        <v>(exp "South and Central America"/ or exp central Asia/ or northern Asia/  or western Asia/ or Armenia/ or exp Azerbaijan/ or Egypt/ or exp "Georgia (republic)"/ or Caspian Sea/) and 1 and 2021*.yr.</v>
      </c>
      <c r="N16" t="str">
        <f t="shared" si="0"/>
        <v>(exp "South and Central America"/ or exp central Asia/ or northern Asia/  or western Asia/ or Armenia/ or exp Azerbaijan/ or Egypt/ or exp "Georgia (republic)"/ or Caspian Sea/) and 1 and 2022*.yr.</v>
      </c>
      <c r="O16" t="str">
        <f t="shared" si="0"/>
        <v>(exp "South and Central America"/ or exp central Asia/ or northern Asia/  or western Asia/ or Armenia/ or exp Azerbaijan/ or Egypt/ or exp "Georgia (republic)"/ or Caspian Sea/) and 1 and 2023*.yr.</v>
      </c>
      <c r="P16" t="str">
        <f t="shared" si="0"/>
        <v>(exp "South and Central America"/ or exp central Asia/ or northern Asia/  or western Asia/ or Armenia/ or exp Azerbaijan/ or Egypt/ or exp "Georgia (republic)"/ or Caspian Sea/) and 1 and 2024*.yr.</v>
      </c>
    </row>
    <row r="17" spans="1:16" x14ac:dyDescent="0.25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2014*.yr.</v>
      </c>
      <c r="G17" t="str">
        <f t="shared" si="0"/>
        <v>(4 and ( 5 OR 6 OR 7 OR 8 OR 9 OR 10 OR 11 OR 12 OR 13 OR 14 OR 15)) and 1 and 2015*.yr.</v>
      </c>
      <c r="H17" t="str">
        <f t="shared" si="0"/>
        <v>(4 and ( 5 OR 6 OR 7 OR 8 OR 9 OR 10 OR 11 OR 12 OR 13 OR 14 OR 15)) and 1 and 2016*.yr.</v>
      </c>
      <c r="I17" t="str">
        <f t="shared" si="0"/>
        <v>(4 and ( 5 OR 6 OR 7 OR 8 OR 9 OR 10 OR 11 OR 12 OR 13 OR 14 OR 15)) and 1 and 2017*.yr.</v>
      </c>
      <c r="J17" t="str">
        <f t="shared" si="0"/>
        <v>(4 and ( 5 OR 6 OR 7 OR 8 OR 9 OR 10 OR 11 OR 12 OR 13 OR 14 OR 15)) and 1 and 2018*.yr.</v>
      </c>
      <c r="K17" t="str">
        <f t="shared" si="0"/>
        <v>(4 and ( 5 OR 6 OR 7 OR 8 OR 9 OR 10 OR 11 OR 12 OR 13 OR 14 OR 15)) and 1 and 2019*.yr.</v>
      </c>
      <c r="L17" t="str">
        <f t="shared" si="0"/>
        <v>(4 and ( 5 OR 6 OR 7 OR 8 OR 9 OR 10 OR 11 OR 12 OR 13 OR 14 OR 15)) and 1 and 2020*.yr.</v>
      </c>
      <c r="M17" t="str">
        <f t="shared" si="0"/>
        <v>(4 and ( 5 OR 6 OR 7 OR 8 OR 9 OR 10 OR 11 OR 12 OR 13 OR 14 OR 15)) and 1 and 2021*.yr.</v>
      </c>
      <c r="N17" t="str">
        <f t="shared" si="0"/>
        <v>(4 and ( 5 OR 6 OR 7 OR 8 OR 9 OR 10 OR 11 OR 12 OR 13 OR 14 OR 15)) and 1 and 2022*.yr.</v>
      </c>
      <c r="O17" t="str">
        <f t="shared" si="0"/>
        <v>(4 and ( 5 OR 6 OR 7 OR 8 OR 9 OR 10 OR 11 OR 12 OR 13 OR 14 OR 15)) and 1 and 2023*.yr.</v>
      </c>
      <c r="P17" t="str">
        <f t="shared" si="0"/>
        <v>(4 and ( 5 OR 6 OR 7 OR 8 OR 9 OR 10 OR 11 OR 12 OR 13 OR 14 OR 15)) and 1 and 2024*.yr.</v>
      </c>
    </row>
    <row r="18" spans="1:16" x14ac:dyDescent="0.25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2014*.yr.</v>
      </c>
      <c r="G18" t="str">
        <f t="shared" si="0"/>
        <v>(5 and ( 4 OR 6 OR 7 OR 8 OR 9 OR 10 OR 11 OR 12 OR 13 OR 14 OR 15)) and 1 and 2015*.yr.</v>
      </c>
      <c r="H18" t="str">
        <f t="shared" si="0"/>
        <v>(5 and ( 4 OR 6 OR 7 OR 8 OR 9 OR 10 OR 11 OR 12 OR 13 OR 14 OR 15)) and 1 and 2016*.yr.</v>
      </c>
      <c r="I18" t="str">
        <f t="shared" si="0"/>
        <v>(5 and ( 4 OR 6 OR 7 OR 8 OR 9 OR 10 OR 11 OR 12 OR 13 OR 14 OR 15)) and 1 and 2017*.yr.</v>
      </c>
      <c r="J18" t="str">
        <f t="shared" si="0"/>
        <v>(5 and ( 4 OR 6 OR 7 OR 8 OR 9 OR 10 OR 11 OR 12 OR 13 OR 14 OR 15)) and 1 and 2018*.yr.</v>
      </c>
      <c r="K18" t="str">
        <f t="shared" si="0"/>
        <v>(5 and ( 4 OR 6 OR 7 OR 8 OR 9 OR 10 OR 11 OR 12 OR 13 OR 14 OR 15)) and 1 and 2019*.yr.</v>
      </c>
      <c r="L18" t="str">
        <f t="shared" si="0"/>
        <v>(5 and ( 4 OR 6 OR 7 OR 8 OR 9 OR 10 OR 11 OR 12 OR 13 OR 14 OR 15)) and 1 and 2020*.yr.</v>
      </c>
      <c r="M18" t="str">
        <f t="shared" si="0"/>
        <v>(5 and ( 4 OR 6 OR 7 OR 8 OR 9 OR 10 OR 11 OR 12 OR 13 OR 14 OR 15)) and 1 and 2021*.yr.</v>
      </c>
      <c r="N18" t="str">
        <f t="shared" si="0"/>
        <v>(5 and ( 4 OR 6 OR 7 OR 8 OR 9 OR 10 OR 11 OR 12 OR 13 OR 14 OR 15)) and 1 and 2022*.yr.</v>
      </c>
      <c r="O18" t="str">
        <f t="shared" si="0"/>
        <v>(5 and ( 4 OR 6 OR 7 OR 8 OR 9 OR 10 OR 11 OR 12 OR 13 OR 14 OR 15)) and 1 and 2023*.yr.</v>
      </c>
      <c r="P18" t="str">
        <f t="shared" si="0"/>
        <v>(5 and ( 4 OR 6 OR 7 OR 8 OR 9 OR 10 OR 11 OR 12 OR 13 OR 14 OR 15)) and 1 and 2024*.yr.</v>
      </c>
    </row>
    <row r="19" spans="1:16" x14ac:dyDescent="0.25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2014*.yr.</v>
      </c>
      <c r="G19" t="str">
        <f t="shared" si="0"/>
        <v>(6 and ( 4 OR 5 OR 7 OR 8 OR 9 OR 10 OR 11 OR 12 OR 13 OR 14 OR 15)) and 1 and 2015*.yr.</v>
      </c>
      <c r="H19" t="str">
        <f t="shared" si="0"/>
        <v>(6 and ( 4 OR 5 OR 7 OR 8 OR 9 OR 10 OR 11 OR 12 OR 13 OR 14 OR 15)) and 1 and 2016*.yr.</v>
      </c>
      <c r="I19" t="str">
        <f t="shared" si="0"/>
        <v>(6 and ( 4 OR 5 OR 7 OR 8 OR 9 OR 10 OR 11 OR 12 OR 13 OR 14 OR 15)) and 1 and 2017*.yr.</v>
      </c>
      <c r="J19" t="str">
        <f t="shared" si="0"/>
        <v>(6 and ( 4 OR 5 OR 7 OR 8 OR 9 OR 10 OR 11 OR 12 OR 13 OR 14 OR 15)) and 1 and 2018*.yr.</v>
      </c>
      <c r="K19" t="str">
        <f t="shared" si="0"/>
        <v>(6 and ( 4 OR 5 OR 7 OR 8 OR 9 OR 10 OR 11 OR 12 OR 13 OR 14 OR 15)) and 1 and 2019*.yr.</v>
      </c>
      <c r="L19" t="str">
        <f t="shared" si="0"/>
        <v>(6 and ( 4 OR 5 OR 7 OR 8 OR 9 OR 10 OR 11 OR 12 OR 13 OR 14 OR 15)) and 1 and 2020*.yr.</v>
      </c>
      <c r="M19" t="str">
        <f t="shared" si="0"/>
        <v>(6 and ( 4 OR 5 OR 7 OR 8 OR 9 OR 10 OR 11 OR 12 OR 13 OR 14 OR 15)) and 1 and 2021*.yr.</v>
      </c>
      <c r="N19" t="str">
        <f t="shared" si="0"/>
        <v>(6 and ( 4 OR 5 OR 7 OR 8 OR 9 OR 10 OR 11 OR 12 OR 13 OR 14 OR 15)) and 1 and 2022*.yr.</v>
      </c>
      <c r="O19" t="str">
        <f t="shared" si="0"/>
        <v>(6 and ( 4 OR 5 OR 7 OR 8 OR 9 OR 10 OR 11 OR 12 OR 13 OR 14 OR 15)) and 1 and 2023*.yr.</v>
      </c>
      <c r="P19" t="str">
        <f t="shared" si="0"/>
        <v>(6 and ( 4 OR 5 OR 7 OR 8 OR 9 OR 10 OR 11 OR 12 OR 13 OR 14 OR 15)) and 1 and 2024*.yr.</v>
      </c>
    </row>
    <row r="20" spans="1:16" x14ac:dyDescent="0.25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2014*.yr.</v>
      </c>
      <c r="G20" t="str">
        <f t="shared" si="3"/>
        <v>(7 AND (4 OR 5 OR 6 OR 8 OR 9 OR 10 OR 11 OR 12 OR 13 OR 14 OR 15)) and 1 and 2015*.yr.</v>
      </c>
      <c r="H20" t="str">
        <f t="shared" si="3"/>
        <v>(7 AND (4 OR 5 OR 6 OR 8 OR 9 OR 10 OR 11 OR 12 OR 13 OR 14 OR 15)) and 1 and 2016*.yr.</v>
      </c>
      <c r="I20" t="str">
        <f t="shared" si="3"/>
        <v>(7 AND (4 OR 5 OR 6 OR 8 OR 9 OR 10 OR 11 OR 12 OR 13 OR 14 OR 15)) and 1 and 2017*.yr.</v>
      </c>
      <c r="J20" t="str">
        <f t="shared" si="3"/>
        <v>(7 AND (4 OR 5 OR 6 OR 8 OR 9 OR 10 OR 11 OR 12 OR 13 OR 14 OR 15)) and 1 and 2018*.yr.</v>
      </c>
      <c r="K20" t="str">
        <f t="shared" si="3"/>
        <v>(7 AND (4 OR 5 OR 6 OR 8 OR 9 OR 10 OR 11 OR 12 OR 13 OR 14 OR 15)) and 1 and 2019*.yr.</v>
      </c>
      <c r="L20" t="str">
        <f t="shared" si="3"/>
        <v>(7 AND (4 OR 5 OR 6 OR 8 OR 9 OR 10 OR 11 OR 12 OR 13 OR 14 OR 15)) and 1 and 2020*.yr.</v>
      </c>
      <c r="M20" t="str">
        <f t="shared" si="3"/>
        <v>(7 AND (4 OR 5 OR 6 OR 8 OR 9 OR 10 OR 11 OR 12 OR 13 OR 14 OR 15)) and 1 and 2021*.yr.</v>
      </c>
      <c r="N20" t="str">
        <f t="shared" si="3"/>
        <v>(7 AND (4 OR 5 OR 6 OR 8 OR 9 OR 10 OR 11 OR 12 OR 13 OR 14 OR 15)) and 1 and 2022*.yr.</v>
      </c>
      <c r="O20" t="str">
        <f t="shared" si="3"/>
        <v>(7 AND (4 OR 5 OR 6 OR 8 OR 9 OR 10 OR 11 OR 12 OR 13 OR 14 OR 15)) and 1 and 2023*.yr.</v>
      </c>
      <c r="P20" t="str">
        <f t="shared" si="3"/>
        <v>(7 AND (4 OR 5 OR 6 OR 8 OR 9 OR 10 OR 11 OR 12 OR 13 OR 14 OR 15)) and 1 and 2024*.yr.</v>
      </c>
    </row>
    <row r="21" spans="1:16" x14ac:dyDescent="0.25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2014*.yr.</v>
      </c>
      <c r="G21" t="str">
        <f t="shared" si="3"/>
        <v>(8 AND (4 OR 5 OR 6 OR 7 OR 9 OR 10 OR 11 OR 12 OR 13 OR 14 OR 15)) and 1 and 2015*.yr.</v>
      </c>
      <c r="H21" t="str">
        <f t="shared" si="3"/>
        <v>(8 AND (4 OR 5 OR 6 OR 7 OR 9 OR 10 OR 11 OR 12 OR 13 OR 14 OR 15)) and 1 and 2016*.yr.</v>
      </c>
      <c r="I21" t="str">
        <f t="shared" si="3"/>
        <v>(8 AND (4 OR 5 OR 6 OR 7 OR 9 OR 10 OR 11 OR 12 OR 13 OR 14 OR 15)) and 1 and 2017*.yr.</v>
      </c>
      <c r="J21" t="str">
        <f t="shared" si="3"/>
        <v>(8 AND (4 OR 5 OR 6 OR 7 OR 9 OR 10 OR 11 OR 12 OR 13 OR 14 OR 15)) and 1 and 2018*.yr.</v>
      </c>
      <c r="K21" t="str">
        <f t="shared" si="3"/>
        <v>(8 AND (4 OR 5 OR 6 OR 7 OR 9 OR 10 OR 11 OR 12 OR 13 OR 14 OR 15)) and 1 and 2019*.yr.</v>
      </c>
      <c r="L21" t="str">
        <f t="shared" si="3"/>
        <v>(8 AND (4 OR 5 OR 6 OR 7 OR 9 OR 10 OR 11 OR 12 OR 13 OR 14 OR 15)) and 1 and 2020*.yr.</v>
      </c>
      <c r="M21" t="str">
        <f t="shared" si="3"/>
        <v>(8 AND (4 OR 5 OR 6 OR 7 OR 9 OR 10 OR 11 OR 12 OR 13 OR 14 OR 15)) and 1 and 2021*.yr.</v>
      </c>
      <c r="N21" t="str">
        <f t="shared" si="3"/>
        <v>(8 AND (4 OR 5 OR 6 OR 7 OR 9 OR 10 OR 11 OR 12 OR 13 OR 14 OR 15)) and 1 and 2022*.yr.</v>
      </c>
      <c r="O21" t="str">
        <f t="shared" si="3"/>
        <v>(8 AND (4 OR 5 OR 6 OR 7 OR 9 OR 10 OR 11 OR 12 OR 13 OR 14 OR 15)) and 1 and 2023*.yr.</v>
      </c>
      <c r="P21" t="str">
        <f t="shared" si="3"/>
        <v>(8 AND (4 OR 5 OR 6 OR 7 OR 9 OR 10 OR 11 OR 12 OR 13 OR 14 OR 15)) and 1 and 2024*.yr.</v>
      </c>
    </row>
    <row r="22" spans="1:16" x14ac:dyDescent="0.25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2014*.yr.</v>
      </c>
      <c r="G22" t="str">
        <f t="shared" si="3"/>
        <v>(9 AND (4 OR 5 OR 6 OR 7 OR 8 OR 10 OR 11 OR 12 OR 13 OR 14 OR 15)) and 1 and 2015*.yr.</v>
      </c>
      <c r="H22" t="str">
        <f t="shared" si="3"/>
        <v>(9 AND (4 OR 5 OR 6 OR 7 OR 8 OR 10 OR 11 OR 12 OR 13 OR 14 OR 15)) and 1 and 2016*.yr.</v>
      </c>
      <c r="I22" t="str">
        <f t="shared" si="3"/>
        <v>(9 AND (4 OR 5 OR 6 OR 7 OR 8 OR 10 OR 11 OR 12 OR 13 OR 14 OR 15)) and 1 and 2017*.yr.</v>
      </c>
      <c r="J22" t="str">
        <f t="shared" si="3"/>
        <v>(9 AND (4 OR 5 OR 6 OR 7 OR 8 OR 10 OR 11 OR 12 OR 13 OR 14 OR 15)) and 1 and 2018*.yr.</v>
      </c>
      <c r="K22" t="str">
        <f t="shared" si="3"/>
        <v>(9 AND (4 OR 5 OR 6 OR 7 OR 8 OR 10 OR 11 OR 12 OR 13 OR 14 OR 15)) and 1 and 2019*.yr.</v>
      </c>
      <c r="L22" t="str">
        <f t="shared" si="3"/>
        <v>(9 AND (4 OR 5 OR 6 OR 7 OR 8 OR 10 OR 11 OR 12 OR 13 OR 14 OR 15)) and 1 and 2020*.yr.</v>
      </c>
      <c r="M22" t="str">
        <f t="shared" si="3"/>
        <v>(9 AND (4 OR 5 OR 6 OR 7 OR 8 OR 10 OR 11 OR 12 OR 13 OR 14 OR 15)) and 1 and 2021*.yr.</v>
      </c>
      <c r="N22" t="str">
        <f t="shared" si="3"/>
        <v>(9 AND (4 OR 5 OR 6 OR 7 OR 8 OR 10 OR 11 OR 12 OR 13 OR 14 OR 15)) and 1 and 2022*.yr.</v>
      </c>
      <c r="O22" t="str">
        <f t="shared" si="3"/>
        <v>(9 AND (4 OR 5 OR 6 OR 7 OR 8 OR 10 OR 11 OR 12 OR 13 OR 14 OR 15)) and 1 and 2023*.yr.</v>
      </c>
      <c r="P22" t="str">
        <f t="shared" si="3"/>
        <v>(9 AND (4 OR 5 OR 6 OR 7 OR 8 OR 10 OR 11 OR 12 OR 13 OR 14 OR 15)) and 1 and 2024*.yr.</v>
      </c>
    </row>
    <row r="23" spans="1:16" x14ac:dyDescent="0.25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2014*.yr.</v>
      </c>
      <c r="G23" t="str">
        <f t="shared" si="3"/>
        <v>(10 AND (4 OR 5 OR 6 OR 7 OR 8 OR 9 OR 11 OR 12 OR 13 OR 14 OR 15)) and 1 and 2015*.yr.</v>
      </c>
      <c r="H23" t="str">
        <f t="shared" si="3"/>
        <v>(10 AND (4 OR 5 OR 6 OR 7 OR 8 OR 9 OR 11 OR 12 OR 13 OR 14 OR 15)) and 1 and 2016*.yr.</v>
      </c>
      <c r="I23" t="str">
        <f t="shared" si="3"/>
        <v>(10 AND (4 OR 5 OR 6 OR 7 OR 8 OR 9 OR 11 OR 12 OR 13 OR 14 OR 15)) and 1 and 2017*.yr.</v>
      </c>
      <c r="J23" t="str">
        <f t="shared" si="3"/>
        <v>(10 AND (4 OR 5 OR 6 OR 7 OR 8 OR 9 OR 11 OR 12 OR 13 OR 14 OR 15)) and 1 and 2018*.yr.</v>
      </c>
      <c r="K23" t="str">
        <f t="shared" si="3"/>
        <v>(10 AND (4 OR 5 OR 6 OR 7 OR 8 OR 9 OR 11 OR 12 OR 13 OR 14 OR 15)) and 1 and 2019*.yr.</v>
      </c>
      <c r="L23" t="str">
        <f t="shared" si="3"/>
        <v>(10 AND (4 OR 5 OR 6 OR 7 OR 8 OR 9 OR 11 OR 12 OR 13 OR 14 OR 15)) and 1 and 2020*.yr.</v>
      </c>
      <c r="M23" t="str">
        <f t="shared" si="3"/>
        <v>(10 AND (4 OR 5 OR 6 OR 7 OR 8 OR 9 OR 11 OR 12 OR 13 OR 14 OR 15)) and 1 and 2021*.yr.</v>
      </c>
      <c r="N23" t="str">
        <f t="shared" si="3"/>
        <v>(10 AND (4 OR 5 OR 6 OR 7 OR 8 OR 9 OR 11 OR 12 OR 13 OR 14 OR 15)) and 1 and 2022*.yr.</v>
      </c>
      <c r="O23" t="str">
        <f t="shared" si="3"/>
        <v>(10 AND (4 OR 5 OR 6 OR 7 OR 8 OR 9 OR 11 OR 12 OR 13 OR 14 OR 15)) and 1 and 2023*.yr.</v>
      </c>
      <c r="P23" t="str">
        <f t="shared" si="3"/>
        <v>(10 AND (4 OR 5 OR 6 OR 7 OR 8 OR 9 OR 11 OR 12 OR 13 OR 14 OR 15)) and 1 and 2024*.yr.</v>
      </c>
    </row>
    <row r="24" spans="1:16" x14ac:dyDescent="0.25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2014*.yr.</v>
      </c>
      <c r="G24" t="str">
        <f t="shared" si="3"/>
        <v>(11 AND (4 OR 5 OR 6 OR 7 OR 8 OR 9 OR 10 OR 12 OR 13 OR 14 OR 15)) and 1 and 2015*.yr.</v>
      </c>
      <c r="H24" t="str">
        <f t="shared" si="3"/>
        <v>(11 AND (4 OR 5 OR 6 OR 7 OR 8 OR 9 OR 10 OR 12 OR 13 OR 14 OR 15)) and 1 and 2016*.yr.</v>
      </c>
      <c r="I24" t="str">
        <f t="shared" si="3"/>
        <v>(11 AND (4 OR 5 OR 6 OR 7 OR 8 OR 9 OR 10 OR 12 OR 13 OR 14 OR 15)) and 1 and 2017*.yr.</v>
      </c>
      <c r="J24" t="str">
        <f t="shared" si="3"/>
        <v>(11 AND (4 OR 5 OR 6 OR 7 OR 8 OR 9 OR 10 OR 12 OR 13 OR 14 OR 15)) and 1 and 2018*.yr.</v>
      </c>
      <c r="K24" t="str">
        <f t="shared" si="3"/>
        <v>(11 AND (4 OR 5 OR 6 OR 7 OR 8 OR 9 OR 10 OR 12 OR 13 OR 14 OR 15)) and 1 and 2019*.yr.</v>
      </c>
      <c r="L24" t="str">
        <f t="shared" si="3"/>
        <v>(11 AND (4 OR 5 OR 6 OR 7 OR 8 OR 9 OR 10 OR 12 OR 13 OR 14 OR 15)) and 1 and 2020*.yr.</v>
      </c>
      <c r="M24" t="str">
        <f t="shared" si="3"/>
        <v>(11 AND (4 OR 5 OR 6 OR 7 OR 8 OR 9 OR 10 OR 12 OR 13 OR 14 OR 15)) and 1 and 2021*.yr.</v>
      </c>
      <c r="N24" t="str">
        <f t="shared" si="3"/>
        <v>(11 AND (4 OR 5 OR 6 OR 7 OR 8 OR 9 OR 10 OR 12 OR 13 OR 14 OR 15)) and 1 and 2022*.yr.</v>
      </c>
      <c r="O24" t="str">
        <f t="shared" si="3"/>
        <v>(11 AND (4 OR 5 OR 6 OR 7 OR 8 OR 9 OR 10 OR 12 OR 13 OR 14 OR 15)) and 1 and 2023*.yr.</v>
      </c>
      <c r="P24" t="str">
        <f t="shared" si="3"/>
        <v>(11 AND (4 OR 5 OR 6 OR 7 OR 8 OR 9 OR 10 OR 12 OR 13 OR 14 OR 15)) and 1 and 2024*.yr.</v>
      </c>
    </row>
    <row r="25" spans="1:16" x14ac:dyDescent="0.25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2014*.yr.</v>
      </c>
      <c r="G25" t="str">
        <f t="shared" si="3"/>
        <v>(12 AND (4 OR 5 OR 6 OR 7 OR 8 OR 9 OR 10 OR 11 OR 13 OR 14 OR 15)) and 1 and 2015*.yr.</v>
      </c>
      <c r="H25" t="str">
        <f t="shared" si="3"/>
        <v>(12 AND (4 OR 5 OR 6 OR 7 OR 8 OR 9 OR 10 OR 11 OR 13 OR 14 OR 15)) and 1 and 2016*.yr.</v>
      </c>
      <c r="I25" t="str">
        <f t="shared" si="3"/>
        <v>(12 AND (4 OR 5 OR 6 OR 7 OR 8 OR 9 OR 10 OR 11 OR 13 OR 14 OR 15)) and 1 and 2017*.yr.</v>
      </c>
      <c r="J25" t="str">
        <f t="shared" si="3"/>
        <v>(12 AND (4 OR 5 OR 6 OR 7 OR 8 OR 9 OR 10 OR 11 OR 13 OR 14 OR 15)) and 1 and 2018*.yr.</v>
      </c>
      <c r="K25" t="str">
        <f t="shared" si="3"/>
        <v>(12 AND (4 OR 5 OR 6 OR 7 OR 8 OR 9 OR 10 OR 11 OR 13 OR 14 OR 15)) and 1 and 2019*.yr.</v>
      </c>
      <c r="L25" t="str">
        <f t="shared" si="3"/>
        <v>(12 AND (4 OR 5 OR 6 OR 7 OR 8 OR 9 OR 10 OR 11 OR 13 OR 14 OR 15)) and 1 and 2020*.yr.</v>
      </c>
      <c r="M25" t="str">
        <f t="shared" si="3"/>
        <v>(12 AND (4 OR 5 OR 6 OR 7 OR 8 OR 9 OR 10 OR 11 OR 13 OR 14 OR 15)) and 1 and 2021*.yr.</v>
      </c>
      <c r="N25" t="str">
        <f t="shared" si="3"/>
        <v>(12 AND (4 OR 5 OR 6 OR 7 OR 8 OR 9 OR 10 OR 11 OR 13 OR 14 OR 15)) and 1 and 2022*.yr.</v>
      </c>
      <c r="O25" t="str">
        <f t="shared" si="3"/>
        <v>(12 AND (4 OR 5 OR 6 OR 7 OR 8 OR 9 OR 10 OR 11 OR 13 OR 14 OR 15)) and 1 and 2023*.yr.</v>
      </c>
      <c r="P25" t="str">
        <f t="shared" si="3"/>
        <v>(12 AND (4 OR 5 OR 6 OR 7 OR 8 OR 9 OR 10 OR 11 OR 13 OR 14 OR 15)) and 1 and 2024*.yr.</v>
      </c>
    </row>
    <row r="26" spans="1:16" x14ac:dyDescent="0.25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2014*.yr.</v>
      </c>
      <c r="G26" t="str">
        <f t="shared" si="3"/>
        <v>(13 AND (4 OR 5 OR 6 OR 7 OR 8 OR 9 OR 10 OR 11 OR 12 OR 14 OR 15)) and 1 and 2015*.yr.</v>
      </c>
      <c r="H26" t="str">
        <f t="shared" si="3"/>
        <v>(13 AND (4 OR 5 OR 6 OR 7 OR 8 OR 9 OR 10 OR 11 OR 12 OR 14 OR 15)) and 1 and 2016*.yr.</v>
      </c>
      <c r="I26" t="str">
        <f t="shared" si="3"/>
        <v>(13 AND (4 OR 5 OR 6 OR 7 OR 8 OR 9 OR 10 OR 11 OR 12 OR 14 OR 15)) and 1 and 2017*.yr.</v>
      </c>
      <c r="J26" t="str">
        <f t="shared" si="3"/>
        <v>(13 AND (4 OR 5 OR 6 OR 7 OR 8 OR 9 OR 10 OR 11 OR 12 OR 14 OR 15)) and 1 and 2018*.yr.</v>
      </c>
      <c r="K26" t="str">
        <f t="shared" si="3"/>
        <v>(13 AND (4 OR 5 OR 6 OR 7 OR 8 OR 9 OR 10 OR 11 OR 12 OR 14 OR 15)) and 1 and 2019*.yr.</v>
      </c>
      <c r="L26" t="str">
        <f t="shared" si="3"/>
        <v>(13 AND (4 OR 5 OR 6 OR 7 OR 8 OR 9 OR 10 OR 11 OR 12 OR 14 OR 15)) and 1 and 2020*.yr.</v>
      </c>
      <c r="M26" t="str">
        <f t="shared" si="3"/>
        <v>(13 AND (4 OR 5 OR 6 OR 7 OR 8 OR 9 OR 10 OR 11 OR 12 OR 14 OR 15)) and 1 and 2021*.yr.</v>
      </c>
      <c r="N26" t="str">
        <f t="shared" si="3"/>
        <v>(13 AND (4 OR 5 OR 6 OR 7 OR 8 OR 9 OR 10 OR 11 OR 12 OR 14 OR 15)) and 1 and 2022*.yr.</v>
      </c>
      <c r="O26" t="str">
        <f t="shared" si="3"/>
        <v>(13 AND (4 OR 5 OR 6 OR 7 OR 8 OR 9 OR 10 OR 11 OR 12 OR 14 OR 15)) and 1 and 2023*.yr.</v>
      </c>
      <c r="P26" t="str">
        <f t="shared" si="3"/>
        <v>(13 AND (4 OR 5 OR 6 OR 7 OR 8 OR 9 OR 10 OR 11 OR 12 OR 14 OR 15)) and 1 and 2024*.yr.</v>
      </c>
    </row>
    <row r="27" spans="1:16" x14ac:dyDescent="0.25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2014*.yr.</v>
      </c>
      <c r="G27" t="str">
        <f t="shared" si="3"/>
        <v>(14 AND (4 OR 5 OR 6 OR 7 OR 8 OR 9 OR 10 OR 11 OR 12 OR 13 OR 15)) and 1 and 2015*.yr.</v>
      </c>
      <c r="H27" t="str">
        <f t="shared" si="3"/>
        <v>(14 AND (4 OR 5 OR 6 OR 7 OR 8 OR 9 OR 10 OR 11 OR 12 OR 13 OR 15)) and 1 and 2016*.yr.</v>
      </c>
      <c r="I27" t="str">
        <f t="shared" si="3"/>
        <v>(14 AND (4 OR 5 OR 6 OR 7 OR 8 OR 9 OR 10 OR 11 OR 12 OR 13 OR 15)) and 1 and 2017*.yr.</v>
      </c>
      <c r="J27" t="str">
        <f t="shared" si="3"/>
        <v>(14 AND (4 OR 5 OR 6 OR 7 OR 8 OR 9 OR 10 OR 11 OR 12 OR 13 OR 15)) and 1 and 2018*.yr.</v>
      </c>
      <c r="K27" t="str">
        <f t="shared" si="3"/>
        <v>(14 AND (4 OR 5 OR 6 OR 7 OR 8 OR 9 OR 10 OR 11 OR 12 OR 13 OR 15)) and 1 and 2019*.yr.</v>
      </c>
      <c r="L27" t="str">
        <f t="shared" si="3"/>
        <v>(14 AND (4 OR 5 OR 6 OR 7 OR 8 OR 9 OR 10 OR 11 OR 12 OR 13 OR 15)) and 1 and 2020*.yr.</v>
      </c>
      <c r="M27" t="str">
        <f t="shared" si="3"/>
        <v>(14 AND (4 OR 5 OR 6 OR 7 OR 8 OR 9 OR 10 OR 11 OR 12 OR 13 OR 15)) and 1 and 2021*.yr.</v>
      </c>
      <c r="N27" t="str">
        <f t="shared" si="3"/>
        <v>(14 AND (4 OR 5 OR 6 OR 7 OR 8 OR 9 OR 10 OR 11 OR 12 OR 13 OR 15)) and 1 and 2022*.yr.</v>
      </c>
      <c r="O27" t="str">
        <f t="shared" si="3"/>
        <v>(14 AND (4 OR 5 OR 6 OR 7 OR 8 OR 9 OR 10 OR 11 OR 12 OR 13 OR 15)) and 1 and 2023*.yr.</v>
      </c>
      <c r="P27" t="str">
        <f t="shared" si="3"/>
        <v>(14 AND (4 OR 5 OR 6 OR 7 OR 8 OR 9 OR 10 OR 11 OR 12 OR 13 OR 15)) and 1 and 2024*.yr.</v>
      </c>
    </row>
    <row r="28" spans="1:16" x14ac:dyDescent="0.25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2014*.yr.</v>
      </c>
      <c r="G28" t="str">
        <f t="shared" si="3"/>
        <v>(15 AND (4 OR 5 OR 6 OR 7 OR 8 OR 9 OR 10 OR 11 OR 12 OR 13 OR 14)) and 1 and 2015*.yr.</v>
      </c>
      <c r="H28" t="str">
        <f t="shared" si="3"/>
        <v>(15 AND (4 OR 5 OR 6 OR 7 OR 8 OR 9 OR 10 OR 11 OR 12 OR 13 OR 14)) and 1 and 2016*.yr.</v>
      </c>
      <c r="I28" t="str">
        <f t="shared" si="3"/>
        <v>(15 AND (4 OR 5 OR 6 OR 7 OR 8 OR 9 OR 10 OR 11 OR 12 OR 13 OR 14)) and 1 and 2017*.yr.</v>
      </c>
      <c r="J28" t="str">
        <f t="shared" si="3"/>
        <v>(15 AND (4 OR 5 OR 6 OR 7 OR 8 OR 9 OR 10 OR 11 OR 12 OR 13 OR 14)) and 1 and 2018*.yr.</v>
      </c>
      <c r="K28" t="str">
        <f t="shared" si="3"/>
        <v>(15 AND (4 OR 5 OR 6 OR 7 OR 8 OR 9 OR 10 OR 11 OR 12 OR 13 OR 14)) and 1 and 2019*.yr.</v>
      </c>
      <c r="L28" t="str">
        <f t="shared" si="3"/>
        <v>(15 AND (4 OR 5 OR 6 OR 7 OR 8 OR 9 OR 10 OR 11 OR 12 OR 13 OR 14)) and 1 and 2020*.yr.</v>
      </c>
      <c r="M28" t="str">
        <f t="shared" si="3"/>
        <v>(15 AND (4 OR 5 OR 6 OR 7 OR 8 OR 9 OR 10 OR 11 OR 12 OR 13 OR 14)) and 1 and 2021*.yr.</v>
      </c>
      <c r="N28" t="str">
        <f t="shared" si="3"/>
        <v>(15 AND (4 OR 5 OR 6 OR 7 OR 8 OR 9 OR 10 OR 11 OR 12 OR 13 OR 14)) and 1 and 2022*.yr.</v>
      </c>
      <c r="O28" t="str">
        <f t="shared" si="3"/>
        <v>(15 AND (4 OR 5 OR 6 OR 7 OR 8 OR 9 OR 10 OR 11 OR 12 OR 13 OR 14)) and 1 and 2023*.yr.</v>
      </c>
      <c r="P28" t="str">
        <f t="shared" si="3"/>
        <v>(15 AND (4 OR 5 OR 6 OR 7 OR 8 OR 9 OR 10 OR 11 OR 12 OR 13 OR 14)) and 1 and 2024*.yr.</v>
      </c>
    </row>
    <row r="29" spans="1:16" x14ac:dyDescent="0.25">
      <c r="A29" s="1">
        <v>28</v>
      </c>
      <c r="B29" t="s">
        <v>61</v>
      </c>
      <c r="C29" t="s">
        <v>94</v>
      </c>
      <c r="D29" t="str">
        <f t="shared" si="1"/>
        <v>(exp Western Hemisphere/ or exp Eastern Hemisphere/) and 1</v>
      </c>
      <c r="E29" t="str">
        <f t="shared" si="2"/>
        <v>(exp Western Hemisphere/ or exp Eastern Hemisphere/) and 1 and 2</v>
      </c>
      <c r="F29" t="str">
        <f t="shared" si="3"/>
        <v>(exp Western Hemisphere/ or exp Eastern Hemisphere/) and 1 and 2014*.yr.</v>
      </c>
      <c r="G29" t="str">
        <f t="shared" si="3"/>
        <v>(exp Western Hemisphere/ or exp Eastern Hemisphere/) and 1 and 2015*.yr.</v>
      </c>
      <c r="H29" t="str">
        <f t="shared" si="3"/>
        <v>(exp Western Hemisphere/ or exp Eastern Hemisphere/) and 1 and 2016*.yr.</v>
      </c>
      <c r="I29" t="str">
        <f t="shared" si="3"/>
        <v>(exp Western Hemisphere/ or exp Eastern Hemisphere/) and 1 and 2017*.yr.</v>
      </c>
      <c r="J29" t="str">
        <f t="shared" si="3"/>
        <v>(exp Western Hemisphere/ or exp Eastern Hemisphere/) and 1 and 2018*.yr.</v>
      </c>
      <c r="K29" t="str">
        <f t="shared" si="3"/>
        <v>(exp Western Hemisphere/ or exp Eastern Hemisphere/) and 1 and 2019*.yr.</v>
      </c>
      <c r="L29" t="str">
        <f t="shared" si="3"/>
        <v>(exp Western Hemisphere/ or exp Eastern Hemisphere/) and 1 and 2020*.yr.</v>
      </c>
      <c r="M29" t="str">
        <f t="shared" si="3"/>
        <v>(exp Western Hemisphere/ or exp Eastern Hemisphere/) and 1 and 2021*.yr.</v>
      </c>
      <c r="N29" t="str">
        <f t="shared" si="3"/>
        <v>(exp Western Hemisphere/ or exp Eastern Hemisphere/) and 1 and 2022*.yr.</v>
      </c>
      <c r="O29" t="str">
        <f t="shared" si="3"/>
        <v>(exp Western Hemisphere/ or exp Eastern Hemisphere/) and 1 and 2023*.yr.</v>
      </c>
      <c r="P29" t="str">
        <f t="shared" si="3"/>
        <v>(exp Western Hemisphere/ or exp Eastern Hemisphere/) and 1 and 2024*.yr.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83C2-185C-4421-BBF9-7DA97ADAB7F8}">
  <sheetPr>
    <tabColor theme="9" tint="-0.249977111117893"/>
  </sheetPr>
  <dimension ref="A1:O45"/>
  <sheetViews>
    <sheetView zoomScale="70" zoomScaleNormal="70" workbookViewId="0"/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5791782</v>
      </c>
      <c r="C2">
        <v>48304</v>
      </c>
      <c r="D2">
        <v>37667</v>
      </c>
      <c r="E2">
        <v>2470</v>
      </c>
      <c r="F2">
        <v>2666</v>
      </c>
      <c r="G2">
        <v>2424</v>
      </c>
      <c r="H2">
        <v>2359</v>
      </c>
      <c r="I2">
        <v>2796</v>
      </c>
      <c r="J2">
        <v>3305</v>
      </c>
      <c r="K2">
        <v>3849</v>
      </c>
      <c r="L2">
        <v>4396</v>
      </c>
      <c r="M2">
        <v>4606</v>
      </c>
      <c r="N2">
        <v>4609</v>
      </c>
      <c r="O2">
        <v>4187</v>
      </c>
    </row>
    <row r="3" spans="1:15" x14ac:dyDescent="0.25">
      <c r="A3" t="s">
        <v>75</v>
      </c>
      <c r="B3">
        <v>1430484</v>
      </c>
      <c r="C3">
        <v>23780</v>
      </c>
      <c r="D3">
        <v>17782</v>
      </c>
      <c r="E3">
        <v>1265</v>
      </c>
      <c r="F3">
        <v>1268</v>
      </c>
      <c r="G3">
        <v>1223</v>
      </c>
      <c r="H3">
        <v>1129</v>
      </c>
      <c r="I3">
        <v>1393</v>
      </c>
      <c r="J3">
        <v>1641</v>
      </c>
      <c r="K3">
        <v>1814</v>
      </c>
      <c r="L3">
        <v>2103</v>
      </c>
      <c r="M3">
        <v>2077</v>
      </c>
      <c r="N3">
        <v>2080</v>
      </c>
      <c r="O3">
        <v>1789</v>
      </c>
    </row>
    <row r="4" spans="1:15" x14ac:dyDescent="0.25">
      <c r="A4" t="s">
        <v>37</v>
      </c>
      <c r="B4">
        <v>326804</v>
      </c>
      <c r="C4">
        <v>2576</v>
      </c>
      <c r="D4">
        <v>2022</v>
      </c>
      <c r="E4">
        <v>143</v>
      </c>
      <c r="F4">
        <v>160</v>
      </c>
      <c r="G4">
        <v>132</v>
      </c>
      <c r="H4">
        <v>141</v>
      </c>
      <c r="I4">
        <v>172</v>
      </c>
      <c r="J4">
        <v>188</v>
      </c>
      <c r="K4">
        <v>211</v>
      </c>
      <c r="L4">
        <v>232</v>
      </c>
      <c r="M4">
        <v>221</v>
      </c>
      <c r="N4">
        <v>207</v>
      </c>
      <c r="O4">
        <v>215</v>
      </c>
    </row>
    <row r="5" spans="1:15" x14ac:dyDescent="0.25">
      <c r="A5" t="s">
        <v>76</v>
      </c>
      <c r="B5">
        <v>484831</v>
      </c>
      <c r="C5">
        <v>4553</v>
      </c>
      <c r="D5">
        <v>3548</v>
      </c>
      <c r="E5">
        <v>308</v>
      </c>
      <c r="F5">
        <v>353</v>
      </c>
      <c r="G5">
        <v>248</v>
      </c>
      <c r="H5">
        <v>220</v>
      </c>
      <c r="I5">
        <v>222</v>
      </c>
      <c r="J5">
        <v>273</v>
      </c>
      <c r="K5">
        <v>281</v>
      </c>
      <c r="L5">
        <v>386</v>
      </c>
      <c r="M5">
        <v>400</v>
      </c>
      <c r="N5">
        <v>472</v>
      </c>
      <c r="O5">
        <v>385</v>
      </c>
    </row>
    <row r="6" spans="1:15" x14ac:dyDescent="0.25">
      <c r="A6" t="s">
        <v>38</v>
      </c>
      <c r="B6">
        <v>1439994</v>
      </c>
      <c r="C6">
        <v>7710</v>
      </c>
      <c r="D6">
        <v>5909</v>
      </c>
      <c r="E6">
        <v>446</v>
      </c>
      <c r="F6">
        <v>503</v>
      </c>
      <c r="G6">
        <v>414</v>
      </c>
      <c r="H6">
        <v>398</v>
      </c>
      <c r="I6">
        <v>443</v>
      </c>
      <c r="J6">
        <v>469</v>
      </c>
      <c r="K6">
        <v>562</v>
      </c>
      <c r="L6">
        <v>609</v>
      </c>
      <c r="M6">
        <v>691</v>
      </c>
      <c r="N6">
        <v>662</v>
      </c>
      <c r="O6">
        <v>712</v>
      </c>
    </row>
    <row r="7" spans="1:15" x14ac:dyDescent="0.25">
      <c r="A7" t="s">
        <v>40</v>
      </c>
      <c r="B7">
        <v>362976</v>
      </c>
      <c r="C7">
        <v>1880</v>
      </c>
      <c r="D7">
        <v>1760</v>
      </c>
      <c r="E7">
        <v>51</v>
      </c>
      <c r="F7">
        <v>52</v>
      </c>
      <c r="G7">
        <v>66</v>
      </c>
      <c r="H7">
        <v>60</v>
      </c>
      <c r="I7">
        <v>99</v>
      </c>
      <c r="J7">
        <v>143</v>
      </c>
      <c r="K7">
        <v>286</v>
      </c>
      <c r="L7">
        <v>268</v>
      </c>
      <c r="M7">
        <v>257</v>
      </c>
      <c r="N7">
        <v>240</v>
      </c>
      <c r="O7">
        <v>238</v>
      </c>
    </row>
    <row r="8" spans="1:15" x14ac:dyDescent="0.25">
      <c r="A8" t="s">
        <v>41</v>
      </c>
      <c r="B8">
        <v>373711</v>
      </c>
      <c r="C8">
        <v>2479</v>
      </c>
      <c r="D8">
        <v>1936</v>
      </c>
      <c r="E8">
        <v>83</v>
      </c>
      <c r="F8">
        <v>125</v>
      </c>
      <c r="G8">
        <v>135</v>
      </c>
      <c r="H8">
        <v>151</v>
      </c>
      <c r="I8">
        <v>137</v>
      </c>
      <c r="J8">
        <v>185</v>
      </c>
      <c r="K8">
        <v>162</v>
      </c>
      <c r="L8">
        <v>221</v>
      </c>
      <c r="M8">
        <v>249</v>
      </c>
      <c r="N8">
        <v>249</v>
      </c>
      <c r="O8">
        <v>239</v>
      </c>
    </row>
    <row r="9" spans="1:15" x14ac:dyDescent="0.25">
      <c r="A9" t="s">
        <v>6</v>
      </c>
      <c r="B9">
        <v>296142</v>
      </c>
      <c r="C9">
        <v>1005</v>
      </c>
      <c r="D9">
        <v>886</v>
      </c>
      <c r="E9">
        <v>25</v>
      </c>
      <c r="F9">
        <v>36</v>
      </c>
      <c r="G9">
        <v>49</v>
      </c>
      <c r="H9">
        <v>58</v>
      </c>
      <c r="I9">
        <v>60</v>
      </c>
      <c r="J9">
        <v>69</v>
      </c>
      <c r="K9">
        <v>99</v>
      </c>
      <c r="L9">
        <v>122</v>
      </c>
      <c r="M9">
        <v>142</v>
      </c>
      <c r="N9">
        <v>124</v>
      </c>
      <c r="O9">
        <v>102</v>
      </c>
    </row>
    <row r="10" spans="1:15" x14ac:dyDescent="0.25">
      <c r="A10" t="s">
        <v>42</v>
      </c>
      <c r="B10">
        <v>170936</v>
      </c>
      <c r="C10">
        <v>905</v>
      </c>
      <c r="D10">
        <v>802</v>
      </c>
      <c r="E10">
        <v>33</v>
      </c>
      <c r="F10">
        <v>38</v>
      </c>
      <c r="G10">
        <v>31</v>
      </c>
      <c r="H10">
        <v>47</v>
      </c>
      <c r="I10">
        <v>66</v>
      </c>
      <c r="J10">
        <v>73</v>
      </c>
      <c r="K10">
        <v>95</v>
      </c>
      <c r="L10">
        <v>101</v>
      </c>
      <c r="M10">
        <v>109</v>
      </c>
      <c r="N10">
        <v>117</v>
      </c>
      <c r="O10">
        <v>92</v>
      </c>
    </row>
    <row r="11" spans="1:15" x14ac:dyDescent="0.25">
      <c r="A11" t="s">
        <v>39</v>
      </c>
      <c r="B11">
        <v>441502</v>
      </c>
      <c r="C11">
        <v>1307</v>
      </c>
      <c r="D11">
        <v>1114</v>
      </c>
      <c r="E11">
        <v>45</v>
      </c>
      <c r="F11">
        <v>59</v>
      </c>
      <c r="G11">
        <v>65</v>
      </c>
      <c r="H11">
        <v>80</v>
      </c>
      <c r="I11">
        <v>90</v>
      </c>
      <c r="J11">
        <v>97</v>
      </c>
      <c r="K11">
        <v>120</v>
      </c>
      <c r="L11">
        <v>124</v>
      </c>
      <c r="M11">
        <v>131</v>
      </c>
      <c r="N11">
        <v>148</v>
      </c>
      <c r="O11">
        <v>155</v>
      </c>
    </row>
    <row r="12" spans="1:15" x14ac:dyDescent="0.25">
      <c r="A12" t="s">
        <v>11</v>
      </c>
      <c r="B12">
        <v>250594</v>
      </c>
      <c r="C12">
        <v>2016</v>
      </c>
      <c r="D12">
        <v>1800</v>
      </c>
      <c r="E12">
        <v>77</v>
      </c>
      <c r="F12">
        <v>65</v>
      </c>
      <c r="G12">
        <v>78</v>
      </c>
      <c r="H12">
        <v>107</v>
      </c>
      <c r="I12">
        <v>139</v>
      </c>
      <c r="J12">
        <v>129</v>
      </c>
      <c r="K12">
        <v>190</v>
      </c>
      <c r="L12">
        <v>267</v>
      </c>
      <c r="M12">
        <v>244</v>
      </c>
      <c r="N12">
        <v>279</v>
      </c>
      <c r="O12">
        <v>225</v>
      </c>
    </row>
    <row r="13" spans="1:15" x14ac:dyDescent="0.25">
      <c r="A13" t="s">
        <v>15</v>
      </c>
      <c r="B13">
        <v>277561</v>
      </c>
      <c r="C13">
        <v>2016</v>
      </c>
      <c r="D13">
        <v>1551</v>
      </c>
      <c r="E13">
        <v>99</v>
      </c>
      <c r="F13">
        <v>103</v>
      </c>
      <c r="G13">
        <v>90</v>
      </c>
      <c r="H13">
        <v>87</v>
      </c>
      <c r="I13">
        <v>113</v>
      </c>
      <c r="J13">
        <v>129</v>
      </c>
      <c r="K13">
        <v>155</v>
      </c>
      <c r="L13">
        <v>140</v>
      </c>
      <c r="M13">
        <v>233</v>
      </c>
      <c r="N13">
        <v>211</v>
      </c>
      <c r="O13">
        <v>191</v>
      </c>
    </row>
    <row r="14" spans="1:15" x14ac:dyDescent="0.25">
      <c r="A14" t="s">
        <v>43</v>
      </c>
      <c r="B14">
        <v>357492</v>
      </c>
      <c r="C14">
        <v>1276</v>
      </c>
      <c r="D14">
        <v>1130</v>
      </c>
      <c r="E14">
        <v>41</v>
      </c>
      <c r="F14">
        <v>58</v>
      </c>
      <c r="G14">
        <v>54</v>
      </c>
      <c r="H14">
        <v>51</v>
      </c>
      <c r="I14">
        <v>83</v>
      </c>
      <c r="J14">
        <v>104</v>
      </c>
      <c r="K14">
        <v>125</v>
      </c>
      <c r="L14">
        <v>153</v>
      </c>
      <c r="M14">
        <v>127</v>
      </c>
      <c r="N14">
        <v>147</v>
      </c>
      <c r="O14">
        <v>187</v>
      </c>
    </row>
    <row r="15" spans="1:15" x14ac:dyDescent="0.25">
      <c r="A15" t="s">
        <v>62</v>
      </c>
      <c r="B15">
        <v>154933</v>
      </c>
      <c r="C15">
        <v>1198</v>
      </c>
      <c r="D15">
        <v>923</v>
      </c>
      <c r="E15">
        <v>61</v>
      </c>
      <c r="F15">
        <v>52</v>
      </c>
      <c r="G15">
        <v>53</v>
      </c>
      <c r="H15">
        <v>57</v>
      </c>
      <c r="I15">
        <v>78</v>
      </c>
      <c r="J15">
        <v>92</v>
      </c>
      <c r="K15">
        <v>97</v>
      </c>
      <c r="L15">
        <v>97</v>
      </c>
      <c r="M15">
        <v>104</v>
      </c>
      <c r="N15">
        <v>109</v>
      </c>
      <c r="O15">
        <v>123</v>
      </c>
    </row>
    <row r="16" spans="1:15" x14ac:dyDescent="0.25">
      <c r="A16" t="s">
        <v>64</v>
      </c>
      <c r="B16">
        <v>89651</v>
      </c>
      <c r="C16">
        <v>525</v>
      </c>
      <c r="D16">
        <v>419</v>
      </c>
      <c r="E16">
        <v>31</v>
      </c>
      <c r="F16">
        <v>29</v>
      </c>
      <c r="G16">
        <v>26</v>
      </c>
      <c r="H16">
        <v>27</v>
      </c>
      <c r="I16">
        <v>39</v>
      </c>
      <c r="J16">
        <v>40</v>
      </c>
      <c r="K16">
        <v>33</v>
      </c>
      <c r="L16">
        <v>47</v>
      </c>
      <c r="M16">
        <v>48</v>
      </c>
      <c r="N16">
        <v>48</v>
      </c>
      <c r="O16">
        <v>51</v>
      </c>
    </row>
    <row r="17" spans="1:15" x14ac:dyDescent="0.25">
      <c r="A17" t="s">
        <v>65</v>
      </c>
      <c r="B17">
        <v>90070</v>
      </c>
      <c r="C17">
        <v>746</v>
      </c>
      <c r="D17">
        <v>551</v>
      </c>
      <c r="E17">
        <v>57</v>
      </c>
      <c r="F17">
        <v>77</v>
      </c>
      <c r="G17">
        <v>46</v>
      </c>
      <c r="H17">
        <v>30</v>
      </c>
      <c r="I17">
        <v>38</v>
      </c>
      <c r="J17">
        <v>48</v>
      </c>
      <c r="K17">
        <v>41</v>
      </c>
      <c r="L17">
        <v>57</v>
      </c>
      <c r="M17">
        <v>46</v>
      </c>
      <c r="N17">
        <v>55</v>
      </c>
      <c r="O17">
        <v>56</v>
      </c>
    </row>
    <row r="18" spans="1:15" x14ac:dyDescent="0.25">
      <c r="A18" t="s">
        <v>66</v>
      </c>
      <c r="B18">
        <v>196459</v>
      </c>
      <c r="C18">
        <v>1259</v>
      </c>
      <c r="D18">
        <v>990</v>
      </c>
      <c r="E18">
        <v>73</v>
      </c>
      <c r="F18">
        <v>102</v>
      </c>
      <c r="G18">
        <v>63</v>
      </c>
      <c r="H18">
        <v>60</v>
      </c>
      <c r="I18">
        <v>88</v>
      </c>
      <c r="J18">
        <v>73</v>
      </c>
      <c r="K18">
        <v>97</v>
      </c>
      <c r="L18">
        <v>104</v>
      </c>
      <c r="M18">
        <v>99</v>
      </c>
      <c r="N18">
        <v>116</v>
      </c>
      <c r="O18">
        <v>115</v>
      </c>
    </row>
    <row r="19" spans="1:15" x14ac:dyDescent="0.25">
      <c r="A19" t="s">
        <v>67</v>
      </c>
      <c r="B19">
        <v>46572</v>
      </c>
      <c r="C19">
        <v>199</v>
      </c>
      <c r="D19">
        <v>174</v>
      </c>
      <c r="E19">
        <v>10</v>
      </c>
      <c r="F19">
        <v>10</v>
      </c>
      <c r="G19">
        <v>16</v>
      </c>
      <c r="H19">
        <v>3</v>
      </c>
      <c r="I19">
        <v>9</v>
      </c>
      <c r="J19">
        <v>16</v>
      </c>
      <c r="K19">
        <v>24</v>
      </c>
      <c r="L19">
        <v>28</v>
      </c>
      <c r="M19">
        <v>23</v>
      </c>
      <c r="N19">
        <v>13</v>
      </c>
      <c r="O19">
        <v>22</v>
      </c>
    </row>
    <row r="20" spans="1:15" x14ac:dyDescent="0.25">
      <c r="A20" t="s">
        <v>68</v>
      </c>
      <c r="B20">
        <v>59058</v>
      </c>
      <c r="C20">
        <v>331</v>
      </c>
      <c r="D20">
        <v>267</v>
      </c>
      <c r="E20">
        <v>12</v>
      </c>
      <c r="F20">
        <v>16</v>
      </c>
      <c r="G20">
        <v>27</v>
      </c>
      <c r="H20">
        <v>22</v>
      </c>
      <c r="I20">
        <v>18</v>
      </c>
      <c r="J20">
        <v>18</v>
      </c>
      <c r="K20">
        <v>18</v>
      </c>
      <c r="L20">
        <v>33</v>
      </c>
      <c r="M20">
        <v>33</v>
      </c>
      <c r="N20">
        <v>42</v>
      </c>
      <c r="O20">
        <v>28</v>
      </c>
    </row>
    <row r="21" spans="1:15" x14ac:dyDescent="0.25">
      <c r="A21" t="s">
        <v>69</v>
      </c>
      <c r="B21">
        <v>40647</v>
      </c>
      <c r="C21">
        <v>228</v>
      </c>
      <c r="D21">
        <v>182</v>
      </c>
      <c r="E21">
        <v>10</v>
      </c>
      <c r="F21">
        <v>12</v>
      </c>
      <c r="G21">
        <v>16</v>
      </c>
      <c r="H21">
        <v>17</v>
      </c>
      <c r="I21">
        <v>14</v>
      </c>
      <c r="J21">
        <v>12</v>
      </c>
      <c r="K21">
        <v>16</v>
      </c>
      <c r="L21">
        <v>24</v>
      </c>
      <c r="M21">
        <v>19</v>
      </c>
      <c r="N21">
        <v>23</v>
      </c>
      <c r="O21">
        <v>19</v>
      </c>
    </row>
    <row r="22" spans="1:15" x14ac:dyDescent="0.25">
      <c r="A22" t="s">
        <v>70</v>
      </c>
      <c r="B22">
        <v>35533</v>
      </c>
      <c r="C22">
        <v>134</v>
      </c>
      <c r="D22">
        <v>114</v>
      </c>
      <c r="E22">
        <v>6</v>
      </c>
      <c r="F22">
        <v>8</v>
      </c>
      <c r="G22">
        <v>2</v>
      </c>
      <c r="H22">
        <v>10</v>
      </c>
      <c r="I22">
        <v>4</v>
      </c>
      <c r="J22">
        <v>9</v>
      </c>
      <c r="K22">
        <v>14</v>
      </c>
      <c r="L22">
        <v>20</v>
      </c>
      <c r="M22">
        <v>14</v>
      </c>
      <c r="N22">
        <v>9</v>
      </c>
      <c r="O22">
        <v>18</v>
      </c>
    </row>
    <row r="23" spans="1:15" x14ac:dyDescent="0.25">
      <c r="A23" t="s">
        <v>63</v>
      </c>
      <c r="B23">
        <v>86198</v>
      </c>
      <c r="C23">
        <v>324</v>
      </c>
      <c r="D23">
        <v>271</v>
      </c>
      <c r="E23">
        <v>12</v>
      </c>
      <c r="F23">
        <v>14</v>
      </c>
      <c r="G23">
        <v>14</v>
      </c>
      <c r="H23">
        <v>17</v>
      </c>
      <c r="I23">
        <v>34</v>
      </c>
      <c r="J23">
        <v>19</v>
      </c>
      <c r="K23">
        <v>27</v>
      </c>
      <c r="L23">
        <v>31</v>
      </c>
      <c r="M23">
        <v>29</v>
      </c>
      <c r="N23">
        <v>38</v>
      </c>
      <c r="O23">
        <v>36</v>
      </c>
    </row>
    <row r="24" spans="1:15" x14ac:dyDescent="0.25">
      <c r="A24" t="s">
        <v>71</v>
      </c>
      <c r="B24">
        <v>41932</v>
      </c>
      <c r="C24">
        <v>396</v>
      </c>
      <c r="D24">
        <v>326</v>
      </c>
      <c r="E24">
        <v>18</v>
      </c>
      <c r="F24">
        <v>19</v>
      </c>
      <c r="G24">
        <v>21</v>
      </c>
      <c r="H24">
        <v>24</v>
      </c>
      <c r="I24">
        <v>51</v>
      </c>
      <c r="J24">
        <v>15</v>
      </c>
      <c r="K24">
        <v>36</v>
      </c>
      <c r="L24">
        <v>46</v>
      </c>
      <c r="M24">
        <v>28</v>
      </c>
      <c r="N24">
        <v>42</v>
      </c>
      <c r="O24">
        <v>26</v>
      </c>
    </row>
    <row r="25" spans="1:15" x14ac:dyDescent="0.25">
      <c r="A25" t="s">
        <v>72</v>
      </c>
      <c r="B25">
        <v>46688</v>
      </c>
      <c r="C25">
        <v>281</v>
      </c>
      <c r="D25">
        <v>198</v>
      </c>
      <c r="E25">
        <v>12</v>
      </c>
      <c r="F25">
        <v>12</v>
      </c>
      <c r="G25">
        <v>13</v>
      </c>
      <c r="H25">
        <v>18</v>
      </c>
      <c r="I25">
        <v>18</v>
      </c>
      <c r="J25">
        <v>10</v>
      </c>
      <c r="K25">
        <v>18</v>
      </c>
      <c r="L25">
        <v>24</v>
      </c>
      <c r="M25">
        <v>26</v>
      </c>
      <c r="N25">
        <v>25</v>
      </c>
      <c r="O25">
        <v>22</v>
      </c>
    </row>
    <row r="26" spans="1:15" x14ac:dyDescent="0.25">
      <c r="A26" t="s">
        <v>73</v>
      </c>
      <c r="B26">
        <v>88563</v>
      </c>
      <c r="C26">
        <v>371</v>
      </c>
      <c r="D26">
        <v>318</v>
      </c>
      <c r="E26">
        <v>17</v>
      </c>
      <c r="F26">
        <v>12</v>
      </c>
      <c r="G26">
        <v>11</v>
      </c>
      <c r="H26">
        <v>18</v>
      </c>
      <c r="I26">
        <v>27</v>
      </c>
      <c r="J26">
        <v>21</v>
      </c>
      <c r="K26">
        <v>28</v>
      </c>
      <c r="L26">
        <v>48</v>
      </c>
      <c r="M26">
        <v>31</v>
      </c>
      <c r="N26">
        <v>46</v>
      </c>
      <c r="O26">
        <v>59</v>
      </c>
    </row>
    <row r="27" spans="1:15" x14ac:dyDescent="0.25">
      <c r="A27" t="s">
        <v>61</v>
      </c>
      <c r="B27">
        <v>5684583</v>
      </c>
      <c r="C27">
        <v>48156</v>
      </c>
      <c r="D27">
        <v>37535</v>
      </c>
      <c r="E27">
        <v>2462</v>
      </c>
      <c r="F27">
        <v>2651</v>
      </c>
      <c r="G27">
        <v>2413</v>
      </c>
      <c r="H27">
        <v>2349</v>
      </c>
      <c r="I27">
        <v>2780</v>
      </c>
      <c r="J27">
        <v>3289</v>
      </c>
      <c r="K27">
        <v>3840</v>
      </c>
      <c r="L27">
        <v>4384</v>
      </c>
      <c r="M27">
        <v>4594</v>
      </c>
      <c r="N27">
        <v>4595</v>
      </c>
      <c r="O27">
        <v>4178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>E3-E15</f>
        <v>1204</v>
      </c>
      <c r="C32">
        <f t="shared" ref="C32:L32" si="0">F3-F15</f>
        <v>1216</v>
      </c>
      <c r="D32">
        <f t="shared" si="0"/>
        <v>1170</v>
      </c>
      <c r="E32">
        <f t="shared" si="0"/>
        <v>1072</v>
      </c>
      <c r="F32">
        <f t="shared" si="0"/>
        <v>1315</v>
      </c>
      <c r="G32">
        <f t="shared" si="0"/>
        <v>1549</v>
      </c>
      <c r="H32">
        <f t="shared" si="0"/>
        <v>1717</v>
      </c>
      <c r="I32">
        <f t="shared" si="0"/>
        <v>2006</v>
      </c>
      <c r="J32">
        <f t="shared" si="0"/>
        <v>1973</v>
      </c>
      <c r="K32">
        <f t="shared" si="0"/>
        <v>1971</v>
      </c>
      <c r="L32">
        <f t="shared" si="0"/>
        <v>1666</v>
      </c>
    </row>
    <row r="33" spans="1:12" x14ac:dyDescent="0.25">
      <c r="A33" t="s">
        <v>37</v>
      </c>
      <c r="B33">
        <f t="shared" ref="B33:B41" si="1">E4-E16</f>
        <v>112</v>
      </c>
      <c r="C33">
        <f t="shared" ref="C33:C42" si="2">F4-F16</f>
        <v>131</v>
      </c>
      <c r="D33">
        <f t="shared" ref="D33:D42" si="3">G4-G16</f>
        <v>106</v>
      </c>
      <c r="E33">
        <f t="shared" ref="E33:E42" si="4">H4-H16</f>
        <v>114</v>
      </c>
      <c r="F33">
        <f t="shared" ref="F33:F42" si="5">I4-I16</f>
        <v>133</v>
      </c>
      <c r="G33">
        <f t="shared" ref="G33:G42" si="6">J4-J16</f>
        <v>148</v>
      </c>
      <c r="H33">
        <f t="shared" ref="H33:H42" si="7">K4-K16</f>
        <v>178</v>
      </c>
      <c r="I33">
        <f t="shared" ref="I33:I42" si="8">L4-L16</f>
        <v>185</v>
      </c>
      <c r="J33">
        <f t="shared" ref="J33:J42" si="9">M4-M16</f>
        <v>173</v>
      </c>
      <c r="K33">
        <f t="shared" ref="K33:K42" si="10">N4-N16</f>
        <v>159</v>
      </c>
      <c r="L33">
        <f t="shared" ref="L33:L42" si="11">O4-O16</f>
        <v>164</v>
      </c>
    </row>
    <row r="34" spans="1:12" x14ac:dyDescent="0.25">
      <c r="A34" t="s">
        <v>76</v>
      </c>
      <c r="B34">
        <f t="shared" si="1"/>
        <v>251</v>
      </c>
      <c r="C34">
        <f t="shared" si="2"/>
        <v>276</v>
      </c>
      <c r="D34">
        <f t="shared" si="3"/>
        <v>202</v>
      </c>
      <c r="E34">
        <f t="shared" si="4"/>
        <v>190</v>
      </c>
      <c r="F34">
        <f t="shared" si="5"/>
        <v>184</v>
      </c>
      <c r="G34">
        <f t="shared" si="6"/>
        <v>225</v>
      </c>
      <c r="H34">
        <f t="shared" si="7"/>
        <v>240</v>
      </c>
      <c r="I34">
        <f t="shared" si="8"/>
        <v>329</v>
      </c>
      <c r="J34">
        <f t="shared" si="9"/>
        <v>354</v>
      </c>
      <c r="K34">
        <f t="shared" si="10"/>
        <v>417</v>
      </c>
      <c r="L34">
        <f t="shared" si="11"/>
        <v>329</v>
      </c>
    </row>
    <row r="35" spans="1:12" x14ac:dyDescent="0.25">
      <c r="A35" t="s">
        <v>38</v>
      </c>
      <c r="B35">
        <f t="shared" si="1"/>
        <v>373</v>
      </c>
      <c r="C35">
        <f t="shared" si="2"/>
        <v>401</v>
      </c>
      <c r="D35">
        <f t="shared" si="3"/>
        <v>351</v>
      </c>
      <c r="E35">
        <f t="shared" si="4"/>
        <v>338</v>
      </c>
      <c r="F35">
        <f t="shared" si="5"/>
        <v>355</v>
      </c>
      <c r="G35">
        <f t="shared" si="6"/>
        <v>396</v>
      </c>
      <c r="H35">
        <f t="shared" si="7"/>
        <v>465</v>
      </c>
      <c r="I35">
        <f t="shared" si="8"/>
        <v>505</v>
      </c>
      <c r="J35">
        <f t="shared" si="9"/>
        <v>592</v>
      </c>
      <c r="K35">
        <f t="shared" si="10"/>
        <v>546</v>
      </c>
      <c r="L35">
        <f t="shared" si="11"/>
        <v>597</v>
      </c>
    </row>
    <row r="36" spans="1:12" x14ac:dyDescent="0.25">
      <c r="A36" t="s">
        <v>40</v>
      </c>
      <c r="B36">
        <f t="shared" si="1"/>
        <v>41</v>
      </c>
      <c r="C36">
        <f t="shared" si="2"/>
        <v>42</v>
      </c>
      <c r="D36">
        <f t="shared" si="3"/>
        <v>50</v>
      </c>
      <c r="E36">
        <f t="shared" si="4"/>
        <v>57</v>
      </c>
      <c r="F36">
        <f t="shared" si="5"/>
        <v>90</v>
      </c>
      <c r="G36">
        <f t="shared" si="6"/>
        <v>127</v>
      </c>
      <c r="H36">
        <f t="shared" si="7"/>
        <v>262</v>
      </c>
      <c r="I36">
        <f t="shared" si="8"/>
        <v>240</v>
      </c>
      <c r="J36">
        <f t="shared" si="9"/>
        <v>234</v>
      </c>
      <c r="K36">
        <f t="shared" si="10"/>
        <v>227</v>
      </c>
      <c r="L36">
        <f t="shared" si="11"/>
        <v>216</v>
      </c>
    </row>
    <row r="37" spans="1:12" x14ac:dyDescent="0.25">
      <c r="A37" t="s">
        <v>41</v>
      </c>
      <c r="B37">
        <f t="shared" si="1"/>
        <v>71</v>
      </c>
      <c r="C37">
        <f t="shared" si="2"/>
        <v>109</v>
      </c>
      <c r="D37">
        <f t="shared" si="3"/>
        <v>108</v>
      </c>
      <c r="E37">
        <f t="shared" si="4"/>
        <v>129</v>
      </c>
      <c r="F37">
        <f t="shared" si="5"/>
        <v>119</v>
      </c>
      <c r="G37">
        <f t="shared" si="6"/>
        <v>167</v>
      </c>
      <c r="H37">
        <f t="shared" si="7"/>
        <v>144</v>
      </c>
      <c r="I37">
        <f t="shared" si="8"/>
        <v>188</v>
      </c>
      <c r="J37">
        <f t="shared" si="9"/>
        <v>216</v>
      </c>
      <c r="K37">
        <f t="shared" si="10"/>
        <v>207</v>
      </c>
      <c r="L37">
        <f t="shared" si="11"/>
        <v>211</v>
      </c>
    </row>
    <row r="38" spans="1:12" x14ac:dyDescent="0.25">
      <c r="A38" t="s">
        <v>6</v>
      </c>
      <c r="B38">
        <f t="shared" si="1"/>
        <v>15</v>
      </c>
      <c r="C38">
        <f t="shared" si="2"/>
        <v>24</v>
      </c>
      <c r="D38">
        <f t="shared" si="3"/>
        <v>33</v>
      </c>
      <c r="E38">
        <f t="shared" si="4"/>
        <v>41</v>
      </c>
      <c r="F38">
        <f t="shared" si="5"/>
        <v>46</v>
      </c>
      <c r="G38">
        <f t="shared" si="6"/>
        <v>57</v>
      </c>
      <c r="H38">
        <f t="shared" si="7"/>
        <v>83</v>
      </c>
      <c r="I38">
        <f t="shared" si="8"/>
        <v>98</v>
      </c>
      <c r="J38">
        <f t="shared" si="9"/>
        <v>123</v>
      </c>
      <c r="K38">
        <f t="shared" si="10"/>
        <v>101</v>
      </c>
      <c r="L38">
        <f t="shared" si="11"/>
        <v>83</v>
      </c>
    </row>
    <row r="39" spans="1:12" x14ac:dyDescent="0.25">
      <c r="A39" t="s">
        <v>42</v>
      </c>
      <c r="B39">
        <f t="shared" si="1"/>
        <v>27</v>
      </c>
      <c r="C39">
        <f t="shared" si="2"/>
        <v>30</v>
      </c>
      <c r="D39">
        <f t="shared" si="3"/>
        <v>29</v>
      </c>
      <c r="E39">
        <f t="shared" si="4"/>
        <v>37</v>
      </c>
      <c r="F39">
        <f t="shared" si="5"/>
        <v>62</v>
      </c>
      <c r="G39">
        <f t="shared" si="6"/>
        <v>64</v>
      </c>
      <c r="H39">
        <f t="shared" si="7"/>
        <v>81</v>
      </c>
      <c r="I39">
        <f t="shared" si="8"/>
        <v>81</v>
      </c>
      <c r="J39">
        <f t="shared" si="9"/>
        <v>95</v>
      </c>
      <c r="K39">
        <f t="shared" si="10"/>
        <v>108</v>
      </c>
      <c r="L39">
        <f t="shared" si="11"/>
        <v>74</v>
      </c>
    </row>
    <row r="40" spans="1:12" x14ac:dyDescent="0.25">
      <c r="A40" t="s">
        <v>39</v>
      </c>
      <c r="B40">
        <f t="shared" si="1"/>
        <v>33</v>
      </c>
      <c r="C40">
        <f t="shared" si="2"/>
        <v>45</v>
      </c>
      <c r="D40">
        <f t="shared" si="3"/>
        <v>51</v>
      </c>
      <c r="E40">
        <f t="shared" si="4"/>
        <v>63</v>
      </c>
      <c r="F40">
        <f t="shared" si="5"/>
        <v>56</v>
      </c>
      <c r="G40">
        <f t="shared" si="6"/>
        <v>78</v>
      </c>
      <c r="H40">
        <f t="shared" si="7"/>
        <v>93</v>
      </c>
      <c r="I40">
        <f t="shared" si="8"/>
        <v>93</v>
      </c>
      <c r="J40">
        <f t="shared" si="9"/>
        <v>102</v>
      </c>
      <c r="K40">
        <f t="shared" si="10"/>
        <v>110</v>
      </c>
      <c r="L40">
        <f t="shared" si="11"/>
        <v>119</v>
      </c>
    </row>
    <row r="41" spans="1:12" x14ac:dyDescent="0.25">
      <c r="A41" t="s">
        <v>11</v>
      </c>
      <c r="B41">
        <f t="shared" si="1"/>
        <v>59</v>
      </c>
      <c r="C41">
        <f t="shared" si="2"/>
        <v>46</v>
      </c>
      <c r="D41">
        <f t="shared" si="3"/>
        <v>57</v>
      </c>
      <c r="E41">
        <f t="shared" si="4"/>
        <v>83</v>
      </c>
      <c r="F41">
        <f t="shared" si="5"/>
        <v>88</v>
      </c>
      <c r="G41">
        <f t="shared" si="6"/>
        <v>114</v>
      </c>
      <c r="H41">
        <f t="shared" si="7"/>
        <v>154</v>
      </c>
      <c r="I41">
        <f t="shared" si="8"/>
        <v>221</v>
      </c>
      <c r="J41">
        <f t="shared" si="9"/>
        <v>216</v>
      </c>
      <c r="K41">
        <f t="shared" si="10"/>
        <v>237</v>
      </c>
      <c r="L41">
        <f t="shared" si="11"/>
        <v>199</v>
      </c>
    </row>
    <row r="42" spans="1:12" x14ac:dyDescent="0.25">
      <c r="A42" t="s">
        <v>15</v>
      </c>
      <c r="B42">
        <f>E13-E25</f>
        <v>87</v>
      </c>
      <c r="C42">
        <f t="shared" si="2"/>
        <v>91</v>
      </c>
      <c r="D42">
        <f t="shared" si="3"/>
        <v>77</v>
      </c>
      <c r="E42">
        <f t="shared" si="4"/>
        <v>69</v>
      </c>
      <c r="F42">
        <f t="shared" si="5"/>
        <v>95</v>
      </c>
      <c r="G42">
        <f t="shared" si="6"/>
        <v>119</v>
      </c>
      <c r="H42">
        <f t="shared" si="7"/>
        <v>137</v>
      </c>
      <c r="I42">
        <f t="shared" si="8"/>
        <v>116</v>
      </c>
      <c r="J42">
        <f t="shared" si="9"/>
        <v>207</v>
      </c>
      <c r="K42">
        <f t="shared" si="10"/>
        <v>186</v>
      </c>
      <c r="L42">
        <f t="shared" si="11"/>
        <v>169</v>
      </c>
    </row>
    <row r="43" spans="1:12" x14ac:dyDescent="0.25">
      <c r="A43" t="s">
        <v>44</v>
      </c>
      <c r="B43">
        <f>E27-SUM(B32:B42)-B44</f>
        <v>165</v>
      </c>
      <c r="C43">
        <f t="shared" ref="C43:L43" si="12">F27-SUM(C32:C42)-C44</f>
        <v>194</v>
      </c>
      <c r="D43">
        <f t="shared" si="12"/>
        <v>136</v>
      </c>
      <c r="E43">
        <f t="shared" si="12"/>
        <v>123</v>
      </c>
      <c r="F43">
        <f t="shared" si="12"/>
        <v>181</v>
      </c>
      <c r="G43">
        <f t="shared" si="12"/>
        <v>162</v>
      </c>
      <c r="H43">
        <f t="shared" si="12"/>
        <v>189</v>
      </c>
      <c r="I43">
        <f t="shared" si="12"/>
        <v>217</v>
      </c>
      <c r="J43">
        <f t="shared" si="12"/>
        <v>213</v>
      </c>
      <c r="K43">
        <f t="shared" si="12"/>
        <v>225</v>
      </c>
      <c r="L43">
        <f t="shared" si="12"/>
        <v>223</v>
      </c>
    </row>
    <row r="44" spans="1:12" x14ac:dyDescent="0.25">
      <c r="A44" t="s">
        <v>43</v>
      </c>
      <c r="B44">
        <f>E14-E26</f>
        <v>24</v>
      </c>
      <c r="C44">
        <f t="shared" ref="C44:L44" si="13">F14-F26</f>
        <v>46</v>
      </c>
      <c r="D44">
        <f t="shared" si="13"/>
        <v>43</v>
      </c>
      <c r="E44">
        <f t="shared" si="13"/>
        <v>33</v>
      </c>
      <c r="F44">
        <f t="shared" si="13"/>
        <v>56</v>
      </c>
      <c r="G44">
        <f t="shared" si="13"/>
        <v>83</v>
      </c>
      <c r="H44">
        <f t="shared" si="13"/>
        <v>97</v>
      </c>
      <c r="I44">
        <f t="shared" si="13"/>
        <v>105</v>
      </c>
      <c r="J44">
        <f t="shared" si="13"/>
        <v>96</v>
      </c>
      <c r="K44">
        <f t="shared" si="13"/>
        <v>101</v>
      </c>
      <c r="L44">
        <f t="shared" si="13"/>
        <v>128</v>
      </c>
    </row>
    <row r="45" spans="1:12" x14ac:dyDescent="0.25">
      <c r="A45" t="s">
        <v>79</v>
      </c>
      <c r="B45">
        <f>SUM(B32:B44)</f>
        <v>2462</v>
      </c>
      <c r="C45">
        <f t="shared" ref="C45:L45" si="14">SUM(C32:C44)</f>
        <v>2651</v>
      </c>
      <c r="D45">
        <f t="shared" si="14"/>
        <v>2413</v>
      </c>
      <c r="E45">
        <f t="shared" si="14"/>
        <v>2349</v>
      </c>
      <c r="F45">
        <f t="shared" si="14"/>
        <v>2780</v>
      </c>
      <c r="G45">
        <f t="shared" si="14"/>
        <v>3289</v>
      </c>
      <c r="H45">
        <f t="shared" si="14"/>
        <v>3840</v>
      </c>
      <c r="I45">
        <f t="shared" si="14"/>
        <v>4384</v>
      </c>
      <c r="J45">
        <f t="shared" si="14"/>
        <v>4594</v>
      </c>
      <c r="K45">
        <f t="shared" si="14"/>
        <v>4595</v>
      </c>
      <c r="L45">
        <f t="shared" si="14"/>
        <v>4178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CB0D-87BF-42E0-BEC7-77BAF9B48623}">
  <sheetPr>
    <tabColor theme="7" tint="-0.249977111117893"/>
  </sheetPr>
  <dimension ref="A1:P29"/>
  <sheetViews>
    <sheetView workbookViewId="0">
      <selection activeCell="D34" sqref="D34"/>
    </sheetView>
  </sheetViews>
  <sheetFormatPr defaultRowHeight="15" x14ac:dyDescent="0.25"/>
  <cols>
    <col min="1" max="1" width="24.85546875" customWidth="1"/>
    <col min="2" max="2" width="20" customWidth="1"/>
    <col min="3" max="3" width="25.28515625" customWidth="1"/>
    <col min="4" max="15" width="20" customWidth="1"/>
    <col min="16" max="16" width="29.140625" customWidth="1"/>
    <col min="17" max="17" width="9.42578125" customWidth="1"/>
  </cols>
  <sheetData>
    <row r="1" spans="1:16" x14ac:dyDescent="0.25">
      <c r="B1" t="s">
        <v>0</v>
      </c>
      <c r="C1" t="s">
        <v>1</v>
      </c>
      <c r="D1" t="s">
        <v>78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5">
      <c r="A2" s="1">
        <v>1</v>
      </c>
      <c r="C2" t="s">
        <v>84</v>
      </c>
      <c r="D2" t="s">
        <v>84</v>
      </c>
      <c r="E2" t="s">
        <v>84</v>
      </c>
      <c r="F2" t="s">
        <v>84</v>
      </c>
      <c r="G2" t="s">
        <v>84</v>
      </c>
      <c r="H2" t="s">
        <v>84</v>
      </c>
      <c r="I2" t="s">
        <v>84</v>
      </c>
      <c r="J2" t="s">
        <v>84</v>
      </c>
      <c r="K2" t="s">
        <v>84</v>
      </c>
      <c r="L2" t="s">
        <v>84</v>
      </c>
      <c r="M2" t="s">
        <v>84</v>
      </c>
      <c r="N2" t="s">
        <v>84</v>
      </c>
      <c r="O2" t="s">
        <v>84</v>
      </c>
      <c r="P2" t="s">
        <v>84</v>
      </c>
    </row>
    <row r="3" spans="1:16" x14ac:dyDescent="0.25">
      <c r="A3" s="1">
        <v>2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1:16" x14ac:dyDescent="0.25">
      <c r="A4" s="1">
        <v>3</v>
      </c>
      <c r="B4" t="s">
        <v>74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"&amp;F$1&amp;"*.dt."</f>
        <v>exp geographic locations/ and 1 and 2014*.dt.</v>
      </c>
      <c r="G4" t="str">
        <f t="shared" ref="G4:P19" si="0">$C4&amp;" and 1 and "&amp;G$1&amp;"*.dt."</f>
        <v>exp geographic locations/ and 1 and 2015*.dt.</v>
      </c>
      <c r="H4" t="str">
        <f t="shared" si="0"/>
        <v>exp geographic locations/ and 1 and 2016*.dt.</v>
      </c>
      <c r="I4" t="str">
        <f t="shared" si="0"/>
        <v>exp geographic locations/ and 1 and 2017*.dt.</v>
      </c>
      <c r="J4" t="str">
        <f t="shared" si="0"/>
        <v>exp geographic locations/ and 1 and 2018*.dt.</v>
      </c>
      <c r="K4" t="str">
        <f t="shared" si="0"/>
        <v>exp geographic locations/ and 1 and 2019*.dt.</v>
      </c>
      <c r="L4" t="str">
        <f t="shared" si="0"/>
        <v>exp geographic locations/ and 1 and 2020*.dt.</v>
      </c>
      <c r="M4" t="str">
        <f t="shared" si="0"/>
        <v>exp geographic locations/ and 1 and 2021*.dt.</v>
      </c>
      <c r="N4" t="str">
        <f t="shared" si="0"/>
        <v>exp geographic locations/ and 1 and 2022*.dt.</v>
      </c>
      <c r="O4" t="str">
        <f t="shared" si="0"/>
        <v>exp geographic locations/ and 1 and 2023*.dt.</v>
      </c>
      <c r="P4" t="str">
        <f>$C4&amp;" and 1 and "&amp;P$1&amp;"*.dt."</f>
        <v>exp geographic locations/ and 1 and 2024*.dt.</v>
      </c>
    </row>
    <row r="5" spans="1:16" x14ac:dyDescent="0.25">
      <c r="A5" s="1">
        <v>4</v>
      </c>
      <c r="B5" s="2" t="s">
        <v>75</v>
      </c>
      <c r="C5" t="s">
        <v>18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P29" si="3">$C5&amp;" and 1 and "&amp;F$1&amp;"*.dt."</f>
        <v>(exp United States/ or Puerto Rico/ or United States Virgin Islands/) and 1 and 2014*.dt.</v>
      </c>
      <c r="G5" t="str">
        <f t="shared" si="0"/>
        <v>(exp United States/ or Puerto Rico/ or United States Virgin Islands/) and 1 and 2015*.dt.</v>
      </c>
      <c r="H5" t="str">
        <f t="shared" si="0"/>
        <v>(exp United States/ or Puerto Rico/ or United States Virgin Islands/) and 1 and 2016*.dt.</v>
      </c>
      <c r="I5" t="str">
        <f t="shared" si="0"/>
        <v>(exp United States/ or Puerto Rico/ or United States Virgin Islands/) and 1 and 2017*.dt.</v>
      </c>
      <c r="J5" t="str">
        <f t="shared" si="0"/>
        <v>(exp United States/ or Puerto Rico/ or United States Virgin Islands/) and 1 and 2018*.dt.</v>
      </c>
      <c r="K5" t="str">
        <f t="shared" si="0"/>
        <v>(exp United States/ or Puerto Rico/ or United States Virgin Islands/) and 1 and 2019*.dt.</v>
      </c>
      <c r="L5" t="str">
        <f t="shared" si="0"/>
        <v>(exp United States/ or Puerto Rico/ or United States Virgin Islands/) and 1 and 2020*.dt.</v>
      </c>
      <c r="M5" t="str">
        <f t="shared" si="0"/>
        <v>(exp United States/ or Puerto Rico/ or United States Virgin Islands/) and 1 and 2021*.dt.</v>
      </c>
      <c r="N5" t="str">
        <f t="shared" si="0"/>
        <v>(exp United States/ or Puerto Rico/ or United States Virgin Islands/) and 1 and 2022*.dt.</v>
      </c>
      <c r="O5" t="str">
        <f t="shared" si="0"/>
        <v>(exp United States/ or Puerto Rico/ or United States Virgin Islands/) and 1 and 2023*.dt.</v>
      </c>
      <c r="P5" t="str">
        <f t="shared" si="0"/>
        <v>(exp United States/ or Puerto Rico/ or United States Virgin Islands/) and 1 and 2024*.dt.</v>
      </c>
    </row>
    <row r="6" spans="1:16" x14ac:dyDescent="0.25">
      <c r="A6" s="1">
        <v>5</v>
      </c>
      <c r="B6" t="s">
        <v>37</v>
      </c>
      <c r="C6" t="s">
        <v>19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ref="F6:P6" si="4">$C6&amp;" and 1 and "&amp;F$1&amp;"*.dt."</f>
        <v>(north america/ or exp canada/ or greenland/ or mexico/ ) and 1 and 2014*.dt.</v>
      </c>
      <c r="G6" t="str">
        <f t="shared" si="4"/>
        <v>(north america/ or exp canada/ or greenland/ or mexico/ ) and 1 and 2015*.dt.</v>
      </c>
      <c r="H6" t="str">
        <f t="shared" si="4"/>
        <v>(north america/ or exp canada/ or greenland/ or mexico/ ) and 1 and 2016*.dt.</v>
      </c>
      <c r="I6" t="str">
        <f t="shared" si="4"/>
        <v>(north america/ or exp canada/ or greenland/ or mexico/ ) and 1 and 2017*.dt.</v>
      </c>
      <c r="J6" t="str">
        <f t="shared" si="4"/>
        <v>(north america/ or exp canada/ or greenland/ or mexico/ ) and 1 and 2018*.dt.</v>
      </c>
      <c r="K6" t="str">
        <f t="shared" si="4"/>
        <v>(north america/ or exp canada/ or greenland/ or mexico/ ) and 1 and 2019*.dt.</v>
      </c>
      <c r="L6" t="str">
        <f t="shared" si="4"/>
        <v>(north america/ or exp canada/ or greenland/ or mexico/ ) and 1 and 2020*.dt.</v>
      </c>
      <c r="M6" t="str">
        <f t="shared" si="4"/>
        <v>(north america/ or exp canada/ or greenland/ or mexico/ ) and 1 and 2021*.dt.</v>
      </c>
      <c r="N6" t="str">
        <f t="shared" si="4"/>
        <v>(north america/ or exp canada/ or greenland/ or mexico/ ) and 1 and 2022*.dt.</v>
      </c>
      <c r="O6" t="str">
        <f t="shared" si="4"/>
        <v>(north america/ or exp canada/ or greenland/ or mexico/ ) and 1 and 2023*.dt.</v>
      </c>
      <c r="P6" t="str">
        <f t="shared" si="4"/>
        <v>(north america/ or exp canada/ or greenland/ or mexico/ ) and 1 and 2024*.dt.</v>
      </c>
    </row>
    <row r="7" spans="1:16" x14ac:dyDescent="0.25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2014*.dt.</v>
      </c>
      <c r="G7" t="str">
        <f t="shared" si="0"/>
        <v>exp united kingdom/ and 1 and 2015*.dt.</v>
      </c>
      <c r="H7" t="str">
        <f t="shared" si="0"/>
        <v>exp united kingdom/ and 1 and 2016*.dt.</v>
      </c>
      <c r="I7" t="str">
        <f t="shared" si="0"/>
        <v>exp united kingdom/ and 1 and 2017*.dt.</v>
      </c>
      <c r="J7" t="str">
        <f t="shared" si="0"/>
        <v>exp united kingdom/ and 1 and 2018*.dt.</v>
      </c>
      <c r="K7" t="str">
        <f t="shared" si="0"/>
        <v>exp united kingdom/ and 1 and 2019*.dt.</v>
      </c>
      <c r="L7" t="str">
        <f t="shared" si="0"/>
        <v>exp united kingdom/ and 1 and 2020*.dt.</v>
      </c>
      <c r="M7" t="str">
        <f t="shared" si="0"/>
        <v>exp united kingdom/ and 1 and 2021*.dt.</v>
      </c>
      <c r="N7" t="str">
        <f t="shared" si="0"/>
        <v>exp united kingdom/ and 1 and 2022*.dt.</v>
      </c>
      <c r="O7" t="str">
        <f t="shared" si="0"/>
        <v>exp united kingdom/ and 1 and 2023*.dt.</v>
      </c>
      <c r="P7" t="str">
        <f t="shared" si="0"/>
        <v>exp united kingdom/ and 1 and 2024*.dt.</v>
      </c>
    </row>
    <row r="8" spans="1:16" x14ac:dyDescent="0.25">
      <c r="A8" s="1">
        <v>7</v>
      </c>
      <c r="B8" t="s">
        <v>38</v>
      </c>
      <c r="C8" t="s">
        <v>17</v>
      </c>
      <c r="D8" t="str">
        <f>C8&amp;" and 1"</f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2014*.dt.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2015*.dt.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2016*.dt.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2017*.dt.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2018*.dt.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2019*.dt.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2020*.dt.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2021*.dt.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2022*.dt.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2023*.dt.</v>
      </c>
      <c r="P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2024*.dt.</v>
      </c>
    </row>
    <row r="9" spans="1:16" x14ac:dyDescent="0.25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5">$C9&amp;" and 1 and "&amp;F$1&amp;"*.dt."</f>
        <v>exp China/ and 1 and 2014*.dt.</v>
      </c>
      <c r="G9" t="str">
        <f t="shared" si="5"/>
        <v>exp China/ and 1 and 2015*.dt.</v>
      </c>
      <c r="H9" t="str">
        <f t="shared" si="5"/>
        <v>exp China/ and 1 and 2016*.dt.</v>
      </c>
      <c r="I9" t="str">
        <f t="shared" si="5"/>
        <v>exp China/ and 1 and 2017*.dt.</v>
      </c>
      <c r="J9" t="str">
        <f t="shared" si="5"/>
        <v>exp China/ and 1 and 2018*.dt.</v>
      </c>
      <c r="K9" t="str">
        <f t="shared" si="5"/>
        <v>exp China/ and 1 and 2019*.dt.</v>
      </c>
      <c r="L9" t="str">
        <f t="shared" si="5"/>
        <v>exp China/ and 1 and 2020*.dt.</v>
      </c>
      <c r="M9" t="str">
        <f t="shared" si="5"/>
        <v>exp China/ and 1 and 2021*.dt.</v>
      </c>
      <c r="N9" t="str">
        <f t="shared" si="5"/>
        <v>exp China/ and 1 and 2022*.dt.</v>
      </c>
      <c r="O9" t="str">
        <f t="shared" si="5"/>
        <v>exp China/ and 1 and 2023*.dt.</v>
      </c>
      <c r="P9" t="str">
        <f t="shared" si="5"/>
        <v>exp China/ and 1 and 2024*.dt.</v>
      </c>
    </row>
    <row r="10" spans="1:16" x14ac:dyDescent="0.25">
      <c r="A10" s="1">
        <v>9</v>
      </c>
      <c r="B10" t="s">
        <v>41</v>
      </c>
      <c r="C10" t="s">
        <v>46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5"/>
        <v>(Asia, Eastern/ or exp Japan/ or exp Korea/ or Mongolia/ or Taiwan/) and 1 and 2014*.dt.</v>
      </c>
      <c r="G10" t="str">
        <f t="shared" si="5"/>
        <v>(Asia, Eastern/ or exp Japan/ or exp Korea/ or Mongolia/ or Taiwan/) and 1 and 2015*.dt.</v>
      </c>
      <c r="H10" t="str">
        <f t="shared" si="5"/>
        <v>(Asia, Eastern/ or exp Japan/ or exp Korea/ or Mongolia/ or Taiwan/) and 1 and 2016*.dt.</v>
      </c>
      <c r="I10" t="str">
        <f t="shared" si="5"/>
        <v>(Asia, Eastern/ or exp Japan/ or exp Korea/ or Mongolia/ or Taiwan/) and 1 and 2017*.dt.</v>
      </c>
      <c r="J10" t="str">
        <f t="shared" si="5"/>
        <v>(Asia, Eastern/ or exp Japan/ or exp Korea/ or Mongolia/ or Taiwan/) and 1 and 2018*.dt.</v>
      </c>
      <c r="K10" t="str">
        <f t="shared" si="5"/>
        <v>(Asia, Eastern/ or exp Japan/ or exp Korea/ or Mongolia/ or Taiwan/) and 1 and 2019*.dt.</v>
      </c>
      <c r="L10" t="str">
        <f t="shared" si="5"/>
        <v>(Asia, Eastern/ or exp Japan/ or exp Korea/ or Mongolia/ or Taiwan/) and 1 and 2020*.dt.</v>
      </c>
      <c r="M10" t="str">
        <f t="shared" si="5"/>
        <v>(Asia, Eastern/ or exp Japan/ or exp Korea/ or Mongolia/ or Taiwan/) and 1 and 2021*.dt.</v>
      </c>
      <c r="N10" t="str">
        <f t="shared" si="5"/>
        <v>(Asia, Eastern/ or exp Japan/ or exp Korea/ or Mongolia/ or Taiwan/) and 1 and 2022*.dt.</v>
      </c>
      <c r="O10" t="str">
        <f t="shared" si="5"/>
        <v>(Asia, Eastern/ or exp Japan/ or exp Korea/ or Mongolia/ or Taiwan/) and 1 and 2023*.dt.</v>
      </c>
      <c r="P10" t="str">
        <f t="shared" si="5"/>
        <v>(Asia, Eastern/ or exp Japan/ or exp Korea/ or Mongolia/ or Taiwan/) and 1 and 2024*.dt.</v>
      </c>
    </row>
    <row r="11" spans="1:16" x14ac:dyDescent="0.25">
      <c r="A11" s="1">
        <v>10</v>
      </c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5"/>
        <v>exp asia, southern/ and 1 and 2014*.dt.</v>
      </c>
      <c r="G11" t="str">
        <f t="shared" si="5"/>
        <v>exp asia, southern/ and 1 and 2015*.dt.</v>
      </c>
      <c r="H11" t="str">
        <f t="shared" si="5"/>
        <v>exp asia, southern/ and 1 and 2016*.dt.</v>
      </c>
      <c r="I11" t="str">
        <f t="shared" si="5"/>
        <v>exp asia, southern/ and 1 and 2017*.dt.</v>
      </c>
      <c r="J11" t="str">
        <f t="shared" si="5"/>
        <v>exp asia, southern/ and 1 and 2018*.dt.</v>
      </c>
      <c r="K11" t="str">
        <f t="shared" si="5"/>
        <v>exp asia, southern/ and 1 and 2019*.dt.</v>
      </c>
      <c r="L11" t="str">
        <f t="shared" si="5"/>
        <v>exp asia, southern/ and 1 and 2020*.dt.</v>
      </c>
      <c r="M11" t="str">
        <f t="shared" si="5"/>
        <v>exp asia, southern/ and 1 and 2021*.dt.</v>
      </c>
      <c r="N11" t="str">
        <f t="shared" si="5"/>
        <v>exp asia, southern/ and 1 and 2022*.dt.</v>
      </c>
      <c r="O11" t="str">
        <f t="shared" si="5"/>
        <v>exp asia, southern/ and 1 and 2023*.dt.</v>
      </c>
      <c r="P11" t="str">
        <f t="shared" si="5"/>
        <v>exp asia, southern/ and 1 and 2024*.dt.</v>
      </c>
    </row>
    <row r="12" spans="1:16" x14ac:dyDescent="0.25">
      <c r="A12" s="1">
        <v>11</v>
      </c>
      <c r="B12" t="s">
        <v>42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5"/>
        <v>exp asia, southeastern/ and 1 and 2014*.dt.</v>
      </c>
      <c r="G12" t="str">
        <f t="shared" si="5"/>
        <v>exp asia, southeastern/ and 1 and 2015*.dt.</v>
      </c>
      <c r="H12" t="str">
        <f t="shared" si="5"/>
        <v>exp asia, southeastern/ and 1 and 2016*.dt.</v>
      </c>
      <c r="I12" t="str">
        <f t="shared" si="5"/>
        <v>exp asia, southeastern/ and 1 and 2017*.dt.</v>
      </c>
      <c r="J12" t="str">
        <f t="shared" si="5"/>
        <v>exp asia, southeastern/ and 1 and 2018*.dt.</v>
      </c>
      <c r="K12" t="str">
        <f t="shared" si="5"/>
        <v>exp asia, southeastern/ and 1 and 2019*.dt.</v>
      </c>
      <c r="L12" t="str">
        <f t="shared" si="5"/>
        <v>exp asia, southeastern/ and 1 and 2020*.dt.</v>
      </c>
      <c r="M12" t="str">
        <f t="shared" si="5"/>
        <v>exp asia, southeastern/ and 1 and 2021*.dt.</v>
      </c>
      <c r="N12" t="str">
        <f t="shared" si="5"/>
        <v>exp asia, southeastern/ and 1 and 2022*.dt.</v>
      </c>
      <c r="O12" t="str">
        <f t="shared" si="5"/>
        <v>exp asia, southeastern/ and 1 and 2023*.dt.</v>
      </c>
      <c r="P12" t="str">
        <f t="shared" si="5"/>
        <v>exp asia, southeastern/ and 1 and 2024*.dt.</v>
      </c>
    </row>
    <row r="13" spans="1:16" x14ac:dyDescent="0.25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2014*.dt.</v>
      </c>
      <c r="G13" t="str">
        <f t="shared" si="0"/>
        <v>exp Africa/ and 1 and 2015*.dt.</v>
      </c>
      <c r="H13" t="str">
        <f t="shared" si="0"/>
        <v>exp Africa/ and 1 and 2016*.dt.</v>
      </c>
      <c r="I13" t="str">
        <f t="shared" si="0"/>
        <v>exp Africa/ and 1 and 2017*.dt.</v>
      </c>
      <c r="J13" t="str">
        <f t="shared" si="0"/>
        <v>exp Africa/ and 1 and 2018*.dt.</v>
      </c>
      <c r="K13" t="str">
        <f t="shared" si="0"/>
        <v>exp Africa/ and 1 and 2019*.dt.</v>
      </c>
      <c r="L13" t="str">
        <f t="shared" si="0"/>
        <v>exp Africa/ and 1 and 2020*.dt.</v>
      </c>
      <c r="M13" t="str">
        <f t="shared" si="0"/>
        <v>exp Africa/ and 1 and 2021*.dt.</v>
      </c>
      <c r="N13" t="str">
        <f t="shared" si="0"/>
        <v>exp Africa/ and 1 and 2022*.dt.</v>
      </c>
      <c r="O13" t="str">
        <f t="shared" si="0"/>
        <v>exp Africa/ and 1 and 2023*.dt.</v>
      </c>
      <c r="P13" t="str">
        <f t="shared" si="0"/>
        <v>exp Africa/ and 1 and 2024*.dt.</v>
      </c>
    </row>
    <row r="14" spans="1:16" x14ac:dyDescent="0.25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2014*.dt.</v>
      </c>
      <c r="G14" t="str">
        <f t="shared" si="0"/>
        <v>exp Middle East/ and 1 and 2015*.dt.</v>
      </c>
      <c r="H14" t="str">
        <f t="shared" si="0"/>
        <v>exp Middle East/ and 1 and 2016*.dt.</v>
      </c>
      <c r="I14" t="str">
        <f t="shared" si="0"/>
        <v>exp Middle East/ and 1 and 2017*.dt.</v>
      </c>
      <c r="J14" t="str">
        <f t="shared" si="0"/>
        <v>exp Middle East/ and 1 and 2018*.dt.</v>
      </c>
      <c r="K14" t="str">
        <f t="shared" si="0"/>
        <v>exp Middle East/ and 1 and 2019*.dt.</v>
      </c>
      <c r="L14" t="str">
        <f t="shared" si="0"/>
        <v>exp Middle East/ and 1 and 2020*.dt.</v>
      </c>
      <c r="M14" t="str">
        <f t="shared" si="0"/>
        <v>exp Middle East/ and 1 and 2021*.dt.</v>
      </c>
      <c r="N14" t="str">
        <f t="shared" si="0"/>
        <v>exp Middle East/ and 1 and 2022*.dt.</v>
      </c>
      <c r="O14" t="str">
        <f t="shared" si="0"/>
        <v>exp Middle East/ and 1 and 2023*.dt.</v>
      </c>
      <c r="P14" t="str">
        <f t="shared" si="0"/>
        <v>exp Middle East/ and 1 and 2024*.dt.</v>
      </c>
    </row>
    <row r="15" spans="1:16" x14ac:dyDescent="0.25">
      <c r="A15" s="1">
        <v>14</v>
      </c>
      <c r="B15" t="s">
        <v>15</v>
      </c>
      <c r="C15" t="s">
        <v>20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2014*.dt.</v>
      </c>
      <c r="G15" t="str">
        <f t="shared" si="0"/>
        <v>(exp Australia/ or New Zealand/) and 1 and 2015*.dt.</v>
      </c>
      <c r="H15" t="str">
        <f t="shared" si="0"/>
        <v>(exp Australia/ or New Zealand/) and 1 and 2016*.dt.</v>
      </c>
      <c r="I15" t="str">
        <f t="shared" si="0"/>
        <v>(exp Australia/ or New Zealand/) and 1 and 2017*.dt.</v>
      </c>
      <c r="J15" t="str">
        <f t="shared" si="0"/>
        <v>(exp Australia/ or New Zealand/) and 1 and 2018*.dt.</v>
      </c>
      <c r="K15" t="str">
        <f t="shared" si="0"/>
        <v>(exp Australia/ or New Zealand/) and 1 and 2019*.dt.</v>
      </c>
      <c r="L15" t="str">
        <f t="shared" si="0"/>
        <v>(exp Australia/ or New Zealand/) and 1 and 2020*.dt.</v>
      </c>
      <c r="M15" t="str">
        <f t="shared" si="0"/>
        <v>(exp Australia/ or New Zealand/) and 1 and 2021*.dt.</v>
      </c>
      <c r="N15" t="str">
        <f t="shared" si="0"/>
        <v>(exp Australia/ or New Zealand/) and 1 and 2022*.dt.</v>
      </c>
      <c r="O15" t="str">
        <f t="shared" si="0"/>
        <v>(exp Australia/ or New Zealand/) and 1 and 2023*.dt.</v>
      </c>
      <c r="P15" t="str">
        <f t="shared" si="0"/>
        <v>(exp Australia/ or New Zealand/) and 1 and 2024*.dt.</v>
      </c>
    </row>
    <row r="16" spans="1:16" x14ac:dyDescent="0.25">
      <c r="A16" s="1">
        <v>15</v>
      </c>
      <c r="B16" t="s">
        <v>43</v>
      </c>
      <c r="C16" t="s">
        <v>47</v>
      </c>
      <c r="D16" t="str">
        <f t="shared" si="1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 t="shared" si="2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2014*.dt.</v>
      </c>
      <c r="G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2015*.dt.</v>
      </c>
      <c r="H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2016*.dt.</v>
      </c>
      <c r="I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2017*.dt.</v>
      </c>
      <c r="J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2018*.dt.</v>
      </c>
      <c r="K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2019*.dt.</v>
      </c>
      <c r="L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2020*.dt.</v>
      </c>
      <c r="M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2021*.dt.</v>
      </c>
      <c r="N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2022*.dt.</v>
      </c>
      <c r="O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2023*.dt.</v>
      </c>
      <c r="P16" t="str">
        <f t="shared" si="0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2024*.dt.</v>
      </c>
    </row>
    <row r="17" spans="1:16" x14ac:dyDescent="0.25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2014*.dt.</v>
      </c>
      <c r="G17" t="str">
        <f t="shared" si="0"/>
        <v>(4 and ( 5 OR 6 OR 7 OR 8 OR 9 OR 10 OR 11 OR 12 OR 13 OR 14 OR 15)) and 1 and 2015*.dt.</v>
      </c>
      <c r="H17" t="str">
        <f t="shared" si="0"/>
        <v>(4 and ( 5 OR 6 OR 7 OR 8 OR 9 OR 10 OR 11 OR 12 OR 13 OR 14 OR 15)) and 1 and 2016*.dt.</v>
      </c>
      <c r="I17" t="str">
        <f t="shared" si="0"/>
        <v>(4 and ( 5 OR 6 OR 7 OR 8 OR 9 OR 10 OR 11 OR 12 OR 13 OR 14 OR 15)) and 1 and 2017*.dt.</v>
      </c>
      <c r="J17" t="str">
        <f t="shared" si="0"/>
        <v>(4 and ( 5 OR 6 OR 7 OR 8 OR 9 OR 10 OR 11 OR 12 OR 13 OR 14 OR 15)) and 1 and 2018*.dt.</v>
      </c>
      <c r="K17" t="str">
        <f t="shared" si="0"/>
        <v>(4 and ( 5 OR 6 OR 7 OR 8 OR 9 OR 10 OR 11 OR 12 OR 13 OR 14 OR 15)) and 1 and 2019*.dt.</v>
      </c>
      <c r="L17" t="str">
        <f t="shared" si="0"/>
        <v>(4 and ( 5 OR 6 OR 7 OR 8 OR 9 OR 10 OR 11 OR 12 OR 13 OR 14 OR 15)) and 1 and 2020*.dt.</v>
      </c>
      <c r="M17" t="str">
        <f t="shared" si="0"/>
        <v>(4 and ( 5 OR 6 OR 7 OR 8 OR 9 OR 10 OR 11 OR 12 OR 13 OR 14 OR 15)) and 1 and 2021*.dt.</v>
      </c>
      <c r="N17" t="str">
        <f t="shared" si="0"/>
        <v>(4 and ( 5 OR 6 OR 7 OR 8 OR 9 OR 10 OR 11 OR 12 OR 13 OR 14 OR 15)) and 1 and 2022*.dt.</v>
      </c>
      <c r="O17" t="str">
        <f t="shared" si="0"/>
        <v>(4 and ( 5 OR 6 OR 7 OR 8 OR 9 OR 10 OR 11 OR 12 OR 13 OR 14 OR 15)) and 1 and 2023*.dt.</v>
      </c>
      <c r="P17" t="str">
        <f t="shared" si="0"/>
        <v>(4 and ( 5 OR 6 OR 7 OR 8 OR 9 OR 10 OR 11 OR 12 OR 13 OR 14 OR 15)) and 1 and 2024*.dt.</v>
      </c>
    </row>
    <row r="18" spans="1:16" x14ac:dyDescent="0.25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2014*.dt.</v>
      </c>
      <c r="G18" t="str">
        <f t="shared" si="0"/>
        <v>(5 and ( 4 OR 6 OR 7 OR 8 OR 9 OR 10 OR 11 OR 12 OR 13 OR 14 OR 15)) and 1 and 2015*.dt.</v>
      </c>
      <c r="H18" t="str">
        <f t="shared" si="0"/>
        <v>(5 and ( 4 OR 6 OR 7 OR 8 OR 9 OR 10 OR 11 OR 12 OR 13 OR 14 OR 15)) and 1 and 2016*.dt.</v>
      </c>
      <c r="I18" t="str">
        <f t="shared" si="0"/>
        <v>(5 and ( 4 OR 6 OR 7 OR 8 OR 9 OR 10 OR 11 OR 12 OR 13 OR 14 OR 15)) and 1 and 2017*.dt.</v>
      </c>
      <c r="J18" t="str">
        <f t="shared" si="0"/>
        <v>(5 and ( 4 OR 6 OR 7 OR 8 OR 9 OR 10 OR 11 OR 12 OR 13 OR 14 OR 15)) and 1 and 2018*.dt.</v>
      </c>
      <c r="K18" t="str">
        <f t="shared" si="0"/>
        <v>(5 and ( 4 OR 6 OR 7 OR 8 OR 9 OR 10 OR 11 OR 12 OR 13 OR 14 OR 15)) and 1 and 2019*.dt.</v>
      </c>
      <c r="L18" t="str">
        <f t="shared" si="0"/>
        <v>(5 and ( 4 OR 6 OR 7 OR 8 OR 9 OR 10 OR 11 OR 12 OR 13 OR 14 OR 15)) and 1 and 2020*.dt.</v>
      </c>
      <c r="M18" t="str">
        <f t="shared" si="0"/>
        <v>(5 and ( 4 OR 6 OR 7 OR 8 OR 9 OR 10 OR 11 OR 12 OR 13 OR 14 OR 15)) and 1 and 2021*.dt.</v>
      </c>
      <c r="N18" t="str">
        <f t="shared" si="0"/>
        <v>(5 and ( 4 OR 6 OR 7 OR 8 OR 9 OR 10 OR 11 OR 12 OR 13 OR 14 OR 15)) and 1 and 2022*.dt.</v>
      </c>
      <c r="O18" t="str">
        <f t="shared" si="0"/>
        <v>(5 and ( 4 OR 6 OR 7 OR 8 OR 9 OR 10 OR 11 OR 12 OR 13 OR 14 OR 15)) and 1 and 2023*.dt.</v>
      </c>
      <c r="P18" t="str">
        <f t="shared" si="0"/>
        <v>(5 and ( 4 OR 6 OR 7 OR 8 OR 9 OR 10 OR 11 OR 12 OR 13 OR 14 OR 15)) and 1 and 2024*.dt.</v>
      </c>
    </row>
    <row r="19" spans="1:16" x14ac:dyDescent="0.25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2014*.dt.</v>
      </c>
      <c r="G19" t="str">
        <f t="shared" si="0"/>
        <v>(6 and ( 4 OR 5 OR 7 OR 8 OR 9 OR 10 OR 11 OR 12 OR 13 OR 14 OR 15)) and 1 and 2015*.dt.</v>
      </c>
      <c r="H19" t="str">
        <f t="shared" si="0"/>
        <v>(6 and ( 4 OR 5 OR 7 OR 8 OR 9 OR 10 OR 11 OR 12 OR 13 OR 14 OR 15)) and 1 and 2016*.dt.</v>
      </c>
      <c r="I19" t="str">
        <f t="shared" si="0"/>
        <v>(6 and ( 4 OR 5 OR 7 OR 8 OR 9 OR 10 OR 11 OR 12 OR 13 OR 14 OR 15)) and 1 and 2017*.dt.</v>
      </c>
      <c r="J19" t="str">
        <f t="shared" si="0"/>
        <v>(6 and ( 4 OR 5 OR 7 OR 8 OR 9 OR 10 OR 11 OR 12 OR 13 OR 14 OR 15)) and 1 and 2018*.dt.</v>
      </c>
      <c r="K19" t="str">
        <f t="shared" si="0"/>
        <v>(6 and ( 4 OR 5 OR 7 OR 8 OR 9 OR 10 OR 11 OR 12 OR 13 OR 14 OR 15)) and 1 and 2019*.dt.</v>
      </c>
      <c r="L19" t="str">
        <f t="shared" si="0"/>
        <v>(6 and ( 4 OR 5 OR 7 OR 8 OR 9 OR 10 OR 11 OR 12 OR 13 OR 14 OR 15)) and 1 and 2020*.dt.</v>
      </c>
      <c r="M19" t="str">
        <f t="shared" si="0"/>
        <v>(6 and ( 4 OR 5 OR 7 OR 8 OR 9 OR 10 OR 11 OR 12 OR 13 OR 14 OR 15)) and 1 and 2021*.dt.</v>
      </c>
      <c r="N19" t="str">
        <f t="shared" si="0"/>
        <v>(6 and ( 4 OR 5 OR 7 OR 8 OR 9 OR 10 OR 11 OR 12 OR 13 OR 14 OR 15)) and 1 and 2022*.dt.</v>
      </c>
      <c r="O19" t="str">
        <f t="shared" si="0"/>
        <v>(6 and ( 4 OR 5 OR 7 OR 8 OR 9 OR 10 OR 11 OR 12 OR 13 OR 14 OR 15)) and 1 and 2023*.dt.</v>
      </c>
      <c r="P19" t="str">
        <f t="shared" si="0"/>
        <v>(6 and ( 4 OR 5 OR 7 OR 8 OR 9 OR 10 OR 11 OR 12 OR 13 OR 14 OR 15)) and 1 and 2024*.dt.</v>
      </c>
    </row>
    <row r="20" spans="1:16" x14ac:dyDescent="0.25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2014*.dt.</v>
      </c>
      <c r="G20" t="str">
        <f t="shared" si="3"/>
        <v>(7 AND (4 OR 5 OR 6 OR 8 OR 9 OR 10 OR 11 OR 12 OR 13 OR 14 OR 15)) and 1 and 2015*.dt.</v>
      </c>
      <c r="H20" t="str">
        <f t="shared" si="3"/>
        <v>(7 AND (4 OR 5 OR 6 OR 8 OR 9 OR 10 OR 11 OR 12 OR 13 OR 14 OR 15)) and 1 and 2016*.dt.</v>
      </c>
      <c r="I20" t="str">
        <f t="shared" si="3"/>
        <v>(7 AND (4 OR 5 OR 6 OR 8 OR 9 OR 10 OR 11 OR 12 OR 13 OR 14 OR 15)) and 1 and 2017*.dt.</v>
      </c>
      <c r="J20" t="str">
        <f t="shared" si="3"/>
        <v>(7 AND (4 OR 5 OR 6 OR 8 OR 9 OR 10 OR 11 OR 12 OR 13 OR 14 OR 15)) and 1 and 2018*.dt.</v>
      </c>
      <c r="K20" t="str">
        <f>$C20&amp;" and 1 and "&amp;K$1&amp;"*.dt."</f>
        <v>(7 AND (4 OR 5 OR 6 OR 8 OR 9 OR 10 OR 11 OR 12 OR 13 OR 14 OR 15)) and 1 and 2019*.dt.</v>
      </c>
      <c r="L20" t="str">
        <f t="shared" si="3"/>
        <v>(7 AND (4 OR 5 OR 6 OR 8 OR 9 OR 10 OR 11 OR 12 OR 13 OR 14 OR 15)) and 1 and 2020*.dt.</v>
      </c>
      <c r="M20" t="str">
        <f t="shared" si="3"/>
        <v>(7 AND (4 OR 5 OR 6 OR 8 OR 9 OR 10 OR 11 OR 12 OR 13 OR 14 OR 15)) and 1 and 2021*.dt.</v>
      </c>
      <c r="N20" t="str">
        <f t="shared" si="3"/>
        <v>(7 AND (4 OR 5 OR 6 OR 8 OR 9 OR 10 OR 11 OR 12 OR 13 OR 14 OR 15)) and 1 and 2022*.dt.</v>
      </c>
      <c r="O20" t="str">
        <f t="shared" si="3"/>
        <v>(7 AND (4 OR 5 OR 6 OR 8 OR 9 OR 10 OR 11 OR 12 OR 13 OR 14 OR 15)) and 1 and 2023*.dt.</v>
      </c>
      <c r="P20" t="str">
        <f t="shared" si="3"/>
        <v>(7 AND (4 OR 5 OR 6 OR 8 OR 9 OR 10 OR 11 OR 12 OR 13 OR 14 OR 15)) and 1 and 2024*.dt.</v>
      </c>
    </row>
    <row r="21" spans="1:16" x14ac:dyDescent="0.25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2014*.dt.</v>
      </c>
      <c r="G21" t="str">
        <f t="shared" si="3"/>
        <v>(8 AND (4 OR 5 OR 6 OR 7 OR 9 OR 10 OR 11 OR 12 OR 13 OR 14 OR 15)) and 1 and 2015*.dt.</v>
      </c>
      <c r="H21" t="str">
        <f t="shared" si="3"/>
        <v>(8 AND (4 OR 5 OR 6 OR 7 OR 9 OR 10 OR 11 OR 12 OR 13 OR 14 OR 15)) and 1 and 2016*.dt.</v>
      </c>
      <c r="I21" t="str">
        <f t="shared" si="3"/>
        <v>(8 AND (4 OR 5 OR 6 OR 7 OR 9 OR 10 OR 11 OR 12 OR 13 OR 14 OR 15)) and 1 and 2017*.dt.</v>
      </c>
      <c r="J21" t="str">
        <f t="shared" si="3"/>
        <v>(8 AND (4 OR 5 OR 6 OR 7 OR 9 OR 10 OR 11 OR 12 OR 13 OR 14 OR 15)) and 1 and 2018*.dt.</v>
      </c>
      <c r="K21" t="str">
        <f t="shared" si="3"/>
        <v>(8 AND (4 OR 5 OR 6 OR 7 OR 9 OR 10 OR 11 OR 12 OR 13 OR 14 OR 15)) and 1 and 2019*.dt.</v>
      </c>
      <c r="L21" t="str">
        <f t="shared" si="3"/>
        <v>(8 AND (4 OR 5 OR 6 OR 7 OR 9 OR 10 OR 11 OR 12 OR 13 OR 14 OR 15)) and 1 and 2020*.dt.</v>
      </c>
      <c r="M21" t="str">
        <f t="shared" si="3"/>
        <v>(8 AND (4 OR 5 OR 6 OR 7 OR 9 OR 10 OR 11 OR 12 OR 13 OR 14 OR 15)) and 1 and 2021*.dt.</v>
      </c>
      <c r="N21" t="str">
        <f t="shared" si="3"/>
        <v>(8 AND (4 OR 5 OR 6 OR 7 OR 9 OR 10 OR 11 OR 12 OR 13 OR 14 OR 15)) and 1 and 2022*.dt.</v>
      </c>
      <c r="O21" t="str">
        <f t="shared" si="3"/>
        <v>(8 AND (4 OR 5 OR 6 OR 7 OR 9 OR 10 OR 11 OR 12 OR 13 OR 14 OR 15)) and 1 and 2023*.dt.</v>
      </c>
      <c r="P21" t="str">
        <f t="shared" si="3"/>
        <v>(8 AND (4 OR 5 OR 6 OR 7 OR 9 OR 10 OR 11 OR 12 OR 13 OR 14 OR 15)) and 1 and 2024*.dt.</v>
      </c>
    </row>
    <row r="22" spans="1:16" x14ac:dyDescent="0.25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2014*.dt.</v>
      </c>
      <c r="G22" t="str">
        <f t="shared" si="3"/>
        <v>(9 AND (4 OR 5 OR 6 OR 7 OR 8 OR 10 OR 11 OR 12 OR 13 OR 14 OR 15)) and 1 and 2015*.dt.</v>
      </c>
      <c r="H22" t="str">
        <f t="shared" si="3"/>
        <v>(9 AND (4 OR 5 OR 6 OR 7 OR 8 OR 10 OR 11 OR 12 OR 13 OR 14 OR 15)) and 1 and 2016*.dt.</v>
      </c>
      <c r="I22" t="str">
        <f t="shared" si="3"/>
        <v>(9 AND (4 OR 5 OR 6 OR 7 OR 8 OR 10 OR 11 OR 12 OR 13 OR 14 OR 15)) and 1 and 2017*.dt.</v>
      </c>
      <c r="J22" t="str">
        <f t="shared" si="3"/>
        <v>(9 AND (4 OR 5 OR 6 OR 7 OR 8 OR 10 OR 11 OR 12 OR 13 OR 14 OR 15)) and 1 and 2018*.dt.</v>
      </c>
      <c r="K22" t="str">
        <f t="shared" si="3"/>
        <v>(9 AND (4 OR 5 OR 6 OR 7 OR 8 OR 10 OR 11 OR 12 OR 13 OR 14 OR 15)) and 1 and 2019*.dt.</v>
      </c>
      <c r="L22" t="str">
        <f t="shared" si="3"/>
        <v>(9 AND (4 OR 5 OR 6 OR 7 OR 8 OR 10 OR 11 OR 12 OR 13 OR 14 OR 15)) and 1 and 2020*.dt.</v>
      </c>
      <c r="M22" t="str">
        <f t="shared" si="3"/>
        <v>(9 AND (4 OR 5 OR 6 OR 7 OR 8 OR 10 OR 11 OR 12 OR 13 OR 14 OR 15)) and 1 and 2021*.dt.</v>
      </c>
      <c r="N22" t="str">
        <f t="shared" si="3"/>
        <v>(9 AND (4 OR 5 OR 6 OR 7 OR 8 OR 10 OR 11 OR 12 OR 13 OR 14 OR 15)) and 1 and 2022*.dt.</v>
      </c>
      <c r="O22" t="str">
        <f t="shared" si="3"/>
        <v>(9 AND (4 OR 5 OR 6 OR 7 OR 8 OR 10 OR 11 OR 12 OR 13 OR 14 OR 15)) and 1 and 2023*.dt.</v>
      </c>
      <c r="P22" t="str">
        <f t="shared" si="3"/>
        <v>(9 AND (4 OR 5 OR 6 OR 7 OR 8 OR 10 OR 11 OR 12 OR 13 OR 14 OR 15)) and 1 and 2024*.dt.</v>
      </c>
    </row>
    <row r="23" spans="1:16" x14ac:dyDescent="0.25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2014*.dt.</v>
      </c>
      <c r="G23" t="str">
        <f t="shared" si="3"/>
        <v>(10 AND (4 OR 5 OR 6 OR 7 OR 8 OR 9 OR 11 OR 12 OR 13 OR 14 OR 15)) and 1 and 2015*.dt.</v>
      </c>
      <c r="H23" t="str">
        <f t="shared" si="3"/>
        <v>(10 AND (4 OR 5 OR 6 OR 7 OR 8 OR 9 OR 11 OR 12 OR 13 OR 14 OR 15)) and 1 and 2016*.dt.</v>
      </c>
      <c r="I23" t="str">
        <f t="shared" si="3"/>
        <v>(10 AND (4 OR 5 OR 6 OR 7 OR 8 OR 9 OR 11 OR 12 OR 13 OR 14 OR 15)) and 1 and 2017*.dt.</v>
      </c>
      <c r="J23" t="str">
        <f t="shared" si="3"/>
        <v>(10 AND (4 OR 5 OR 6 OR 7 OR 8 OR 9 OR 11 OR 12 OR 13 OR 14 OR 15)) and 1 and 2018*.dt.</v>
      </c>
      <c r="K23" t="str">
        <f t="shared" si="3"/>
        <v>(10 AND (4 OR 5 OR 6 OR 7 OR 8 OR 9 OR 11 OR 12 OR 13 OR 14 OR 15)) and 1 and 2019*.dt.</v>
      </c>
      <c r="L23" t="str">
        <f t="shared" si="3"/>
        <v>(10 AND (4 OR 5 OR 6 OR 7 OR 8 OR 9 OR 11 OR 12 OR 13 OR 14 OR 15)) and 1 and 2020*.dt.</v>
      </c>
      <c r="M23" t="str">
        <f t="shared" si="3"/>
        <v>(10 AND (4 OR 5 OR 6 OR 7 OR 8 OR 9 OR 11 OR 12 OR 13 OR 14 OR 15)) and 1 and 2021*.dt.</v>
      </c>
      <c r="N23" t="str">
        <f t="shared" si="3"/>
        <v>(10 AND (4 OR 5 OR 6 OR 7 OR 8 OR 9 OR 11 OR 12 OR 13 OR 14 OR 15)) and 1 and 2022*.dt.</v>
      </c>
      <c r="O23" t="str">
        <f t="shared" si="3"/>
        <v>(10 AND (4 OR 5 OR 6 OR 7 OR 8 OR 9 OR 11 OR 12 OR 13 OR 14 OR 15)) and 1 and 2023*.dt.</v>
      </c>
      <c r="P23" t="str">
        <f t="shared" si="3"/>
        <v>(10 AND (4 OR 5 OR 6 OR 7 OR 8 OR 9 OR 11 OR 12 OR 13 OR 14 OR 15)) and 1 and 2024*.dt.</v>
      </c>
    </row>
    <row r="24" spans="1:16" x14ac:dyDescent="0.25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2014*.dt.</v>
      </c>
      <c r="G24" t="str">
        <f t="shared" si="3"/>
        <v>(11 AND (4 OR 5 OR 6 OR 7 OR 8 OR 9 OR 10 OR 12 OR 13 OR 14 OR 15)) and 1 and 2015*.dt.</v>
      </c>
      <c r="H24" t="str">
        <f t="shared" si="3"/>
        <v>(11 AND (4 OR 5 OR 6 OR 7 OR 8 OR 9 OR 10 OR 12 OR 13 OR 14 OR 15)) and 1 and 2016*.dt.</v>
      </c>
      <c r="I24" t="str">
        <f t="shared" si="3"/>
        <v>(11 AND (4 OR 5 OR 6 OR 7 OR 8 OR 9 OR 10 OR 12 OR 13 OR 14 OR 15)) and 1 and 2017*.dt.</v>
      </c>
      <c r="J24" t="str">
        <f t="shared" si="3"/>
        <v>(11 AND (4 OR 5 OR 6 OR 7 OR 8 OR 9 OR 10 OR 12 OR 13 OR 14 OR 15)) and 1 and 2018*.dt.</v>
      </c>
      <c r="K24" t="str">
        <f t="shared" si="3"/>
        <v>(11 AND (4 OR 5 OR 6 OR 7 OR 8 OR 9 OR 10 OR 12 OR 13 OR 14 OR 15)) and 1 and 2019*.dt.</v>
      </c>
      <c r="L24" t="str">
        <f t="shared" si="3"/>
        <v>(11 AND (4 OR 5 OR 6 OR 7 OR 8 OR 9 OR 10 OR 12 OR 13 OR 14 OR 15)) and 1 and 2020*.dt.</v>
      </c>
      <c r="M24" t="str">
        <f t="shared" si="3"/>
        <v>(11 AND (4 OR 5 OR 6 OR 7 OR 8 OR 9 OR 10 OR 12 OR 13 OR 14 OR 15)) and 1 and 2021*.dt.</v>
      </c>
      <c r="N24" t="str">
        <f t="shared" si="3"/>
        <v>(11 AND (4 OR 5 OR 6 OR 7 OR 8 OR 9 OR 10 OR 12 OR 13 OR 14 OR 15)) and 1 and 2022*.dt.</v>
      </c>
      <c r="O24" t="str">
        <f t="shared" si="3"/>
        <v>(11 AND (4 OR 5 OR 6 OR 7 OR 8 OR 9 OR 10 OR 12 OR 13 OR 14 OR 15)) and 1 and 2023*.dt.</v>
      </c>
      <c r="P24" t="str">
        <f t="shared" si="3"/>
        <v>(11 AND (4 OR 5 OR 6 OR 7 OR 8 OR 9 OR 10 OR 12 OR 13 OR 14 OR 15)) and 1 and 2024*.dt.</v>
      </c>
    </row>
    <row r="25" spans="1:16" x14ac:dyDescent="0.25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2014*.dt.</v>
      </c>
      <c r="G25" t="str">
        <f t="shared" si="3"/>
        <v>(12 AND (4 OR 5 OR 6 OR 7 OR 8 OR 9 OR 10 OR 11 OR 13 OR 14 OR 15)) and 1 and 2015*.dt.</v>
      </c>
      <c r="H25" t="str">
        <f t="shared" si="3"/>
        <v>(12 AND (4 OR 5 OR 6 OR 7 OR 8 OR 9 OR 10 OR 11 OR 13 OR 14 OR 15)) and 1 and 2016*.dt.</v>
      </c>
      <c r="I25" t="str">
        <f t="shared" si="3"/>
        <v>(12 AND (4 OR 5 OR 6 OR 7 OR 8 OR 9 OR 10 OR 11 OR 13 OR 14 OR 15)) and 1 and 2017*.dt.</v>
      </c>
      <c r="J25" t="str">
        <f t="shared" si="3"/>
        <v>(12 AND (4 OR 5 OR 6 OR 7 OR 8 OR 9 OR 10 OR 11 OR 13 OR 14 OR 15)) and 1 and 2018*.dt.</v>
      </c>
      <c r="K25" t="str">
        <f t="shared" si="3"/>
        <v>(12 AND (4 OR 5 OR 6 OR 7 OR 8 OR 9 OR 10 OR 11 OR 13 OR 14 OR 15)) and 1 and 2019*.dt.</v>
      </c>
      <c r="L25" t="str">
        <f t="shared" si="3"/>
        <v>(12 AND (4 OR 5 OR 6 OR 7 OR 8 OR 9 OR 10 OR 11 OR 13 OR 14 OR 15)) and 1 and 2020*.dt.</v>
      </c>
      <c r="M25" t="str">
        <f t="shared" si="3"/>
        <v>(12 AND (4 OR 5 OR 6 OR 7 OR 8 OR 9 OR 10 OR 11 OR 13 OR 14 OR 15)) and 1 and 2021*.dt.</v>
      </c>
      <c r="N25" t="str">
        <f t="shared" si="3"/>
        <v>(12 AND (4 OR 5 OR 6 OR 7 OR 8 OR 9 OR 10 OR 11 OR 13 OR 14 OR 15)) and 1 and 2022*.dt.</v>
      </c>
      <c r="O25" t="str">
        <f t="shared" si="3"/>
        <v>(12 AND (4 OR 5 OR 6 OR 7 OR 8 OR 9 OR 10 OR 11 OR 13 OR 14 OR 15)) and 1 and 2023*.dt.</v>
      </c>
      <c r="P25" t="str">
        <f t="shared" si="3"/>
        <v>(12 AND (4 OR 5 OR 6 OR 7 OR 8 OR 9 OR 10 OR 11 OR 13 OR 14 OR 15)) and 1 and 2024*.dt.</v>
      </c>
    </row>
    <row r="26" spans="1:16" x14ac:dyDescent="0.25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2014*.dt.</v>
      </c>
      <c r="G26" t="str">
        <f t="shared" si="3"/>
        <v>(13 AND (4 OR 5 OR 6 OR 7 OR 8 OR 9 OR 10 OR 11 OR 12 OR 14 OR 15)) and 1 and 2015*.dt.</v>
      </c>
      <c r="H26" t="str">
        <f t="shared" si="3"/>
        <v>(13 AND (4 OR 5 OR 6 OR 7 OR 8 OR 9 OR 10 OR 11 OR 12 OR 14 OR 15)) and 1 and 2016*.dt.</v>
      </c>
      <c r="I26" t="str">
        <f t="shared" si="3"/>
        <v>(13 AND (4 OR 5 OR 6 OR 7 OR 8 OR 9 OR 10 OR 11 OR 12 OR 14 OR 15)) and 1 and 2017*.dt.</v>
      </c>
      <c r="J26" t="str">
        <f t="shared" si="3"/>
        <v>(13 AND (4 OR 5 OR 6 OR 7 OR 8 OR 9 OR 10 OR 11 OR 12 OR 14 OR 15)) and 1 and 2018*.dt.</v>
      </c>
      <c r="K26" t="str">
        <f t="shared" si="3"/>
        <v>(13 AND (4 OR 5 OR 6 OR 7 OR 8 OR 9 OR 10 OR 11 OR 12 OR 14 OR 15)) and 1 and 2019*.dt.</v>
      </c>
      <c r="L26" t="str">
        <f t="shared" si="3"/>
        <v>(13 AND (4 OR 5 OR 6 OR 7 OR 8 OR 9 OR 10 OR 11 OR 12 OR 14 OR 15)) and 1 and 2020*.dt.</v>
      </c>
      <c r="M26" t="str">
        <f t="shared" si="3"/>
        <v>(13 AND (4 OR 5 OR 6 OR 7 OR 8 OR 9 OR 10 OR 11 OR 12 OR 14 OR 15)) and 1 and 2021*.dt.</v>
      </c>
      <c r="N26" t="str">
        <f t="shared" si="3"/>
        <v>(13 AND (4 OR 5 OR 6 OR 7 OR 8 OR 9 OR 10 OR 11 OR 12 OR 14 OR 15)) and 1 and 2022*.dt.</v>
      </c>
      <c r="O26" t="str">
        <f t="shared" si="3"/>
        <v>(13 AND (4 OR 5 OR 6 OR 7 OR 8 OR 9 OR 10 OR 11 OR 12 OR 14 OR 15)) and 1 and 2023*.dt.</v>
      </c>
      <c r="P26" t="str">
        <f t="shared" si="3"/>
        <v>(13 AND (4 OR 5 OR 6 OR 7 OR 8 OR 9 OR 10 OR 11 OR 12 OR 14 OR 15)) and 1 and 2024*.dt.</v>
      </c>
    </row>
    <row r="27" spans="1:16" x14ac:dyDescent="0.25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2014*.dt.</v>
      </c>
      <c r="G27" t="str">
        <f t="shared" si="3"/>
        <v>(14 AND (4 OR 5 OR 6 OR 7 OR 8 OR 9 OR 10 OR 11 OR 12 OR 13 OR 15)) and 1 and 2015*.dt.</v>
      </c>
      <c r="H27" t="str">
        <f t="shared" si="3"/>
        <v>(14 AND (4 OR 5 OR 6 OR 7 OR 8 OR 9 OR 10 OR 11 OR 12 OR 13 OR 15)) and 1 and 2016*.dt.</v>
      </c>
      <c r="I27" t="str">
        <f t="shared" si="3"/>
        <v>(14 AND (4 OR 5 OR 6 OR 7 OR 8 OR 9 OR 10 OR 11 OR 12 OR 13 OR 15)) and 1 and 2017*.dt.</v>
      </c>
      <c r="J27" t="str">
        <f t="shared" si="3"/>
        <v>(14 AND (4 OR 5 OR 6 OR 7 OR 8 OR 9 OR 10 OR 11 OR 12 OR 13 OR 15)) and 1 and 2018*.dt.</v>
      </c>
      <c r="K27" t="str">
        <f t="shared" si="3"/>
        <v>(14 AND (4 OR 5 OR 6 OR 7 OR 8 OR 9 OR 10 OR 11 OR 12 OR 13 OR 15)) and 1 and 2019*.dt.</v>
      </c>
      <c r="L27" t="str">
        <f t="shared" si="3"/>
        <v>(14 AND (4 OR 5 OR 6 OR 7 OR 8 OR 9 OR 10 OR 11 OR 12 OR 13 OR 15)) and 1 and 2020*.dt.</v>
      </c>
      <c r="M27" t="str">
        <f t="shared" si="3"/>
        <v>(14 AND (4 OR 5 OR 6 OR 7 OR 8 OR 9 OR 10 OR 11 OR 12 OR 13 OR 15)) and 1 and 2021*.dt.</v>
      </c>
      <c r="N27" t="str">
        <f t="shared" si="3"/>
        <v>(14 AND (4 OR 5 OR 6 OR 7 OR 8 OR 9 OR 10 OR 11 OR 12 OR 13 OR 15)) and 1 and 2022*.dt.</v>
      </c>
      <c r="O27" t="str">
        <f t="shared" si="3"/>
        <v>(14 AND (4 OR 5 OR 6 OR 7 OR 8 OR 9 OR 10 OR 11 OR 12 OR 13 OR 15)) and 1 and 2023*.dt.</v>
      </c>
      <c r="P27" t="str">
        <f t="shared" si="3"/>
        <v>(14 AND (4 OR 5 OR 6 OR 7 OR 8 OR 9 OR 10 OR 11 OR 12 OR 13 OR 15)) and 1 and 2024*.dt.</v>
      </c>
    </row>
    <row r="28" spans="1:16" x14ac:dyDescent="0.25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2014*.dt.</v>
      </c>
      <c r="G28" t="str">
        <f t="shared" si="3"/>
        <v>(15 AND (4 OR 5 OR 6 OR 7 OR 8 OR 9 OR 10 OR 11 OR 12 OR 13 OR 14)) and 1 and 2015*.dt.</v>
      </c>
      <c r="H28" t="str">
        <f t="shared" si="3"/>
        <v>(15 AND (4 OR 5 OR 6 OR 7 OR 8 OR 9 OR 10 OR 11 OR 12 OR 13 OR 14)) and 1 and 2016*.dt.</v>
      </c>
      <c r="I28" t="str">
        <f t="shared" si="3"/>
        <v>(15 AND (4 OR 5 OR 6 OR 7 OR 8 OR 9 OR 10 OR 11 OR 12 OR 13 OR 14)) and 1 and 2017*.dt.</v>
      </c>
      <c r="J28" t="str">
        <f t="shared" si="3"/>
        <v>(15 AND (4 OR 5 OR 6 OR 7 OR 8 OR 9 OR 10 OR 11 OR 12 OR 13 OR 14)) and 1 and 2018*.dt.</v>
      </c>
      <c r="K28" t="str">
        <f t="shared" si="3"/>
        <v>(15 AND (4 OR 5 OR 6 OR 7 OR 8 OR 9 OR 10 OR 11 OR 12 OR 13 OR 14)) and 1 and 2019*.dt.</v>
      </c>
      <c r="L28" t="str">
        <f t="shared" si="3"/>
        <v>(15 AND (4 OR 5 OR 6 OR 7 OR 8 OR 9 OR 10 OR 11 OR 12 OR 13 OR 14)) and 1 and 2020*.dt.</v>
      </c>
      <c r="M28" t="str">
        <f t="shared" si="3"/>
        <v>(15 AND (4 OR 5 OR 6 OR 7 OR 8 OR 9 OR 10 OR 11 OR 12 OR 13 OR 14)) and 1 and 2021*.dt.</v>
      </c>
      <c r="N28" t="str">
        <f t="shared" si="3"/>
        <v>(15 AND (4 OR 5 OR 6 OR 7 OR 8 OR 9 OR 10 OR 11 OR 12 OR 13 OR 14)) and 1 and 2022*.dt.</v>
      </c>
      <c r="O28" t="str">
        <f t="shared" si="3"/>
        <v>(15 AND (4 OR 5 OR 6 OR 7 OR 8 OR 9 OR 10 OR 11 OR 12 OR 13 OR 14)) and 1 and 2023*.dt.</v>
      </c>
      <c r="P28" t="str">
        <f t="shared" si="3"/>
        <v>(15 AND (4 OR 5 OR 6 OR 7 OR 8 OR 9 OR 10 OR 11 OR 12 OR 13 OR 14)) and 1 and 2024*.dt.</v>
      </c>
    </row>
    <row r="29" spans="1:16" x14ac:dyDescent="0.25">
      <c r="A29" s="1">
        <v>28</v>
      </c>
      <c r="B29" t="s">
        <v>61</v>
      </c>
      <c r="C29" t="s">
        <v>48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2014*.dt.</v>
      </c>
      <c r="G29" t="str">
        <f t="shared" si="3"/>
        <v>(exp africa/ or exp americas/ or exp asia/ or exp europe/  or exp oceania/) and 1 and 2015*.dt.</v>
      </c>
      <c r="H29" t="str">
        <f t="shared" si="3"/>
        <v>(exp africa/ or exp americas/ or exp asia/ or exp europe/  or exp oceania/) and 1 and 2016*.dt.</v>
      </c>
      <c r="I29" t="str">
        <f t="shared" si="3"/>
        <v>(exp africa/ or exp americas/ or exp asia/ or exp europe/  or exp oceania/) and 1 and 2017*.dt.</v>
      </c>
      <c r="J29" t="str">
        <f t="shared" si="3"/>
        <v>(exp africa/ or exp americas/ or exp asia/ or exp europe/  or exp oceania/) and 1 and 2018*.dt.</v>
      </c>
      <c r="K29" t="str">
        <f t="shared" si="3"/>
        <v>(exp africa/ or exp americas/ or exp asia/ or exp europe/  or exp oceania/) and 1 and 2019*.dt.</v>
      </c>
      <c r="L29" t="str">
        <f t="shared" si="3"/>
        <v>(exp africa/ or exp americas/ or exp asia/ or exp europe/  or exp oceania/) and 1 and 2020*.dt.</v>
      </c>
      <c r="M29" t="str">
        <f t="shared" si="3"/>
        <v>(exp africa/ or exp americas/ or exp asia/ or exp europe/  or exp oceania/) and 1 and 2021*.dt.</v>
      </c>
      <c r="N29" t="str">
        <f t="shared" si="3"/>
        <v>(exp africa/ or exp americas/ or exp asia/ or exp europe/  or exp oceania/) and 1 and 2022*.dt.</v>
      </c>
      <c r="O29" t="str">
        <f t="shared" si="3"/>
        <v>(exp africa/ or exp americas/ or exp asia/ or exp europe/  or exp oceania/) and 1 and 2023*.dt.</v>
      </c>
      <c r="P29" t="str">
        <f t="shared" si="3"/>
        <v>(exp africa/ or exp americas/ or exp asia/ or exp europe/  or exp oceania/) and 1 and 2024*.dt.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1A60-2898-4530-A49C-D5AC22FEDA38}">
  <sheetPr>
    <tabColor theme="7" tint="-0.249977111117893"/>
  </sheetPr>
  <dimension ref="A1:O45"/>
  <sheetViews>
    <sheetView zoomScale="60" zoomScaleNormal="60" workbookViewId="0"/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78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5108885</v>
      </c>
      <c r="C2">
        <v>7450</v>
      </c>
      <c r="D2">
        <v>5287</v>
      </c>
      <c r="E2">
        <v>419</v>
      </c>
      <c r="F2">
        <v>473</v>
      </c>
      <c r="G2">
        <v>473</v>
      </c>
      <c r="H2">
        <v>480</v>
      </c>
      <c r="I2">
        <v>529</v>
      </c>
      <c r="J2">
        <v>602</v>
      </c>
      <c r="K2">
        <v>588</v>
      </c>
      <c r="L2">
        <v>607</v>
      </c>
      <c r="M2">
        <v>299</v>
      </c>
      <c r="N2">
        <v>286</v>
      </c>
      <c r="O2">
        <v>531</v>
      </c>
    </row>
    <row r="3" spans="1:15" x14ac:dyDescent="0.25">
      <c r="A3" t="s">
        <v>75</v>
      </c>
      <c r="B3">
        <v>1510350</v>
      </c>
      <c r="C3">
        <v>1057</v>
      </c>
      <c r="D3">
        <v>660</v>
      </c>
      <c r="E3">
        <v>79</v>
      </c>
      <c r="F3">
        <v>84</v>
      </c>
      <c r="G3">
        <v>72</v>
      </c>
      <c r="H3">
        <v>78</v>
      </c>
      <c r="I3">
        <v>80</v>
      </c>
      <c r="J3">
        <v>73</v>
      </c>
      <c r="K3">
        <v>63</v>
      </c>
      <c r="L3">
        <v>53</v>
      </c>
      <c r="M3">
        <v>25</v>
      </c>
      <c r="N3">
        <v>25</v>
      </c>
      <c r="O3">
        <v>28</v>
      </c>
    </row>
    <row r="4" spans="1:15" x14ac:dyDescent="0.25">
      <c r="A4" t="s">
        <v>37</v>
      </c>
      <c r="B4">
        <v>259442</v>
      </c>
      <c r="C4">
        <v>319</v>
      </c>
      <c r="D4">
        <v>212</v>
      </c>
      <c r="E4">
        <v>18</v>
      </c>
      <c r="F4">
        <v>18</v>
      </c>
      <c r="G4">
        <v>19</v>
      </c>
      <c r="H4">
        <v>12</v>
      </c>
      <c r="I4">
        <v>29</v>
      </c>
      <c r="J4">
        <v>26</v>
      </c>
      <c r="K4">
        <v>17</v>
      </c>
      <c r="L4">
        <v>22</v>
      </c>
      <c r="M4">
        <v>16</v>
      </c>
      <c r="N4">
        <v>13</v>
      </c>
      <c r="O4">
        <v>22</v>
      </c>
    </row>
    <row r="5" spans="1:15" x14ac:dyDescent="0.25">
      <c r="A5" t="s">
        <v>76</v>
      </c>
      <c r="B5">
        <v>400822</v>
      </c>
      <c r="C5">
        <v>966</v>
      </c>
      <c r="D5">
        <v>833</v>
      </c>
      <c r="E5">
        <v>17</v>
      </c>
      <c r="F5">
        <v>34</v>
      </c>
      <c r="G5">
        <v>33</v>
      </c>
      <c r="H5">
        <v>36</v>
      </c>
      <c r="I5">
        <v>89</v>
      </c>
      <c r="J5">
        <v>111</v>
      </c>
      <c r="K5">
        <v>113</v>
      </c>
      <c r="L5">
        <v>134</v>
      </c>
      <c r="M5">
        <v>63</v>
      </c>
      <c r="N5">
        <v>67</v>
      </c>
      <c r="O5">
        <v>136</v>
      </c>
    </row>
    <row r="6" spans="1:15" x14ac:dyDescent="0.25">
      <c r="A6" t="s">
        <v>38</v>
      </c>
      <c r="B6">
        <v>1173933</v>
      </c>
      <c r="C6">
        <v>2051</v>
      </c>
      <c r="D6">
        <v>1254</v>
      </c>
      <c r="E6">
        <v>119</v>
      </c>
      <c r="F6">
        <v>141</v>
      </c>
      <c r="G6">
        <v>131</v>
      </c>
      <c r="H6">
        <v>127</v>
      </c>
      <c r="I6">
        <v>132</v>
      </c>
      <c r="J6">
        <v>143</v>
      </c>
      <c r="K6">
        <v>142</v>
      </c>
      <c r="L6">
        <v>116</v>
      </c>
      <c r="M6">
        <v>34</v>
      </c>
      <c r="N6">
        <v>49</v>
      </c>
      <c r="O6">
        <v>120</v>
      </c>
    </row>
    <row r="7" spans="1:15" x14ac:dyDescent="0.25">
      <c r="A7" t="s">
        <v>40</v>
      </c>
      <c r="B7">
        <v>303645</v>
      </c>
      <c r="C7">
        <v>1160</v>
      </c>
      <c r="D7">
        <v>876</v>
      </c>
      <c r="E7">
        <v>69</v>
      </c>
      <c r="F7">
        <v>85</v>
      </c>
      <c r="G7">
        <v>105</v>
      </c>
      <c r="H7">
        <v>79</v>
      </c>
      <c r="I7">
        <v>79</v>
      </c>
      <c r="J7">
        <v>101</v>
      </c>
      <c r="K7">
        <v>98</v>
      </c>
      <c r="L7">
        <v>96</v>
      </c>
      <c r="M7">
        <v>42</v>
      </c>
      <c r="N7">
        <v>27</v>
      </c>
      <c r="O7">
        <v>95</v>
      </c>
    </row>
    <row r="8" spans="1:15" x14ac:dyDescent="0.25">
      <c r="A8" t="s">
        <v>41</v>
      </c>
      <c r="B8">
        <v>275977</v>
      </c>
      <c r="C8">
        <v>1054</v>
      </c>
      <c r="D8">
        <v>737</v>
      </c>
      <c r="E8">
        <v>68</v>
      </c>
      <c r="F8">
        <v>70</v>
      </c>
      <c r="G8">
        <v>48</v>
      </c>
      <c r="H8">
        <v>68</v>
      </c>
      <c r="I8">
        <v>58</v>
      </c>
      <c r="J8">
        <v>69</v>
      </c>
      <c r="K8">
        <v>87</v>
      </c>
      <c r="L8">
        <v>94</v>
      </c>
      <c r="M8">
        <v>46</v>
      </c>
      <c r="N8">
        <v>37</v>
      </c>
      <c r="O8">
        <v>92</v>
      </c>
    </row>
    <row r="9" spans="1:15" x14ac:dyDescent="0.25">
      <c r="A9" t="s">
        <v>6</v>
      </c>
      <c r="B9">
        <v>185253</v>
      </c>
      <c r="C9">
        <v>245</v>
      </c>
      <c r="D9">
        <v>181</v>
      </c>
      <c r="E9">
        <v>22</v>
      </c>
      <c r="F9">
        <v>21</v>
      </c>
      <c r="G9">
        <v>20</v>
      </c>
      <c r="H9">
        <v>11</v>
      </c>
      <c r="I9">
        <v>17</v>
      </c>
      <c r="J9">
        <v>21</v>
      </c>
      <c r="K9">
        <v>23</v>
      </c>
      <c r="L9">
        <v>15</v>
      </c>
      <c r="M9">
        <v>13</v>
      </c>
      <c r="N9">
        <v>8</v>
      </c>
      <c r="O9">
        <v>10</v>
      </c>
    </row>
    <row r="10" spans="1:15" x14ac:dyDescent="0.25">
      <c r="A10" t="s">
        <v>42</v>
      </c>
      <c r="B10">
        <v>120147</v>
      </c>
      <c r="C10">
        <v>186</v>
      </c>
      <c r="D10">
        <v>121</v>
      </c>
      <c r="E10">
        <v>14</v>
      </c>
      <c r="F10">
        <v>13</v>
      </c>
      <c r="G10">
        <v>12</v>
      </c>
      <c r="H10">
        <v>14</v>
      </c>
      <c r="I10">
        <v>13</v>
      </c>
      <c r="J10">
        <v>12</v>
      </c>
      <c r="K10">
        <v>10</v>
      </c>
      <c r="L10">
        <v>15</v>
      </c>
      <c r="M10">
        <v>10</v>
      </c>
      <c r="N10">
        <v>3</v>
      </c>
      <c r="O10">
        <v>5</v>
      </c>
    </row>
    <row r="11" spans="1:15" x14ac:dyDescent="0.25">
      <c r="A11" t="s">
        <v>39</v>
      </c>
      <c r="B11">
        <v>346604</v>
      </c>
      <c r="C11">
        <v>356</v>
      </c>
      <c r="D11">
        <v>276</v>
      </c>
      <c r="E11">
        <v>23</v>
      </c>
      <c r="F11">
        <v>21</v>
      </c>
      <c r="G11">
        <v>26</v>
      </c>
      <c r="H11">
        <v>28</v>
      </c>
      <c r="I11">
        <v>27</v>
      </c>
      <c r="J11">
        <v>24</v>
      </c>
      <c r="K11">
        <v>32</v>
      </c>
      <c r="L11">
        <v>40</v>
      </c>
      <c r="M11">
        <v>18</v>
      </c>
      <c r="N11">
        <v>24</v>
      </c>
      <c r="O11">
        <v>13</v>
      </c>
    </row>
    <row r="12" spans="1:15" x14ac:dyDescent="0.25">
      <c r="A12" t="s">
        <v>11</v>
      </c>
      <c r="B12">
        <v>173519</v>
      </c>
      <c r="C12">
        <v>238</v>
      </c>
      <c r="D12">
        <v>193</v>
      </c>
      <c r="E12">
        <v>12</v>
      </c>
      <c r="F12">
        <v>19</v>
      </c>
      <c r="G12">
        <v>23</v>
      </c>
      <c r="H12">
        <v>22</v>
      </c>
      <c r="I12">
        <v>16</v>
      </c>
      <c r="J12">
        <v>14</v>
      </c>
      <c r="K12">
        <v>22</v>
      </c>
      <c r="L12">
        <v>24</v>
      </c>
      <c r="M12">
        <v>12</v>
      </c>
      <c r="N12">
        <v>14</v>
      </c>
      <c r="O12">
        <v>15</v>
      </c>
    </row>
    <row r="13" spans="1:15" x14ac:dyDescent="0.25">
      <c r="A13" t="s">
        <v>15</v>
      </c>
      <c r="B13">
        <v>218181</v>
      </c>
      <c r="C13">
        <v>275</v>
      </c>
      <c r="D13">
        <v>189</v>
      </c>
      <c r="E13">
        <v>15</v>
      </c>
      <c r="F13">
        <v>19</v>
      </c>
      <c r="G13">
        <v>19</v>
      </c>
      <c r="H13">
        <v>22</v>
      </c>
      <c r="I13">
        <v>22</v>
      </c>
      <c r="J13">
        <v>18</v>
      </c>
      <c r="K13">
        <v>18</v>
      </c>
      <c r="L13">
        <v>21</v>
      </c>
      <c r="M13">
        <v>18</v>
      </c>
      <c r="N13">
        <v>11</v>
      </c>
      <c r="O13">
        <v>6</v>
      </c>
    </row>
    <row r="14" spans="1:15" x14ac:dyDescent="0.25">
      <c r="A14" t="s">
        <v>43</v>
      </c>
      <c r="B14">
        <v>285478</v>
      </c>
      <c r="C14">
        <v>299</v>
      </c>
      <c r="D14">
        <v>239</v>
      </c>
      <c r="E14">
        <v>11</v>
      </c>
      <c r="F14">
        <v>27</v>
      </c>
      <c r="G14">
        <v>16</v>
      </c>
      <c r="H14">
        <v>28</v>
      </c>
      <c r="I14">
        <v>23</v>
      </c>
      <c r="J14">
        <v>26</v>
      </c>
      <c r="K14">
        <v>32</v>
      </c>
      <c r="L14">
        <v>28</v>
      </c>
      <c r="M14">
        <v>14</v>
      </c>
      <c r="N14">
        <v>14</v>
      </c>
      <c r="O14">
        <v>20</v>
      </c>
    </row>
    <row r="15" spans="1:15" x14ac:dyDescent="0.25">
      <c r="A15" t="s">
        <v>62</v>
      </c>
      <c r="B15">
        <v>120329</v>
      </c>
      <c r="C15">
        <v>245</v>
      </c>
      <c r="D15">
        <v>152</v>
      </c>
      <c r="E15">
        <v>16</v>
      </c>
      <c r="F15">
        <v>27</v>
      </c>
      <c r="G15">
        <v>14</v>
      </c>
      <c r="H15">
        <v>17</v>
      </c>
      <c r="I15">
        <v>18</v>
      </c>
      <c r="J15">
        <v>16</v>
      </c>
      <c r="K15">
        <v>24</v>
      </c>
      <c r="L15">
        <v>10</v>
      </c>
      <c r="M15">
        <v>2</v>
      </c>
      <c r="N15">
        <v>1</v>
      </c>
      <c r="O15">
        <v>7</v>
      </c>
    </row>
    <row r="16" spans="1:15" x14ac:dyDescent="0.25">
      <c r="A16" t="s">
        <v>64</v>
      </c>
      <c r="B16">
        <v>56638</v>
      </c>
      <c r="C16">
        <v>103</v>
      </c>
      <c r="D16">
        <v>62</v>
      </c>
      <c r="E16">
        <v>4</v>
      </c>
      <c r="F16">
        <v>11</v>
      </c>
      <c r="G16">
        <v>7</v>
      </c>
      <c r="H16">
        <v>7</v>
      </c>
      <c r="I16">
        <v>10</v>
      </c>
      <c r="J16">
        <v>5</v>
      </c>
      <c r="K16">
        <v>5</v>
      </c>
      <c r="L16">
        <v>2</v>
      </c>
      <c r="M16">
        <v>1</v>
      </c>
      <c r="N16">
        <v>3</v>
      </c>
      <c r="O16">
        <v>7</v>
      </c>
    </row>
    <row r="17" spans="1:15" x14ac:dyDescent="0.25">
      <c r="A17" t="s">
        <v>65</v>
      </c>
      <c r="B17">
        <v>49987</v>
      </c>
      <c r="C17">
        <v>174</v>
      </c>
      <c r="D17">
        <v>123</v>
      </c>
      <c r="E17">
        <v>7</v>
      </c>
      <c r="F17">
        <v>13</v>
      </c>
      <c r="G17">
        <v>7</v>
      </c>
      <c r="H17">
        <v>4</v>
      </c>
      <c r="I17">
        <v>13</v>
      </c>
      <c r="J17">
        <v>14</v>
      </c>
      <c r="K17">
        <v>24</v>
      </c>
      <c r="L17">
        <v>18</v>
      </c>
      <c r="M17">
        <v>2</v>
      </c>
      <c r="N17">
        <v>2</v>
      </c>
      <c r="O17">
        <v>19</v>
      </c>
    </row>
    <row r="18" spans="1:15" x14ac:dyDescent="0.25">
      <c r="A18" t="s">
        <v>66</v>
      </c>
      <c r="B18">
        <v>107054</v>
      </c>
      <c r="C18">
        <v>395</v>
      </c>
      <c r="D18">
        <v>247</v>
      </c>
      <c r="E18">
        <v>24</v>
      </c>
      <c r="F18">
        <v>29</v>
      </c>
      <c r="G18">
        <v>30</v>
      </c>
      <c r="H18">
        <v>26</v>
      </c>
      <c r="I18">
        <v>35</v>
      </c>
      <c r="J18">
        <v>23</v>
      </c>
      <c r="K18">
        <v>35</v>
      </c>
      <c r="L18">
        <v>24</v>
      </c>
      <c r="M18">
        <v>3</v>
      </c>
      <c r="N18">
        <v>4</v>
      </c>
      <c r="O18">
        <v>14</v>
      </c>
    </row>
    <row r="19" spans="1:15" x14ac:dyDescent="0.25">
      <c r="A19" t="s">
        <v>67</v>
      </c>
      <c r="B19">
        <v>25013</v>
      </c>
      <c r="C19">
        <v>105</v>
      </c>
      <c r="D19">
        <v>76</v>
      </c>
      <c r="E19">
        <v>9</v>
      </c>
      <c r="F19">
        <v>14</v>
      </c>
      <c r="G19">
        <v>10</v>
      </c>
      <c r="H19">
        <v>5</v>
      </c>
      <c r="I19">
        <v>5</v>
      </c>
      <c r="J19">
        <v>4</v>
      </c>
      <c r="K19">
        <v>10</v>
      </c>
      <c r="L19">
        <v>10</v>
      </c>
      <c r="M19">
        <v>6</v>
      </c>
      <c r="N19">
        <v>1</v>
      </c>
      <c r="O19">
        <v>2</v>
      </c>
    </row>
    <row r="20" spans="1:15" x14ac:dyDescent="0.25">
      <c r="A20" t="s">
        <v>68</v>
      </c>
      <c r="B20">
        <v>28245</v>
      </c>
      <c r="C20">
        <v>138</v>
      </c>
      <c r="D20">
        <v>93</v>
      </c>
      <c r="E20">
        <v>12</v>
      </c>
      <c r="F20">
        <v>14</v>
      </c>
      <c r="G20">
        <v>9</v>
      </c>
      <c r="H20">
        <v>7</v>
      </c>
      <c r="I20">
        <v>7</v>
      </c>
      <c r="J20">
        <v>5</v>
      </c>
      <c r="K20">
        <v>13</v>
      </c>
      <c r="L20">
        <v>10</v>
      </c>
      <c r="M20">
        <v>6</v>
      </c>
      <c r="N20">
        <v>2</v>
      </c>
      <c r="O20">
        <v>8</v>
      </c>
    </row>
    <row r="21" spans="1:15" x14ac:dyDescent="0.25">
      <c r="A21" t="s">
        <v>69</v>
      </c>
      <c r="B21">
        <v>19458</v>
      </c>
      <c r="C21">
        <v>49</v>
      </c>
      <c r="D21">
        <v>31</v>
      </c>
      <c r="E21">
        <v>3</v>
      </c>
      <c r="F21">
        <v>5</v>
      </c>
      <c r="G21">
        <v>5</v>
      </c>
      <c r="H21">
        <v>2</v>
      </c>
      <c r="I21">
        <v>6</v>
      </c>
      <c r="J21">
        <v>1</v>
      </c>
      <c r="K21">
        <v>4</v>
      </c>
      <c r="L21">
        <v>2</v>
      </c>
      <c r="M21">
        <v>2</v>
      </c>
      <c r="N21">
        <v>0</v>
      </c>
      <c r="O21">
        <v>1</v>
      </c>
    </row>
    <row r="22" spans="1:15" x14ac:dyDescent="0.25">
      <c r="A22" t="s">
        <v>70</v>
      </c>
      <c r="B22">
        <v>20636</v>
      </c>
      <c r="C22">
        <v>48</v>
      </c>
      <c r="D22">
        <v>25</v>
      </c>
      <c r="E22">
        <v>6</v>
      </c>
      <c r="F22">
        <v>4</v>
      </c>
      <c r="G22">
        <v>4</v>
      </c>
      <c r="H22">
        <v>1</v>
      </c>
      <c r="I22">
        <v>1</v>
      </c>
      <c r="J22">
        <v>0</v>
      </c>
      <c r="K22">
        <v>3</v>
      </c>
      <c r="L22">
        <v>3</v>
      </c>
      <c r="M22">
        <v>3</v>
      </c>
      <c r="N22">
        <v>0</v>
      </c>
      <c r="O22">
        <v>0</v>
      </c>
    </row>
    <row r="23" spans="1:15" x14ac:dyDescent="0.25">
      <c r="A23" t="s">
        <v>63</v>
      </c>
      <c r="B23">
        <v>38804</v>
      </c>
      <c r="C23">
        <v>71</v>
      </c>
      <c r="D23">
        <v>51</v>
      </c>
      <c r="E23">
        <v>5</v>
      </c>
      <c r="F23">
        <v>4</v>
      </c>
      <c r="G23">
        <v>6</v>
      </c>
      <c r="H23">
        <v>9</v>
      </c>
      <c r="I23">
        <v>6</v>
      </c>
      <c r="J23">
        <v>6</v>
      </c>
      <c r="K23">
        <v>7</v>
      </c>
      <c r="L23">
        <v>6</v>
      </c>
      <c r="M23">
        <v>1</v>
      </c>
      <c r="N23">
        <v>1</v>
      </c>
      <c r="O23">
        <v>0</v>
      </c>
    </row>
    <row r="24" spans="1:15" x14ac:dyDescent="0.25">
      <c r="A24" t="s">
        <v>71</v>
      </c>
      <c r="B24">
        <v>20744</v>
      </c>
      <c r="C24">
        <v>46</v>
      </c>
      <c r="D24">
        <v>34</v>
      </c>
      <c r="E24">
        <v>5</v>
      </c>
      <c r="F24">
        <v>5</v>
      </c>
      <c r="G24">
        <v>6</v>
      </c>
      <c r="H24">
        <v>4</v>
      </c>
      <c r="I24">
        <v>4</v>
      </c>
      <c r="J24">
        <v>2</v>
      </c>
      <c r="K24">
        <v>2</v>
      </c>
      <c r="L24">
        <v>4</v>
      </c>
      <c r="M24">
        <v>1</v>
      </c>
      <c r="N24">
        <v>1</v>
      </c>
      <c r="O24">
        <v>0</v>
      </c>
    </row>
    <row r="25" spans="1:15" x14ac:dyDescent="0.25">
      <c r="A25" t="s">
        <v>72</v>
      </c>
      <c r="B25">
        <v>24241</v>
      </c>
      <c r="C25">
        <v>78</v>
      </c>
      <c r="D25">
        <v>47</v>
      </c>
      <c r="E25">
        <v>4</v>
      </c>
      <c r="F25">
        <v>12</v>
      </c>
      <c r="G25">
        <v>9</v>
      </c>
      <c r="H25">
        <v>4</v>
      </c>
      <c r="I25">
        <v>6</v>
      </c>
      <c r="J25">
        <v>1</v>
      </c>
      <c r="K25">
        <v>3</v>
      </c>
      <c r="L25">
        <v>6</v>
      </c>
      <c r="M25">
        <v>1</v>
      </c>
      <c r="N25">
        <v>1</v>
      </c>
      <c r="O25">
        <v>0</v>
      </c>
    </row>
    <row r="26" spans="1:15" x14ac:dyDescent="0.25">
      <c r="A26" t="s">
        <v>73</v>
      </c>
      <c r="B26">
        <v>38956</v>
      </c>
      <c r="C26">
        <v>64</v>
      </c>
      <c r="D26">
        <v>46</v>
      </c>
      <c r="E26">
        <v>2</v>
      </c>
      <c r="F26">
        <v>6</v>
      </c>
      <c r="G26">
        <v>4</v>
      </c>
      <c r="H26">
        <v>7</v>
      </c>
      <c r="I26">
        <v>3</v>
      </c>
      <c r="J26">
        <v>7</v>
      </c>
      <c r="K26">
        <v>10</v>
      </c>
      <c r="L26">
        <v>4</v>
      </c>
      <c r="M26">
        <v>1</v>
      </c>
      <c r="N26">
        <v>1</v>
      </c>
      <c r="O26">
        <v>1</v>
      </c>
    </row>
    <row r="27" spans="1:15" x14ac:dyDescent="0.25">
      <c r="A27" t="s">
        <v>61</v>
      </c>
      <c r="B27">
        <v>4993334</v>
      </c>
      <c r="C27">
        <v>7406</v>
      </c>
      <c r="D27">
        <v>5255</v>
      </c>
      <c r="E27">
        <v>417</v>
      </c>
      <c r="F27">
        <v>467</v>
      </c>
      <c r="G27">
        <v>471</v>
      </c>
      <c r="H27">
        <v>475</v>
      </c>
      <c r="I27">
        <v>528</v>
      </c>
      <c r="J27">
        <v>597</v>
      </c>
      <c r="K27">
        <v>582</v>
      </c>
      <c r="L27">
        <v>604</v>
      </c>
      <c r="M27">
        <v>298</v>
      </c>
      <c r="N27">
        <v>285</v>
      </c>
      <c r="O27">
        <v>531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 t="shared" ref="B32" si="0">E3-E15</f>
        <v>63</v>
      </c>
      <c r="C32">
        <f t="shared" ref="C32" si="1">F3-F15</f>
        <v>57</v>
      </c>
      <c r="D32">
        <f t="shared" ref="D32" si="2">G3-G15</f>
        <v>58</v>
      </c>
      <c r="E32">
        <f t="shared" ref="E32" si="3">H3-H15</f>
        <v>61</v>
      </c>
      <c r="F32">
        <f t="shared" ref="F32" si="4">I3-I15</f>
        <v>62</v>
      </c>
      <c r="G32">
        <f t="shared" ref="G32" si="5">J3-J15</f>
        <v>57</v>
      </c>
      <c r="H32">
        <f t="shared" ref="H32" si="6">K3-K15</f>
        <v>39</v>
      </c>
      <c r="I32">
        <f t="shared" ref="I32" si="7">L3-L15</f>
        <v>43</v>
      </c>
      <c r="J32">
        <f t="shared" ref="J32" si="8">M3-M15</f>
        <v>23</v>
      </c>
      <c r="K32">
        <f t="shared" ref="K32" si="9">N3-N15</f>
        <v>24</v>
      </c>
      <c r="L32">
        <f t="shared" ref="L32" si="10">O3-O15</f>
        <v>21</v>
      </c>
    </row>
    <row r="33" spans="1:12" x14ac:dyDescent="0.25">
      <c r="A33" t="s">
        <v>37</v>
      </c>
      <c r="B33">
        <f t="shared" ref="B33:B41" si="11">E4-E16</f>
        <v>14</v>
      </c>
      <c r="C33">
        <f t="shared" ref="C33:C42" si="12">F4-F16</f>
        <v>7</v>
      </c>
      <c r="D33">
        <f t="shared" ref="D33:D42" si="13">G4-G16</f>
        <v>12</v>
      </c>
      <c r="E33">
        <f t="shared" ref="E33:E42" si="14">H4-H16</f>
        <v>5</v>
      </c>
      <c r="F33">
        <f t="shared" ref="F33:F42" si="15">I4-I16</f>
        <v>19</v>
      </c>
      <c r="G33">
        <f t="shared" ref="G33:G41" si="16">J4-J16</f>
        <v>21</v>
      </c>
      <c r="H33">
        <f t="shared" ref="H33:H42" si="17">K4-K16</f>
        <v>12</v>
      </c>
      <c r="I33">
        <f t="shared" ref="I33:I42" si="18">L4-L16</f>
        <v>20</v>
      </c>
      <c r="J33">
        <f t="shared" ref="J33:J42" si="19">M4-M16</f>
        <v>15</v>
      </c>
      <c r="K33">
        <f t="shared" ref="K33:K42" si="20">N4-N16</f>
        <v>10</v>
      </c>
      <c r="L33">
        <f t="shared" ref="L33:L42" si="21">O4-O16</f>
        <v>15</v>
      </c>
    </row>
    <row r="34" spans="1:12" x14ac:dyDescent="0.25">
      <c r="A34" t="s">
        <v>76</v>
      </c>
      <c r="B34">
        <f t="shared" si="11"/>
        <v>10</v>
      </c>
      <c r="C34">
        <f t="shared" si="12"/>
        <v>21</v>
      </c>
      <c r="D34">
        <f t="shared" si="13"/>
        <v>26</v>
      </c>
      <c r="E34">
        <f t="shared" si="14"/>
        <v>32</v>
      </c>
      <c r="F34">
        <f t="shared" si="15"/>
        <v>76</v>
      </c>
      <c r="G34">
        <f t="shared" si="16"/>
        <v>97</v>
      </c>
      <c r="H34">
        <f t="shared" si="17"/>
        <v>89</v>
      </c>
      <c r="I34">
        <f t="shared" si="18"/>
        <v>116</v>
      </c>
      <c r="J34">
        <f t="shared" si="19"/>
        <v>61</v>
      </c>
      <c r="K34">
        <f t="shared" si="20"/>
        <v>65</v>
      </c>
      <c r="L34">
        <f t="shared" si="21"/>
        <v>117</v>
      </c>
    </row>
    <row r="35" spans="1:12" x14ac:dyDescent="0.25">
      <c r="A35" t="s">
        <v>38</v>
      </c>
      <c r="B35">
        <f t="shared" si="11"/>
        <v>95</v>
      </c>
      <c r="C35">
        <f t="shared" si="12"/>
        <v>112</v>
      </c>
      <c r="D35">
        <f t="shared" si="13"/>
        <v>101</v>
      </c>
      <c r="E35">
        <f t="shared" si="14"/>
        <v>101</v>
      </c>
      <c r="F35">
        <f t="shared" si="15"/>
        <v>97</v>
      </c>
      <c r="G35">
        <f t="shared" si="16"/>
        <v>120</v>
      </c>
      <c r="H35">
        <f t="shared" si="17"/>
        <v>107</v>
      </c>
      <c r="I35">
        <f t="shared" si="18"/>
        <v>92</v>
      </c>
      <c r="J35">
        <f t="shared" si="19"/>
        <v>31</v>
      </c>
      <c r="K35">
        <f t="shared" si="20"/>
        <v>45</v>
      </c>
      <c r="L35">
        <f t="shared" si="21"/>
        <v>106</v>
      </c>
    </row>
    <row r="36" spans="1:12" x14ac:dyDescent="0.25">
      <c r="A36" t="s">
        <v>40</v>
      </c>
      <c r="B36">
        <f t="shared" si="11"/>
        <v>60</v>
      </c>
      <c r="C36">
        <f t="shared" si="12"/>
        <v>71</v>
      </c>
      <c r="D36">
        <f t="shared" si="13"/>
        <v>95</v>
      </c>
      <c r="E36">
        <f t="shared" si="14"/>
        <v>74</v>
      </c>
      <c r="F36">
        <f t="shared" si="15"/>
        <v>74</v>
      </c>
      <c r="G36">
        <f t="shared" si="16"/>
        <v>97</v>
      </c>
      <c r="H36">
        <f t="shared" si="17"/>
        <v>88</v>
      </c>
      <c r="I36">
        <f t="shared" si="18"/>
        <v>86</v>
      </c>
      <c r="J36">
        <f t="shared" si="19"/>
        <v>36</v>
      </c>
      <c r="K36">
        <f t="shared" si="20"/>
        <v>26</v>
      </c>
      <c r="L36">
        <f t="shared" si="21"/>
        <v>93</v>
      </c>
    </row>
    <row r="37" spans="1:12" x14ac:dyDescent="0.25">
      <c r="A37" t="s">
        <v>41</v>
      </c>
      <c r="B37">
        <f t="shared" si="11"/>
        <v>56</v>
      </c>
      <c r="C37">
        <f t="shared" si="12"/>
        <v>56</v>
      </c>
      <c r="D37">
        <f t="shared" si="13"/>
        <v>39</v>
      </c>
      <c r="E37">
        <f t="shared" si="14"/>
        <v>61</v>
      </c>
      <c r="F37">
        <f t="shared" si="15"/>
        <v>51</v>
      </c>
      <c r="G37">
        <f t="shared" si="16"/>
        <v>64</v>
      </c>
      <c r="H37">
        <f t="shared" si="17"/>
        <v>74</v>
      </c>
      <c r="I37">
        <f t="shared" si="18"/>
        <v>84</v>
      </c>
      <c r="J37">
        <f t="shared" si="19"/>
        <v>40</v>
      </c>
      <c r="K37">
        <f t="shared" si="20"/>
        <v>35</v>
      </c>
      <c r="L37">
        <f t="shared" si="21"/>
        <v>84</v>
      </c>
    </row>
    <row r="38" spans="1:12" x14ac:dyDescent="0.25">
      <c r="A38" t="s">
        <v>6</v>
      </c>
      <c r="B38">
        <f t="shared" si="11"/>
        <v>19</v>
      </c>
      <c r="C38">
        <f t="shared" si="12"/>
        <v>16</v>
      </c>
      <c r="D38">
        <f t="shared" si="13"/>
        <v>15</v>
      </c>
      <c r="E38">
        <f t="shared" si="14"/>
        <v>9</v>
      </c>
      <c r="F38">
        <f t="shared" si="15"/>
        <v>11</v>
      </c>
      <c r="G38">
        <f t="shared" si="16"/>
        <v>20</v>
      </c>
      <c r="H38">
        <f t="shared" si="17"/>
        <v>19</v>
      </c>
      <c r="I38">
        <f t="shared" si="18"/>
        <v>13</v>
      </c>
      <c r="J38">
        <f t="shared" si="19"/>
        <v>11</v>
      </c>
      <c r="K38">
        <f t="shared" si="20"/>
        <v>8</v>
      </c>
      <c r="L38">
        <f t="shared" si="21"/>
        <v>9</v>
      </c>
    </row>
    <row r="39" spans="1:12" x14ac:dyDescent="0.25">
      <c r="A39" t="s">
        <v>42</v>
      </c>
      <c r="B39">
        <f t="shared" si="11"/>
        <v>8</v>
      </c>
      <c r="C39">
        <f t="shared" si="12"/>
        <v>9</v>
      </c>
      <c r="D39">
        <f t="shared" si="13"/>
        <v>8</v>
      </c>
      <c r="E39">
        <f t="shared" si="14"/>
        <v>13</v>
      </c>
      <c r="F39">
        <f t="shared" si="15"/>
        <v>12</v>
      </c>
      <c r="G39">
        <f t="shared" si="16"/>
        <v>12</v>
      </c>
      <c r="H39">
        <f t="shared" si="17"/>
        <v>7</v>
      </c>
      <c r="I39">
        <f t="shared" si="18"/>
        <v>12</v>
      </c>
      <c r="J39">
        <f t="shared" si="19"/>
        <v>7</v>
      </c>
      <c r="K39">
        <f t="shared" si="20"/>
        <v>3</v>
      </c>
      <c r="L39">
        <f t="shared" si="21"/>
        <v>5</v>
      </c>
    </row>
    <row r="40" spans="1:12" x14ac:dyDescent="0.25">
      <c r="A40" t="s">
        <v>39</v>
      </c>
      <c r="B40">
        <f t="shared" si="11"/>
        <v>18</v>
      </c>
      <c r="C40">
        <f t="shared" si="12"/>
        <v>17</v>
      </c>
      <c r="D40">
        <f t="shared" si="13"/>
        <v>20</v>
      </c>
      <c r="E40">
        <f t="shared" si="14"/>
        <v>19</v>
      </c>
      <c r="F40">
        <f t="shared" si="15"/>
        <v>21</v>
      </c>
      <c r="G40">
        <f t="shared" si="16"/>
        <v>18</v>
      </c>
      <c r="H40">
        <f t="shared" si="17"/>
        <v>25</v>
      </c>
      <c r="I40">
        <f t="shared" si="18"/>
        <v>34</v>
      </c>
      <c r="J40">
        <f t="shared" si="19"/>
        <v>17</v>
      </c>
      <c r="K40">
        <f t="shared" si="20"/>
        <v>23</v>
      </c>
      <c r="L40">
        <f t="shared" si="21"/>
        <v>13</v>
      </c>
    </row>
    <row r="41" spans="1:12" x14ac:dyDescent="0.25">
      <c r="A41" t="s">
        <v>11</v>
      </c>
      <c r="B41">
        <f t="shared" si="11"/>
        <v>7</v>
      </c>
      <c r="C41">
        <f t="shared" si="12"/>
        <v>14</v>
      </c>
      <c r="D41">
        <f t="shared" si="13"/>
        <v>17</v>
      </c>
      <c r="E41">
        <f t="shared" si="14"/>
        <v>18</v>
      </c>
      <c r="F41">
        <f t="shared" si="15"/>
        <v>12</v>
      </c>
      <c r="G41">
        <f t="shared" si="16"/>
        <v>12</v>
      </c>
      <c r="H41">
        <f t="shared" si="17"/>
        <v>20</v>
      </c>
      <c r="I41">
        <f t="shared" si="18"/>
        <v>20</v>
      </c>
      <c r="J41">
        <f t="shared" si="19"/>
        <v>11</v>
      </c>
      <c r="K41">
        <f t="shared" si="20"/>
        <v>13</v>
      </c>
      <c r="L41">
        <f t="shared" si="21"/>
        <v>15</v>
      </c>
    </row>
    <row r="42" spans="1:12" x14ac:dyDescent="0.25">
      <c r="A42" t="s">
        <v>15</v>
      </c>
      <c r="B42">
        <f>E13-E25</f>
        <v>11</v>
      </c>
      <c r="C42">
        <f t="shared" si="12"/>
        <v>7</v>
      </c>
      <c r="D42">
        <f t="shared" si="13"/>
        <v>10</v>
      </c>
      <c r="E42">
        <f t="shared" si="14"/>
        <v>18</v>
      </c>
      <c r="F42">
        <f t="shared" si="15"/>
        <v>16</v>
      </c>
      <c r="G42">
        <f>J13-J25</f>
        <v>17</v>
      </c>
      <c r="H42">
        <f t="shared" si="17"/>
        <v>15</v>
      </c>
      <c r="I42">
        <f t="shared" si="18"/>
        <v>15</v>
      </c>
      <c r="J42">
        <f t="shared" si="19"/>
        <v>17</v>
      </c>
      <c r="K42">
        <f t="shared" si="20"/>
        <v>10</v>
      </c>
      <c r="L42">
        <f t="shared" si="21"/>
        <v>6</v>
      </c>
    </row>
    <row r="43" spans="1:12" x14ac:dyDescent="0.25">
      <c r="A43" t="s">
        <v>44</v>
      </c>
      <c r="B43">
        <f>E27-SUM(B32:B42)-B44</f>
        <v>47</v>
      </c>
      <c r="C43">
        <f t="shared" ref="C43:L43" si="22">F27-SUM(C32:C42)-C44</f>
        <v>59</v>
      </c>
      <c r="D43">
        <f t="shared" si="22"/>
        <v>58</v>
      </c>
      <c r="E43">
        <f t="shared" si="22"/>
        <v>43</v>
      </c>
      <c r="F43">
        <f t="shared" si="22"/>
        <v>57</v>
      </c>
      <c r="G43">
        <f t="shared" si="22"/>
        <v>43</v>
      </c>
      <c r="H43">
        <f t="shared" si="22"/>
        <v>65</v>
      </c>
      <c r="I43">
        <f t="shared" si="22"/>
        <v>45</v>
      </c>
      <c r="J43">
        <f t="shared" si="22"/>
        <v>16</v>
      </c>
      <c r="K43">
        <f t="shared" si="22"/>
        <v>10</v>
      </c>
      <c r="L43">
        <f t="shared" si="22"/>
        <v>28</v>
      </c>
    </row>
    <row r="44" spans="1:12" x14ac:dyDescent="0.25">
      <c r="A44" t="s">
        <v>43</v>
      </c>
      <c r="B44">
        <f>E14-E26</f>
        <v>9</v>
      </c>
      <c r="C44">
        <f t="shared" ref="C44:L44" si="23">F14-F26</f>
        <v>21</v>
      </c>
      <c r="D44">
        <f t="shared" si="23"/>
        <v>12</v>
      </c>
      <c r="E44">
        <f t="shared" si="23"/>
        <v>21</v>
      </c>
      <c r="F44">
        <f t="shared" si="23"/>
        <v>20</v>
      </c>
      <c r="G44">
        <f t="shared" si="23"/>
        <v>19</v>
      </c>
      <c r="H44">
        <f t="shared" si="23"/>
        <v>22</v>
      </c>
      <c r="I44">
        <f t="shared" si="23"/>
        <v>24</v>
      </c>
      <c r="J44">
        <f t="shared" si="23"/>
        <v>13</v>
      </c>
      <c r="K44">
        <f t="shared" si="23"/>
        <v>13</v>
      </c>
      <c r="L44">
        <f t="shared" si="23"/>
        <v>19</v>
      </c>
    </row>
    <row r="45" spans="1:12" x14ac:dyDescent="0.25">
      <c r="A45" t="s">
        <v>79</v>
      </c>
      <c r="B45">
        <f>SUM(B32:B44)</f>
        <v>417</v>
      </c>
      <c r="C45">
        <f t="shared" ref="C45:L45" si="24">SUM(C32:C44)</f>
        <v>467</v>
      </c>
      <c r="D45">
        <f t="shared" si="24"/>
        <v>471</v>
      </c>
      <c r="E45">
        <f t="shared" si="24"/>
        <v>475</v>
      </c>
      <c r="F45">
        <f t="shared" si="24"/>
        <v>528</v>
      </c>
      <c r="G45">
        <f t="shared" si="24"/>
        <v>597</v>
      </c>
      <c r="H45">
        <f t="shared" si="24"/>
        <v>582</v>
      </c>
      <c r="I45">
        <f t="shared" si="24"/>
        <v>604</v>
      </c>
      <c r="J45">
        <f t="shared" si="24"/>
        <v>298</v>
      </c>
      <c r="K45">
        <f t="shared" si="24"/>
        <v>285</v>
      </c>
      <c r="L45">
        <f t="shared" si="24"/>
        <v>531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3 _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< / s t r i n g > < / k e y > < v a l u e > < i n t > 1 0 8 < / i n t > < / v a l u e > < / i t e m > < i t e m > < k e y > < s t r i n g > Y e a r < / s t r i n g > < / k e y > < v a l u e > < i n t > 6 5 < / i n t > < / v a l u e > < / i t e m > < i t e m > < k e y > < s t r i n g > V a l u e < / s t r i n g > < / k e y > < v a l u e > < i n t > 7 1 < / i n t > < / v a l u e > < / i t e m > < i t e m > < k e y > < s t r i n g > D a t a   S o u r c e < / s t r i n g > < / k e y > < v a l u e > < i n t > 1 1 8 < / i n t > < / v a l u e > < / i t e m > < / C o l u m n W i d t h s > < C o l u m n D i s p l a y I n d e x > < i t e m > < k e y > < s t r i n g > G e o g r a p h y 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 D a t a   S o u r c e 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  s t a n d a l o n e = " n o " ? > < D a t a M a s h u p   x m l n s = " h t t p : / / s c h e m a s . m i c r o s o f t . c o m / D a t a M a s h u p " > A A A A A J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8 S Q 5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X m 6 Y Y G 2 + j D u D b 6 U C / Y A Q A A A P / / A w B Q S w M E F A A C A A g A A A A h A O O k X 4 C p A Q A A 6 R Q A A B M A A A B G b 3 J t d W x h c y 9 T Z W N 0 a W 9 u M S 5 t 7 J Z d a 8 I w F I b v C / 6 H E G 8 q F L H 1 Y x v D i 1 H G G A w H 0 2 0 M 8 a J 1 R 1 t s E 0 n T o R T / + 1 J j 1 u k i g 8 G 8 M b 0 p f f N x z n l z n t A M p j y m B A 3 l 2 7 2 2 r C w K G L y j U R A m 4 K E + S o D X L C S e I c 3 Z F I R y u 5 p C 0 v R z x o D w V 8 o W I a U L u 1 G M B 0 E K f S x X 4 s l m 7 F P C x Z S J I z e o Y z 8 K y L z c f L 0 E L H b a T m 2 O W E C y G W W p T 5 M 8 J e V g Z s t o T l H g O 6 B z F i y j N X Y Q F 2 O I w 4 p v H F R g r + V 2 h H h P e K / T L J c p t a t V e 1 r 1 Q q t e a t U r n e q 1 t K q r V T 2 t 2 t a q B 7 V t G l 8 + P p N l / E G 5 c P K R J G t x e o k 4 P / E l D c w q a 3 c T 7 Q P r v 5 m n 7 F I G K U u U C a p s V a g q T R W j 0 p c J i 9 T x D e c s D n N e h s E v Q Z I D r j J / A i K a R J O p H N j J 9 u 8 l l p 2 x F + k N A o a 3 1 s m Y Q h r k a Q g M 0 R l 6 E I t z B h k W L t a s m B x L p + r / + q 6 P k e 0 1 s M H A Y H D u G L Q N B g Y D g 0 H H Y G A w O F c M Z B e 7 7 t 8 J c F 3 D w G k Y 4 J E 4 5 W O 9 v x 2 t + u o H B 5 W 1 / 9 K 8 e 7 m d 7 u 7 u m r v b 3 N 3 m F 6 Z n M D A Y n B k G n w A A A P / / A w B Q S w E C L Q A U A A Y A C A A A A C E A K t 2 q Q N I A A A A 3 A Q A A E w A A A A A A A A A A A A A A A A A A A A A A W 0 N v b n R l b n R f V H l w Z X N d L n h t b F B L A Q I t A B Q A A g A I A A A A I Q A T x J D m r A A A A P Y A A A A S A A A A A A A A A A A A A A A A A A s D A A B D b 2 5 m a W c v U G F j a 2 F n Z S 5 4 b W x Q S w E C L Q A U A A I A C A A A A C E A 4 6 R f g K k B A A D p F A A A E w A A A A A A A A A A A A A A A A D n A w A A R m 9 y b X V s Y X M v U 2 V j d G l v b j E u b V B L B Q Y A A A A A A w A D A M I A A A D B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E E A A A A A A A A O Q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O V Q y M T o x M T o y M C 4 1 N T I 0 O T k y W i I v P j x F b n R y e S B U e X B l P S J G a W x s Q 2 9 s d W 1 u V H l w Z X M i I F Z h b H V l P S J z Q m d Z R C I v P j x F b n R y e S B U e X B l P S J G a W x s Q 2 9 s d W 1 u T m F t Z X M i I F Z h b H V l P S J z W y Z x d W 9 0 O 0 d l b 2 d y Y X B o e S Z x d W 9 0 O y w m c X V v d D t Z Z W F y J n F 1 b 3 Q 7 L C Z x d W 9 0 O 0 5 1 b W J l c i B v Z i B M Z W N 0 d X J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d h Y 2 I 3 M z A t Y W Y w M y 0 0 Y z h i L W I 0 N T M t M T k 0 M D Y 5 N 2 Y z Y 2 U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4 O W R h M z c 0 L T U 1 N D g t N G F m M y 1 h Y W M 2 L W U 2 Z T E 5 M W U y N z l j Z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5 V D I x O j E x O j I w L j U 1 M j Q 5 O T J a I i 8 + P E V u d H J 5 I F R 5 c G U 9 I k Z p b G x D b 2 x 1 b W 5 U e X B l c y I g V m F s d W U 9 I n N C Z 1 l E I i 8 + P E V u d H J 5 I F R 5 c G U 9 I k Z p b G x D b 2 x 1 b W 5 O Y W 1 l c y I g V m F s d W U 9 I n N b J n F 1 b 3 Q 7 R 2 V v Z 3 J h c G h 5 J n F 1 b 3 Q 7 L C Z x d W 9 0 O 1 l l Y X I m c X V v d D s s J n F 1 b 3 Q 7 T n V t Y m V y I G 9 m I E x l Y 3 R 1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W Q 1 N j Q x Y i 0 3 Z D U 3 L T R m N G I t Y j U 2 M i 0 1 M T E y O G F i N m U x N W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3 Z D h j N z Y 1 L T k z Y z k t N D l j M y 0 5 Z T k 0 L T E z O D Y x M T I 3 Y m N k N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M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z U 6 N D c u O T U 4 M j U w M V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w M D Y 2 Z G N m L T d h N G Q t N D k w M C 0 5 N 2 V k L W V m N T c 1 M j U 1 M T k 5 M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x M S 9 B d X R v U m V t b 3 Z l Z E N v b H V t b n M x L n t H Z W 9 n c m F w a H k s M H 0 m c X V v d D s s J n F 1 b 3 Q 7 U 2 V j d G l v b j E v V G F i b G U y M T E v Q X V 0 b 1 J l b W 9 2 Z W R D b 2 x 1 b W 5 z M S 5 7 W W V h c i w x f S Z x d W 9 0 O y w m c X V v d D t T Z W N 0 a W 9 u M S 9 U Y W J s Z T I x M S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M T E v Q X V 0 b 1 J l b W 9 2 Z W R D b 2 x 1 b W 5 z M S 5 7 R 2 V v Z 3 J h c G h 5 L D B 9 J n F 1 b 3 Q 7 L C Z x d W 9 0 O 1 N l Y 3 R p b 2 4 x L 1 R h Y m x l M j E x L 0 F 1 d G 9 S Z W 1 v d m V k Q 2 9 s d W 1 u c z E u e 1 l l Y X I s M X 0 m c X V v d D s s J n F 1 b 3 Q 7 U 2 V j d G l v b j E v V G F i b G U y M T E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I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5 N 2 N m M D B i L T Y y O W E t N G M 5 Z C 0 4 Z T U 3 L T k y M j N k Z G V j Z j Y 3 N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5 V D I x O j E x O j I w L j U 1 M j Q 5 O T J a I i 8 + P E V u d H J 5 I F R 5 c G U 9 I k Z p b G x D b 2 x 1 b W 5 U e X B l c y I g V m F s d W U 9 I n N C Z 1 l E I i 8 + P E V u d H J 5 I F R 5 c G U 9 I k Z p b G x D b 2 x 1 b W 5 O Y W 1 l c y I g V m F s d W U 9 I n N b J n F 1 b 3 Q 7 R 2 V v Z 3 J h c G h 5 J n F 1 b 3 Q 7 L C Z x d W 9 0 O 1 l l Y X I m c X V v d D s s J n F 1 b 3 Q 7 T n V t Y m V y I G 9 m I E x l Y 3 R 1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Y T R l N 2 I 5 N C 1 h Z D Q y L T Q y Y j k t O D N k Z S 1 i M T E z M T c y Y W J m M 2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1 V u c G l 2 b 3 R l Z C U y M E 9 u b H k l M j B T Z W x l Y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i k v V W 5 w a X Z v d G V k J T I w T 2 5 s e S U y M F N l b G V j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z K S 9 V b n B p d m 9 0 Z W Q l M j B P b m x 5 J T I w U 2 V s Z W N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Q p L 1 V u c G l 2 b 3 R l Z C U y M E 9 u b H k l M j B T Z W x l Y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M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x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M T E v V W 5 w a X Z v d G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x M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S k v V W 5 w a X Z v d G V k J T I w T 2 5 s e S U y M F N l b G V j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2 K S 9 V b n B p d m 9 0 Z W Q l M j B P b m x 5 J T I w U 2 V s Z W N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U m V u Y W 1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o n E I I Y z 0 V P q A p m i K 1 z t a g A A A A A A g A A A A A A E G Y A A A A B A A A g A A A A d G T I B w L s M x 6 9 V L F D C T f o z f p k y L U e W o z g k V 7 f 2 a S J t h U A A A A A D o A A A A A C A A A g A A A A 8 3 f g G g / Y d B t W Q H H k K i T 2 k K t B F t B z t 3 f u x k k 9 p 1 n A V 2 1 Q A A A A e l U Z O Q h S m N G L H s X a 7 A + U H c g 8 q c / v o c 2 b v n J o b 8 8 X 7 / i q m X k J h 2 h v H W R f b 9 l F a s 3 n S n u f Y 7 R K Y r x m 9 S 6 j X M r 0 z u i s W A C T Y N 9 n 7 o N 8 y F V C u + 5 A A A A A k T A b e i 4 n a a L Z I G m 7 q k 5 5 P n v 6 h u 4 9 s U T a Y 1 f I 4 d a v x Q x l d a 1 A n Q U e n D a Q z X x p e I A O m o f R J Q 1 C s B z a z R d + R e V M O A = = < / D a t a M a s h u p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l e 3 _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< / K e y > < / D i a g r a m O b j e c t K e y > < D i a g r a m O b j e c t K e y > < K e y > M e a s u r e s \ S u m   o f   V a l u e \ T a g I n f o \ F o r m u l a < / K e y > < / D i a g r a m O b j e c t K e y > < D i a g r a m O b j e c t K e y > < K e y > M e a s u r e s \ S u m   o f   V a l u e \ T a g I n f o \ V a l u e < / K e y > < / D i a g r a m O b j e c t K e y > < D i a g r a m O b j e c t K e y > < K e y > C o l u m n s \ G e o g r a p h y < / K e y > < / D i a g r a m O b j e c t K e y > < D i a g r a m O b j e c t K e y > < K e y > C o l u m n s \ Y e a r < / K e y > < / D i a g r a m O b j e c t K e y > < D i a g r a m O b j e c t K e y > < K e y > C o l u m n s \ V a l u e < / K e y > < / D i a g r a m O b j e c t K e y > < D i a g r a m O b j e c t K e y > < K e y > C o l u m n s \ D a t a   S o u r c e < / K e y > < / D i a g r a m O b j e c t K e y > < D i a g r a m O b j e c t K e y > < K e y > L i n k s \ & l t ; C o l u m n s \ S u m   o f   V a l u e & g t ; - & l t ; M e a s u r e s \ V a l u e & g t ; < / K e y > < / D i a g r a m O b j e c t K e y > < D i a g r a m O b j e c t K e y > < K e y > L i n k s \ & l t ; C o l u m n s \ S u m   o f   V a l u e & g t ; - & l t ; M e a s u r e s \ V a l u e & g t ; \ C O L U M N < / K e y > < / D i a g r a m O b j e c t K e y > < D i a g r a m O b j e c t K e y > < K e y > L i n k s \ & l t ; C o l u m n s \ S u m 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  2 < / K e y > < / D i a g r a m O b j e c t K e y > < D i a g r a m O b j e c t K e y > < K e y > M e a s u r e s \ S u m   o f   V a l u e   2 \ T a g I n f o \ F o r m u l a < / K e y > < / D i a g r a m O b j e c t K e y > < D i a g r a m O b j e c t K e y > < K e y > M e a s u r e s \ S u m   o f   V a l u e   2 \ T a g I n f o \ V a l u e < / K e y > < / D i a g r a m O b j e c t K e y > < D i a g r a m O b j e c t K e y > < K e y > C o l u m n s \ P o p u l a t i o n < / K e y > < / D i a g r a m O b j e c t K e y > < D i a g r a m O b j e c t K e y > < K e y > C o l u m n s \ Y e a r < / K e y > < / D i a g r a m O b j e c t K e y > < D i a g r a m O b j e c t K e y > < K e y > C o l u m n s \ V a l u e < / K e y > < / D i a g r a m O b j e c t K e y > < D i a g r a m O b j e c t K e y > < K e y > C o l u m n s \ D a t a   S o u r c e < / K e y > < / D i a g r a m O b j e c t K e y > < D i a g r a m O b j e c t K e y > < K e y > L i n k s \ & l t ; C o l u m n s \ S u m   o f   V a l u e   2 & g t ; - & l t ; M e a s u r e s \ V a l u e & g t ; < / K e y > < / D i a g r a m O b j e c t K e y > < D i a g r a m O b j e c t K e y > < K e y > L i n k s \ & l t ; C o l u m n s \ S u m   o f   V a l u e   2 & g t ; - & l t ; M e a s u r e s \ V a l u e & g t ; \ C O L U M N < / K e y > < / D i a g r a m O b j e c t K e y > < D i a g r a m O b j e c t K e y > < K e y > L i n k s \ & l t ; C o l u m n s \ S u m   o f   V a l u e   2 & g t ; - & l t ; M e a s u r e s \ V a l u e & g t ; \ M E A S U R E 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 2 0 2 4 - 1 1 - 1 4 T 1 5 : 2 0 : 0 8 . 8 5 9 6 0 0 1 - 0 5 : 0 0 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3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 P o p u l a t i o n < / s t r i n g > < / k e y > < v a l u e > < i n t > 1 0 5 < / i n t > < / v a l u e > < / i t e m > < i t e m > < k e y > < s t r i n g > Y e a r < / s t r i n g > < / k e y > < v a l u e > < i n t > 6 5 < / i n t > < / v a l u e > < / i t e m > < i t e m > < k e y > < s t r i n g > V a l u e < / s t r i n g > < / k e y > < v a l u e > < i n t > 7 1 < / i n t > < / v a l u e > < / i t e m > < i t e m > < k e y > < s t r i n g > D a t a   S o u r c e < / s t r i n g > < / k e y > < v a l u e > < i n t > 1 1 8 < / i n t > < / v a l u e > < / i t e m > < / C o l u m n W i d t h s > < C o l u m n D i s p l a y I n d e x > < i t e m > < k e y > < s t r i n g > P o p u l a t i o n 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 D a t a   S o u r c e 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EE0B873-52E1-4D16-8161-B15D6A55DF9B}">
  <ds:schemaRefs/>
</ds:datastoreItem>
</file>

<file path=customXml/itemProps10.xml><?xml version="1.0" encoding="utf-8"?>
<ds:datastoreItem xmlns:ds="http://schemas.openxmlformats.org/officeDocument/2006/customXml" ds:itemID="{8DDBC0C1-0D31-451C-ADDF-B34DD4ABBBAC}">
  <ds:schemaRefs/>
</ds:datastoreItem>
</file>

<file path=customXml/itemProps11.xml><?xml version="1.0" encoding="utf-8"?>
<ds:datastoreItem xmlns:ds="http://schemas.openxmlformats.org/officeDocument/2006/customXml" ds:itemID="{72C62258-3968-481F-A3F2-1400D8DCC7C6}">
  <ds:schemaRefs/>
</ds:datastoreItem>
</file>

<file path=customXml/itemProps12.xml><?xml version="1.0" encoding="utf-8"?>
<ds:datastoreItem xmlns:ds="http://schemas.openxmlformats.org/officeDocument/2006/customXml" ds:itemID="{1E7025FA-7B4C-4561-8004-47DA4AFF2048}">
  <ds:schemaRefs/>
</ds:datastoreItem>
</file>

<file path=customXml/itemProps13.xml><?xml version="1.0" encoding="utf-8"?>
<ds:datastoreItem xmlns:ds="http://schemas.openxmlformats.org/officeDocument/2006/customXml" ds:itemID="{1726D6EC-93CE-45D1-9568-91FB096E7529}">
  <ds:schemaRefs/>
</ds:datastoreItem>
</file>

<file path=customXml/itemProps14.xml><?xml version="1.0" encoding="utf-8"?>
<ds:datastoreItem xmlns:ds="http://schemas.openxmlformats.org/officeDocument/2006/customXml" ds:itemID="{069D6477-D2CA-435F-ACCE-1023F55266C7}">
  <ds:schemaRefs/>
</ds:datastoreItem>
</file>

<file path=customXml/itemProps15.xml><?xml version="1.0" encoding="utf-8"?>
<ds:datastoreItem xmlns:ds="http://schemas.openxmlformats.org/officeDocument/2006/customXml" ds:itemID="{72A25BC5-5062-44F3-9F5C-083F2595E1B2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A974E88A-21D9-4237-9BA2-9BA5D0DC2639}">
  <ds:schemaRefs/>
</ds:datastoreItem>
</file>

<file path=customXml/itemProps17.xml><?xml version="1.0" encoding="utf-8"?>
<ds:datastoreItem xmlns:ds="http://schemas.openxmlformats.org/officeDocument/2006/customXml" ds:itemID="{FB211B2C-D7B3-4A91-B072-77A78CA796D2}">
  <ds:schemaRefs/>
</ds:datastoreItem>
</file>

<file path=customXml/itemProps18.xml><?xml version="1.0" encoding="utf-8"?>
<ds:datastoreItem xmlns:ds="http://schemas.openxmlformats.org/officeDocument/2006/customXml" ds:itemID="{2F8A6956-C4E7-4C36-B9DC-E14273274211}">
  <ds:schemaRefs/>
</ds:datastoreItem>
</file>

<file path=customXml/itemProps2.xml><?xml version="1.0" encoding="utf-8"?>
<ds:datastoreItem xmlns:ds="http://schemas.openxmlformats.org/officeDocument/2006/customXml" ds:itemID="{EFFA8757-77BC-4EB5-B703-5A974EAA4AEF}">
  <ds:schemaRefs/>
</ds:datastoreItem>
</file>

<file path=customXml/itemProps3.xml><?xml version="1.0" encoding="utf-8"?>
<ds:datastoreItem xmlns:ds="http://schemas.openxmlformats.org/officeDocument/2006/customXml" ds:itemID="{2F6A6119-B5E0-4112-B623-88A5233A7513}">
  <ds:schemaRefs/>
</ds:datastoreItem>
</file>

<file path=customXml/itemProps4.xml><?xml version="1.0" encoding="utf-8"?>
<ds:datastoreItem xmlns:ds="http://schemas.openxmlformats.org/officeDocument/2006/customXml" ds:itemID="{E8FE99F2-F754-446C-B470-48A687DCAB67}">
  <ds:schemaRefs/>
</ds:datastoreItem>
</file>

<file path=customXml/itemProps5.xml><?xml version="1.0" encoding="utf-8"?>
<ds:datastoreItem xmlns:ds="http://schemas.openxmlformats.org/officeDocument/2006/customXml" ds:itemID="{95CB9223-83DD-41A0-97B0-66898C8F7CFD}">
  <ds:schemaRefs/>
</ds:datastoreItem>
</file>

<file path=customXml/itemProps6.xml><?xml version="1.0" encoding="utf-8"?>
<ds:datastoreItem xmlns:ds="http://schemas.openxmlformats.org/officeDocument/2006/customXml" ds:itemID="{097FC8AE-19F1-4A8D-9C75-CC8FFE17887E}">
  <ds:schemaRefs/>
</ds:datastoreItem>
</file>

<file path=customXml/itemProps7.xml><?xml version="1.0" encoding="utf-8"?>
<ds:datastoreItem xmlns:ds="http://schemas.openxmlformats.org/officeDocument/2006/customXml" ds:itemID="{91F524BC-B6A5-4F5A-8AEF-C97B2061571D}">
  <ds:schemaRefs/>
</ds:datastoreItem>
</file>

<file path=customXml/itemProps8.xml><?xml version="1.0" encoding="utf-8"?>
<ds:datastoreItem xmlns:ds="http://schemas.openxmlformats.org/officeDocument/2006/customXml" ds:itemID="{57AAA394-E973-4935-91BA-45C06F4B0D9B}">
  <ds:schemaRefs/>
</ds:datastoreItem>
</file>

<file path=customXml/itemProps9.xml><?xml version="1.0" encoding="utf-8"?>
<ds:datastoreItem xmlns:ds="http://schemas.openxmlformats.org/officeDocument/2006/customXml" ds:itemID="{E2CB9B20-45A6-48CC-A3B8-44D2629FC4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Graphs</vt:lpstr>
      <vt:lpstr>Graphs_2</vt:lpstr>
      <vt:lpstr>Tables</vt:lpstr>
      <vt:lpstr>EHR-Medline-Queries</vt:lpstr>
      <vt:lpstr>EHR-Medline-Results</vt:lpstr>
      <vt:lpstr>EHR-Embase-Queries</vt:lpstr>
      <vt:lpstr>EHR-Embase-Results</vt:lpstr>
      <vt:lpstr>GWAS-Medline-Queries</vt:lpstr>
      <vt:lpstr>GWAS-Medline-Results</vt:lpstr>
      <vt:lpstr>GWAS-Embase-Queries</vt:lpstr>
      <vt:lpstr>GWAS-Embase-Results</vt:lpstr>
      <vt:lpstr>Population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Nyhan, Kate</dc:creator>
  <cp:lastModifiedBy>Ren, Yi</cp:lastModifiedBy>
  <dcterms:created xsi:type="dcterms:W3CDTF">2024-10-31T17:03:56Z</dcterms:created>
  <dcterms:modified xsi:type="dcterms:W3CDTF">2025-01-30T15:40:30Z</dcterms:modified>
</cp:coreProperties>
</file>