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yaleedu-my.sharepoint.com/personal/yiran_wang_yw995_yale_edu/Documents/Data Equity/Data/EHR_GWAS Publications Geographic DIstribution - Yi/"/>
    </mc:Choice>
  </mc:AlternateContent>
  <xr:revisionPtr revIDLastSave="2306" documentId="13_ncr:1_{E4CECAB6-7D93-4B27-9A43-C53A427E9277}" xr6:coauthVersionLast="47" xr6:coauthVersionMax="47" xr10:uidLastSave="{3411213B-0F46-44C1-816F-6D899357E6C7}"/>
  <bookViews>
    <workbookView xWindow="-110" yWindow="-110" windowWidth="22620" windowHeight="13500" tabRatio="602" xr2:uid="{ABF19976-E442-4EA8-B3C6-700F8D9AA400}"/>
  </bookViews>
  <sheets>
    <sheet name="Graphs" sheetId="27" r:id="rId1"/>
    <sheet name="Graphs_2" sheetId="19" r:id="rId2"/>
    <sheet name="Tables" sheetId="26" r:id="rId3"/>
    <sheet name="EHR-Medline-Queries" sheetId="1" r:id="rId4"/>
    <sheet name="EHR-Medline-Results" sheetId="5" r:id="rId5"/>
    <sheet name="EHR-Embase-Queries" sheetId="14" r:id="rId6"/>
    <sheet name="EHR-Embase-Results" sheetId="17" r:id="rId7"/>
    <sheet name="GWAS-Medline-Queries" sheetId="22" r:id="rId8"/>
    <sheet name="GWAS-Medline-Results" sheetId="23" r:id="rId9"/>
    <sheet name="GWAS-Embase-Queries" sheetId="24" r:id="rId10"/>
    <sheet name="GWAS-Embase-Results" sheetId="25" r:id="rId11"/>
    <sheet name="Population" sheetId="20" r:id="rId12"/>
  </sheets>
  <definedNames>
    <definedName name="ExternalData_1" localSheetId="6" hidden="1">'EHR-Embase-Results'!#REF!</definedName>
    <definedName name="ExternalData_1" localSheetId="4" hidden="1">'EHR-Medline-Results'!#REF!</definedName>
    <definedName name="ExternalData_1" localSheetId="10" hidden="1">'GWAS-Embase-Results'!#REF!</definedName>
    <definedName name="ExternalData_1" localSheetId="8" hidden="1">'GWAS-Medline-Results'!#REF!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6" i="26" l="1"/>
  <c r="R76" i="26"/>
  <c r="S76" i="26"/>
  <c r="T76" i="26"/>
  <c r="U76" i="26"/>
  <c r="V76" i="26"/>
  <c r="W76" i="26"/>
  <c r="X76" i="26"/>
  <c r="Y76" i="26"/>
  <c r="Z76" i="26"/>
  <c r="P76" i="26"/>
  <c r="Q57" i="26"/>
  <c r="R57" i="26"/>
  <c r="S57" i="26"/>
  <c r="T57" i="26"/>
  <c r="U57" i="26"/>
  <c r="V57" i="26"/>
  <c r="W57" i="26"/>
  <c r="X57" i="26"/>
  <c r="Y57" i="26"/>
  <c r="Z57" i="26"/>
  <c r="P57" i="26"/>
  <c r="Q38" i="26"/>
  <c r="R38" i="26"/>
  <c r="S38" i="26"/>
  <c r="T38" i="26"/>
  <c r="U38" i="26"/>
  <c r="V38" i="26"/>
  <c r="W38" i="26"/>
  <c r="X38" i="26"/>
  <c r="Y38" i="26"/>
  <c r="Z38" i="26"/>
  <c r="P38" i="26"/>
  <c r="Q18" i="26"/>
  <c r="R18" i="26"/>
  <c r="S18" i="26"/>
  <c r="T18" i="26"/>
  <c r="U18" i="26"/>
  <c r="V18" i="26"/>
  <c r="W18" i="26"/>
  <c r="X18" i="26"/>
  <c r="Y18" i="26"/>
  <c r="Z18" i="26"/>
  <c r="P18" i="26"/>
  <c r="B43" i="23"/>
  <c r="B45" i="23" s="1"/>
  <c r="B44" i="23"/>
  <c r="C45" i="23"/>
  <c r="D45" i="23"/>
  <c r="E45" i="23"/>
  <c r="F45" i="23"/>
  <c r="G45" i="23"/>
  <c r="H45" i="23"/>
  <c r="I45" i="23"/>
  <c r="J45" i="23"/>
  <c r="K45" i="23"/>
  <c r="L45" i="23"/>
  <c r="C45" i="17"/>
  <c r="D45" i="17"/>
  <c r="E45" i="17"/>
  <c r="F45" i="17"/>
  <c r="G45" i="17"/>
  <c r="H45" i="17"/>
  <c r="I45" i="17"/>
  <c r="J45" i="17"/>
  <c r="K45" i="17"/>
  <c r="L45" i="17"/>
  <c r="B45" i="17"/>
  <c r="C45" i="5"/>
  <c r="D45" i="5"/>
  <c r="E45" i="5"/>
  <c r="F45" i="5"/>
  <c r="G45" i="5"/>
  <c r="H45" i="5"/>
  <c r="I45" i="5"/>
  <c r="J45" i="5"/>
  <c r="K45" i="5"/>
  <c r="L45" i="5"/>
  <c r="B45" i="5"/>
  <c r="B44" i="5"/>
  <c r="P45" i="26"/>
  <c r="Q45" i="26"/>
  <c r="R45" i="26"/>
  <c r="S45" i="26"/>
  <c r="T45" i="26"/>
  <c r="U45" i="26"/>
  <c r="V45" i="26"/>
  <c r="W45" i="26"/>
  <c r="X45" i="26"/>
  <c r="Y45" i="26"/>
  <c r="Z45" i="26"/>
  <c r="P46" i="26"/>
  <c r="Q46" i="26"/>
  <c r="R46" i="26"/>
  <c r="S46" i="26"/>
  <c r="T46" i="26"/>
  <c r="U46" i="26"/>
  <c r="V46" i="26"/>
  <c r="W46" i="26"/>
  <c r="X46" i="26"/>
  <c r="Y46" i="26"/>
  <c r="Z46" i="26"/>
  <c r="P47" i="26"/>
  <c r="Q47" i="26"/>
  <c r="R47" i="26"/>
  <c r="S47" i="26"/>
  <c r="T47" i="26"/>
  <c r="U47" i="26"/>
  <c r="V47" i="26"/>
  <c r="W47" i="26"/>
  <c r="X47" i="26"/>
  <c r="Y47" i="26"/>
  <c r="Z47" i="26"/>
  <c r="P48" i="26"/>
  <c r="Q48" i="26"/>
  <c r="R48" i="26"/>
  <c r="S48" i="26"/>
  <c r="T48" i="26"/>
  <c r="U48" i="26"/>
  <c r="V48" i="26"/>
  <c r="W48" i="26"/>
  <c r="X48" i="26"/>
  <c r="Y48" i="26"/>
  <c r="Z48" i="26"/>
  <c r="P49" i="26"/>
  <c r="Q49" i="26"/>
  <c r="R49" i="26"/>
  <c r="S49" i="26"/>
  <c r="T49" i="26"/>
  <c r="U49" i="26"/>
  <c r="V49" i="26"/>
  <c r="W49" i="26"/>
  <c r="X49" i="26"/>
  <c r="Y49" i="26"/>
  <c r="Z49" i="26"/>
  <c r="P50" i="26"/>
  <c r="Q50" i="26"/>
  <c r="R50" i="26"/>
  <c r="S50" i="26"/>
  <c r="T50" i="26"/>
  <c r="U50" i="26"/>
  <c r="V50" i="26"/>
  <c r="W50" i="26"/>
  <c r="X50" i="26"/>
  <c r="Y50" i="26"/>
  <c r="Z50" i="26"/>
  <c r="P51" i="26"/>
  <c r="Q51" i="26"/>
  <c r="R51" i="26"/>
  <c r="S51" i="26"/>
  <c r="T51" i="26"/>
  <c r="U51" i="26"/>
  <c r="V51" i="26"/>
  <c r="W51" i="26"/>
  <c r="X51" i="26"/>
  <c r="Y51" i="26"/>
  <c r="Z51" i="26"/>
  <c r="P52" i="26"/>
  <c r="Q52" i="26"/>
  <c r="R52" i="26"/>
  <c r="S52" i="26"/>
  <c r="T52" i="26"/>
  <c r="U52" i="26"/>
  <c r="V52" i="26"/>
  <c r="W52" i="26"/>
  <c r="X52" i="26"/>
  <c r="Y52" i="26"/>
  <c r="Z52" i="26"/>
  <c r="P53" i="26"/>
  <c r="Q53" i="26"/>
  <c r="R53" i="26"/>
  <c r="S53" i="26"/>
  <c r="T53" i="26"/>
  <c r="U53" i="26"/>
  <c r="V53" i="26"/>
  <c r="W53" i="26"/>
  <c r="X53" i="26"/>
  <c r="Y53" i="26"/>
  <c r="Z53" i="26"/>
  <c r="P54" i="26"/>
  <c r="Q54" i="26"/>
  <c r="R54" i="26"/>
  <c r="S54" i="26"/>
  <c r="T54" i="26"/>
  <c r="U54" i="26"/>
  <c r="V54" i="26"/>
  <c r="W54" i="26"/>
  <c r="X54" i="26"/>
  <c r="Y54" i="26"/>
  <c r="Z54" i="26"/>
  <c r="Q55" i="26"/>
  <c r="R55" i="26"/>
  <c r="S55" i="26"/>
  <c r="T55" i="26"/>
  <c r="U55" i="26"/>
  <c r="V55" i="26"/>
  <c r="W55" i="26"/>
  <c r="X55" i="26"/>
  <c r="Y55" i="26"/>
  <c r="Z55" i="26"/>
  <c r="P56" i="26"/>
  <c r="Q56" i="26"/>
  <c r="R56" i="26"/>
  <c r="S56" i="26"/>
  <c r="T56" i="26"/>
  <c r="U56" i="26"/>
  <c r="V56" i="26"/>
  <c r="W56" i="26"/>
  <c r="X56" i="26"/>
  <c r="Y56" i="26"/>
  <c r="Z56" i="26"/>
  <c r="Q44" i="26"/>
  <c r="R44" i="26"/>
  <c r="S44" i="26"/>
  <c r="T44" i="26"/>
  <c r="U44" i="26"/>
  <c r="V44" i="26"/>
  <c r="W44" i="26"/>
  <c r="X44" i="26"/>
  <c r="Y44" i="26"/>
  <c r="Z44" i="26"/>
  <c r="P44" i="26"/>
  <c r="P26" i="26"/>
  <c r="Q26" i="26"/>
  <c r="R26" i="26"/>
  <c r="S26" i="26"/>
  <c r="T26" i="26"/>
  <c r="U26" i="26"/>
  <c r="V26" i="26"/>
  <c r="W26" i="26"/>
  <c r="X26" i="26"/>
  <c r="Y26" i="26"/>
  <c r="Z26" i="26"/>
  <c r="P27" i="26"/>
  <c r="Q27" i="26"/>
  <c r="R27" i="26"/>
  <c r="S27" i="26"/>
  <c r="T27" i="26"/>
  <c r="U27" i="26"/>
  <c r="V27" i="26"/>
  <c r="W27" i="26"/>
  <c r="X27" i="26"/>
  <c r="Y27" i="26"/>
  <c r="Z27" i="26"/>
  <c r="P28" i="26"/>
  <c r="Q28" i="26"/>
  <c r="R28" i="26"/>
  <c r="S28" i="26"/>
  <c r="T28" i="26"/>
  <c r="U28" i="26"/>
  <c r="V28" i="26"/>
  <c r="W28" i="26"/>
  <c r="X28" i="26"/>
  <c r="Y28" i="26"/>
  <c r="Z28" i="26"/>
  <c r="P29" i="26"/>
  <c r="Q29" i="26"/>
  <c r="R29" i="26"/>
  <c r="S29" i="26"/>
  <c r="T29" i="26"/>
  <c r="U29" i="26"/>
  <c r="V29" i="26"/>
  <c r="W29" i="26"/>
  <c r="X29" i="26"/>
  <c r="Y29" i="26"/>
  <c r="Z29" i="26"/>
  <c r="P30" i="26"/>
  <c r="Q30" i="26"/>
  <c r="R30" i="26"/>
  <c r="S30" i="26"/>
  <c r="T30" i="26"/>
  <c r="U30" i="26"/>
  <c r="V30" i="26"/>
  <c r="W30" i="26"/>
  <c r="X30" i="26"/>
  <c r="Y30" i="26"/>
  <c r="Z30" i="26"/>
  <c r="P31" i="26"/>
  <c r="Q31" i="26"/>
  <c r="R31" i="26"/>
  <c r="S31" i="26"/>
  <c r="T31" i="26"/>
  <c r="U31" i="26"/>
  <c r="V31" i="26"/>
  <c r="W31" i="26"/>
  <c r="X31" i="26"/>
  <c r="Y31" i="26"/>
  <c r="Z31" i="26"/>
  <c r="P32" i="26"/>
  <c r="Q32" i="26"/>
  <c r="R32" i="26"/>
  <c r="S32" i="26"/>
  <c r="T32" i="26"/>
  <c r="U32" i="26"/>
  <c r="V32" i="26"/>
  <c r="W32" i="26"/>
  <c r="X32" i="26"/>
  <c r="Y32" i="26"/>
  <c r="Z32" i="26"/>
  <c r="P33" i="26"/>
  <c r="Q33" i="26"/>
  <c r="R33" i="26"/>
  <c r="S33" i="26"/>
  <c r="T33" i="26"/>
  <c r="U33" i="26"/>
  <c r="V33" i="26"/>
  <c r="W33" i="26"/>
  <c r="X33" i="26"/>
  <c r="Y33" i="26"/>
  <c r="Z33" i="26"/>
  <c r="P34" i="26"/>
  <c r="Q34" i="26"/>
  <c r="R34" i="26"/>
  <c r="S34" i="26"/>
  <c r="T34" i="26"/>
  <c r="U34" i="26"/>
  <c r="V34" i="26"/>
  <c r="W34" i="26"/>
  <c r="X34" i="26"/>
  <c r="Y34" i="26"/>
  <c r="Z34" i="26"/>
  <c r="P35" i="26"/>
  <c r="Q35" i="26"/>
  <c r="R35" i="26"/>
  <c r="S35" i="26"/>
  <c r="T35" i="26"/>
  <c r="U35" i="26"/>
  <c r="V35" i="26"/>
  <c r="W35" i="26"/>
  <c r="X35" i="26"/>
  <c r="Y35" i="26"/>
  <c r="Z35" i="26"/>
  <c r="P36" i="26"/>
  <c r="Q36" i="26"/>
  <c r="R36" i="26"/>
  <c r="S36" i="26"/>
  <c r="T36" i="26"/>
  <c r="U36" i="26"/>
  <c r="V36" i="26"/>
  <c r="W36" i="26"/>
  <c r="X36" i="26"/>
  <c r="Y36" i="26"/>
  <c r="Z36" i="26"/>
  <c r="P37" i="26"/>
  <c r="Q37" i="26"/>
  <c r="R37" i="26"/>
  <c r="S37" i="26"/>
  <c r="T37" i="26"/>
  <c r="U37" i="26"/>
  <c r="V37" i="26"/>
  <c r="W37" i="26"/>
  <c r="X37" i="26"/>
  <c r="Y37" i="26"/>
  <c r="Z37" i="26"/>
  <c r="Q25" i="26"/>
  <c r="R25" i="26"/>
  <c r="S25" i="26"/>
  <c r="T25" i="26"/>
  <c r="U25" i="26"/>
  <c r="V25" i="26"/>
  <c r="W25" i="26"/>
  <c r="X25" i="26"/>
  <c r="Y25" i="26"/>
  <c r="Z25" i="26"/>
  <c r="P25" i="26"/>
  <c r="P6" i="26"/>
  <c r="Q6" i="26"/>
  <c r="R6" i="26"/>
  <c r="S6" i="26"/>
  <c r="T6" i="26"/>
  <c r="U6" i="26"/>
  <c r="V6" i="26"/>
  <c r="W6" i="26"/>
  <c r="X6" i="26"/>
  <c r="Y6" i="26"/>
  <c r="Z6" i="26"/>
  <c r="P7" i="26"/>
  <c r="Q7" i="26"/>
  <c r="R7" i="26"/>
  <c r="S7" i="26"/>
  <c r="T7" i="26"/>
  <c r="U7" i="26"/>
  <c r="V7" i="26"/>
  <c r="W7" i="26"/>
  <c r="X7" i="26"/>
  <c r="Y7" i="26"/>
  <c r="Z7" i="26"/>
  <c r="P8" i="26"/>
  <c r="Q8" i="26"/>
  <c r="R8" i="26"/>
  <c r="S8" i="26"/>
  <c r="T8" i="26"/>
  <c r="U8" i="26"/>
  <c r="V8" i="26"/>
  <c r="W8" i="26"/>
  <c r="X8" i="26"/>
  <c r="Y8" i="26"/>
  <c r="Z8" i="26"/>
  <c r="P9" i="26"/>
  <c r="Q9" i="26"/>
  <c r="R9" i="26"/>
  <c r="S9" i="26"/>
  <c r="T9" i="26"/>
  <c r="U9" i="26"/>
  <c r="V9" i="26"/>
  <c r="W9" i="26"/>
  <c r="X9" i="26"/>
  <c r="Y9" i="26"/>
  <c r="Z9" i="26"/>
  <c r="P10" i="26"/>
  <c r="Q10" i="26"/>
  <c r="R10" i="26"/>
  <c r="S10" i="26"/>
  <c r="T10" i="26"/>
  <c r="U10" i="26"/>
  <c r="V10" i="26"/>
  <c r="W10" i="26"/>
  <c r="X10" i="26"/>
  <c r="Y10" i="26"/>
  <c r="Z10" i="26"/>
  <c r="P11" i="26"/>
  <c r="Q11" i="26"/>
  <c r="R11" i="26"/>
  <c r="S11" i="26"/>
  <c r="T11" i="26"/>
  <c r="U11" i="26"/>
  <c r="V11" i="26"/>
  <c r="W11" i="26"/>
  <c r="X11" i="26"/>
  <c r="Y11" i="26"/>
  <c r="Z11" i="26"/>
  <c r="P12" i="26"/>
  <c r="Q12" i="26"/>
  <c r="R12" i="26"/>
  <c r="S12" i="26"/>
  <c r="T12" i="26"/>
  <c r="U12" i="26"/>
  <c r="V12" i="26"/>
  <c r="W12" i="26"/>
  <c r="X12" i="26"/>
  <c r="Y12" i="26"/>
  <c r="Z12" i="26"/>
  <c r="P13" i="26"/>
  <c r="Q13" i="26"/>
  <c r="R13" i="26"/>
  <c r="S13" i="26"/>
  <c r="T13" i="26"/>
  <c r="U13" i="26"/>
  <c r="V13" i="26"/>
  <c r="W13" i="26"/>
  <c r="X13" i="26"/>
  <c r="Y13" i="26"/>
  <c r="Z13" i="26"/>
  <c r="P14" i="26"/>
  <c r="Q14" i="26"/>
  <c r="R14" i="26"/>
  <c r="S14" i="26"/>
  <c r="T14" i="26"/>
  <c r="U14" i="26"/>
  <c r="V14" i="26"/>
  <c r="W14" i="26"/>
  <c r="X14" i="26"/>
  <c r="Y14" i="26"/>
  <c r="Z14" i="26"/>
  <c r="P15" i="26"/>
  <c r="Q15" i="26"/>
  <c r="R15" i="26"/>
  <c r="S15" i="26"/>
  <c r="T15" i="26"/>
  <c r="U15" i="26"/>
  <c r="V15" i="26"/>
  <c r="W15" i="26"/>
  <c r="X15" i="26"/>
  <c r="Y15" i="26"/>
  <c r="Z15" i="26"/>
  <c r="P16" i="26"/>
  <c r="Q16" i="26"/>
  <c r="R16" i="26"/>
  <c r="S16" i="26"/>
  <c r="T16" i="26"/>
  <c r="U16" i="26"/>
  <c r="V16" i="26"/>
  <c r="W16" i="26"/>
  <c r="X16" i="26"/>
  <c r="Y16" i="26"/>
  <c r="Z16" i="26"/>
  <c r="P17" i="26"/>
  <c r="Q17" i="26"/>
  <c r="R17" i="26"/>
  <c r="S17" i="26"/>
  <c r="T17" i="26"/>
  <c r="U17" i="26"/>
  <c r="V17" i="26"/>
  <c r="W17" i="26"/>
  <c r="X17" i="26"/>
  <c r="Y17" i="26"/>
  <c r="Z17" i="26"/>
  <c r="Q5" i="26"/>
  <c r="R5" i="26"/>
  <c r="S5" i="26"/>
  <c r="T5" i="26"/>
  <c r="U5" i="26"/>
  <c r="V5" i="26"/>
  <c r="W5" i="26"/>
  <c r="X5" i="26"/>
  <c r="Y5" i="26"/>
  <c r="Z5" i="26"/>
  <c r="P5" i="26"/>
  <c r="AA17" i="26"/>
  <c r="AA37" i="26" s="1"/>
  <c r="AA75" i="26" s="1"/>
  <c r="AA64" i="26"/>
  <c r="AA65" i="26"/>
  <c r="AA66" i="26"/>
  <c r="AA67" i="26"/>
  <c r="AA68" i="26"/>
  <c r="AA69" i="26"/>
  <c r="AA70" i="26"/>
  <c r="AA71" i="26"/>
  <c r="AA72" i="26"/>
  <c r="AA73" i="26"/>
  <c r="AA63" i="26"/>
  <c r="AA45" i="26"/>
  <c r="AA46" i="26"/>
  <c r="AA47" i="26"/>
  <c r="AA48" i="26"/>
  <c r="AA49" i="26"/>
  <c r="AA50" i="26"/>
  <c r="AA51" i="26"/>
  <c r="AA52" i="26"/>
  <c r="AA53" i="26"/>
  <c r="AA54" i="26"/>
  <c r="AA55" i="26"/>
  <c r="AA44" i="26"/>
  <c r="AA26" i="26"/>
  <c r="AA27" i="26"/>
  <c r="AA28" i="26"/>
  <c r="AA29" i="26"/>
  <c r="AA30" i="26"/>
  <c r="AA31" i="26"/>
  <c r="AA32" i="26"/>
  <c r="AA33" i="26"/>
  <c r="AA34" i="26"/>
  <c r="AA35" i="26"/>
  <c r="AA36" i="26"/>
  <c r="AA74" i="26" s="1"/>
  <c r="AA25" i="26"/>
  <c r="AA6" i="26"/>
  <c r="AA7" i="26"/>
  <c r="AA8" i="26"/>
  <c r="AA9" i="26"/>
  <c r="AA10" i="26"/>
  <c r="AA11" i="26"/>
  <c r="AA12" i="26"/>
  <c r="AA13" i="26"/>
  <c r="AA14" i="26"/>
  <c r="AA15" i="26"/>
  <c r="AA5" i="26"/>
  <c r="B32" i="5"/>
  <c r="P55" i="26" l="1"/>
  <c r="B52" i="26" s="1"/>
  <c r="B18" i="26"/>
  <c r="AA56" i="26"/>
  <c r="M76" i="26"/>
  <c r="M75" i="26"/>
  <c r="M73" i="26"/>
  <c r="M72" i="26"/>
  <c r="M71" i="26"/>
  <c r="M70" i="26"/>
  <c r="M69" i="26"/>
  <c r="M68" i="26"/>
  <c r="M67" i="26"/>
  <c r="M66" i="26"/>
  <c r="M65" i="26"/>
  <c r="M64" i="26"/>
  <c r="M63" i="26"/>
  <c r="L44" i="26"/>
  <c r="K50" i="26"/>
  <c r="J57" i="26"/>
  <c r="I53" i="26"/>
  <c r="H49" i="26"/>
  <c r="G53" i="26"/>
  <c r="F56" i="26"/>
  <c r="E57" i="26"/>
  <c r="D56" i="26"/>
  <c r="C52" i="26"/>
  <c r="M57" i="26"/>
  <c r="M56" i="26"/>
  <c r="M54" i="26"/>
  <c r="M53" i="26"/>
  <c r="M52" i="26"/>
  <c r="K52" i="26"/>
  <c r="M51" i="26"/>
  <c r="M50" i="26"/>
  <c r="M49" i="26"/>
  <c r="M48" i="26"/>
  <c r="M47" i="26"/>
  <c r="M46" i="26"/>
  <c r="M45" i="26"/>
  <c r="M44" i="26"/>
  <c r="L38" i="26"/>
  <c r="K34" i="26"/>
  <c r="J30" i="26"/>
  <c r="I34" i="26"/>
  <c r="H34" i="26"/>
  <c r="G30" i="26"/>
  <c r="F37" i="26"/>
  <c r="E33" i="26"/>
  <c r="D33" i="26"/>
  <c r="C36" i="26"/>
  <c r="B34" i="26"/>
  <c r="M38" i="26"/>
  <c r="M37" i="26"/>
  <c r="F36" i="26"/>
  <c r="M35" i="26"/>
  <c r="M34" i="26"/>
  <c r="L34" i="26"/>
  <c r="M33" i="26"/>
  <c r="M32" i="26"/>
  <c r="M31" i="26"/>
  <c r="F31" i="26"/>
  <c r="M30" i="26"/>
  <c r="M29" i="26"/>
  <c r="M28" i="26"/>
  <c r="M27" i="26"/>
  <c r="M26" i="26"/>
  <c r="E26" i="26"/>
  <c r="D26" i="26"/>
  <c r="M25" i="26"/>
  <c r="L10" i="26"/>
  <c r="K14" i="26"/>
  <c r="J9" i="26"/>
  <c r="I13" i="26"/>
  <c r="H17" i="26"/>
  <c r="G17" i="26"/>
  <c r="F13" i="26"/>
  <c r="E16" i="26"/>
  <c r="D7" i="26"/>
  <c r="C16" i="26"/>
  <c r="M18" i="26"/>
  <c r="M17" i="26"/>
  <c r="M15" i="26"/>
  <c r="M14" i="26"/>
  <c r="M13" i="26"/>
  <c r="M12" i="26"/>
  <c r="M11" i="26"/>
  <c r="M10" i="26"/>
  <c r="M9" i="26"/>
  <c r="E9" i="26"/>
  <c r="C9" i="26"/>
  <c r="M8" i="26"/>
  <c r="M7" i="26"/>
  <c r="M6" i="26"/>
  <c r="M5" i="26"/>
  <c r="C32" i="25"/>
  <c r="D32" i="25"/>
  <c r="E32" i="25"/>
  <c r="F32" i="25"/>
  <c r="G32" i="25"/>
  <c r="H32" i="25"/>
  <c r="I32" i="25"/>
  <c r="J32" i="25"/>
  <c r="K32" i="25"/>
  <c r="L32" i="25"/>
  <c r="C33" i="25"/>
  <c r="Q64" i="26" s="1"/>
  <c r="D33" i="25"/>
  <c r="R64" i="26" s="1"/>
  <c r="E33" i="25"/>
  <c r="S64" i="26" s="1"/>
  <c r="F33" i="25"/>
  <c r="T64" i="26" s="1"/>
  <c r="G33" i="25"/>
  <c r="U64" i="26" s="1"/>
  <c r="H33" i="25"/>
  <c r="V64" i="26" s="1"/>
  <c r="I33" i="25"/>
  <c r="W64" i="26" s="1"/>
  <c r="J33" i="25"/>
  <c r="X64" i="26" s="1"/>
  <c r="K33" i="25"/>
  <c r="Y64" i="26" s="1"/>
  <c r="L33" i="25"/>
  <c r="C34" i="25"/>
  <c r="Q65" i="26" s="1"/>
  <c r="D34" i="25"/>
  <c r="R65" i="26" s="1"/>
  <c r="E34" i="25"/>
  <c r="S65" i="26" s="1"/>
  <c r="F34" i="25"/>
  <c r="T65" i="26" s="1"/>
  <c r="G34" i="25"/>
  <c r="U65" i="26" s="1"/>
  <c r="H34" i="25"/>
  <c r="V65" i="26" s="1"/>
  <c r="I34" i="25"/>
  <c r="W65" i="26" s="1"/>
  <c r="J34" i="25"/>
  <c r="X65" i="26" s="1"/>
  <c r="K34" i="25"/>
  <c r="Y65" i="26" s="1"/>
  <c r="L34" i="25"/>
  <c r="Z65" i="26" s="1"/>
  <c r="C35" i="25"/>
  <c r="Q66" i="26" s="1"/>
  <c r="D35" i="25"/>
  <c r="R66" i="26" s="1"/>
  <c r="E35" i="25"/>
  <c r="S66" i="26" s="1"/>
  <c r="F35" i="25"/>
  <c r="T66" i="26" s="1"/>
  <c r="G35" i="25"/>
  <c r="U66" i="26" s="1"/>
  <c r="H35" i="25"/>
  <c r="V66" i="26" s="1"/>
  <c r="I35" i="25"/>
  <c r="W66" i="26" s="1"/>
  <c r="J35" i="25"/>
  <c r="X66" i="26" s="1"/>
  <c r="K35" i="25"/>
  <c r="Y66" i="26" s="1"/>
  <c r="L35" i="25"/>
  <c r="Z66" i="26" s="1"/>
  <c r="C36" i="25"/>
  <c r="Q67" i="26" s="1"/>
  <c r="D36" i="25"/>
  <c r="R67" i="26" s="1"/>
  <c r="E36" i="25"/>
  <c r="S67" i="26" s="1"/>
  <c r="F36" i="25"/>
  <c r="T67" i="26" s="1"/>
  <c r="G36" i="25"/>
  <c r="U67" i="26" s="1"/>
  <c r="H36" i="25"/>
  <c r="V67" i="26" s="1"/>
  <c r="I36" i="25"/>
  <c r="W67" i="26" s="1"/>
  <c r="J36" i="25"/>
  <c r="X67" i="26" s="1"/>
  <c r="K36" i="25"/>
  <c r="Y67" i="26" s="1"/>
  <c r="L36" i="25"/>
  <c r="Z67" i="26" s="1"/>
  <c r="C37" i="25"/>
  <c r="Q68" i="26" s="1"/>
  <c r="D37" i="25"/>
  <c r="R68" i="26" s="1"/>
  <c r="E37" i="25"/>
  <c r="S68" i="26" s="1"/>
  <c r="F37" i="25"/>
  <c r="T68" i="26" s="1"/>
  <c r="G37" i="25"/>
  <c r="U68" i="26" s="1"/>
  <c r="H37" i="25"/>
  <c r="V68" i="26" s="1"/>
  <c r="I37" i="25"/>
  <c r="W68" i="26" s="1"/>
  <c r="J37" i="25"/>
  <c r="X68" i="26" s="1"/>
  <c r="K37" i="25"/>
  <c r="Y68" i="26" s="1"/>
  <c r="L37" i="25"/>
  <c r="Z68" i="26" s="1"/>
  <c r="C38" i="25"/>
  <c r="Q69" i="26" s="1"/>
  <c r="D38" i="25"/>
  <c r="R69" i="26" s="1"/>
  <c r="E38" i="25"/>
  <c r="S69" i="26" s="1"/>
  <c r="F38" i="25"/>
  <c r="T69" i="26" s="1"/>
  <c r="G38" i="25"/>
  <c r="U69" i="26" s="1"/>
  <c r="H38" i="25"/>
  <c r="V69" i="26" s="1"/>
  <c r="I38" i="25"/>
  <c r="W69" i="26" s="1"/>
  <c r="J38" i="25"/>
  <c r="X69" i="26" s="1"/>
  <c r="K38" i="25"/>
  <c r="Y69" i="26" s="1"/>
  <c r="L38" i="25"/>
  <c r="Z69" i="26" s="1"/>
  <c r="C39" i="25"/>
  <c r="Q70" i="26" s="1"/>
  <c r="D39" i="25"/>
  <c r="R70" i="26" s="1"/>
  <c r="E39" i="25"/>
  <c r="S70" i="26" s="1"/>
  <c r="F39" i="25"/>
  <c r="T70" i="26" s="1"/>
  <c r="G39" i="25"/>
  <c r="U70" i="26" s="1"/>
  <c r="H39" i="25"/>
  <c r="V70" i="26" s="1"/>
  <c r="I39" i="25"/>
  <c r="W70" i="26" s="1"/>
  <c r="J39" i="25"/>
  <c r="X70" i="26" s="1"/>
  <c r="K39" i="25"/>
  <c r="Y70" i="26" s="1"/>
  <c r="L39" i="25"/>
  <c r="Z70" i="26" s="1"/>
  <c r="C40" i="25"/>
  <c r="Q71" i="26" s="1"/>
  <c r="D40" i="25"/>
  <c r="R71" i="26" s="1"/>
  <c r="E40" i="25"/>
  <c r="S71" i="26" s="1"/>
  <c r="F40" i="25"/>
  <c r="T71" i="26" s="1"/>
  <c r="G40" i="25"/>
  <c r="U71" i="26" s="1"/>
  <c r="H40" i="25"/>
  <c r="V71" i="26" s="1"/>
  <c r="I40" i="25"/>
  <c r="W71" i="26" s="1"/>
  <c r="J40" i="25"/>
  <c r="X71" i="26" s="1"/>
  <c r="K40" i="25"/>
  <c r="Y71" i="26" s="1"/>
  <c r="L40" i="25"/>
  <c r="Z71" i="26" s="1"/>
  <c r="C41" i="25"/>
  <c r="Q72" i="26" s="1"/>
  <c r="D41" i="25"/>
  <c r="R72" i="26" s="1"/>
  <c r="E41" i="25"/>
  <c r="S72" i="26" s="1"/>
  <c r="F41" i="25"/>
  <c r="T72" i="26" s="1"/>
  <c r="G41" i="25"/>
  <c r="U72" i="26" s="1"/>
  <c r="H41" i="25"/>
  <c r="V72" i="26" s="1"/>
  <c r="I41" i="25"/>
  <c r="W72" i="26" s="1"/>
  <c r="J41" i="25"/>
  <c r="X72" i="26" s="1"/>
  <c r="K41" i="25"/>
  <c r="Y72" i="26" s="1"/>
  <c r="L41" i="25"/>
  <c r="Z72" i="26" s="1"/>
  <c r="C42" i="25"/>
  <c r="Q73" i="26" s="1"/>
  <c r="D42" i="25"/>
  <c r="R73" i="26" s="1"/>
  <c r="E42" i="25"/>
  <c r="S73" i="26" s="1"/>
  <c r="F42" i="25"/>
  <c r="T73" i="26" s="1"/>
  <c r="G42" i="25"/>
  <c r="U73" i="26" s="1"/>
  <c r="H42" i="25"/>
  <c r="V73" i="26" s="1"/>
  <c r="I42" i="25"/>
  <c r="W73" i="26" s="1"/>
  <c r="J42" i="25"/>
  <c r="X73" i="26" s="1"/>
  <c r="K42" i="25"/>
  <c r="Y73" i="26" s="1"/>
  <c r="L42" i="25"/>
  <c r="Z73" i="26" s="1"/>
  <c r="C44" i="25"/>
  <c r="Q75" i="26" s="1"/>
  <c r="D44" i="25"/>
  <c r="R75" i="26" s="1"/>
  <c r="E44" i="25"/>
  <c r="S75" i="26" s="1"/>
  <c r="F44" i="25"/>
  <c r="T75" i="26" s="1"/>
  <c r="G44" i="25"/>
  <c r="U75" i="26" s="1"/>
  <c r="H44" i="25"/>
  <c r="V75" i="26" s="1"/>
  <c r="I44" i="25"/>
  <c r="W75" i="26" s="1"/>
  <c r="J44" i="25"/>
  <c r="X75" i="26" s="1"/>
  <c r="K44" i="25"/>
  <c r="Y75" i="26" s="1"/>
  <c r="L44" i="25"/>
  <c r="Z75" i="26" s="1"/>
  <c r="B44" i="25"/>
  <c r="P75" i="26" s="1"/>
  <c r="B42" i="25"/>
  <c r="P73" i="26" s="1"/>
  <c r="B41" i="25"/>
  <c r="P72" i="26" s="1"/>
  <c r="B40" i="25"/>
  <c r="P71" i="26" s="1"/>
  <c r="B39" i="25"/>
  <c r="P70" i="26" s="1"/>
  <c r="B38" i="25"/>
  <c r="P69" i="26" s="1"/>
  <c r="B37" i="25"/>
  <c r="P68" i="26" s="1"/>
  <c r="B36" i="25"/>
  <c r="P67" i="26" s="1"/>
  <c r="B35" i="25"/>
  <c r="P66" i="26" s="1"/>
  <c r="B34" i="25"/>
  <c r="P65" i="26" s="1"/>
  <c r="B33" i="25"/>
  <c r="P64" i="26" s="1"/>
  <c r="B32" i="25"/>
  <c r="C32" i="23"/>
  <c r="D32" i="23"/>
  <c r="E32" i="23"/>
  <c r="E43" i="23" s="1"/>
  <c r="F32" i="23"/>
  <c r="F43" i="23" s="1"/>
  <c r="G32" i="23"/>
  <c r="G43" i="23" s="1"/>
  <c r="H32" i="23"/>
  <c r="H43" i="23" s="1"/>
  <c r="I32" i="23"/>
  <c r="I43" i="23" s="1"/>
  <c r="J32" i="23"/>
  <c r="J43" i="23" s="1"/>
  <c r="K32" i="23"/>
  <c r="K43" i="23" s="1"/>
  <c r="L32" i="23"/>
  <c r="L43" i="23" s="1"/>
  <c r="C33" i="23"/>
  <c r="D33" i="23"/>
  <c r="E33" i="23"/>
  <c r="F33" i="23"/>
  <c r="G33" i="23"/>
  <c r="H33" i="23"/>
  <c r="I33" i="23"/>
  <c r="J33" i="23"/>
  <c r="K33" i="23"/>
  <c r="L33" i="23"/>
  <c r="C34" i="23"/>
  <c r="D34" i="23"/>
  <c r="E34" i="23"/>
  <c r="F34" i="23"/>
  <c r="G34" i="23"/>
  <c r="H34" i="23"/>
  <c r="I34" i="23"/>
  <c r="J34" i="23"/>
  <c r="K34" i="23"/>
  <c r="L34" i="23"/>
  <c r="C35" i="23"/>
  <c r="D35" i="23"/>
  <c r="E35" i="23"/>
  <c r="F35" i="23"/>
  <c r="G35" i="23"/>
  <c r="H35" i="23"/>
  <c r="I35" i="23"/>
  <c r="J35" i="23"/>
  <c r="K35" i="23"/>
  <c r="L35" i="23"/>
  <c r="C36" i="23"/>
  <c r="D36" i="23"/>
  <c r="E36" i="23"/>
  <c r="F36" i="23"/>
  <c r="G36" i="23"/>
  <c r="H36" i="23"/>
  <c r="I36" i="23"/>
  <c r="J36" i="23"/>
  <c r="K36" i="23"/>
  <c r="L36" i="23"/>
  <c r="C37" i="23"/>
  <c r="D37" i="23"/>
  <c r="E37" i="23"/>
  <c r="F37" i="23"/>
  <c r="G37" i="23"/>
  <c r="H37" i="23"/>
  <c r="I37" i="23"/>
  <c r="J37" i="23"/>
  <c r="K37" i="23"/>
  <c r="L37" i="23"/>
  <c r="C38" i="23"/>
  <c r="D38" i="23"/>
  <c r="E38" i="23"/>
  <c r="F38" i="23"/>
  <c r="G38" i="23"/>
  <c r="H38" i="23"/>
  <c r="I38" i="23"/>
  <c r="J38" i="23"/>
  <c r="K38" i="23"/>
  <c r="L38" i="23"/>
  <c r="C39" i="23"/>
  <c r="D39" i="23"/>
  <c r="E39" i="23"/>
  <c r="F39" i="23"/>
  <c r="G39" i="23"/>
  <c r="H39" i="23"/>
  <c r="I39" i="23"/>
  <c r="J39" i="23"/>
  <c r="K39" i="23"/>
  <c r="L39" i="23"/>
  <c r="C40" i="23"/>
  <c r="D40" i="23"/>
  <c r="E40" i="23"/>
  <c r="F40" i="23"/>
  <c r="G40" i="23"/>
  <c r="H40" i="23"/>
  <c r="I40" i="23"/>
  <c r="J40" i="23"/>
  <c r="K40" i="23"/>
  <c r="L40" i="23"/>
  <c r="C41" i="23"/>
  <c r="D41" i="23"/>
  <c r="E41" i="23"/>
  <c r="F41" i="23"/>
  <c r="G41" i="23"/>
  <c r="H41" i="23"/>
  <c r="I41" i="23"/>
  <c r="J41" i="23"/>
  <c r="K41" i="23"/>
  <c r="L41" i="23"/>
  <c r="C42" i="23"/>
  <c r="D42" i="23"/>
  <c r="E42" i="23"/>
  <c r="F42" i="23"/>
  <c r="G42" i="23"/>
  <c r="H42" i="23"/>
  <c r="I42" i="23"/>
  <c r="J42" i="23"/>
  <c r="K42" i="23"/>
  <c r="L42" i="23"/>
  <c r="C44" i="23"/>
  <c r="C43" i="23" s="1"/>
  <c r="D44" i="23"/>
  <c r="D43" i="23" s="1"/>
  <c r="E44" i="23"/>
  <c r="F44" i="23"/>
  <c r="G44" i="23"/>
  <c r="H44" i="23"/>
  <c r="I44" i="23"/>
  <c r="J44" i="23"/>
  <c r="K44" i="23"/>
  <c r="L44" i="23"/>
  <c r="B32" i="23"/>
  <c r="B33" i="23"/>
  <c r="B34" i="23"/>
  <c r="B35" i="23"/>
  <c r="B36" i="23"/>
  <c r="B37" i="23"/>
  <c r="B38" i="23"/>
  <c r="B39" i="23"/>
  <c r="B40" i="23"/>
  <c r="B41" i="23"/>
  <c r="B42" i="23"/>
  <c r="Z63" i="26" l="1"/>
  <c r="L74" i="26" s="1"/>
  <c r="Q63" i="26"/>
  <c r="K43" i="25"/>
  <c r="Y74" i="26" s="1"/>
  <c r="Y63" i="26"/>
  <c r="X63" i="26"/>
  <c r="I45" i="25"/>
  <c r="W63" i="26"/>
  <c r="V63" i="26"/>
  <c r="H76" i="26" s="1"/>
  <c r="H45" i="25"/>
  <c r="G45" i="25"/>
  <c r="U63" i="26"/>
  <c r="G72" i="26" s="1"/>
  <c r="P63" i="26"/>
  <c r="L43" i="25"/>
  <c r="Z74" i="26" s="1"/>
  <c r="Z64" i="26"/>
  <c r="F43" i="25"/>
  <c r="T74" i="26" s="1"/>
  <c r="F45" i="25"/>
  <c r="T63" i="26"/>
  <c r="S63" i="26"/>
  <c r="R63" i="26"/>
  <c r="B55" i="26"/>
  <c r="B53" i="26"/>
  <c r="K46" i="26"/>
  <c r="K56" i="26"/>
  <c r="B49" i="26"/>
  <c r="K49" i="26"/>
  <c r="L50" i="26"/>
  <c r="C53" i="26"/>
  <c r="C51" i="26"/>
  <c r="C47" i="26"/>
  <c r="C45" i="26"/>
  <c r="C55" i="26"/>
  <c r="C49" i="26"/>
  <c r="L49" i="26"/>
  <c r="D36" i="26"/>
  <c r="F28" i="26"/>
  <c r="I33" i="26"/>
  <c r="B16" i="26"/>
  <c r="F14" i="26"/>
  <c r="D9" i="26"/>
  <c r="G9" i="26"/>
  <c r="I9" i="26"/>
  <c r="G14" i="26"/>
  <c r="I14" i="26"/>
  <c r="D47" i="26"/>
  <c r="H14" i="26"/>
  <c r="L52" i="26"/>
  <c r="D53" i="26"/>
  <c r="H9" i="26"/>
  <c r="E36" i="26"/>
  <c r="B45" i="26"/>
  <c r="J49" i="26"/>
  <c r="D49" i="26"/>
  <c r="E28" i="26"/>
  <c r="D45" i="26"/>
  <c r="K9" i="26"/>
  <c r="L45" i="26"/>
  <c r="K55" i="26"/>
  <c r="D55" i="26"/>
  <c r="E31" i="26"/>
  <c r="L46" i="26"/>
  <c r="B51" i="26"/>
  <c r="L55" i="26"/>
  <c r="B47" i="26"/>
  <c r="D51" i="26"/>
  <c r="J14" i="26"/>
  <c r="J8" i="26"/>
  <c r="E55" i="26"/>
  <c r="H6" i="26"/>
  <c r="G56" i="26"/>
  <c r="I6" i="26"/>
  <c r="E53" i="26"/>
  <c r="I16" i="26"/>
  <c r="K44" i="26"/>
  <c r="H11" i="26"/>
  <c r="G7" i="26"/>
  <c r="E47" i="26"/>
  <c r="G31" i="26"/>
  <c r="K57" i="26"/>
  <c r="L47" i="26"/>
  <c r="E51" i="26"/>
  <c r="L54" i="26"/>
  <c r="E56" i="26"/>
  <c r="H16" i="26"/>
  <c r="H25" i="26"/>
  <c r="J17" i="26"/>
  <c r="K17" i="26"/>
  <c r="K7" i="26"/>
  <c r="L57" i="26"/>
  <c r="J13" i="26"/>
  <c r="G26" i="26"/>
  <c r="E45" i="26"/>
  <c r="L48" i="26"/>
  <c r="K51" i="26"/>
  <c r="E49" i="26"/>
  <c r="G28" i="26"/>
  <c r="L30" i="26"/>
  <c r="L56" i="26"/>
  <c r="F7" i="26"/>
  <c r="G36" i="26"/>
  <c r="I11" i="26"/>
  <c r="L53" i="26"/>
  <c r="F57" i="26"/>
  <c r="K11" i="26"/>
  <c r="K47" i="26"/>
  <c r="I31" i="26"/>
  <c r="K13" i="26"/>
  <c r="L26" i="26"/>
  <c r="G33" i="26"/>
  <c r="J45" i="26"/>
  <c r="L51" i="26"/>
  <c r="H46" i="26"/>
  <c r="G44" i="26"/>
  <c r="J53" i="26"/>
  <c r="I17" i="26"/>
  <c r="K53" i="26"/>
  <c r="I25" i="26"/>
  <c r="H7" i="26"/>
  <c r="K54" i="26"/>
  <c r="H33" i="26"/>
  <c r="K45" i="26"/>
  <c r="B17" i="26"/>
  <c r="D5" i="26"/>
  <c r="C29" i="26"/>
  <c r="E34" i="26"/>
  <c r="E5" i="26"/>
  <c r="E29" i="26"/>
  <c r="D37" i="26"/>
  <c r="B56" i="26"/>
  <c r="H12" i="26"/>
  <c r="B32" i="26"/>
  <c r="I12" i="26"/>
  <c r="G29" i="26"/>
  <c r="E27" i="26"/>
  <c r="I5" i="26"/>
  <c r="G10" i="26"/>
  <c r="I15" i="26"/>
  <c r="F18" i="26"/>
  <c r="F27" i="26"/>
  <c r="F32" i="26"/>
  <c r="C50" i="26"/>
  <c r="E54" i="26"/>
  <c r="J5" i="26"/>
  <c r="F8" i="26"/>
  <c r="H10" i="26"/>
  <c r="D13" i="26"/>
  <c r="K15" i="26"/>
  <c r="G18" i="26"/>
  <c r="B25" i="26"/>
  <c r="G27" i="26"/>
  <c r="G32" i="26"/>
  <c r="F35" i="26"/>
  <c r="D38" i="26"/>
  <c r="D48" i="26"/>
  <c r="D50" i="26"/>
  <c r="F52" i="26"/>
  <c r="G54" i="26"/>
  <c r="F17" i="26"/>
  <c r="F26" i="26"/>
  <c r="F34" i="26"/>
  <c r="I7" i="26"/>
  <c r="G34" i="26"/>
  <c r="C54" i="26"/>
  <c r="E32" i="26"/>
  <c r="I37" i="26"/>
  <c r="D8" i="26"/>
  <c r="C13" i="26"/>
  <c r="I29" i="26"/>
  <c r="E35" i="26"/>
  <c r="E52" i="26"/>
  <c r="K5" i="26"/>
  <c r="G8" i="26"/>
  <c r="I10" i="26"/>
  <c r="E13" i="26"/>
  <c r="H18" i="26"/>
  <c r="C25" i="26"/>
  <c r="I27" i="26"/>
  <c r="D30" i="26"/>
  <c r="G35" i="26"/>
  <c r="E38" i="26"/>
  <c r="C44" i="26"/>
  <c r="C46" i="26"/>
  <c r="E48" i="26"/>
  <c r="E50" i="26"/>
  <c r="G52" i="26"/>
  <c r="H54" i="26"/>
  <c r="B57" i="26"/>
  <c r="G15" i="26"/>
  <c r="B7" i="26"/>
  <c r="D17" i="26"/>
  <c r="D34" i="26"/>
  <c r="F12" i="26"/>
  <c r="G12" i="26"/>
  <c r="G5" i="26"/>
  <c r="B15" i="26"/>
  <c r="F10" i="26"/>
  <c r="D54" i="26"/>
  <c r="G13" i="26"/>
  <c r="I18" i="26"/>
  <c r="B33" i="26"/>
  <c r="I35" i="26"/>
  <c r="D44" i="26"/>
  <c r="D46" i="26"/>
  <c r="G50" i="26"/>
  <c r="F6" i="26"/>
  <c r="I8" i="26"/>
  <c r="B11" i="26"/>
  <c r="H13" i="26"/>
  <c r="F16" i="26"/>
  <c r="J18" i="26"/>
  <c r="F25" i="26"/>
  <c r="B28" i="26"/>
  <c r="F30" i="26"/>
  <c r="C33" i="26"/>
  <c r="G38" i="26"/>
  <c r="E44" i="26"/>
  <c r="E46" i="26"/>
  <c r="G48" i="26"/>
  <c r="H50" i="26"/>
  <c r="D57" i="26"/>
  <c r="C5" i="26"/>
  <c r="D12" i="26"/>
  <c r="E17" i="26"/>
  <c r="B29" i="26"/>
  <c r="B37" i="26"/>
  <c r="C37" i="26"/>
  <c r="F5" i="26"/>
  <c r="F29" i="26"/>
  <c r="G37" i="26"/>
  <c r="D32" i="26"/>
  <c r="H5" i="26"/>
  <c r="H29" i="26"/>
  <c r="D52" i="26"/>
  <c r="H8" i="26"/>
  <c r="D16" i="26"/>
  <c r="E25" i="26"/>
  <c r="E30" i="26"/>
  <c r="F38" i="26"/>
  <c r="F48" i="26"/>
  <c r="C57" i="26"/>
  <c r="G6" i="26"/>
  <c r="G11" i="26"/>
  <c r="G16" i="26"/>
  <c r="G25" i="26"/>
  <c r="D28" i="26"/>
  <c r="F33" i="26"/>
  <c r="B36" i="26"/>
  <c r="H38" i="26"/>
  <c r="F44" i="26"/>
  <c r="G46" i="26"/>
  <c r="K48" i="26"/>
  <c r="L69" i="26"/>
  <c r="H37" i="26"/>
  <c r="J29" i="26"/>
  <c r="C11" i="26"/>
  <c r="D15" i="26"/>
  <c r="J25" i="26"/>
  <c r="H48" i="26"/>
  <c r="I56" i="26"/>
  <c r="E7" i="26"/>
  <c r="E11" i="26"/>
  <c r="E15" i="26"/>
  <c r="K25" i="26"/>
  <c r="C27" i="26"/>
  <c r="K29" i="26"/>
  <c r="C31" i="26"/>
  <c r="K33" i="26"/>
  <c r="C35" i="26"/>
  <c r="L37" i="26"/>
  <c r="I44" i="26"/>
  <c r="I48" i="26"/>
  <c r="I52" i="26"/>
  <c r="J56" i="26"/>
  <c r="G67" i="26"/>
  <c r="L5" i="26"/>
  <c r="D11" i="26"/>
  <c r="L13" i="26"/>
  <c r="B31" i="26"/>
  <c r="H44" i="26"/>
  <c r="B6" i="26"/>
  <c r="B10" i="26"/>
  <c r="F11" i="26"/>
  <c r="J12" i="26"/>
  <c r="B14" i="26"/>
  <c r="F15" i="26"/>
  <c r="J16" i="26"/>
  <c r="C18" i="26"/>
  <c r="L25" i="26"/>
  <c r="D27" i="26"/>
  <c r="H28" i="26"/>
  <c r="L29" i="26"/>
  <c r="D31" i="26"/>
  <c r="H32" i="26"/>
  <c r="L33" i="26"/>
  <c r="D35" i="26"/>
  <c r="H36" i="26"/>
  <c r="J44" i="26"/>
  <c r="B46" i="26"/>
  <c r="F47" i="26"/>
  <c r="J48" i="26"/>
  <c r="B50" i="26"/>
  <c r="F51" i="26"/>
  <c r="J52" i="26"/>
  <c r="B54" i="26"/>
  <c r="F55" i="26"/>
  <c r="L64" i="26"/>
  <c r="H67" i="26"/>
  <c r="L68" i="26"/>
  <c r="L17" i="26"/>
  <c r="J37" i="26"/>
  <c r="H56" i="26"/>
  <c r="L9" i="26"/>
  <c r="J33" i="26"/>
  <c r="K37" i="26"/>
  <c r="H52" i="26"/>
  <c r="C6" i="26"/>
  <c r="K8" i="26"/>
  <c r="C10" i="26"/>
  <c r="K12" i="26"/>
  <c r="C14" i="26"/>
  <c r="K16" i="26"/>
  <c r="D18" i="26"/>
  <c r="I28" i="26"/>
  <c r="I32" i="26"/>
  <c r="I36" i="26"/>
  <c r="B38" i="26"/>
  <c r="G47" i="26"/>
  <c r="G51" i="26"/>
  <c r="G55" i="26"/>
  <c r="C7" i="26"/>
  <c r="C15" i="26"/>
  <c r="B27" i="26"/>
  <c r="B35" i="26"/>
  <c r="D6" i="26"/>
  <c r="L8" i="26"/>
  <c r="D10" i="26"/>
  <c r="L12" i="26"/>
  <c r="D14" i="26"/>
  <c r="H15" i="26"/>
  <c r="L16" i="26"/>
  <c r="E18" i="26"/>
  <c r="B26" i="26"/>
  <c r="J28" i="26"/>
  <c r="B30" i="26"/>
  <c r="J32" i="26"/>
  <c r="J36" i="26"/>
  <c r="C38" i="26"/>
  <c r="H47" i="26"/>
  <c r="H51" i="26"/>
  <c r="H55" i="26"/>
  <c r="E6" i="26"/>
  <c r="E10" i="26"/>
  <c r="E14" i="26"/>
  <c r="C26" i="26"/>
  <c r="K28" i="26"/>
  <c r="C30" i="26"/>
  <c r="K32" i="26"/>
  <c r="C34" i="26"/>
  <c r="I47" i="26"/>
  <c r="I51" i="26"/>
  <c r="I55" i="26"/>
  <c r="G66" i="26"/>
  <c r="K36" i="26"/>
  <c r="B5" i="26"/>
  <c r="J7" i="26"/>
  <c r="B9" i="26"/>
  <c r="J11" i="26"/>
  <c r="B13" i="26"/>
  <c r="J15" i="26"/>
  <c r="C17" i="26"/>
  <c r="H27" i="26"/>
  <c r="L28" i="26"/>
  <c r="H31" i="26"/>
  <c r="L32" i="26"/>
  <c r="H35" i="26"/>
  <c r="L36" i="26"/>
  <c r="F46" i="26"/>
  <c r="J47" i="26"/>
  <c r="F50" i="26"/>
  <c r="J51" i="26"/>
  <c r="F54" i="26"/>
  <c r="J55" i="26"/>
  <c r="H70" i="26"/>
  <c r="L71" i="26"/>
  <c r="L15" i="26"/>
  <c r="J27" i="26"/>
  <c r="J31" i="26"/>
  <c r="J35" i="26"/>
  <c r="K35" i="26"/>
  <c r="I46" i="26"/>
  <c r="J6" i="26"/>
  <c r="B8" i="26"/>
  <c r="F9" i="26"/>
  <c r="J10" i="26"/>
  <c r="B12" i="26"/>
  <c r="K18" i="26"/>
  <c r="D25" i="26"/>
  <c r="H26" i="26"/>
  <c r="L27" i="26"/>
  <c r="D29" i="26"/>
  <c r="H30" i="26"/>
  <c r="L31" i="26"/>
  <c r="L35" i="26"/>
  <c r="E37" i="26"/>
  <c r="I38" i="26"/>
  <c r="B44" i="26"/>
  <c r="F45" i="26"/>
  <c r="J46" i="26"/>
  <c r="B48" i="26"/>
  <c r="F49" i="26"/>
  <c r="J50" i="26"/>
  <c r="F53" i="26"/>
  <c r="J54" i="26"/>
  <c r="C56" i="26"/>
  <c r="G57" i="26"/>
  <c r="H65" i="26"/>
  <c r="L66" i="26"/>
  <c r="K27" i="26"/>
  <c r="K31" i="26"/>
  <c r="I50" i="26"/>
  <c r="I54" i="26"/>
  <c r="K6" i="26"/>
  <c r="C8" i="26"/>
  <c r="K10" i="26"/>
  <c r="C12" i="26"/>
  <c r="L18" i="26"/>
  <c r="I26" i="26"/>
  <c r="I30" i="26"/>
  <c r="J38" i="26"/>
  <c r="G45" i="26"/>
  <c r="C48" i="26"/>
  <c r="G49" i="26"/>
  <c r="H57" i="26"/>
  <c r="L14" i="26"/>
  <c r="J34" i="26"/>
  <c r="K38" i="26"/>
  <c r="H53" i="26"/>
  <c r="L7" i="26"/>
  <c r="L11" i="26"/>
  <c r="L6" i="26"/>
  <c r="J26" i="26"/>
  <c r="H45" i="26"/>
  <c r="I57" i="26"/>
  <c r="E8" i="26"/>
  <c r="E12" i="26"/>
  <c r="K26" i="26"/>
  <c r="C28" i="26"/>
  <c r="K30" i="26"/>
  <c r="C32" i="26"/>
  <c r="I45" i="26"/>
  <c r="I49" i="26"/>
  <c r="G64" i="26"/>
  <c r="J43" i="25"/>
  <c r="X74" i="26" s="1"/>
  <c r="I43" i="25"/>
  <c r="W74" i="26" s="1"/>
  <c r="H43" i="25"/>
  <c r="V74" i="26" s="1"/>
  <c r="H74" i="26" s="1"/>
  <c r="G43" i="25"/>
  <c r="U74" i="26" s="1"/>
  <c r="E43" i="25"/>
  <c r="S74" i="26" s="1"/>
  <c r="D43" i="25"/>
  <c r="R74" i="26" s="1"/>
  <c r="C43" i="25"/>
  <c r="Q74" i="26" s="1"/>
  <c r="B43" i="25"/>
  <c r="P74" i="26" s="1"/>
  <c r="L44" i="17"/>
  <c r="C43" i="17"/>
  <c r="D43" i="17"/>
  <c r="E43" i="17"/>
  <c r="F43" i="17"/>
  <c r="G43" i="17"/>
  <c r="H43" i="17"/>
  <c r="I43" i="17"/>
  <c r="J43" i="17"/>
  <c r="K43" i="17"/>
  <c r="L43" i="17"/>
  <c r="B40" i="17"/>
  <c r="B44" i="17"/>
  <c r="B43" i="17"/>
  <c r="B32" i="17"/>
  <c r="B34" i="5"/>
  <c r="B33" i="5"/>
  <c r="C44" i="5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P27" i="24"/>
  <c r="O27" i="24"/>
  <c r="N27" i="24"/>
  <c r="M27" i="24"/>
  <c r="L27" i="24"/>
  <c r="K27" i="24"/>
  <c r="J27" i="24"/>
  <c r="I27" i="24"/>
  <c r="H27" i="24"/>
  <c r="G27" i="24"/>
  <c r="F27" i="24"/>
  <c r="E27" i="24"/>
  <c r="D27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P25" i="24"/>
  <c r="O25" i="24"/>
  <c r="N25" i="24"/>
  <c r="M25" i="24"/>
  <c r="L25" i="24"/>
  <c r="K25" i="24"/>
  <c r="J25" i="24"/>
  <c r="I25" i="24"/>
  <c r="H25" i="24"/>
  <c r="G25" i="24"/>
  <c r="F25" i="24"/>
  <c r="E25" i="24"/>
  <c r="D25" i="24"/>
  <c r="P24" i="24"/>
  <c r="O24" i="24"/>
  <c r="N24" i="24"/>
  <c r="M24" i="24"/>
  <c r="L24" i="24"/>
  <c r="K24" i="24"/>
  <c r="J24" i="24"/>
  <c r="I24" i="24"/>
  <c r="H24" i="24"/>
  <c r="G24" i="24"/>
  <c r="F24" i="24"/>
  <c r="E24" i="24"/>
  <c r="D24" i="24"/>
  <c r="P23" i="24"/>
  <c r="O23" i="24"/>
  <c r="N23" i="24"/>
  <c r="M23" i="24"/>
  <c r="L23" i="24"/>
  <c r="K23" i="24"/>
  <c r="J23" i="24"/>
  <c r="I23" i="24"/>
  <c r="H23" i="24"/>
  <c r="G23" i="24"/>
  <c r="F23" i="24"/>
  <c r="E23" i="24"/>
  <c r="D23" i="24"/>
  <c r="P22" i="24"/>
  <c r="O22" i="24"/>
  <c r="N22" i="24"/>
  <c r="M22" i="24"/>
  <c r="L22" i="24"/>
  <c r="K22" i="24"/>
  <c r="J22" i="24"/>
  <c r="I22" i="24"/>
  <c r="H22" i="24"/>
  <c r="G22" i="24"/>
  <c r="F22" i="24"/>
  <c r="E22" i="24"/>
  <c r="D22" i="24"/>
  <c r="P21" i="24"/>
  <c r="O21" i="24"/>
  <c r="N21" i="24"/>
  <c r="M21" i="24"/>
  <c r="L21" i="24"/>
  <c r="K21" i="24"/>
  <c r="J21" i="24"/>
  <c r="I21" i="24"/>
  <c r="H21" i="24"/>
  <c r="G21" i="24"/>
  <c r="F21" i="24"/>
  <c r="E21" i="24"/>
  <c r="D21" i="24"/>
  <c r="P20" i="24"/>
  <c r="O20" i="24"/>
  <c r="N20" i="24"/>
  <c r="M20" i="24"/>
  <c r="L20" i="24"/>
  <c r="K20" i="24"/>
  <c r="J20" i="24"/>
  <c r="I20" i="24"/>
  <c r="H20" i="24"/>
  <c r="G20" i="24"/>
  <c r="F20" i="24"/>
  <c r="E20" i="24"/>
  <c r="D20" i="24"/>
  <c r="P19" i="24"/>
  <c r="O19" i="24"/>
  <c r="N19" i="24"/>
  <c r="M19" i="24"/>
  <c r="L19" i="24"/>
  <c r="K19" i="24"/>
  <c r="J19" i="24"/>
  <c r="I19" i="24"/>
  <c r="H19" i="24"/>
  <c r="G19" i="24"/>
  <c r="F19" i="24"/>
  <c r="E19" i="24"/>
  <c r="D19" i="24"/>
  <c r="P18" i="24"/>
  <c r="O18" i="24"/>
  <c r="N18" i="24"/>
  <c r="M18" i="24"/>
  <c r="L18" i="24"/>
  <c r="K18" i="24"/>
  <c r="J18" i="24"/>
  <c r="I18" i="24"/>
  <c r="H18" i="24"/>
  <c r="G18" i="24"/>
  <c r="F18" i="24"/>
  <c r="E18" i="24"/>
  <c r="D18" i="24"/>
  <c r="P17" i="24"/>
  <c r="O17" i="24"/>
  <c r="N17" i="24"/>
  <c r="M17" i="24"/>
  <c r="L17" i="24"/>
  <c r="K17" i="24"/>
  <c r="J17" i="24"/>
  <c r="I17" i="24"/>
  <c r="H17" i="24"/>
  <c r="G17" i="24"/>
  <c r="F17" i="24"/>
  <c r="E17" i="24"/>
  <c r="D17" i="24"/>
  <c r="P16" i="24"/>
  <c r="O16" i="24"/>
  <c r="N16" i="24"/>
  <c r="M16" i="24"/>
  <c r="L16" i="24"/>
  <c r="K16" i="24"/>
  <c r="J16" i="24"/>
  <c r="I16" i="24"/>
  <c r="H16" i="24"/>
  <c r="G16" i="24"/>
  <c r="F16" i="24"/>
  <c r="E16" i="24"/>
  <c r="D16" i="24"/>
  <c r="P15" i="24"/>
  <c r="O15" i="24"/>
  <c r="N15" i="24"/>
  <c r="M15" i="24"/>
  <c r="L15" i="24"/>
  <c r="K15" i="24"/>
  <c r="J15" i="24"/>
  <c r="I15" i="24"/>
  <c r="H15" i="24"/>
  <c r="G15" i="24"/>
  <c r="F15" i="24"/>
  <c r="E15" i="24"/>
  <c r="D15" i="24"/>
  <c r="P12" i="24"/>
  <c r="O12" i="24"/>
  <c r="N12" i="24"/>
  <c r="M12" i="24"/>
  <c r="L12" i="24"/>
  <c r="K12" i="24"/>
  <c r="J12" i="24"/>
  <c r="I12" i="24"/>
  <c r="H12" i="24"/>
  <c r="G12" i="24"/>
  <c r="F12" i="24"/>
  <c r="E12" i="24"/>
  <c r="D12" i="24"/>
  <c r="P11" i="24"/>
  <c r="O11" i="24"/>
  <c r="N11" i="24"/>
  <c r="M11" i="24"/>
  <c r="L11" i="24"/>
  <c r="K11" i="24"/>
  <c r="J11" i="24"/>
  <c r="I11" i="24"/>
  <c r="H11" i="24"/>
  <c r="G11" i="24"/>
  <c r="F11" i="24"/>
  <c r="E11" i="24"/>
  <c r="D11" i="24"/>
  <c r="P10" i="24"/>
  <c r="O10" i="24"/>
  <c r="N10" i="24"/>
  <c r="M10" i="24"/>
  <c r="L10" i="24"/>
  <c r="K10" i="24"/>
  <c r="J10" i="24"/>
  <c r="I10" i="24"/>
  <c r="H10" i="24"/>
  <c r="G10" i="24"/>
  <c r="F10" i="24"/>
  <c r="E10" i="24"/>
  <c r="D10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P14" i="24"/>
  <c r="O14" i="24"/>
  <c r="N14" i="24"/>
  <c r="M14" i="24"/>
  <c r="L14" i="24"/>
  <c r="K14" i="24"/>
  <c r="J14" i="24"/>
  <c r="I14" i="24"/>
  <c r="H14" i="24"/>
  <c r="G14" i="24"/>
  <c r="F14" i="24"/>
  <c r="E14" i="24"/>
  <c r="D14" i="24"/>
  <c r="P13" i="24"/>
  <c r="O13" i="24"/>
  <c r="N13" i="24"/>
  <c r="M13" i="24"/>
  <c r="L13" i="24"/>
  <c r="K13" i="24"/>
  <c r="J13" i="24"/>
  <c r="I13" i="24"/>
  <c r="H13" i="24"/>
  <c r="G13" i="24"/>
  <c r="F13" i="24"/>
  <c r="E13" i="24"/>
  <c r="D13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P7" i="24"/>
  <c r="O7" i="24"/>
  <c r="N7" i="24"/>
  <c r="M7" i="24"/>
  <c r="L7" i="24"/>
  <c r="K7" i="24"/>
  <c r="J7" i="24"/>
  <c r="I7" i="24"/>
  <c r="H7" i="24"/>
  <c r="G7" i="24"/>
  <c r="F7" i="24"/>
  <c r="E7" i="24"/>
  <c r="D7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P4" i="24"/>
  <c r="O4" i="24"/>
  <c r="N4" i="24"/>
  <c r="M4" i="24"/>
  <c r="L4" i="24"/>
  <c r="K4" i="24"/>
  <c r="J4" i="24"/>
  <c r="I4" i="24"/>
  <c r="H4" i="24"/>
  <c r="G4" i="24"/>
  <c r="F4" i="24"/>
  <c r="E4" i="24"/>
  <c r="D4" i="24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P27" i="22"/>
  <c r="O27" i="22"/>
  <c r="N27" i="22"/>
  <c r="M27" i="22"/>
  <c r="L27" i="22"/>
  <c r="K27" i="22"/>
  <c r="J27" i="22"/>
  <c r="I27" i="22"/>
  <c r="H27" i="22"/>
  <c r="G27" i="22"/>
  <c r="F27" i="22"/>
  <c r="E27" i="22"/>
  <c r="D27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D26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D25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D24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D23" i="22"/>
  <c r="P22" i="22"/>
  <c r="O22" i="22"/>
  <c r="N22" i="22"/>
  <c r="M22" i="22"/>
  <c r="L22" i="22"/>
  <c r="K22" i="22"/>
  <c r="J22" i="22"/>
  <c r="I22" i="22"/>
  <c r="H22" i="22"/>
  <c r="G22" i="22"/>
  <c r="F22" i="22"/>
  <c r="E22" i="22"/>
  <c r="D22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D21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D20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D19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D18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D17" i="22"/>
  <c r="P16" i="22"/>
  <c r="O16" i="22"/>
  <c r="N16" i="22"/>
  <c r="M16" i="22"/>
  <c r="L16" i="22"/>
  <c r="K16" i="22"/>
  <c r="J16" i="22"/>
  <c r="I16" i="22"/>
  <c r="H16" i="22"/>
  <c r="G16" i="22"/>
  <c r="F16" i="22"/>
  <c r="E16" i="22"/>
  <c r="D16" i="22"/>
  <c r="P15" i="22"/>
  <c r="O15" i="22"/>
  <c r="N15" i="22"/>
  <c r="M15" i="22"/>
  <c r="L15" i="22"/>
  <c r="K15" i="22"/>
  <c r="J15" i="22"/>
  <c r="I15" i="22"/>
  <c r="H15" i="22"/>
  <c r="G15" i="22"/>
  <c r="F15" i="22"/>
  <c r="E15" i="22"/>
  <c r="D15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D14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K44" i="17"/>
  <c r="J44" i="17"/>
  <c r="I44" i="17"/>
  <c r="H44" i="17"/>
  <c r="G44" i="17"/>
  <c r="F44" i="17"/>
  <c r="E44" i="17"/>
  <c r="D44" i="17"/>
  <c r="C44" i="17"/>
  <c r="L42" i="17"/>
  <c r="K42" i="17"/>
  <c r="J42" i="17"/>
  <c r="I42" i="17"/>
  <c r="H42" i="17"/>
  <c r="G42" i="17"/>
  <c r="F42" i="17"/>
  <c r="E42" i="17"/>
  <c r="D42" i="17"/>
  <c r="C42" i="17"/>
  <c r="B42" i="17"/>
  <c r="L39" i="17"/>
  <c r="K39" i="17"/>
  <c r="J39" i="17"/>
  <c r="I39" i="17"/>
  <c r="H39" i="17"/>
  <c r="G39" i="17"/>
  <c r="F39" i="17"/>
  <c r="E39" i="17"/>
  <c r="D39" i="17"/>
  <c r="C39" i="17"/>
  <c r="B39" i="17"/>
  <c r="L38" i="17"/>
  <c r="K38" i="17"/>
  <c r="J38" i="17"/>
  <c r="I38" i="17"/>
  <c r="H38" i="17"/>
  <c r="G38" i="17"/>
  <c r="F38" i="17"/>
  <c r="E38" i="17"/>
  <c r="D38" i="17"/>
  <c r="C38" i="17"/>
  <c r="B38" i="17"/>
  <c r="L37" i="17"/>
  <c r="K37" i="17"/>
  <c r="J37" i="17"/>
  <c r="I37" i="17"/>
  <c r="H37" i="17"/>
  <c r="G37" i="17"/>
  <c r="F37" i="17"/>
  <c r="E37" i="17"/>
  <c r="D37" i="17"/>
  <c r="C37" i="17"/>
  <c r="B37" i="17"/>
  <c r="L36" i="17"/>
  <c r="K36" i="17"/>
  <c r="J36" i="17"/>
  <c r="I36" i="17"/>
  <c r="H36" i="17"/>
  <c r="G36" i="17"/>
  <c r="F36" i="17"/>
  <c r="E36" i="17"/>
  <c r="D36" i="17"/>
  <c r="C36" i="17"/>
  <c r="B36" i="17"/>
  <c r="L41" i="17"/>
  <c r="K41" i="17"/>
  <c r="J41" i="17"/>
  <c r="I41" i="17"/>
  <c r="H41" i="17"/>
  <c r="G41" i="17"/>
  <c r="F41" i="17"/>
  <c r="E41" i="17"/>
  <c r="D41" i="17"/>
  <c r="C41" i="17"/>
  <c r="B41" i="17"/>
  <c r="L40" i="17"/>
  <c r="K40" i="17"/>
  <c r="J40" i="17"/>
  <c r="I40" i="17"/>
  <c r="H40" i="17"/>
  <c r="G40" i="17"/>
  <c r="F40" i="17"/>
  <c r="E40" i="17"/>
  <c r="D40" i="17"/>
  <c r="C40" i="17"/>
  <c r="L35" i="17"/>
  <c r="K35" i="17"/>
  <c r="J35" i="17"/>
  <c r="I35" i="17"/>
  <c r="H35" i="17"/>
  <c r="G35" i="17"/>
  <c r="F35" i="17"/>
  <c r="E35" i="17"/>
  <c r="D35" i="17"/>
  <c r="C35" i="17"/>
  <c r="B35" i="17"/>
  <c r="L33" i="17"/>
  <c r="K33" i="17"/>
  <c r="J33" i="17"/>
  <c r="I33" i="17"/>
  <c r="H33" i="17"/>
  <c r="G33" i="17"/>
  <c r="F33" i="17"/>
  <c r="E33" i="17"/>
  <c r="D33" i="17"/>
  <c r="C33" i="17"/>
  <c r="B33" i="17"/>
  <c r="L34" i="17"/>
  <c r="K34" i="17"/>
  <c r="J34" i="17"/>
  <c r="I34" i="17"/>
  <c r="H34" i="17"/>
  <c r="G34" i="17"/>
  <c r="F34" i="17"/>
  <c r="E34" i="17"/>
  <c r="D34" i="17"/>
  <c r="C34" i="17"/>
  <c r="B34" i="17"/>
  <c r="L32" i="17"/>
  <c r="K32" i="17"/>
  <c r="J32" i="17"/>
  <c r="I32" i="17"/>
  <c r="H32" i="17"/>
  <c r="G32" i="17"/>
  <c r="F32" i="17"/>
  <c r="E32" i="17"/>
  <c r="D32" i="17"/>
  <c r="C32" i="17"/>
  <c r="G13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D13" i="14"/>
  <c r="E13" i="14"/>
  <c r="F13" i="14"/>
  <c r="H13" i="14"/>
  <c r="I13" i="14"/>
  <c r="J13" i="14"/>
  <c r="K13" i="14"/>
  <c r="L13" i="14"/>
  <c r="M13" i="14"/>
  <c r="N13" i="14"/>
  <c r="O13" i="14"/>
  <c r="P13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D4" i="14"/>
  <c r="P4" i="14"/>
  <c r="O4" i="14"/>
  <c r="N4" i="14"/>
  <c r="M4" i="14"/>
  <c r="L4" i="14"/>
  <c r="K4" i="14"/>
  <c r="J4" i="14"/>
  <c r="I4" i="14"/>
  <c r="H4" i="14"/>
  <c r="G4" i="14"/>
  <c r="F4" i="14"/>
  <c r="E4" i="14"/>
  <c r="D32" i="5"/>
  <c r="F9" i="1"/>
  <c r="D8" i="1"/>
  <c r="C34" i="5"/>
  <c r="D34" i="5"/>
  <c r="E34" i="5"/>
  <c r="F34" i="5"/>
  <c r="G34" i="5"/>
  <c r="H34" i="5"/>
  <c r="I34" i="5"/>
  <c r="J34" i="5"/>
  <c r="K34" i="5"/>
  <c r="L34" i="5"/>
  <c r="C33" i="5"/>
  <c r="D33" i="5"/>
  <c r="E33" i="5"/>
  <c r="F33" i="5"/>
  <c r="G33" i="5"/>
  <c r="H33" i="5"/>
  <c r="I33" i="5"/>
  <c r="J33" i="5"/>
  <c r="K33" i="5"/>
  <c r="L33" i="5"/>
  <c r="B35" i="5"/>
  <c r="C35" i="5"/>
  <c r="D35" i="5"/>
  <c r="E35" i="5"/>
  <c r="F35" i="5"/>
  <c r="G35" i="5"/>
  <c r="H35" i="5"/>
  <c r="I35" i="5"/>
  <c r="J35" i="5"/>
  <c r="K35" i="5"/>
  <c r="L35" i="5"/>
  <c r="B40" i="5"/>
  <c r="C40" i="5"/>
  <c r="D40" i="5"/>
  <c r="E40" i="5"/>
  <c r="F40" i="5"/>
  <c r="G40" i="5"/>
  <c r="H40" i="5"/>
  <c r="I40" i="5"/>
  <c r="J40" i="5"/>
  <c r="K40" i="5"/>
  <c r="L40" i="5"/>
  <c r="B41" i="5"/>
  <c r="C41" i="5"/>
  <c r="D41" i="5"/>
  <c r="E41" i="5"/>
  <c r="F41" i="5"/>
  <c r="G41" i="5"/>
  <c r="H41" i="5"/>
  <c r="I41" i="5"/>
  <c r="J41" i="5"/>
  <c r="K41" i="5"/>
  <c r="L41" i="5"/>
  <c r="B36" i="5"/>
  <c r="C36" i="5"/>
  <c r="D36" i="5"/>
  <c r="E36" i="5"/>
  <c r="F36" i="5"/>
  <c r="G36" i="5"/>
  <c r="H36" i="5"/>
  <c r="I36" i="5"/>
  <c r="J36" i="5"/>
  <c r="K36" i="5"/>
  <c r="L36" i="5"/>
  <c r="B37" i="5"/>
  <c r="C37" i="5"/>
  <c r="D37" i="5"/>
  <c r="E37" i="5"/>
  <c r="F37" i="5"/>
  <c r="G37" i="5"/>
  <c r="H37" i="5"/>
  <c r="I37" i="5"/>
  <c r="J37" i="5"/>
  <c r="K37" i="5"/>
  <c r="L37" i="5"/>
  <c r="B38" i="5"/>
  <c r="C38" i="5"/>
  <c r="D38" i="5"/>
  <c r="E38" i="5"/>
  <c r="F38" i="5"/>
  <c r="G38" i="5"/>
  <c r="H38" i="5"/>
  <c r="I38" i="5"/>
  <c r="J38" i="5"/>
  <c r="K38" i="5"/>
  <c r="L38" i="5"/>
  <c r="B39" i="5"/>
  <c r="C39" i="5"/>
  <c r="D39" i="5"/>
  <c r="E39" i="5"/>
  <c r="F39" i="5"/>
  <c r="G39" i="5"/>
  <c r="H39" i="5"/>
  <c r="I39" i="5"/>
  <c r="J39" i="5"/>
  <c r="K39" i="5"/>
  <c r="L39" i="5"/>
  <c r="B42" i="5"/>
  <c r="C42" i="5"/>
  <c r="D42" i="5"/>
  <c r="E42" i="5"/>
  <c r="F42" i="5"/>
  <c r="G42" i="5"/>
  <c r="H42" i="5"/>
  <c r="I42" i="5"/>
  <c r="J42" i="5"/>
  <c r="K42" i="5"/>
  <c r="L42" i="5"/>
  <c r="D44" i="5"/>
  <c r="E44" i="5"/>
  <c r="F44" i="5"/>
  <c r="G44" i="5"/>
  <c r="H44" i="5"/>
  <c r="I44" i="5"/>
  <c r="J44" i="5"/>
  <c r="K44" i="5"/>
  <c r="L44" i="5"/>
  <c r="C32" i="5"/>
  <c r="C43" i="5" s="1"/>
  <c r="E32" i="5"/>
  <c r="F32" i="5"/>
  <c r="G32" i="5"/>
  <c r="H32" i="5"/>
  <c r="I32" i="5"/>
  <c r="J32" i="5"/>
  <c r="K32" i="5"/>
  <c r="L32" i="5"/>
  <c r="B63" i="26" l="1"/>
  <c r="B74" i="26"/>
  <c r="F74" i="26"/>
  <c r="D74" i="26"/>
  <c r="I74" i="26"/>
  <c r="K74" i="26"/>
  <c r="L67" i="26"/>
  <c r="H63" i="26"/>
  <c r="H64" i="26"/>
  <c r="H73" i="26"/>
  <c r="G73" i="26"/>
  <c r="L76" i="26"/>
  <c r="D45" i="25"/>
  <c r="L70" i="26"/>
  <c r="L63" i="26"/>
  <c r="H75" i="26"/>
  <c r="J45" i="25"/>
  <c r="H66" i="26"/>
  <c r="L75" i="26"/>
  <c r="L65" i="26"/>
  <c r="H69" i="26"/>
  <c r="G65" i="26"/>
  <c r="D63" i="26"/>
  <c r="I63" i="26"/>
  <c r="E45" i="25"/>
  <c r="G68" i="26"/>
  <c r="G71" i="26"/>
  <c r="K45" i="25"/>
  <c r="G76" i="26"/>
  <c r="G74" i="26"/>
  <c r="L73" i="26"/>
  <c r="C45" i="25"/>
  <c r="L72" i="26"/>
  <c r="G63" i="26"/>
  <c r="H68" i="26"/>
  <c r="L45" i="25"/>
  <c r="G70" i="26"/>
  <c r="H71" i="26"/>
  <c r="H72" i="26"/>
  <c r="G69" i="26"/>
  <c r="G75" i="26"/>
  <c r="B45" i="25"/>
  <c r="C74" i="26"/>
  <c r="E43" i="5"/>
  <c r="D43" i="5"/>
  <c r="K43" i="5"/>
  <c r="H43" i="5"/>
  <c r="L43" i="5"/>
  <c r="F43" i="5"/>
  <c r="G43" i="5"/>
  <c r="B43" i="5"/>
  <c r="J43" i="5"/>
  <c r="I43" i="5"/>
  <c r="K20" i="1"/>
  <c r="D5" i="1"/>
  <c r="E5" i="1"/>
  <c r="F5" i="1"/>
  <c r="G5" i="1"/>
  <c r="H5" i="1"/>
  <c r="I5" i="1"/>
  <c r="J5" i="1"/>
  <c r="K5" i="1"/>
  <c r="L5" i="1"/>
  <c r="M5" i="1"/>
  <c r="N5" i="1"/>
  <c r="O5" i="1"/>
  <c r="D7" i="1"/>
  <c r="E7" i="1"/>
  <c r="F7" i="1"/>
  <c r="G7" i="1"/>
  <c r="H7" i="1"/>
  <c r="I7" i="1"/>
  <c r="J7" i="1"/>
  <c r="K7" i="1"/>
  <c r="L7" i="1"/>
  <c r="M7" i="1"/>
  <c r="N7" i="1"/>
  <c r="O7" i="1"/>
  <c r="D6" i="1"/>
  <c r="E6" i="1"/>
  <c r="F6" i="1"/>
  <c r="G6" i="1"/>
  <c r="H6" i="1"/>
  <c r="I6" i="1"/>
  <c r="J6" i="1"/>
  <c r="K6" i="1"/>
  <c r="L6" i="1"/>
  <c r="M6" i="1"/>
  <c r="N6" i="1"/>
  <c r="O6" i="1"/>
  <c r="E8" i="1"/>
  <c r="F8" i="1"/>
  <c r="G8" i="1"/>
  <c r="H8" i="1"/>
  <c r="I8" i="1"/>
  <c r="J8" i="1"/>
  <c r="K8" i="1"/>
  <c r="L8" i="1"/>
  <c r="M8" i="1"/>
  <c r="N8" i="1"/>
  <c r="O8" i="1"/>
  <c r="D13" i="1"/>
  <c r="E13" i="1"/>
  <c r="F13" i="1"/>
  <c r="G13" i="1"/>
  <c r="H13" i="1"/>
  <c r="I13" i="1"/>
  <c r="J13" i="1"/>
  <c r="K13" i="1"/>
  <c r="L13" i="1"/>
  <c r="M13" i="1"/>
  <c r="N13" i="1"/>
  <c r="O13" i="1"/>
  <c r="D14" i="1"/>
  <c r="E14" i="1"/>
  <c r="F14" i="1"/>
  <c r="G14" i="1"/>
  <c r="H14" i="1"/>
  <c r="I14" i="1"/>
  <c r="J14" i="1"/>
  <c r="K14" i="1"/>
  <c r="L14" i="1"/>
  <c r="M14" i="1"/>
  <c r="N14" i="1"/>
  <c r="O14" i="1"/>
  <c r="D9" i="1"/>
  <c r="E9" i="1"/>
  <c r="G9" i="1"/>
  <c r="H9" i="1"/>
  <c r="I9" i="1"/>
  <c r="J9" i="1"/>
  <c r="K9" i="1"/>
  <c r="L9" i="1"/>
  <c r="M9" i="1"/>
  <c r="N9" i="1"/>
  <c r="O9" i="1"/>
  <c r="D10" i="1"/>
  <c r="E10" i="1"/>
  <c r="F10" i="1"/>
  <c r="G10" i="1"/>
  <c r="H10" i="1"/>
  <c r="I10" i="1"/>
  <c r="J10" i="1"/>
  <c r="K10" i="1"/>
  <c r="L10" i="1"/>
  <c r="M10" i="1"/>
  <c r="N10" i="1"/>
  <c r="O10" i="1"/>
  <c r="D11" i="1"/>
  <c r="E11" i="1"/>
  <c r="F11" i="1"/>
  <c r="G11" i="1"/>
  <c r="H11" i="1"/>
  <c r="I11" i="1"/>
  <c r="J11" i="1"/>
  <c r="K11" i="1"/>
  <c r="L11" i="1"/>
  <c r="M11" i="1"/>
  <c r="N11" i="1"/>
  <c r="O11" i="1"/>
  <c r="D12" i="1"/>
  <c r="E12" i="1"/>
  <c r="F12" i="1"/>
  <c r="G12" i="1"/>
  <c r="H12" i="1"/>
  <c r="I12" i="1"/>
  <c r="J12" i="1"/>
  <c r="K12" i="1"/>
  <c r="L12" i="1"/>
  <c r="M12" i="1"/>
  <c r="N12" i="1"/>
  <c r="O12" i="1"/>
  <c r="D15" i="1"/>
  <c r="E15" i="1"/>
  <c r="F15" i="1"/>
  <c r="G15" i="1"/>
  <c r="H15" i="1"/>
  <c r="I15" i="1"/>
  <c r="J15" i="1"/>
  <c r="K15" i="1"/>
  <c r="L15" i="1"/>
  <c r="M15" i="1"/>
  <c r="N15" i="1"/>
  <c r="O15" i="1"/>
  <c r="D16" i="1"/>
  <c r="E16" i="1"/>
  <c r="F16" i="1"/>
  <c r="G16" i="1"/>
  <c r="H16" i="1"/>
  <c r="I16" i="1"/>
  <c r="J16" i="1"/>
  <c r="K16" i="1"/>
  <c r="L16" i="1"/>
  <c r="M16" i="1"/>
  <c r="N16" i="1"/>
  <c r="O16" i="1"/>
  <c r="D17" i="1"/>
  <c r="E17" i="1"/>
  <c r="F17" i="1"/>
  <c r="G17" i="1"/>
  <c r="H17" i="1"/>
  <c r="I17" i="1"/>
  <c r="J17" i="1"/>
  <c r="K17" i="1"/>
  <c r="L17" i="1"/>
  <c r="M17" i="1"/>
  <c r="N17" i="1"/>
  <c r="O17" i="1"/>
  <c r="D18" i="1"/>
  <c r="E18" i="1"/>
  <c r="F18" i="1"/>
  <c r="G18" i="1"/>
  <c r="H18" i="1"/>
  <c r="I18" i="1"/>
  <c r="J18" i="1"/>
  <c r="K18" i="1"/>
  <c r="L18" i="1"/>
  <c r="M18" i="1"/>
  <c r="N18" i="1"/>
  <c r="O18" i="1"/>
  <c r="D19" i="1"/>
  <c r="E19" i="1"/>
  <c r="F19" i="1"/>
  <c r="G19" i="1"/>
  <c r="H19" i="1"/>
  <c r="I19" i="1"/>
  <c r="J19" i="1"/>
  <c r="K19" i="1"/>
  <c r="L19" i="1"/>
  <c r="M19" i="1"/>
  <c r="N19" i="1"/>
  <c r="O19" i="1"/>
  <c r="D20" i="1"/>
  <c r="E20" i="1"/>
  <c r="F20" i="1"/>
  <c r="G20" i="1"/>
  <c r="H20" i="1"/>
  <c r="I20" i="1"/>
  <c r="J20" i="1"/>
  <c r="L20" i="1"/>
  <c r="M20" i="1"/>
  <c r="N20" i="1"/>
  <c r="O20" i="1"/>
  <c r="D21" i="1"/>
  <c r="E21" i="1"/>
  <c r="F21" i="1"/>
  <c r="G21" i="1"/>
  <c r="H21" i="1"/>
  <c r="I21" i="1"/>
  <c r="J21" i="1"/>
  <c r="K21" i="1"/>
  <c r="L21" i="1"/>
  <c r="M21" i="1"/>
  <c r="N21" i="1"/>
  <c r="O21" i="1"/>
  <c r="D22" i="1"/>
  <c r="E22" i="1"/>
  <c r="F22" i="1"/>
  <c r="G22" i="1"/>
  <c r="H22" i="1"/>
  <c r="I22" i="1"/>
  <c r="J22" i="1"/>
  <c r="K22" i="1"/>
  <c r="L22" i="1"/>
  <c r="M22" i="1"/>
  <c r="N22" i="1"/>
  <c r="O22" i="1"/>
  <c r="D23" i="1"/>
  <c r="E23" i="1"/>
  <c r="F23" i="1"/>
  <c r="G23" i="1"/>
  <c r="H23" i="1"/>
  <c r="I23" i="1"/>
  <c r="J23" i="1"/>
  <c r="K23" i="1"/>
  <c r="L23" i="1"/>
  <c r="M23" i="1"/>
  <c r="N23" i="1"/>
  <c r="O23" i="1"/>
  <c r="D24" i="1"/>
  <c r="E24" i="1"/>
  <c r="F24" i="1"/>
  <c r="G24" i="1"/>
  <c r="H24" i="1"/>
  <c r="I24" i="1"/>
  <c r="J24" i="1"/>
  <c r="K24" i="1"/>
  <c r="L24" i="1"/>
  <c r="M24" i="1"/>
  <c r="N24" i="1"/>
  <c r="O24" i="1"/>
  <c r="D25" i="1"/>
  <c r="E25" i="1"/>
  <c r="F25" i="1"/>
  <c r="G25" i="1"/>
  <c r="H25" i="1"/>
  <c r="I25" i="1"/>
  <c r="J25" i="1"/>
  <c r="K25" i="1"/>
  <c r="L25" i="1"/>
  <c r="M25" i="1"/>
  <c r="N25" i="1"/>
  <c r="O25" i="1"/>
  <c r="D26" i="1"/>
  <c r="E26" i="1"/>
  <c r="F26" i="1"/>
  <c r="G26" i="1"/>
  <c r="H26" i="1"/>
  <c r="I26" i="1"/>
  <c r="J26" i="1"/>
  <c r="K26" i="1"/>
  <c r="L26" i="1"/>
  <c r="M26" i="1"/>
  <c r="N26" i="1"/>
  <c r="O26" i="1"/>
  <c r="D27" i="1"/>
  <c r="E27" i="1"/>
  <c r="F27" i="1"/>
  <c r="G27" i="1"/>
  <c r="H27" i="1"/>
  <c r="I27" i="1"/>
  <c r="J27" i="1"/>
  <c r="K27" i="1"/>
  <c r="L27" i="1"/>
  <c r="M27" i="1"/>
  <c r="N27" i="1"/>
  <c r="O27" i="1"/>
  <c r="D28" i="1"/>
  <c r="E28" i="1"/>
  <c r="F28" i="1"/>
  <c r="G28" i="1"/>
  <c r="H28" i="1"/>
  <c r="I28" i="1"/>
  <c r="J28" i="1"/>
  <c r="K28" i="1"/>
  <c r="L28" i="1"/>
  <c r="M28" i="1"/>
  <c r="N28" i="1"/>
  <c r="O28" i="1"/>
  <c r="D29" i="1"/>
  <c r="E29" i="1"/>
  <c r="F29" i="1"/>
  <c r="G29" i="1"/>
  <c r="H29" i="1"/>
  <c r="I29" i="1"/>
  <c r="J29" i="1"/>
  <c r="K29" i="1"/>
  <c r="L29" i="1"/>
  <c r="M29" i="1"/>
  <c r="N29" i="1"/>
  <c r="O29" i="1"/>
  <c r="P5" i="1"/>
  <c r="P7" i="1"/>
  <c r="P6" i="1"/>
  <c r="P8" i="1"/>
  <c r="P13" i="1"/>
  <c r="P14" i="1"/>
  <c r="P9" i="1"/>
  <c r="P10" i="1"/>
  <c r="P11" i="1"/>
  <c r="P12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4" i="1"/>
  <c r="G4" i="1"/>
  <c r="H4" i="1"/>
  <c r="I4" i="1"/>
  <c r="J4" i="1"/>
  <c r="K4" i="1"/>
  <c r="L4" i="1"/>
  <c r="M4" i="1"/>
  <c r="N4" i="1"/>
  <c r="O4" i="1"/>
  <c r="F4" i="1"/>
  <c r="E4" i="1"/>
  <c r="D4" i="1"/>
  <c r="E72" i="26" l="1"/>
  <c r="E63" i="26"/>
  <c r="E68" i="26"/>
  <c r="E67" i="26"/>
  <c r="E75" i="26"/>
  <c r="E71" i="26"/>
  <c r="E65" i="26"/>
  <c r="E66" i="26"/>
  <c r="E73" i="26"/>
  <c r="E70" i="26"/>
  <c r="E76" i="26"/>
  <c r="E69" i="26"/>
  <c r="E64" i="26"/>
  <c r="J69" i="26"/>
  <c r="J74" i="26"/>
  <c r="J66" i="26"/>
  <c r="J70" i="26"/>
  <c r="J72" i="26"/>
  <c r="J71" i="26"/>
  <c r="J73" i="26"/>
  <c r="J63" i="26"/>
  <c r="J64" i="26"/>
  <c r="J68" i="26"/>
  <c r="J65" i="26"/>
  <c r="J75" i="26"/>
  <c r="J76" i="26"/>
  <c r="J67" i="26"/>
  <c r="D72" i="26"/>
  <c r="D67" i="26"/>
  <c r="D73" i="26"/>
  <c r="D70" i="26"/>
  <c r="D64" i="26"/>
  <c r="D68" i="26"/>
  <c r="D76" i="26"/>
  <c r="D66" i="26"/>
  <c r="D75" i="26"/>
  <c r="D65" i="26"/>
  <c r="D71" i="26"/>
  <c r="D69" i="26"/>
  <c r="B75" i="26"/>
  <c r="B64" i="26"/>
  <c r="B71" i="26"/>
  <c r="B72" i="26"/>
  <c r="B69" i="26"/>
  <c r="B65" i="26"/>
  <c r="B66" i="26"/>
  <c r="B70" i="26"/>
  <c r="B68" i="26"/>
  <c r="B76" i="26"/>
  <c r="B73" i="26"/>
  <c r="B67" i="26"/>
  <c r="K73" i="26"/>
  <c r="K63" i="26"/>
  <c r="K66" i="26"/>
  <c r="K67" i="26"/>
  <c r="K75" i="26"/>
  <c r="K71" i="26"/>
  <c r="K76" i="26"/>
  <c r="K64" i="26"/>
  <c r="K68" i="26"/>
  <c r="K65" i="26"/>
  <c r="K72" i="26"/>
  <c r="K69" i="26"/>
  <c r="K70" i="26"/>
  <c r="I73" i="26"/>
  <c r="I76" i="26"/>
  <c r="I72" i="26"/>
  <c r="I67" i="26"/>
  <c r="I65" i="26"/>
  <c r="I75" i="26"/>
  <c r="I69" i="26"/>
  <c r="I66" i="26"/>
  <c r="I70" i="26"/>
  <c r="I68" i="26"/>
  <c r="I64" i="26"/>
  <c r="I71" i="26"/>
  <c r="C76" i="26"/>
  <c r="C72" i="26"/>
  <c r="C66" i="26"/>
  <c r="C64" i="26"/>
  <c r="C71" i="26"/>
  <c r="C69" i="26"/>
  <c r="C73" i="26"/>
  <c r="C65" i="26"/>
  <c r="C75" i="26"/>
  <c r="C70" i="26"/>
  <c r="C68" i="26"/>
  <c r="C67" i="26"/>
  <c r="F72" i="26"/>
  <c r="F76" i="26"/>
  <c r="F63" i="26"/>
  <c r="F66" i="26"/>
  <c r="F70" i="26"/>
  <c r="F67" i="26"/>
  <c r="F65" i="26"/>
  <c r="F69" i="26"/>
  <c r="F71" i="26"/>
  <c r="F73" i="26"/>
  <c r="F64" i="26"/>
  <c r="F75" i="26"/>
  <c r="F68" i="26"/>
  <c r="C63" i="26"/>
  <c r="E74" i="2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15D53C-0131-49AB-A582-57DBD51EB762}" keepAlive="1" name="Query - Table2" description="Connection to the 'Table2' query in the workbook." type="5" refreshedVersion="0" background="1" saveData="1">
    <dbPr connection="Provider=Microsoft.Mashup.OleDb.1;Data Source=$Workbook$;Location=Table2;Extended Properties=&quot;&quot;" command="SELECT * FROM [Table2]"/>
  </connection>
  <connection id="2" xr16:uid="{29159038-A04F-429F-BD6D-EB1F373B508E}" keepAlive="1" name="Query - Table2 (2)" description="Connection to the 'Table2 (2)' query in the workbook." type="5" refreshedVersion="8" background="1" saveData="1">
    <dbPr connection="Provider=Microsoft.Mashup.OleDb.1;Data Source=$Workbook$;Location=&quot;Table2 (2)&quot;;Extended Properties=&quot;&quot;" command="SELECT * FROM [Table2 (2)]"/>
  </connection>
  <connection id="3" xr16:uid="{1976D035-3779-4210-9AAE-1E2D782E660B}" keepAlive="1" name="Query - Table2 (3)" description="Connection to the 'Table2 (3)' query in the workbook." type="5" refreshedVersion="8" background="1" saveData="1">
    <dbPr connection="Provider=Microsoft.Mashup.OleDb.1;Data Source=$Workbook$;Location=&quot;Table2 (3)&quot;;Extended Properties=&quot;&quot;" command="SELECT * FROM [Table2 (3)]"/>
  </connection>
  <connection id="4" xr16:uid="{4792D787-F5D4-492F-B670-1742F22971DC}" keepAlive="1" name="Query - Table2 (4)" description="Connection to the 'Table2 (4)' query in the workbook." type="5" refreshedVersion="8" background="1" saveData="1">
    <dbPr connection="Provider=Microsoft.Mashup.OleDb.1;Data Source=$Workbook$;Location=&quot;Table2 (4)&quot;;Extended Properties=&quot;&quot;" command="SELECT * FROM [Table2 (4)]"/>
  </connection>
  <connection id="5" xr16:uid="{607486C5-2187-456A-BE47-331AE44E1282}" keepAlive="1" name="Query - Table2 (5)" description="Connection to the 'Table2 (5)' query in the workbook." type="5" refreshedVersion="8" background="1" saveData="1">
    <dbPr connection="Provider=Microsoft.Mashup.OleDb.1;Data Source=$Workbook$;Location=&quot;Table2 (5)&quot;;Extended Properties=&quot;&quot;" command="SELECT * FROM [Table2 (5)]"/>
  </connection>
  <connection id="6" xr16:uid="{F12E1854-CB94-4CAE-9665-3F88DF6692B9}" keepAlive="1" name="Query - Table2 (6)" description="Connection to the 'Table2 (6)' query in the workbook." type="5" refreshedVersion="8" background="1" saveData="1">
    <dbPr connection="Provider=Microsoft.Mashup.OleDb.1;Data Source=$Workbook$;Location=&quot;Table2 (6)&quot;;Extended Properties=&quot;&quot;" command="SELECT * FROM [Table2 (6)]"/>
  </connection>
  <connection id="7" xr16:uid="{53830494-7F42-4A78-BF9C-D00AD2EB3763}" keepAlive="1" name="Query - Table211" description="Connection to the 'Table211' query in the workbook." type="5" refreshedVersion="0" background="1" saveData="1">
    <dbPr connection="Provider=Microsoft.Mashup.OleDb.1;Data Source=$Workbook$;Location=Table211;Extended Properties=&quot;&quot;" command="SELECT * FROM [Table211]"/>
  </connection>
</connections>
</file>

<file path=xl/sharedStrings.xml><?xml version="1.0" encoding="utf-8"?>
<sst xmlns="http://schemas.openxmlformats.org/spreadsheetml/2006/main" count="775" uniqueCount="89">
  <si>
    <t>geography</t>
  </si>
  <si>
    <t>geog query</t>
  </si>
  <si>
    <t>plus EMR</t>
  </si>
  <si>
    <t>plus date range</t>
  </si>
  <si>
    <t>exp geographic locations/</t>
  </si>
  <si>
    <t>exp Africa/</t>
  </si>
  <si>
    <t>Indian subcontinent</t>
  </si>
  <si>
    <t>exp asia, southern/</t>
  </si>
  <si>
    <t>exp asia, southeastern/</t>
  </si>
  <si>
    <t>UK only</t>
  </si>
  <si>
    <t>exp united kingdom/</t>
  </si>
  <si>
    <t>Middle East</t>
  </si>
  <si>
    <t>exp Middle East/</t>
  </si>
  <si>
    <t>NA</t>
  </si>
  <si>
    <t>US only</t>
  </si>
  <si>
    <t>Aus-NZ</t>
  </si>
  <si>
    <t>(2014* or 2015* or 2016* or 2017* or 2018* or 2019* or 2020* or 2021* or 2022* or 2023* or 2024*).dt.</t>
  </si>
  <si>
    <t>(EHR or EMR or electronic health record* or electronic medical record* or "patient care data*")</t>
  </si>
  <si>
    <t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</t>
  </si>
  <si>
    <t>(exp United States/ or Puerto Rico/ or United States Virgin Islands/)</t>
  </si>
  <si>
    <t>(north america/ or exp canada/ or greenland/ or mexico/ )</t>
  </si>
  <si>
    <t>(exp Australia/ or New Zealand/)</t>
  </si>
  <si>
    <t>geographies</t>
  </si>
  <si>
    <t>Geography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</si>
  <si>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</si>
  <si>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</si>
  <si>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</si>
  <si>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</si>
  <si>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</si>
  <si>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</si>
  <si>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</si>
  <si>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</si>
  <si>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</si>
  <si>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</si>
  <si>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</si>
  <si>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Year</t>
  </si>
  <si>
    <t>Population</t>
  </si>
  <si>
    <t>(2014* or 2015* or 2016* or 2017* or 2018* or 2019* or 2020* or 2021* or 2022* or 2023* or 2024*).yr.</t>
  </si>
  <si>
    <t>North America without US</t>
  </si>
  <si>
    <t>Europe without UK</t>
  </si>
  <si>
    <t>Africa</t>
  </si>
  <si>
    <t>China</t>
  </si>
  <si>
    <t>East Asia without China</t>
  </si>
  <si>
    <t>South Asia without the Indian subcontinent</t>
  </si>
  <si>
    <t>Other</t>
  </si>
  <si>
    <t>Multiple</t>
  </si>
  <si>
    <t>exp China/</t>
  </si>
  <si>
    <t>(Asia, Eastern/ or exp Japan/ or exp Korea/ or Mongolia/ or Taiwan/)</t>
  </si>
  <si>
    <t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</t>
  </si>
  <si>
    <t>(exp africa/ or exp americas/ or exp asia/ or exp europe/  or exp oceania/)</t>
  </si>
  <si>
    <t>(4 and ( 5 OR 6 OR 7 OR 8 OR 9 OR 10 OR 11 OR 12 OR 13 OR 14 OR 15))</t>
  </si>
  <si>
    <t>(5 and ( 4 OR 6 OR 7 OR 8 OR 9 OR 10 OR 11 OR 12 OR 13 OR 14 OR 15))</t>
  </si>
  <si>
    <t>(6 and ( 4 OR 5 OR 7 OR 8 OR 9 OR 10 OR 11 OR 12 OR 13 OR 14 OR 15))</t>
  </si>
  <si>
    <t>(7 AND (4 OR 5 OR 6 OR 8 OR 9 OR 10 OR 11 OR 12 OR 13 OR 14 OR 15))</t>
  </si>
  <si>
    <t>(8 AND (4 OR 5 OR 6 OR 7 OR 9 OR 10 OR 11 OR 12 OR 13 OR 14 OR 15))</t>
  </si>
  <si>
    <t>(9 AND (4 OR 5 OR 6 OR 7 OR 8 OR 10 OR 11 OR 12 OR 13 OR 14 OR 15))</t>
  </si>
  <si>
    <t>(10 AND (4 OR 5 OR 6 OR 7 OR 8 OR 9 OR 11 OR 12 OR 13 OR 14 OR 15))</t>
  </si>
  <si>
    <t>(11 AND (4 OR 5 OR 6 OR 7 OR 8 OR 9 OR 10 OR 12 OR 13 OR 14 OR 15))</t>
  </si>
  <si>
    <t>(12 AND (4 OR 5 OR 6 OR 7 OR 8 OR 9 OR 10 OR 11 OR 13 OR 14 OR 15))</t>
  </si>
  <si>
    <t>(13 AND (4 OR 5 OR 6 OR 7 OR 8 OR 9 OR 10 OR 11 OR 12 OR 14 OR 15))</t>
  </si>
  <si>
    <t>(14 AND (4 OR 5 OR 6 OR 7 OR 8 OR 9 OR 10 OR 11 OR 12 OR 13 OR 15))</t>
  </si>
  <si>
    <t>(15 AND (4 OR 5 OR 6 OR 7 OR 8 OR 9 OR 10 OR 11 OR 12 OR 13 OR 14))</t>
  </si>
  <si>
    <t>Five Continents</t>
  </si>
  <si>
    <t>Multiple 1</t>
  </si>
  <si>
    <t>Multiple 9</t>
  </si>
  <si>
    <t>Multiple 2</t>
  </si>
  <si>
    <t>Multiple 3</t>
  </si>
  <si>
    <t>Multiple 4</t>
  </si>
  <si>
    <t>Multiple 5</t>
  </si>
  <si>
    <t>Multiple 6</t>
  </si>
  <si>
    <t>Multiple 7</t>
  </si>
  <si>
    <t>Multiple 8</t>
  </si>
  <si>
    <t>Multiple 10</t>
  </si>
  <si>
    <t>Multiple 11</t>
  </si>
  <si>
    <t>Multiple 12</t>
  </si>
  <si>
    <t>Any Geographic Indexing</t>
  </si>
  <si>
    <t>US</t>
  </si>
  <si>
    <t>UK</t>
  </si>
  <si>
    <t>(,000)</t>
  </si>
  <si>
    <t>plus GWAS</t>
  </si>
  <si>
    <t>Total</t>
  </si>
  <si>
    <t>Population (million)</t>
  </si>
  <si>
    <t>Proportion of EHR Publications Over Time by Geographic Region (Medline)</t>
  </si>
  <si>
    <t>Proportion of EHR Publications Over Time by Geographic Region (Embase)</t>
  </si>
  <si>
    <t>Proportion of GWAS Publications Over Time by Geographic Region (Medline)</t>
  </si>
  <si>
    <t>Proportion of GWAS Publications Over Time by Geographic Region (GWAS)</t>
  </si>
  <si>
    <t>(genome-wide association or "GWAS").mp.</t>
  </si>
  <si>
    <t>Data Source: United Nations, Department of Economic and Social Affairs, Population Division</t>
  </si>
  <si>
    <t>https://population.un.org/wpp/Download/Files/1_Indicator%20(Standard)/CSV_FILES/WPP2024_Demographic_Indicators_Medium.csv.gz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</si>
</sst>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222222"/>
      <name val="Aptos"/>
      <family val="2"/>
    </font>
    <font>
      <sz val="8"/>
      <name val="Aptos Narrow"/>
      <family val="2"/>
      <scheme val="minor"/>
    </font>
    <font>
      <b/>
      <sz val="14"/>
      <color theme="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3" borderId="1" xfId="0" applyFill="1" applyBorder="1"/>
    <xf numFmtId="0" fontId="0" fillId="0" borderId="1" xfId="0" applyBorder="1"/>
    <xf numFmtId="0" fontId="3" fillId="0" borderId="0" xfId="0" applyFont="1"/>
    <xf numFmtId="0" fontId="1" fillId="2" borderId="2" xfId="0" applyFont="1" applyFill="1" applyBorder="1"/>
    <xf numFmtId="0" fontId="2" fillId="0" borderId="0" xfId="0" applyFont="1" applyAlignment="1">
      <alignment horizontal="left"/>
    </xf>
    <xf numFmtId="49" fontId="0" fillId="0" borderId="0" xfId="0" applyNumberFormat="1"/>
    <xf numFmtId="0" fontId="0" fillId="4" borderId="0" xfId="0" applyFill="1"/>
    <xf numFmtId="0" fontId="5" fillId="5" borderId="4" xfId="0" applyFont="1" applyFill="1" applyBorder="1" applyAlignment="1">
      <alignment horizontal="right" vertical="center"/>
    </xf>
    <xf numFmtId="164" fontId="6" fillId="4" borderId="0" xfId="0" applyNumberFormat="1" applyFont="1" applyFill="1" applyAlignment="1">
      <alignment horizontal="right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right" vertical="center"/>
    </xf>
    <xf numFmtId="1" fontId="6" fillId="4" borderId="6" xfId="0" applyNumberFormat="1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left" vertical="center"/>
    </xf>
    <xf numFmtId="0" fontId="6" fillId="4" borderId="6" xfId="0" applyFont="1" applyFill="1" applyBorder="1" applyAlignment="1">
      <alignment horizontal="left" vertical="center"/>
    </xf>
    <xf numFmtId="0" fontId="5" fillId="5" borderId="7" xfId="0" applyFont="1" applyFill="1" applyBorder="1" applyAlignment="1">
      <alignment horizontal="left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right" vertical="center"/>
    </xf>
    <xf numFmtId="0" fontId="0" fillId="0" borderId="10" xfId="0" applyBorder="1"/>
    <xf numFmtId="0" fontId="5" fillId="5" borderId="11" xfId="0" applyFont="1" applyFill="1" applyBorder="1" applyAlignment="1">
      <alignment horizontal="left" vertical="center"/>
    </xf>
    <xf numFmtId="0" fontId="7" fillId="4" borderId="0" xfId="0" applyFont="1" applyFill="1"/>
    <xf numFmtId="0" fontId="8" fillId="0" borderId="0" xfId="1"/>
  </cellXfs>
  <cellStyles count="2">
    <cellStyle name="Hyperlink" xfId="1" builtinId="8"/>
    <cellStyle name="Normal" xfId="0" builtinId="0"/>
  </cellStyles>
  <dxfs count="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44B3E1"/>
        </top>
      </border>
    </dxf>
    <dxf>
      <border outline="0">
        <left style="thin">
          <color rgb="FF44B3E1"/>
        </left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rgb="FFC0E6F5"/>
          <bgColor rgb="FFC0E6F5"/>
        </patternFill>
      </fill>
    </dxf>
    <dxf>
      <border outline="0">
        <bottom style="thin">
          <color rgb="FF44B3E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44B3E1"/>
        </top>
      </border>
    </dxf>
    <dxf>
      <border outline="0">
        <left style="thin">
          <color rgb="FF44B3E1"/>
        </left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rgb="FFC0E6F5"/>
          <bgColor rgb="FFC0E6F5"/>
        </patternFill>
      </fill>
    </dxf>
    <dxf>
      <border outline="0">
        <bottom style="thin">
          <color rgb="FF44B3E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44B3E1"/>
        </top>
      </border>
    </dxf>
    <dxf>
      <border outline="0">
        <left style="thin">
          <color rgb="FF44B3E1"/>
        </left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rgb="FF44B3E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89CFF0"/>
      <color rgb="FF0096C7"/>
      <color rgb="FF468189"/>
      <color rgb="FFA0C4FF"/>
      <color rgb="FFC084FC"/>
      <color rgb="FF5E60CE"/>
      <color rgb="FFB5179E"/>
      <color rgb="FF4CC9F0"/>
      <color rgb="FF9D4EDD"/>
      <color rgb="FF4361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Trends in the Proportion of EHR Publications Over Time by Geographic Region (Medline)</a:t>
            </a:r>
          </a:p>
        </c:rich>
      </c:tx>
      <c:layout>
        <c:manualLayout>
          <c:xMode val="edge"/>
          <c:yMode val="edge"/>
          <c:x val="0.12888887642881469"/>
          <c:y val="2.2084195997239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'EHR-Medline-Results'!$A$32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'EHR-Medline-Results'!$B$32:$L$32</c:f>
              <c:numCache>
                <c:formatCode>General</c:formatCode>
                <c:ptCount val="11"/>
                <c:pt idx="0">
                  <c:v>935</c:v>
                </c:pt>
                <c:pt idx="1">
                  <c:v>951</c:v>
                </c:pt>
                <c:pt idx="2">
                  <c:v>906</c:v>
                </c:pt>
                <c:pt idx="3">
                  <c:v>798</c:v>
                </c:pt>
                <c:pt idx="4">
                  <c:v>870</c:v>
                </c:pt>
                <c:pt idx="5">
                  <c:v>894</c:v>
                </c:pt>
                <c:pt idx="6">
                  <c:v>973</c:v>
                </c:pt>
                <c:pt idx="7">
                  <c:v>827</c:v>
                </c:pt>
                <c:pt idx="8">
                  <c:v>564</c:v>
                </c:pt>
                <c:pt idx="9">
                  <c:v>596</c:v>
                </c:pt>
                <c:pt idx="10">
                  <c:v>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E-4187-861A-BD002DFDA726}"/>
            </c:ext>
          </c:extLst>
        </c:ser>
        <c:ser>
          <c:idx val="1"/>
          <c:order val="1"/>
          <c:tx>
            <c:strRef>
              <c:f>'EHR-Medline-Results'!$A$33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'EHR-Medline-Results'!$B$33:$L$33</c:f>
              <c:numCache>
                <c:formatCode>General</c:formatCode>
                <c:ptCount val="11"/>
                <c:pt idx="0">
                  <c:v>68</c:v>
                </c:pt>
                <c:pt idx="1">
                  <c:v>71</c:v>
                </c:pt>
                <c:pt idx="2">
                  <c:v>58</c:v>
                </c:pt>
                <c:pt idx="3">
                  <c:v>76</c:v>
                </c:pt>
                <c:pt idx="4">
                  <c:v>66</c:v>
                </c:pt>
                <c:pt idx="5">
                  <c:v>82</c:v>
                </c:pt>
                <c:pt idx="6">
                  <c:v>99</c:v>
                </c:pt>
                <c:pt idx="7">
                  <c:v>97</c:v>
                </c:pt>
                <c:pt idx="8">
                  <c:v>67</c:v>
                </c:pt>
                <c:pt idx="9">
                  <c:v>64</c:v>
                </c:pt>
                <c:pt idx="1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9E-4187-861A-BD002DFDA726}"/>
            </c:ext>
          </c:extLst>
        </c:ser>
        <c:ser>
          <c:idx val="2"/>
          <c:order val="2"/>
          <c:tx>
            <c:strRef>
              <c:f>'EHR-Medline-Results'!$A$34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'EHR-Medline-Results'!$B$34:$L$34</c:f>
              <c:numCache>
                <c:formatCode>General</c:formatCode>
                <c:ptCount val="11"/>
                <c:pt idx="0">
                  <c:v>110</c:v>
                </c:pt>
                <c:pt idx="1">
                  <c:v>138</c:v>
                </c:pt>
                <c:pt idx="2">
                  <c:v>122</c:v>
                </c:pt>
                <c:pt idx="3">
                  <c:v>131</c:v>
                </c:pt>
                <c:pt idx="4">
                  <c:v>142</c:v>
                </c:pt>
                <c:pt idx="5">
                  <c:v>173</c:v>
                </c:pt>
                <c:pt idx="6">
                  <c:v>168</c:v>
                </c:pt>
                <c:pt idx="7">
                  <c:v>150</c:v>
                </c:pt>
                <c:pt idx="8">
                  <c:v>105</c:v>
                </c:pt>
                <c:pt idx="9">
                  <c:v>99</c:v>
                </c:pt>
                <c:pt idx="10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9E-4187-861A-BD002DFDA726}"/>
            </c:ext>
          </c:extLst>
        </c:ser>
        <c:ser>
          <c:idx val="3"/>
          <c:order val="3"/>
          <c:tx>
            <c:strRef>
              <c:f>'EHR-Medline-Results'!$A$35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'EHR-Medline-Results'!$B$35:$L$35</c:f>
              <c:numCache>
                <c:formatCode>General</c:formatCode>
                <c:ptCount val="11"/>
                <c:pt idx="0">
                  <c:v>240</c:v>
                </c:pt>
                <c:pt idx="1">
                  <c:v>291</c:v>
                </c:pt>
                <c:pt idx="2">
                  <c:v>249</c:v>
                </c:pt>
                <c:pt idx="3">
                  <c:v>215</c:v>
                </c:pt>
                <c:pt idx="4">
                  <c:v>234</c:v>
                </c:pt>
                <c:pt idx="5">
                  <c:v>245</c:v>
                </c:pt>
                <c:pt idx="6">
                  <c:v>287</c:v>
                </c:pt>
                <c:pt idx="7">
                  <c:v>237</c:v>
                </c:pt>
                <c:pt idx="8">
                  <c:v>178</c:v>
                </c:pt>
                <c:pt idx="9">
                  <c:v>140</c:v>
                </c:pt>
                <c:pt idx="10">
                  <c:v>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9E-4187-861A-BD002DFDA726}"/>
            </c:ext>
          </c:extLst>
        </c:ser>
        <c:ser>
          <c:idx val="4"/>
          <c:order val="4"/>
          <c:tx>
            <c:strRef>
              <c:f>'EHR-Medline-Results'!$A$36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'EHR-Medline-Results'!$B$36:$L$36</c:f>
              <c:numCache>
                <c:formatCode>General</c:formatCode>
                <c:ptCount val="11"/>
                <c:pt idx="0">
                  <c:v>14</c:v>
                </c:pt>
                <c:pt idx="1">
                  <c:v>30</c:v>
                </c:pt>
                <c:pt idx="2">
                  <c:v>28</c:v>
                </c:pt>
                <c:pt idx="3">
                  <c:v>44</c:v>
                </c:pt>
                <c:pt idx="4">
                  <c:v>69</c:v>
                </c:pt>
                <c:pt idx="5">
                  <c:v>94</c:v>
                </c:pt>
                <c:pt idx="6">
                  <c:v>179</c:v>
                </c:pt>
                <c:pt idx="7">
                  <c:v>123</c:v>
                </c:pt>
                <c:pt idx="8">
                  <c:v>77</c:v>
                </c:pt>
                <c:pt idx="9">
                  <c:v>71</c:v>
                </c:pt>
                <c:pt idx="10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9E-4187-861A-BD002DFDA726}"/>
            </c:ext>
          </c:extLst>
        </c:ser>
        <c:ser>
          <c:idx val="5"/>
          <c:order val="5"/>
          <c:tx>
            <c:strRef>
              <c:f>'EHR-Medline-Results'!$A$37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'EHR-Medline-Results'!$B$37:$L$37</c:f>
              <c:numCache>
                <c:formatCode>General</c:formatCode>
                <c:ptCount val="11"/>
                <c:pt idx="0">
                  <c:v>39</c:v>
                </c:pt>
                <c:pt idx="1">
                  <c:v>61</c:v>
                </c:pt>
                <c:pt idx="2">
                  <c:v>65</c:v>
                </c:pt>
                <c:pt idx="3">
                  <c:v>50</c:v>
                </c:pt>
                <c:pt idx="4">
                  <c:v>61</c:v>
                </c:pt>
                <c:pt idx="5">
                  <c:v>90</c:v>
                </c:pt>
                <c:pt idx="6">
                  <c:v>76</c:v>
                </c:pt>
                <c:pt idx="7">
                  <c:v>83</c:v>
                </c:pt>
                <c:pt idx="8">
                  <c:v>45</c:v>
                </c:pt>
                <c:pt idx="9">
                  <c:v>43</c:v>
                </c:pt>
                <c:pt idx="1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9E-4187-861A-BD002DFDA726}"/>
            </c:ext>
          </c:extLst>
        </c:ser>
        <c:ser>
          <c:idx val="6"/>
          <c:order val="6"/>
          <c:tx>
            <c:strRef>
              <c:f>'EHR-Medline-Results'!$A$38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'EHR-Medline-Results'!$B$38:$L$38</c:f>
              <c:numCache>
                <c:formatCode>General</c:formatCode>
                <c:ptCount val="11"/>
                <c:pt idx="0">
                  <c:v>4</c:v>
                </c:pt>
                <c:pt idx="1">
                  <c:v>6</c:v>
                </c:pt>
                <c:pt idx="2">
                  <c:v>11</c:v>
                </c:pt>
                <c:pt idx="3">
                  <c:v>22</c:v>
                </c:pt>
                <c:pt idx="4">
                  <c:v>12</c:v>
                </c:pt>
                <c:pt idx="5">
                  <c:v>23</c:v>
                </c:pt>
                <c:pt idx="6">
                  <c:v>31</c:v>
                </c:pt>
                <c:pt idx="7">
                  <c:v>23</c:v>
                </c:pt>
                <c:pt idx="8">
                  <c:v>30</c:v>
                </c:pt>
                <c:pt idx="9">
                  <c:v>30</c:v>
                </c:pt>
                <c:pt idx="1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9E-4187-861A-BD002DFDA726}"/>
            </c:ext>
          </c:extLst>
        </c:ser>
        <c:ser>
          <c:idx val="7"/>
          <c:order val="7"/>
          <c:tx>
            <c:strRef>
              <c:f>'EHR-Medline-Results'!$A$39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'EHR-Medline-Results'!$B$39:$L$39</c:f>
              <c:numCache>
                <c:formatCode>General</c:formatCode>
                <c:ptCount val="11"/>
                <c:pt idx="0">
                  <c:v>5</c:v>
                </c:pt>
                <c:pt idx="1">
                  <c:v>2</c:v>
                </c:pt>
                <c:pt idx="2">
                  <c:v>15</c:v>
                </c:pt>
                <c:pt idx="3">
                  <c:v>14</c:v>
                </c:pt>
                <c:pt idx="4">
                  <c:v>23</c:v>
                </c:pt>
                <c:pt idx="5">
                  <c:v>26</c:v>
                </c:pt>
                <c:pt idx="6">
                  <c:v>37</c:v>
                </c:pt>
                <c:pt idx="7">
                  <c:v>22</c:v>
                </c:pt>
                <c:pt idx="8">
                  <c:v>22</c:v>
                </c:pt>
                <c:pt idx="9">
                  <c:v>18</c:v>
                </c:pt>
                <c:pt idx="1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9E-4187-861A-BD002DFDA726}"/>
            </c:ext>
          </c:extLst>
        </c:ser>
        <c:ser>
          <c:idx val="8"/>
          <c:order val="8"/>
          <c:tx>
            <c:strRef>
              <c:f>'EHR-Medline-Results'!$A$40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'EHR-Medline-Results'!$B$40:$L$40</c:f>
              <c:numCache>
                <c:formatCode>General</c:formatCode>
                <c:ptCount val="11"/>
                <c:pt idx="0">
                  <c:v>23</c:v>
                </c:pt>
                <c:pt idx="1">
                  <c:v>24</c:v>
                </c:pt>
                <c:pt idx="2">
                  <c:v>20</c:v>
                </c:pt>
                <c:pt idx="3">
                  <c:v>31</c:v>
                </c:pt>
                <c:pt idx="4">
                  <c:v>32</c:v>
                </c:pt>
                <c:pt idx="5">
                  <c:v>37</c:v>
                </c:pt>
                <c:pt idx="6">
                  <c:v>48</c:v>
                </c:pt>
                <c:pt idx="7">
                  <c:v>50</c:v>
                </c:pt>
                <c:pt idx="8">
                  <c:v>41</c:v>
                </c:pt>
                <c:pt idx="9">
                  <c:v>33</c:v>
                </c:pt>
                <c:pt idx="10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89E-4187-861A-BD002DFDA726}"/>
            </c:ext>
          </c:extLst>
        </c:ser>
        <c:ser>
          <c:idx val="9"/>
          <c:order val="9"/>
          <c:tx>
            <c:strRef>
              <c:f>'EHR-Medline-Results'!$A$41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'EHR-Medline-Results'!$B$41:$L$41</c:f>
              <c:numCache>
                <c:formatCode>General</c:formatCode>
                <c:ptCount val="11"/>
                <c:pt idx="0">
                  <c:v>36</c:v>
                </c:pt>
                <c:pt idx="1">
                  <c:v>25</c:v>
                </c:pt>
                <c:pt idx="2">
                  <c:v>29</c:v>
                </c:pt>
                <c:pt idx="3">
                  <c:v>52</c:v>
                </c:pt>
                <c:pt idx="4">
                  <c:v>48</c:v>
                </c:pt>
                <c:pt idx="5">
                  <c:v>53</c:v>
                </c:pt>
                <c:pt idx="6">
                  <c:v>87</c:v>
                </c:pt>
                <c:pt idx="7">
                  <c:v>81</c:v>
                </c:pt>
                <c:pt idx="8">
                  <c:v>57</c:v>
                </c:pt>
                <c:pt idx="9">
                  <c:v>53</c:v>
                </c:pt>
                <c:pt idx="10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9E-4187-861A-BD002DFDA726}"/>
            </c:ext>
          </c:extLst>
        </c:ser>
        <c:ser>
          <c:idx val="10"/>
          <c:order val="10"/>
          <c:tx>
            <c:strRef>
              <c:f>'EHR-Medline-Results'!$A$42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'EHR-Medline-Results'!$B$42:$L$42</c:f>
              <c:numCache>
                <c:formatCode>General</c:formatCode>
                <c:ptCount val="11"/>
                <c:pt idx="0">
                  <c:v>63</c:v>
                </c:pt>
                <c:pt idx="1">
                  <c:v>53</c:v>
                </c:pt>
                <c:pt idx="2">
                  <c:v>53</c:v>
                </c:pt>
                <c:pt idx="3">
                  <c:v>67</c:v>
                </c:pt>
                <c:pt idx="4">
                  <c:v>50</c:v>
                </c:pt>
                <c:pt idx="5">
                  <c:v>87</c:v>
                </c:pt>
                <c:pt idx="6">
                  <c:v>67</c:v>
                </c:pt>
                <c:pt idx="7">
                  <c:v>75</c:v>
                </c:pt>
                <c:pt idx="8">
                  <c:v>94</c:v>
                </c:pt>
                <c:pt idx="9">
                  <c:v>83</c:v>
                </c:pt>
                <c:pt idx="10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89E-4187-861A-BD002DFDA726}"/>
            </c:ext>
          </c:extLst>
        </c:ser>
        <c:ser>
          <c:idx val="11"/>
          <c:order val="11"/>
          <c:tx>
            <c:strRef>
              <c:f>'EHR-Medline-Results'!$A$43</c:f>
              <c:strCache>
                <c:ptCount val="1"/>
                <c:pt idx="0">
                  <c:v>Multiple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'EHR-Medline-Results'!$B$43:$L$43</c:f>
              <c:numCache>
                <c:formatCode>General</c:formatCode>
                <c:ptCount val="11"/>
                <c:pt idx="0">
                  <c:v>42</c:v>
                </c:pt>
                <c:pt idx="1">
                  <c:v>26</c:v>
                </c:pt>
                <c:pt idx="2">
                  <c:v>50</c:v>
                </c:pt>
                <c:pt idx="3">
                  <c:v>51</c:v>
                </c:pt>
                <c:pt idx="4">
                  <c:v>48</c:v>
                </c:pt>
                <c:pt idx="5">
                  <c:v>42</c:v>
                </c:pt>
                <c:pt idx="6">
                  <c:v>52</c:v>
                </c:pt>
                <c:pt idx="7">
                  <c:v>43</c:v>
                </c:pt>
                <c:pt idx="8">
                  <c:v>22</c:v>
                </c:pt>
                <c:pt idx="9">
                  <c:v>33</c:v>
                </c:pt>
                <c:pt idx="1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89E-4187-861A-BD002DFDA726}"/>
            </c:ext>
          </c:extLst>
        </c:ser>
        <c:ser>
          <c:idx val="12"/>
          <c:order val="12"/>
          <c:tx>
            <c:strRef>
              <c:f>'EHR-Medline-Results'!$A$44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'EHR-Medline-Results'!$B$44:$L$44</c:f>
              <c:numCache>
                <c:formatCode>General</c:formatCode>
                <c:ptCount val="11"/>
                <c:pt idx="0">
                  <c:v>13</c:v>
                </c:pt>
                <c:pt idx="1">
                  <c:v>39</c:v>
                </c:pt>
                <c:pt idx="2">
                  <c:v>22</c:v>
                </c:pt>
                <c:pt idx="3">
                  <c:v>14</c:v>
                </c:pt>
                <c:pt idx="4">
                  <c:v>27</c:v>
                </c:pt>
                <c:pt idx="5">
                  <c:v>32</c:v>
                </c:pt>
                <c:pt idx="6">
                  <c:v>56</c:v>
                </c:pt>
                <c:pt idx="7">
                  <c:v>28</c:v>
                </c:pt>
                <c:pt idx="8">
                  <c:v>35</c:v>
                </c:pt>
                <c:pt idx="9">
                  <c:v>23</c:v>
                </c:pt>
                <c:pt idx="1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89E-4187-861A-BD002DFDA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848519759"/>
        <c:axId val="848513999"/>
      </c:barChart>
      <c:catAx>
        <c:axId val="84851975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3999"/>
        <c:crosses val="autoZero"/>
        <c:auto val="1"/>
        <c:lblAlgn val="ctr"/>
        <c:lblOffset val="100"/>
        <c:noMultiLvlLbl val="0"/>
      </c:catAx>
      <c:valAx>
        <c:axId val="8485139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093362509117436E-2"/>
          <c:y val="2.7900302055567816E-2"/>
          <c:w val="0.70898569102103481"/>
          <c:h val="0.907214076580872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Population!$A$2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Population!$B$2</c:f>
              <c:numCache>
                <c:formatCode>General</c:formatCode>
                <c:ptCount val="1"/>
                <c:pt idx="0">
                  <c:v>348753.68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B-40E0-BCC2-D792C645F035}"/>
            </c:ext>
          </c:extLst>
        </c:ser>
        <c:ser>
          <c:idx val="1"/>
          <c:order val="1"/>
          <c:tx>
            <c:strRef>
              <c:f>Population!$A$3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Population!$B$3</c:f>
              <c:numCache>
                <c:formatCode>General</c:formatCode>
                <c:ptCount val="1"/>
                <c:pt idx="0">
                  <c:v>170659.277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DB-40E0-BCC2-D792C645F035}"/>
            </c:ext>
          </c:extLst>
        </c:ser>
        <c:ser>
          <c:idx val="2"/>
          <c:order val="2"/>
          <c:tx>
            <c:strRef>
              <c:f>Population!$A$4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Population!$B$4</c:f>
              <c:numCache>
                <c:formatCode>General</c:formatCode>
                <c:ptCount val="1"/>
                <c:pt idx="0">
                  <c:v>69138.191999999995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DB-40E0-BCC2-D792C645F035}"/>
            </c:ext>
          </c:extLst>
        </c:ser>
        <c:ser>
          <c:idx val="3"/>
          <c:order val="3"/>
          <c:tx>
            <c:strRef>
              <c:f>Population!$A$5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Population!$B$5</c:f>
              <c:numCache>
                <c:formatCode>General</c:formatCode>
                <c:ptCount val="1"/>
                <c:pt idx="0">
                  <c:v>692796.60499999998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DB-40E0-BCC2-D792C645F035}"/>
            </c:ext>
          </c:extLst>
        </c:ser>
        <c:ser>
          <c:idx val="4"/>
          <c:order val="4"/>
          <c:tx>
            <c:strRef>
              <c:f>Population!$A$6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Population!$B$6</c:f>
              <c:numCache>
                <c:formatCode>General</c:formatCode>
                <c:ptCount val="1"/>
                <c:pt idx="0">
                  <c:v>1427456.45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DB-40E0-BCC2-D792C645F035}"/>
            </c:ext>
          </c:extLst>
        </c:ser>
        <c:ser>
          <c:idx val="5"/>
          <c:order val="5"/>
          <c:tx>
            <c:strRef>
              <c:f>Population!$A$7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Population!$B$7</c:f>
              <c:numCache>
                <c:formatCode>General</c:formatCode>
                <c:ptCount val="1"/>
                <c:pt idx="0">
                  <c:v>228658.95600000001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DB-40E0-BCC2-D792C645F035}"/>
            </c:ext>
          </c:extLst>
        </c:ser>
        <c:ser>
          <c:idx val="6"/>
          <c:order val="6"/>
          <c:tx>
            <c:strRef>
              <c:f>Population!$A$8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Population!$B$8</c:f>
              <c:numCache>
                <c:formatCode>General</c:formatCode>
                <c:ptCount val="1"/>
                <c:pt idx="0">
                  <c:v>1972488.753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DB-40E0-BCC2-D792C645F035}"/>
            </c:ext>
          </c:extLst>
        </c:ser>
        <c:ser>
          <c:idx val="7"/>
          <c:order val="7"/>
          <c:tx>
            <c:strRef>
              <c:f>Population!$A$9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Population!$B$9</c:f>
              <c:numCache>
                <c:formatCode>General</c:formatCode>
                <c:ptCount val="1"/>
                <c:pt idx="0">
                  <c:v>695149.429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DB-40E0-BCC2-D792C645F035}"/>
            </c:ext>
          </c:extLst>
        </c:ser>
        <c:ser>
          <c:idx val="8"/>
          <c:order val="8"/>
          <c:tx>
            <c:strRef>
              <c:f>Population!$A$10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Population!$B$10</c:f>
              <c:numCache>
                <c:formatCode>General</c:formatCode>
                <c:ptCount val="1"/>
                <c:pt idx="0">
                  <c:v>1512068.8419999999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DB-40E0-BCC2-D792C645F035}"/>
            </c:ext>
          </c:extLst>
        </c:ser>
        <c:ser>
          <c:idx val="9"/>
          <c:order val="9"/>
          <c:tx>
            <c:strRef>
              <c:f>Population!$A$11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Population!$B$11</c:f>
              <c:numCache>
                <c:formatCode>General</c:formatCode>
                <c:ptCount val="1"/>
                <c:pt idx="0">
                  <c:v>376946.745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9DB-40E0-BCC2-D792C645F035}"/>
            </c:ext>
          </c:extLst>
        </c:ser>
        <c:ser>
          <c:idx val="10"/>
          <c:order val="10"/>
          <c:tx>
            <c:strRef>
              <c:f>Population!$A$12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Population!$B$12</c:f>
              <c:numCache>
                <c:formatCode>General</c:formatCode>
                <c:ptCount val="1"/>
                <c:pt idx="0">
                  <c:v>31927.149000000001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9DB-40E0-BCC2-D792C645F035}"/>
            </c:ext>
          </c:extLst>
        </c:ser>
        <c:ser>
          <c:idx val="11"/>
          <c:order val="11"/>
          <c:tx>
            <c:strRef>
              <c:f>Population!$A$13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1F8EC0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Population!$B$13</c:f>
              <c:numCache>
                <c:formatCode>General</c:formatCode>
                <c:ptCount val="1"/>
                <c:pt idx="0">
                  <c:v>623972.44799999997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9DB-40E0-BCC2-D792C645F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100"/>
        <c:axId val="826392719"/>
        <c:axId val="826394639"/>
      </c:barChart>
      <c:catAx>
        <c:axId val="826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4639"/>
        <c:crosses val="autoZero"/>
        <c:auto val="1"/>
        <c:lblAlgn val="ctr"/>
        <c:lblOffset val="100"/>
        <c:noMultiLvlLbl val="0"/>
      </c:catAx>
      <c:valAx>
        <c:axId val="82639463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spc="0" baseline="0">
                <a:solidFill>
                  <a:sysClr val="windowText" lastClr="000000"/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'EHR-Embase-Results'!$A$32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'EHR-Embase-Results'!$B$31:$L$31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'EHR-Embase-Results'!$B$32:$L$32</c:f>
              <c:numCache>
                <c:formatCode>General</c:formatCode>
                <c:ptCount val="11"/>
                <c:pt idx="0">
                  <c:v>1196</c:v>
                </c:pt>
                <c:pt idx="1">
                  <c:v>1212</c:v>
                </c:pt>
                <c:pt idx="2">
                  <c:v>1170</c:v>
                </c:pt>
                <c:pt idx="3">
                  <c:v>1073</c:v>
                </c:pt>
                <c:pt idx="4">
                  <c:v>1320</c:v>
                </c:pt>
                <c:pt idx="5">
                  <c:v>1548</c:v>
                </c:pt>
                <c:pt idx="6">
                  <c:v>1717</c:v>
                </c:pt>
                <c:pt idx="7">
                  <c:v>2005</c:v>
                </c:pt>
                <c:pt idx="8">
                  <c:v>1975</c:v>
                </c:pt>
                <c:pt idx="9">
                  <c:v>1967</c:v>
                </c:pt>
                <c:pt idx="10">
                  <c:v>1597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B-43AA-9B32-A81C99767899}"/>
            </c:ext>
          </c:extLst>
        </c:ser>
        <c:ser>
          <c:idx val="1"/>
          <c:order val="1"/>
          <c:tx>
            <c:strRef>
              <c:f>'EHR-Embase-Results'!$A$33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'EHR-Embase-Results'!$B$31:$L$31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'EHR-Embase-Results'!$B$33:$L$33</c:f>
              <c:numCache>
                <c:formatCode>General</c:formatCode>
                <c:ptCount val="11"/>
                <c:pt idx="0">
                  <c:v>112</c:v>
                </c:pt>
                <c:pt idx="1">
                  <c:v>130</c:v>
                </c:pt>
                <c:pt idx="2">
                  <c:v>104</c:v>
                </c:pt>
                <c:pt idx="3">
                  <c:v>114</c:v>
                </c:pt>
                <c:pt idx="4">
                  <c:v>131</c:v>
                </c:pt>
                <c:pt idx="5">
                  <c:v>145</c:v>
                </c:pt>
                <c:pt idx="6">
                  <c:v>176</c:v>
                </c:pt>
                <c:pt idx="7">
                  <c:v>184</c:v>
                </c:pt>
                <c:pt idx="8">
                  <c:v>171</c:v>
                </c:pt>
                <c:pt idx="9">
                  <c:v>157</c:v>
                </c:pt>
                <c:pt idx="10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EB-43AA-9B32-A81C99767899}"/>
            </c:ext>
          </c:extLst>
        </c:ser>
        <c:ser>
          <c:idx val="2"/>
          <c:order val="2"/>
          <c:tx>
            <c:strRef>
              <c:f>'EHR-Embase-Results'!$A$34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'EHR-Embase-Results'!$B$31:$L$31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'EHR-Embase-Results'!$B$34:$L$34</c:f>
              <c:numCache>
                <c:formatCode>General</c:formatCode>
                <c:ptCount val="11"/>
                <c:pt idx="0">
                  <c:v>250</c:v>
                </c:pt>
                <c:pt idx="1">
                  <c:v>276</c:v>
                </c:pt>
                <c:pt idx="2">
                  <c:v>202</c:v>
                </c:pt>
                <c:pt idx="3">
                  <c:v>190</c:v>
                </c:pt>
                <c:pt idx="4">
                  <c:v>184</c:v>
                </c:pt>
                <c:pt idx="5">
                  <c:v>226</c:v>
                </c:pt>
                <c:pt idx="6">
                  <c:v>240</c:v>
                </c:pt>
                <c:pt idx="7">
                  <c:v>328</c:v>
                </c:pt>
                <c:pt idx="8">
                  <c:v>354</c:v>
                </c:pt>
                <c:pt idx="9">
                  <c:v>409</c:v>
                </c:pt>
                <c:pt idx="10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EB-43AA-9B32-A81C99767899}"/>
            </c:ext>
          </c:extLst>
        </c:ser>
        <c:ser>
          <c:idx val="3"/>
          <c:order val="3"/>
          <c:tx>
            <c:strRef>
              <c:f>'EHR-Embase-Results'!$A$35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'EHR-Embase-Results'!$B$31:$L$31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'EHR-Embase-Results'!$B$35:$L$35</c:f>
              <c:numCache>
                <c:formatCode>General</c:formatCode>
                <c:ptCount val="11"/>
                <c:pt idx="0">
                  <c:v>370</c:v>
                </c:pt>
                <c:pt idx="1">
                  <c:v>399</c:v>
                </c:pt>
                <c:pt idx="2">
                  <c:v>350</c:v>
                </c:pt>
                <c:pt idx="3">
                  <c:v>334</c:v>
                </c:pt>
                <c:pt idx="4">
                  <c:v>354</c:v>
                </c:pt>
                <c:pt idx="5">
                  <c:v>393</c:v>
                </c:pt>
                <c:pt idx="6">
                  <c:v>457</c:v>
                </c:pt>
                <c:pt idx="7">
                  <c:v>503</c:v>
                </c:pt>
                <c:pt idx="8">
                  <c:v>587</c:v>
                </c:pt>
                <c:pt idx="9">
                  <c:v>538</c:v>
                </c:pt>
                <c:pt idx="10">
                  <c:v>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EB-43AA-9B32-A81C99767899}"/>
            </c:ext>
          </c:extLst>
        </c:ser>
        <c:ser>
          <c:idx val="4"/>
          <c:order val="4"/>
          <c:tx>
            <c:strRef>
              <c:f>'EHR-Embase-Results'!$A$36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'EHR-Embase-Results'!$B$31:$L$31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'EHR-Embase-Results'!$B$36:$L$36</c:f>
              <c:numCache>
                <c:formatCode>General</c:formatCode>
                <c:ptCount val="11"/>
                <c:pt idx="0">
                  <c:v>41</c:v>
                </c:pt>
                <c:pt idx="1">
                  <c:v>42</c:v>
                </c:pt>
                <c:pt idx="2">
                  <c:v>50</c:v>
                </c:pt>
                <c:pt idx="3">
                  <c:v>57</c:v>
                </c:pt>
                <c:pt idx="4">
                  <c:v>90</c:v>
                </c:pt>
                <c:pt idx="5">
                  <c:v>127</c:v>
                </c:pt>
                <c:pt idx="6">
                  <c:v>262</c:v>
                </c:pt>
                <c:pt idx="7">
                  <c:v>240</c:v>
                </c:pt>
                <c:pt idx="8">
                  <c:v>234</c:v>
                </c:pt>
                <c:pt idx="9">
                  <c:v>226</c:v>
                </c:pt>
                <c:pt idx="10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EB-43AA-9B32-A81C99767899}"/>
            </c:ext>
          </c:extLst>
        </c:ser>
        <c:ser>
          <c:idx val="5"/>
          <c:order val="5"/>
          <c:tx>
            <c:strRef>
              <c:f>'EHR-Embase-Results'!$A$37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'EHR-Embase-Results'!$B$31:$L$31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'EHR-Embase-Results'!$B$37:$L$37</c:f>
              <c:numCache>
                <c:formatCode>General</c:formatCode>
                <c:ptCount val="11"/>
                <c:pt idx="0">
                  <c:v>67</c:v>
                </c:pt>
                <c:pt idx="1">
                  <c:v>108</c:v>
                </c:pt>
                <c:pt idx="2">
                  <c:v>107</c:v>
                </c:pt>
                <c:pt idx="3">
                  <c:v>128</c:v>
                </c:pt>
                <c:pt idx="4">
                  <c:v>118</c:v>
                </c:pt>
                <c:pt idx="5">
                  <c:v>166</c:v>
                </c:pt>
                <c:pt idx="6">
                  <c:v>141</c:v>
                </c:pt>
                <c:pt idx="7">
                  <c:v>186</c:v>
                </c:pt>
                <c:pt idx="8">
                  <c:v>211</c:v>
                </c:pt>
                <c:pt idx="9">
                  <c:v>201</c:v>
                </c:pt>
                <c:pt idx="10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EB-43AA-9B32-A81C99767899}"/>
            </c:ext>
          </c:extLst>
        </c:ser>
        <c:ser>
          <c:idx val="6"/>
          <c:order val="6"/>
          <c:tx>
            <c:strRef>
              <c:f>'EHR-Embase-Results'!$A$38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'EHR-Embase-Results'!$B$38:$L$38</c:f>
              <c:numCache>
                <c:formatCode>General</c:formatCode>
                <c:ptCount val="11"/>
                <c:pt idx="0">
                  <c:v>15</c:v>
                </c:pt>
                <c:pt idx="1">
                  <c:v>24</c:v>
                </c:pt>
                <c:pt idx="2">
                  <c:v>33</c:v>
                </c:pt>
                <c:pt idx="3">
                  <c:v>40</c:v>
                </c:pt>
                <c:pt idx="4">
                  <c:v>46</c:v>
                </c:pt>
                <c:pt idx="5">
                  <c:v>57</c:v>
                </c:pt>
                <c:pt idx="6">
                  <c:v>83</c:v>
                </c:pt>
                <c:pt idx="7">
                  <c:v>98</c:v>
                </c:pt>
                <c:pt idx="8">
                  <c:v>123</c:v>
                </c:pt>
                <c:pt idx="9">
                  <c:v>101</c:v>
                </c:pt>
                <c:pt idx="10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EB-43AA-9B32-A81C99767899}"/>
            </c:ext>
          </c:extLst>
        </c:ser>
        <c:ser>
          <c:idx val="7"/>
          <c:order val="7"/>
          <c:tx>
            <c:strRef>
              <c:f>'EHR-Embase-Results'!$A$39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'EHR-Embase-Results'!$B$39:$L$39</c:f>
              <c:numCache>
                <c:formatCode>General</c:formatCode>
                <c:ptCount val="11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37</c:v>
                </c:pt>
                <c:pt idx="4">
                  <c:v>62</c:v>
                </c:pt>
                <c:pt idx="5">
                  <c:v>64</c:v>
                </c:pt>
                <c:pt idx="6">
                  <c:v>82</c:v>
                </c:pt>
                <c:pt idx="7">
                  <c:v>81</c:v>
                </c:pt>
                <c:pt idx="8">
                  <c:v>96</c:v>
                </c:pt>
                <c:pt idx="9">
                  <c:v>106</c:v>
                </c:pt>
                <c:pt idx="1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EB-43AA-9B32-A81C99767899}"/>
            </c:ext>
          </c:extLst>
        </c:ser>
        <c:ser>
          <c:idx val="8"/>
          <c:order val="8"/>
          <c:tx>
            <c:strRef>
              <c:f>'EHR-Embase-Results'!$A$40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'EHR-Embase-Results'!$B$40:$L$40</c:f>
              <c:numCache>
                <c:formatCode>General</c:formatCode>
                <c:ptCount val="11"/>
                <c:pt idx="0">
                  <c:v>34</c:v>
                </c:pt>
                <c:pt idx="1">
                  <c:v>46</c:v>
                </c:pt>
                <c:pt idx="2">
                  <c:v>51</c:v>
                </c:pt>
                <c:pt idx="3">
                  <c:v>63</c:v>
                </c:pt>
                <c:pt idx="4">
                  <c:v>56</c:v>
                </c:pt>
                <c:pt idx="5">
                  <c:v>79</c:v>
                </c:pt>
                <c:pt idx="6">
                  <c:v>94</c:v>
                </c:pt>
                <c:pt idx="7">
                  <c:v>97</c:v>
                </c:pt>
                <c:pt idx="8">
                  <c:v>105</c:v>
                </c:pt>
                <c:pt idx="9">
                  <c:v>113</c:v>
                </c:pt>
                <c:pt idx="10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EB-43AA-9B32-A81C99767899}"/>
            </c:ext>
          </c:extLst>
        </c:ser>
        <c:ser>
          <c:idx val="9"/>
          <c:order val="9"/>
          <c:tx>
            <c:strRef>
              <c:f>'EHR-Embase-Results'!$A$41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'EHR-Embase-Results'!$B$41:$L$41</c:f>
              <c:numCache>
                <c:formatCode>General</c:formatCode>
                <c:ptCount val="11"/>
                <c:pt idx="0">
                  <c:v>58</c:v>
                </c:pt>
                <c:pt idx="1">
                  <c:v>46</c:v>
                </c:pt>
                <c:pt idx="2">
                  <c:v>58</c:v>
                </c:pt>
                <c:pt idx="3">
                  <c:v>83</c:v>
                </c:pt>
                <c:pt idx="4">
                  <c:v>87</c:v>
                </c:pt>
                <c:pt idx="5">
                  <c:v>113</c:v>
                </c:pt>
                <c:pt idx="6">
                  <c:v>154</c:v>
                </c:pt>
                <c:pt idx="7">
                  <c:v>221</c:v>
                </c:pt>
                <c:pt idx="8">
                  <c:v>216</c:v>
                </c:pt>
                <c:pt idx="9">
                  <c:v>237</c:v>
                </c:pt>
                <c:pt idx="10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CEB-43AA-9B32-A81C99767899}"/>
            </c:ext>
          </c:extLst>
        </c:ser>
        <c:ser>
          <c:idx val="10"/>
          <c:order val="10"/>
          <c:tx>
            <c:strRef>
              <c:f>'EHR-Embase-Results'!$A$42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'EHR-Embase-Results'!$B$42:$L$42</c:f>
              <c:numCache>
                <c:formatCode>General</c:formatCode>
                <c:ptCount val="11"/>
                <c:pt idx="0">
                  <c:v>81</c:v>
                </c:pt>
                <c:pt idx="1">
                  <c:v>81</c:v>
                </c:pt>
                <c:pt idx="2">
                  <c:v>71</c:v>
                </c:pt>
                <c:pt idx="3">
                  <c:v>66</c:v>
                </c:pt>
                <c:pt idx="4">
                  <c:v>89</c:v>
                </c:pt>
                <c:pt idx="5">
                  <c:v>116</c:v>
                </c:pt>
                <c:pt idx="6">
                  <c:v>133</c:v>
                </c:pt>
                <c:pt idx="7">
                  <c:v>113</c:v>
                </c:pt>
                <c:pt idx="8">
                  <c:v>201</c:v>
                </c:pt>
                <c:pt idx="9">
                  <c:v>180</c:v>
                </c:pt>
                <c:pt idx="10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CEB-43AA-9B32-A81C99767899}"/>
            </c:ext>
          </c:extLst>
        </c:ser>
        <c:ser>
          <c:idx val="11"/>
          <c:order val="11"/>
          <c:tx>
            <c:strRef>
              <c:f>'EHR-Embase-Results'!$A$43</c:f>
              <c:strCache>
                <c:ptCount val="1"/>
                <c:pt idx="0">
                  <c:v>Multiple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'EHR-Embase-Results'!$B$43:$L$43</c:f>
              <c:numCache>
                <c:formatCode>General</c:formatCode>
                <c:ptCount val="11"/>
                <c:pt idx="0">
                  <c:v>83</c:v>
                </c:pt>
                <c:pt idx="1">
                  <c:v>105</c:v>
                </c:pt>
                <c:pt idx="2">
                  <c:v>57</c:v>
                </c:pt>
                <c:pt idx="3">
                  <c:v>56</c:v>
                </c:pt>
                <c:pt idx="4">
                  <c:v>77</c:v>
                </c:pt>
                <c:pt idx="5">
                  <c:v>45</c:v>
                </c:pt>
                <c:pt idx="6">
                  <c:v>55</c:v>
                </c:pt>
                <c:pt idx="7">
                  <c:v>95</c:v>
                </c:pt>
                <c:pt idx="8">
                  <c:v>15</c:v>
                </c:pt>
                <c:pt idx="9">
                  <c:v>43</c:v>
                </c:pt>
                <c:pt idx="1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CEB-43AA-9B32-A81C99767899}"/>
            </c:ext>
          </c:extLst>
        </c:ser>
        <c:ser>
          <c:idx val="12"/>
          <c:order val="12"/>
          <c:tx>
            <c:strRef>
              <c:f>'EHR-Embase-Results'!$A$44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'EHR-Embase-Results'!$B$44:$L$44</c:f>
              <c:numCache>
                <c:formatCode>General</c:formatCode>
                <c:ptCount val="11"/>
                <c:pt idx="0">
                  <c:v>30</c:v>
                </c:pt>
                <c:pt idx="1">
                  <c:v>55</c:v>
                </c:pt>
                <c:pt idx="2">
                  <c:v>51</c:v>
                </c:pt>
                <c:pt idx="3">
                  <c:v>36</c:v>
                </c:pt>
                <c:pt idx="4">
                  <c:v>69</c:v>
                </c:pt>
                <c:pt idx="5">
                  <c:v>88</c:v>
                </c:pt>
                <c:pt idx="6">
                  <c:v>106</c:v>
                </c:pt>
                <c:pt idx="7">
                  <c:v>111</c:v>
                </c:pt>
                <c:pt idx="8">
                  <c:v>101</c:v>
                </c:pt>
                <c:pt idx="9">
                  <c:v>102</c:v>
                </c:pt>
                <c:pt idx="10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CEB-43AA-9B32-A81C99767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848519759"/>
        <c:axId val="848513999"/>
      </c:barChart>
      <c:catAx>
        <c:axId val="84851975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3999"/>
        <c:crosses val="autoZero"/>
        <c:auto val="1"/>
        <c:lblAlgn val="ctr"/>
        <c:lblOffset val="100"/>
        <c:noMultiLvlLbl val="0"/>
      </c:catAx>
      <c:valAx>
        <c:axId val="8485139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093362509117436E-2"/>
          <c:y val="2.7900302055567816E-2"/>
          <c:w val="0.70898569102103481"/>
          <c:h val="0.907214076580872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Population!$A$2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Population!$B$2</c:f>
              <c:numCache>
                <c:formatCode>General</c:formatCode>
                <c:ptCount val="1"/>
                <c:pt idx="0">
                  <c:v>348753.68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ED-431C-AB39-D0093870BE0A}"/>
            </c:ext>
          </c:extLst>
        </c:ser>
        <c:ser>
          <c:idx val="1"/>
          <c:order val="1"/>
          <c:tx>
            <c:strRef>
              <c:f>Population!$A$3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Population!$B$3</c:f>
              <c:numCache>
                <c:formatCode>General</c:formatCode>
                <c:ptCount val="1"/>
                <c:pt idx="0">
                  <c:v>170659.277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ED-431C-AB39-D0093870BE0A}"/>
            </c:ext>
          </c:extLst>
        </c:ser>
        <c:ser>
          <c:idx val="2"/>
          <c:order val="2"/>
          <c:tx>
            <c:strRef>
              <c:f>Population!$A$4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Population!$B$4</c:f>
              <c:numCache>
                <c:formatCode>General</c:formatCode>
                <c:ptCount val="1"/>
                <c:pt idx="0">
                  <c:v>69138.191999999995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ED-431C-AB39-D0093870BE0A}"/>
            </c:ext>
          </c:extLst>
        </c:ser>
        <c:ser>
          <c:idx val="3"/>
          <c:order val="3"/>
          <c:tx>
            <c:strRef>
              <c:f>Population!$A$5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Population!$B$5</c:f>
              <c:numCache>
                <c:formatCode>General</c:formatCode>
                <c:ptCount val="1"/>
                <c:pt idx="0">
                  <c:v>692796.60499999998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ED-431C-AB39-D0093870BE0A}"/>
            </c:ext>
          </c:extLst>
        </c:ser>
        <c:ser>
          <c:idx val="4"/>
          <c:order val="4"/>
          <c:tx>
            <c:strRef>
              <c:f>Population!$A$6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Population!$B$6</c:f>
              <c:numCache>
                <c:formatCode>General</c:formatCode>
                <c:ptCount val="1"/>
                <c:pt idx="0">
                  <c:v>1427456.45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ED-431C-AB39-D0093870BE0A}"/>
            </c:ext>
          </c:extLst>
        </c:ser>
        <c:ser>
          <c:idx val="5"/>
          <c:order val="5"/>
          <c:tx>
            <c:strRef>
              <c:f>Population!$A$7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Population!$B$7</c:f>
              <c:numCache>
                <c:formatCode>General</c:formatCode>
                <c:ptCount val="1"/>
                <c:pt idx="0">
                  <c:v>228658.95600000001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ED-431C-AB39-D0093870BE0A}"/>
            </c:ext>
          </c:extLst>
        </c:ser>
        <c:ser>
          <c:idx val="6"/>
          <c:order val="6"/>
          <c:tx>
            <c:strRef>
              <c:f>Population!$A$8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Population!$B$8</c:f>
              <c:numCache>
                <c:formatCode>General</c:formatCode>
                <c:ptCount val="1"/>
                <c:pt idx="0">
                  <c:v>1972488.753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ED-431C-AB39-D0093870BE0A}"/>
            </c:ext>
          </c:extLst>
        </c:ser>
        <c:ser>
          <c:idx val="7"/>
          <c:order val="7"/>
          <c:tx>
            <c:strRef>
              <c:f>Population!$A$9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Population!$B$9</c:f>
              <c:numCache>
                <c:formatCode>General</c:formatCode>
                <c:ptCount val="1"/>
                <c:pt idx="0">
                  <c:v>695149.429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4ED-431C-AB39-D0093870BE0A}"/>
            </c:ext>
          </c:extLst>
        </c:ser>
        <c:ser>
          <c:idx val="8"/>
          <c:order val="8"/>
          <c:tx>
            <c:strRef>
              <c:f>Population!$A$10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Population!$B$10</c:f>
              <c:numCache>
                <c:formatCode>General</c:formatCode>
                <c:ptCount val="1"/>
                <c:pt idx="0">
                  <c:v>1512068.8419999999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ED-431C-AB39-D0093870BE0A}"/>
            </c:ext>
          </c:extLst>
        </c:ser>
        <c:ser>
          <c:idx val="9"/>
          <c:order val="9"/>
          <c:tx>
            <c:strRef>
              <c:f>Population!$A$11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Population!$B$11</c:f>
              <c:numCache>
                <c:formatCode>General</c:formatCode>
                <c:ptCount val="1"/>
                <c:pt idx="0">
                  <c:v>376946.745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4ED-431C-AB39-D0093870BE0A}"/>
            </c:ext>
          </c:extLst>
        </c:ser>
        <c:ser>
          <c:idx val="10"/>
          <c:order val="10"/>
          <c:tx>
            <c:strRef>
              <c:f>Population!$A$12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Population!$B$12</c:f>
              <c:numCache>
                <c:formatCode>General</c:formatCode>
                <c:ptCount val="1"/>
                <c:pt idx="0">
                  <c:v>31927.149000000001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4ED-431C-AB39-D0093870BE0A}"/>
            </c:ext>
          </c:extLst>
        </c:ser>
        <c:ser>
          <c:idx val="11"/>
          <c:order val="11"/>
          <c:tx>
            <c:strRef>
              <c:f>Population!$A$13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1F8EC0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Population!$B$13</c:f>
              <c:numCache>
                <c:formatCode>General</c:formatCode>
                <c:ptCount val="1"/>
                <c:pt idx="0">
                  <c:v>623972.44799999997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4ED-431C-AB39-D0093870B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100"/>
        <c:axId val="826392719"/>
        <c:axId val="826394639"/>
      </c:barChart>
      <c:catAx>
        <c:axId val="826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4639"/>
        <c:crosses val="autoZero"/>
        <c:auto val="1"/>
        <c:lblAlgn val="ctr"/>
        <c:lblOffset val="100"/>
        <c:noMultiLvlLbl val="0"/>
      </c:catAx>
      <c:valAx>
        <c:axId val="82639463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Trends in the Proportion of EHR Publications Over Time by Geographic Region (Medline)</a:t>
            </a:r>
          </a:p>
        </c:rich>
      </c:tx>
      <c:layout>
        <c:manualLayout>
          <c:xMode val="edge"/>
          <c:yMode val="edge"/>
          <c:x val="0.12888887642881469"/>
          <c:y val="2.2084195997239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'EHR-Medline-Results'!$A$32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rgbClr val="3A0CA3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'EHR-Medline-Results'!$B$32:$L$32</c:f>
              <c:numCache>
                <c:formatCode>General</c:formatCode>
                <c:ptCount val="11"/>
                <c:pt idx="0">
                  <c:v>935</c:v>
                </c:pt>
                <c:pt idx="1">
                  <c:v>951</c:v>
                </c:pt>
                <c:pt idx="2">
                  <c:v>906</c:v>
                </c:pt>
                <c:pt idx="3">
                  <c:v>798</c:v>
                </c:pt>
                <c:pt idx="4">
                  <c:v>870</c:v>
                </c:pt>
                <c:pt idx="5">
                  <c:v>894</c:v>
                </c:pt>
                <c:pt idx="6">
                  <c:v>973</c:v>
                </c:pt>
                <c:pt idx="7">
                  <c:v>827</c:v>
                </c:pt>
                <c:pt idx="8">
                  <c:v>564</c:v>
                </c:pt>
                <c:pt idx="9">
                  <c:v>596</c:v>
                </c:pt>
                <c:pt idx="10">
                  <c:v>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7-45E4-9093-9FF17C2B8775}"/>
            </c:ext>
          </c:extLst>
        </c:ser>
        <c:ser>
          <c:idx val="1"/>
          <c:order val="1"/>
          <c:tx>
            <c:strRef>
              <c:f>'EHR-Medline-Results'!$A$33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rgbClr val="7209B7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'EHR-Medline-Results'!$B$33:$L$33</c:f>
              <c:numCache>
                <c:formatCode>General</c:formatCode>
                <c:ptCount val="11"/>
                <c:pt idx="0">
                  <c:v>68</c:v>
                </c:pt>
                <c:pt idx="1">
                  <c:v>71</c:v>
                </c:pt>
                <c:pt idx="2">
                  <c:v>58</c:v>
                </c:pt>
                <c:pt idx="3">
                  <c:v>76</c:v>
                </c:pt>
                <c:pt idx="4">
                  <c:v>66</c:v>
                </c:pt>
                <c:pt idx="5">
                  <c:v>82</c:v>
                </c:pt>
                <c:pt idx="6">
                  <c:v>99</c:v>
                </c:pt>
                <c:pt idx="7">
                  <c:v>97</c:v>
                </c:pt>
                <c:pt idx="8">
                  <c:v>67</c:v>
                </c:pt>
                <c:pt idx="9">
                  <c:v>64</c:v>
                </c:pt>
                <c:pt idx="1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D7-45E4-9093-9FF17C2B8775}"/>
            </c:ext>
          </c:extLst>
        </c:ser>
        <c:ser>
          <c:idx val="2"/>
          <c:order val="2"/>
          <c:tx>
            <c:strRef>
              <c:f>'EHR-Medline-Results'!$A$34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4361EE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'EHR-Medline-Results'!$B$34:$L$34</c:f>
              <c:numCache>
                <c:formatCode>General</c:formatCode>
                <c:ptCount val="11"/>
                <c:pt idx="0">
                  <c:v>110</c:v>
                </c:pt>
                <c:pt idx="1">
                  <c:v>138</c:v>
                </c:pt>
                <c:pt idx="2">
                  <c:v>122</c:v>
                </c:pt>
                <c:pt idx="3">
                  <c:v>131</c:v>
                </c:pt>
                <c:pt idx="4">
                  <c:v>142</c:v>
                </c:pt>
                <c:pt idx="5">
                  <c:v>173</c:v>
                </c:pt>
                <c:pt idx="6">
                  <c:v>168</c:v>
                </c:pt>
                <c:pt idx="7">
                  <c:v>150</c:v>
                </c:pt>
                <c:pt idx="8">
                  <c:v>105</c:v>
                </c:pt>
                <c:pt idx="9">
                  <c:v>99</c:v>
                </c:pt>
                <c:pt idx="10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D7-45E4-9093-9FF17C2B8775}"/>
            </c:ext>
          </c:extLst>
        </c:ser>
        <c:ser>
          <c:idx val="3"/>
          <c:order val="3"/>
          <c:tx>
            <c:strRef>
              <c:f>'EHR-Medline-Results'!$A$35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rgbClr val="9D4EDD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'EHR-Medline-Results'!$B$35:$L$35</c:f>
              <c:numCache>
                <c:formatCode>General</c:formatCode>
                <c:ptCount val="11"/>
                <c:pt idx="0">
                  <c:v>240</c:v>
                </c:pt>
                <c:pt idx="1">
                  <c:v>291</c:v>
                </c:pt>
                <c:pt idx="2">
                  <c:v>249</c:v>
                </c:pt>
                <c:pt idx="3">
                  <c:v>215</c:v>
                </c:pt>
                <c:pt idx="4">
                  <c:v>234</c:v>
                </c:pt>
                <c:pt idx="5">
                  <c:v>245</c:v>
                </c:pt>
                <c:pt idx="6">
                  <c:v>287</c:v>
                </c:pt>
                <c:pt idx="7">
                  <c:v>237</c:v>
                </c:pt>
                <c:pt idx="8">
                  <c:v>178</c:v>
                </c:pt>
                <c:pt idx="9">
                  <c:v>140</c:v>
                </c:pt>
                <c:pt idx="10">
                  <c:v>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D7-45E4-9093-9FF17C2B8775}"/>
            </c:ext>
          </c:extLst>
        </c:ser>
        <c:ser>
          <c:idx val="4"/>
          <c:order val="4"/>
          <c:tx>
            <c:strRef>
              <c:f>'EHR-Medline-Results'!$A$36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rgbClr val="4CC9F0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'EHR-Medline-Results'!$B$36:$L$36</c:f>
              <c:numCache>
                <c:formatCode>General</c:formatCode>
                <c:ptCount val="11"/>
                <c:pt idx="0">
                  <c:v>14</c:v>
                </c:pt>
                <c:pt idx="1">
                  <c:v>30</c:v>
                </c:pt>
                <c:pt idx="2">
                  <c:v>28</c:v>
                </c:pt>
                <c:pt idx="3">
                  <c:v>44</c:v>
                </c:pt>
                <c:pt idx="4">
                  <c:v>69</c:v>
                </c:pt>
                <c:pt idx="5">
                  <c:v>94</c:v>
                </c:pt>
                <c:pt idx="6">
                  <c:v>179</c:v>
                </c:pt>
                <c:pt idx="7">
                  <c:v>123</c:v>
                </c:pt>
                <c:pt idx="8">
                  <c:v>77</c:v>
                </c:pt>
                <c:pt idx="9">
                  <c:v>71</c:v>
                </c:pt>
                <c:pt idx="10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D7-45E4-9093-9FF17C2B8775}"/>
            </c:ext>
          </c:extLst>
        </c:ser>
        <c:ser>
          <c:idx val="5"/>
          <c:order val="5"/>
          <c:tx>
            <c:strRef>
              <c:f>'EHR-Medline-Results'!$A$37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rgbClr val="B5179E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'EHR-Medline-Results'!$B$37:$L$37</c:f>
              <c:numCache>
                <c:formatCode>General</c:formatCode>
                <c:ptCount val="11"/>
                <c:pt idx="0">
                  <c:v>39</c:v>
                </c:pt>
                <c:pt idx="1">
                  <c:v>61</c:v>
                </c:pt>
                <c:pt idx="2">
                  <c:v>65</c:v>
                </c:pt>
                <c:pt idx="3">
                  <c:v>50</c:v>
                </c:pt>
                <c:pt idx="4">
                  <c:v>61</c:v>
                </c:pt>
                <c:pt idx="5">
                  <c:v>90</c:v>
                </c:pt>
                <c:pt idx="6">
                  <c:v>76</c:v>
                </c:pt>
                <c:pt idx="7">
                  <c:v>83</c:v>
                </c:pt>
                <c:pt idx="8">
                  <c:v>45</c:v>
                </c:pt>
                <c:pt idx="9">
                  <c:v>43</c:v>
                </c:pt>
                <c:pt idx="1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D7-45E4-9093-9FF17C2B8775}"/>
            </c:ext>
          </c:extLst>
        </c:ser>
        <c:ser>
          <c:idx val="6"/>
          <c:order val="6"/>
          <c:tx>
            <c:strRef>
              <c:f>'EHR-Medline-Results'!$A$38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rgbClr val="5E60CE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'EHR-Medline-Results'!$B$38:$L$38</c:f>
              <c:numCache>
                <c:formatCode>General</c:formatCode>
                <c:ptCount val="11"/>
                <c:pt idx="0">
                  <c:v>4</c:v>
                </c:pt>
                <c:pt idx="1">
                  <c:v>6</c:v>
                </c:pt>
                <c:pt idx="2">
                  <c:v>11</c:v>
                </c:pt>
                <c:pt idx="3">
                  <c:v>22</c:v>
                </c:pt>
                <c:pt idx="4">
                  <c:v>12</c:v>
                </c:pt>
                <c:pt idx="5">
                  <c:v>23</c:v>
                </c:pt>
                <c:pt idx="6">
                  <c:v>31</c:v>
                </c:pt>
                <c:pt idx="7">
                  <c:v>23</c:v>
                </c:pt>
                <c:pt idx="8">
                  <c:v>30</c:v>
                </c:pt>
                <c:pt idx="9">
                  <c:v>30</c:v>
                </c:pt>
                <c:pt idx="1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D7-45E4-9093-9FF17C2B8775}"/>
            </c:ext>
          </c:extLst>
        </c:ser>
        <c:ser>
          <c:idx val="7"/>
          <c:order val="7"/>
          <c:tx>
            <c:strRef>
              <c:f>'EHR-Medline-Results'!$A$39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rgbClr val="C084FC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'EHR-Medline-Results'!$B$39:$L$39</c:f>
              <c:numCache>
                <c:formatCode>General</c:formatCode>
                <c:ptCount val="11"/>
                <c:pt idx="0">
                  <c:v>5</c:v>
                </c:pt>
                <c:pt idx="1">
                  <c:v>2</c:v>
                </c:pt>
                <c:pt idx="2">
                  <c:v>15</c:v>
                </c:pt>
                <c:pt idx="3">
                  <c:v>14</c:v>
                </c:pt>
                <c:pt idx="4">
                  <c:v>23</c:v>
                </c:pt>
                <c:pt idx="5">
                  <c:v>26</c:v>
                </c:pt>
                <c:pt idx="6">
                  <c:v>37</c:v>
                </c:pt>
                <c:pt idx="7">
                  <c:v>22</c:v>
                </c:pt>
                <c:pt idx="8">
                  <c:v>22</c:v>
                </c:pt>
                <c:pt idx="9">
                  <c:v>18</c:v>
                </c:pt>
                <c:pt idx="1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D7-45E4-9093-9FF17C2B8775}"/>
            </c:ext>
          </c:extLst>
        </c:ser>
        <c:ser>
          <c:idx val="8"/>
          <c:order val="8"/>
          <c:tx>
            <c:strRef>
              <c:f>'EHR-Medline-Results'!$A$40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rgbClr val="A0C4FF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'EHR-Medline-Results'!$B$40:$L$40</c:f>
              <c:numCache>
                <c:formatCode>General</c:formatCode>
                <c:ptCount val="11"/>
                <c:pt idx="0">
                  <c:v>23</c:v>
                </c:pt>
                <c:pt idx="1">
                  <c:v>24</c:v>
                </c:pt>
                <c:pt idx="2">
                  <c:v>20</c:v>
                </c:pt>
                <c:pt idx="3">
                  <c:v>31</c:v>
                </c:pt>
                <c:pt idx="4">
                  <c:v>32</c:v>
                </c:pt>
                <c:pt idx="5">
                  <c:v>37</c:v>
                </c:pt>
                <c:pt idx="6">
                  <c:v>48</c:v>
                </c:pt>
                <c:pt idx="7">
                  <c:v>50</c:v>
                </c:pt>
                <c:pt idx="8">
                  <c:v>41</c:v>
                </c:pt>
                <c:pt idx="9">
                  <c:v>33</c:v>
                </c:pt>
                <c:pt idx="10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D7-45E4-9093-9FF17C2B8775}"/>
            </c:ext>
          </c:extLst>
        </c:ser>
        <c:ser>
          <c:idx val="9"/>
          <c:order val="9"/>
          <c:tx>
            <c:strRef>
              <c:f>'EHR-Medline-Results'!$A$41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rgbClr val="468189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'EHR-Medline-Results'!$B$41:$L$41</c:f>
              <c:numCache>
                <c:formatCode>General</c:formatCode>
                <c:ptCount val="11"/>
                <c:pt idx="0">
                  <c:v>36</c:v>
                </c:pt>
                <c:pt idx="1">
                  <c:v>25</c:v>
                </c:pt>
                <c:pt idx="2">
                  <c:v>29</c:v>
                </c:pt>
                <c:pt idx="3">
                  <c:v>52</c:v>
                </c:pt>
                <c:pt idx="4">
                  <c:v>48</c:v>
                </c:pt>
                <c:pt idx="5">
                  <c:v>53</c:v>
                </c:pt>
                <c:pt idx="6">
                  <c:v>87</c:v>
                </c:pt>
                <c:pt idx="7">
                  <c:v>81</c:v>
                </c:pt>
                <c:pt idx="8">
                  <c:v>57</c:v>
                </c:pt>
                <c:pt idx="9">
                  <c:v>53</c:v>
                </c:pt>
                <c:pt idx="10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D7-45E4-9093-9FF17C2B8775}"/>
            </c:ext>
          </c:extLst>
        </c:ser>
        <c:ser>
          <c:idx val="10"/>
          <c:order val="10"/>
          <c:tx>
            <c:strRef>
              <c:f>'EHR-Medline-Results'!$A$42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rgbClr val="0096C7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'EHR-Medline-Results'!$B$42:$L$42</c:f>
              <c:numCache>
                <c:formatCode>General</c:formatCode>
                <c:ptCount val="11"/>
                <c:pt idx="0">
                  <c:v>63</c:v>
                </c:pt>
                <c:pt idx="1">
                  <c:v>53</c:v>
                </c:pt>
                <c:pt idx="2">
                  <c:v>53</c:v>
                </c:pt>
                <c:pt idx="3">
                  <c:v>67</c:v>
                </c:pt>
                <c:pt idx="4">
                  <c:v>50</c:v>
                </c:pt>
                <c:pt idx="5">
                  <c:v>87</c:v>
                </c:pt>
                <c:pt idx="6">
                  <c:v>67</c:v>
                </c:pt>
                <c:pt idx="7">
                  <c:v>75</c:v>
                </c:pt>
                <c:pt idx="8">
                  <c:v>94</c:v>
                </c:pt>
                <c:pt idx="9">
                  <c:v>83</c:v>
                </c:pt>
                <c:pt idx="10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ED7-45E4-9093-9FF17C2B8775}"/>
            </c:ext>
          </c:extLst>
        </c:ser>
        <c:ser>
          <c:idx val="11"/>
          <c:order val="11"/>
          <c:tx>
            <c:strRef>
              <c:f>'EHR-Medline-Results'!$A$43</c:f>
              <c:strCache>
                <c:ptCount val="1"/>
                <c:pt idx="0">
                  <c:v>Multiple</c:v>
                </c:pt>
              </c:strCache>
            </c:strRef>
          </c:tx>
          <c:spPr>
            <a:solidFill>
              <a:srgbClr val="D0BDF4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'EHR-Medline-Results'!$B$43:$L$43</c:f>
              <c:numCache>
                <c:formatCode>General</c:formatCode>
                <c:ptCount val="11"/>
                <c:pt idx="0">
                  <c:v>42</c:v>
                </c:pt>
                <c:pt idx="1">
                  <c:v>26</c:v>
                </c:pt>
                <c:pt idx="2">
                  <c:v>50</c:v>
                </c:pt>
                <c:pt idx="3">
                  <c:v>51</c:v>
                </c:pt>
                <c:pt idx="4">
                  <c:v>48</c:v>
                </c:pt>
                <c:pt idx="5">
                  <c:v>42</c:v>
                </c:pt>
                <c:pt idx="6">
                  <c:v>52</c:v>
                </c:pt>
                <c:pt idx="7">
                  <c:v>43</c:v>
                </c:pt>
                <c:pt idx="8">
                  <c:v>22</c:v>
                </c:pt>
                <c:pt idx="9">
                  <c:v>33</c:v>
                </c:pt>
                <c:pt idx="1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ED7-45E4-9093-9FF17C2B8775}"/>
            </c:ext>
          </c:extLst>
        </c:ser>
        <c:ser>
          <c:idx val="12"/>
          <c:order val="12"/>
          <c:tx>
            <c:strRef>
              <c:f>'EHR-Medline-Results'!$A$44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89CFF0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'EHR-Medline-Results'!$B$44:$L$44</c:f>
              <c:numCache>
                <c:formatCode>General</c:formatCode>
                <c:ptCount val="11"/>
                <c:pt idx="0">
                  <c:v>13</c:v>
                </c:pt>
                <c:pt idx="1">
                  <c:v>39</c:v>
                </c:pt>
                <c:pt idx="2">
                  <c:v>22</c:v>
                </c:pt>
                <c:pt idx="3">
                  <c:v>14</c:v>
                </c:pt>
                <c:pt idx="4">
                  <c:v>27</c:v>
                </c:pt>
                <c:pt idx="5">
                  <c:v>32</c:v>
                </c:pt>
                <c:pt idx="6">
                  <c:v>56</c:v>
                </c:pt>
                <c:pt idx="7">
                  <c:v>28</c:v>
                </c:pt>
                <c:pt idx="8">
                  <c:v>35</c:v>
                </c:pt>
                <c:pt idx="9">
                  <c:v>23</c:v>
                </c:pt>
                <c:pt idx="1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ED7-45E4-9093-9FF17C2B8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848519759"/>
        <c:axId val="848513999"/>
      </c:barChart>
      <c:catAx>
        <c:axId val="84851975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3999"/>
        <c:crosses val="autoZero"/>
        <c:auto val="1"/>
        <c:lblAlgn val="ctr"/>
        <c:lblOffset val="100"/>
        <c:noMultiLvlLbl val="0"/>
      </c:catAx>
      <c:valAx>
        <c:axId val="8485139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093362509117436E-2"/>
          <c:y val="2.7900302055567816E-2"/>
          <c:w val="0.70898569102103481"/>
          <c:h val="0.907214076580872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Population!$A$2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rgbClr val="3A0CA3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Population!$B$2</c:f>
              <c:numCache>
                <c:formatCode>General</c:formatCode>
                <c:ptCount val="1"/>
                <c:pt idx="0">
                  <c:v>348753.68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E-42E7-90A0-B94E52675804}"/>
            </c:ext>
          </c:extLst>
        </c:ser>
        <c:ser>
          <c:idx val="1"/>
          <c:order val="1"/>
          <c:tx>
            <c:strRef>
              <c:f>Population!$A$3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rgbClr val="7209B7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Population!$B$3</c:f>
              <c:numCache>
                <c:formatCode>General</c:formatCode>
                <c:ptCount val="1"/>
                <c:pt idx="0">
                  <c:v>170659.277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AE-42E7-90A0-B94E52675804}"/>
            </c:ext>
          </c:extLst>
        </c:ser>
        <c:ser>
          <c:idx val="2"/>
          <c:order val="2"/>
          <c:tx>
            <c:strRef>
              <c:f>Population!$A$4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4361EE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Population!$B$4</c:f>
              <c:numCache>
                <c:formatCode>General</c:formatCode>
                <c:ptCount val="1"/>
                <c:pt idx="0">
                  <c:v>69138.191999999995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AE-42E7-90A0-B94E52675804}"/>
            </c:ext>
          </c:extLst>
        </c:ser>
        <c:ser>
          <c:idx val="3"/>
          <c:order val="3"/>
          <c:tx>
            <c:strRef>
              <c:f>Population!$A$5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rgbClr val="9D4EDD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Population!$B$5</c:f>
              <c:numCache>
                <c:formatCode>General</c:formatCode>
                <c:ptCount val="1"/>
                <c:pt idx="0">
                  <c:v>692796.60499999998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AE-42E7-90A0-B94E52675804}"/>
            </c:ext>
          </c:extLst>
        </c:ser>
        <c:ser>
          <c:idx val="4"/>
          <c:order val="4"/>
          <c:tx>
            <c:strRef>
              <c:f>Population!$A$6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rgbClr val="4CC9F0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Population!$B$6</c:f>
              <c:numCache>
                <c:formatCode>General</c:formatCode>
                <c:ptCount val="1"/>
                <c:pt idx="0">
                  <c:v>1427456.45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AE-42E7-90A0-B94E52675804}"/>
            </c:ext>
          </c:extLst>
        </c:ser>
        <c:ser>
          <c:idx val="5"/>
          <c:order val="5"/>
          <c:tx>
            <c:strRef>
              <c:f>Population!$A$7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rgbClr val="B5179E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Population!$B$7</c:f>
              <c:numCache>
                <c:formatCode>General</c:formatCode>
                <c:ptCount val="1"/>
                <c:pt idx="0">
                  <c:v>228658.95600000001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AE-42E7-90A0-B94E52675804}"/>
            </c:ext>
          </c:extLst>
        </c:ser>
        <c:ser>
          <c:idx val="6"/>
          <c:order val="6"/>
          <c:tx>
            <c:strRef>
              <c:f>Population!$A$8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rgbClr val="5E60CE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Population!$B$8</c:f>
              <c:numCache>
                <c:formatCode>General</c:formatCode>
                <c:ptCount val="1"/>
                <c:pt idx="0">
                  <c:v>1972488.753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AE-42E7-90A0-B94E52675804}"/>
            </c:ext>
          </c:extLst>
        </c:ser>
        <c:ser>
          <c:idx val="7"/>
          <c:order val="7"/>
          <c:tx>
            <c:strRef>
              <c:f>Population!$A$9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rgbClr val="C084FC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Population!$B$9</c:f>
              <c:numCache>
                <c:formatCode>General</c:formatCode>
                <c:ptCount val="1"/>
                <c:pt idx="0">
                  <c:v>695149.429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AE-42E7-90A0-B94E52675804}"/>
            </c:ext>
          </c:extLst>
        </c:ser>
        <c:ser>
          <c:idx val="8"/>
          <c:order val="8"/>
          <c:tx>
            <c:strRef>
              <c:f>Population!$A$10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rgbClr val="A0C4FF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Population!$B$10</c:f>
              <c:numCache>
                <c:formatCode>General</c:formatCode>
                <c:ptCount val="1"/>
                <c:pt idx="0">
                  <c:v>1512068.8419999999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EAE-42E7-90A0-B94E52675804}"/>
            </c:ext>
          </c:extLst>
        </c:ser>
        <c:ser>
          <c:idx val="9"/>
          <c:order val="9"/>
          <c:tx>
            <c:strRef>
              <c:f>Population!$A$11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rgbClr val="468189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Population!$B$11</c:f>
              <c:numCache>
                <c:formatCode>General</c:formatCode>
                <c:ptCount val="1"/>
                <c:pt idx="0">
                  <c:v>376946.745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EAE-42E7-90A0-B94E52675804}"/>
            </c:ext>
          </c:extLst>
        </c:ser>
        <c:ser>
          <c:idx val="10"/>
          <c:order val="10"/>
          <c:tx>
            <c:strRef>
              <c:f>Population!$A$12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rgbClr val="0096C7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Population!$B$12</c:f>
              <c:numCache>
                <c:formatCode>General</c:formatCode>
                <c:ptCount val="1"/>
                <c:pt idx="0">
                  <c:v>31927.149000000001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EAE-42E7-90A0-B94E52675804}"/>
            </c:ext>
          </c:extLst>
        </c:ser>
        <c:ser>
          <c:idx val="11"/>
          <c:order val="11"/>
          <c:tx>
            <c:strRef>
              <c:f>Population!$A$13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89CFF0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Population!$B$13</c:f>
              <c:numCache>
                <c:formatCode>General</c:formatCode>
                <c:ptCount val="1"/>
                <c:pt idx="0">
                  <c:v>623972.44799999997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EAE-42E7-90A0-B94E52675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100"/>
        <c:axId val="826392719"/>
        <c:axId val="826394639"/>
      </c:barChart>
      <c:catAx>
        <c:axId val="826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4639"/>
        <c:crosses val="autoZero"/>
        <c:auto val="1"/>
        <c:lblAlgn val="ctr"/>
        <c:lblOffset val="100"/>
        <c:noMultiLvlLbl val="0"/>
      </c:catAx>
      <c:valAx>
        <c:axId val="82639463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Trends in the Proportion of EHR Publications Over Time by Geographic Region (Medline)</a:t>
            </a:r>
          </a:p>
        </c:rich>
      </c:tx>
      <c:layout>
        <c:manualLayout>
          <c:xMode val="edge"/>
          <c:yMode val="edge"/>
          <c:x val="0.12888887642881469"/>
          <c:y val="2.2084195997239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'EHR-Medline-Results'!$A$32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'EHR-Medline-Results'!$B$32:$L$32</c:f>
              <c:numCache>
                <c:formatCode>General</c:formatCode>
                <c:ptCount val="11"/>
                <c:pt idx="0">
                  <c:v>935</c:v>
                </c:pt>
                <c:pt idx="1">
                  <c:v>951</c:v>
                </c:pt>
                <c:pt idx="2">
                  <c:v>906</c:v>
                </c:pt>
                <c:pt idx="3">
                  <c:v>798</c:v>
                </c:pt>
                <c:pt idx="4">
                  <c:v>870</c:v>
                </c:pt>
                <c:pt idx="5">
                  <c:v>894</c:v>
                </c:pt>
                <c:pt idx="6">
                  <c:v>973</c:v>
                </c:pt>
                <c:pt idx="7">
                  <c:v>827</c:v>
                </c:pt>
                <c:pt idx="8">
                  <c:v>564</c:v>
                </c:pt>
                <c:pt idx="9">
                  <c:v>596</c:v>
                </c:pt>
                <c:pt idx="10">
                  <c:v>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5-450F-934C-CEBACB22A40F}"/>
            </c:ext>
          </c:extLst>
        </c:ser>
        <c:ser>
          <c:idx val="1"/>
          <c:order val="1"/>
          <c:tx>
            <c:strRef>
              <c:f>'EHR-Medline-Results'!$A$33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'EHR-Medline-Results'!$B$33:$L$33</c:f>
              <c:numCache>
                <c:formatCode>General</c:formatCode>
                <c:ptCount val="11"/>
                <c:pt idx="0">
                  <c:v>68</c:v>
                </c:pt>
                <c:pt idx="1">
                  <c:v>71</c:v>
                </c:pt>
                <c:pt idx="2">
                  <c:v>58</c:v>
                </c:pt>
                <c:pt idx="3">
                  <c:v>76</c:v>
                </c:pt>
                <c:pt idx="4">
                  <c:v>66</c:v>
                </c:pt>
                <c:pt idx="5">
                  <c:v>82</c:v>
                </c:pt>
                <c:pt idx="6">
                  <c:v>99</c:v>
                </c:pt>
                <c:pt idx="7">
                  <c:v>97</c:v>
                </c:pt>
                <c:pt idx="8">
                  <c:v>67</c:v>
                </c:pt>
                <c:pt idx="9">
                  <c:v>64</c:v>
                </c:pt>
                <c:pt idx="1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95-450F-934C-CEBACB22A40F}"/>
            </c:ext>
          </c:extLst>
        </c:ser>
        <c:ser>
          <c:idx val="2"/>
          <c:order val="2"/>
          <c:tx>
            <c:strRef>
              <c:f>'EHR-Medline-Results'!$A$34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'EHR-Medline-Results'!$B$34:$L$34</c:f>
              <c:numCache>
                <c:formatCode>General</c:formatCode>
                <c:ptCount val="11"/>
                <c:pt idx="0">
                  <c:v>110</c:v>
                </c:pt>
                <c:pt idx="1">
                  <c:v>138</c:v>
                </c:pt>
                <c:pt idx="2">
                  <c:v>122</c:v>
                </c:pt>
                <c:pt idx="3">
                  <c:v>131</c:v>
                </c:pt>
                <c:pt idx="4">
                  <c:v>142</c:v>
                </c:pt>
                <c:pt idx="5">
                  <c:v>173</c:v>
                </c:pt>
                <c:pt idx="6">
                  <c:v>168</c:v>
                </c:pt>
                <c:pt idx="7">
                  <c:v>150</c:v>
                </c:pt>
                <c:pt idx="8">
                  <c:v>105</c:v>
                </c:pt>
                <c:pt idx="9">
                  <c:v>99</c:v>
                </c:pt>
                <c:pt idx="10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95-450F-934C-CEBACB22A40F}"/>
            </c:ext>
          </c:extLst>
        </c:ser>
        <c:ser>
          <c:idx val="3"/>
          <c:order val="3"/>
          <c:tx>
            <c:strRef>
              <c:f>'EHR-Medline-Results'!$A$35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'EHR-Medline-Results'!$B$35:$L$35</c:f>
              <c:numCache>
                <c:formatCode>General</c:formatCode>
                <c:ptCount val="11"/>
                <c:pt idx="0">
                  <c:v>240</c:v>
                </c:pt>
                <c:pt idx="1">
                  <c:v>291</c:v>
                </c:pt>
                <c:pt idx="2">
                  <c:v>249</c:v>
                </c:pt>
                <c:pt idx="3">
                  <c:v>215</c:v>
                </c:pt>
                <c:pt idx="4">
                  <c:v>234</c:v>
                </c:pt>
                <c:pt idx="5">
                  <c:v>245</c:v>
                </c:pt>
                <c:pt idx="6">
                  <c:v>287</c:v>
                </c:pt>
                <c:pt idx="7">
                  <c:v>237</c:v>
                </c:pt>
                <c:pt idx="8">
                  <c:v>178</c:v>
                </c:pt>
                <c:pt idx="9">
                  <c:v>140</c:v>
                </c:pt>
                <c:pt idx="10">
                  <c:v>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95-450F-934C-CEBACB22A40F}"/>
            </c:ext>
          </c:extLst>
        </c:ser>
        <c:ser>
          <c:idx val="4"/>
          <c:order val="4"/>
          <c:tx>
            <c:strRef>
              <c:f>'EHR-Medline-Results'!$A$36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'EHR-Medline-Results'!$B$36:$L$36</c:f>
              <c:numCache>
                <c:formatCode>General</c:formatCode>
                <c:ptCount val="11"/>
                <c:pt idx="0">
                  <c:v>14</c:v>
                </c:pt>
                <c:pt idx="1">
                  <c:v>30</c:v>
                </c:pt>
                <c:pt idx="2">
                  <c:v>28</c:v>
                </c:pt>
                <c:pt idx="3">
                  <c:v>44</c:v>
                </c:pt>
                <c:pt idx="4">
                  <c:v>69</c:v>
                </c:pt>
                <c:pt idx="5">
                  <c:v>94</c:v>
                </c:pt>
                <c:pt idx="6">
                  <c:v>179</c:v>
                </c:pt>
                <c:pt idx="7">
                  <c:v>123</c:v>
                </c:pt>
                <c:pt idx="8">
                  <c:v>77</c:v>
                </c:pt>
                <c:pt idx="9">
                  <c:v>71</c:v>
                </c:pt>
                <c:pt idx="10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5-450F-934C-CEBACB22A40F}"/>
            </c:ext>
          </c:extLst>
        </c:ser>
        <c:ser>
          <c:idx val="5"/>
          <c:order val="5"/>
          <c:tx>
            <c:strRef>
              <c:f>'EHR-Medline-Results'!$A$37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'EHR-Medline-Results'!$B$37:$L$37</c:f>
              <c:numCache>
                <c:formatCode>General</c:formatCode>
                <c:ptCount val="11"/>
                <c:pt idx="0">
                  <c:v>39</c:v>
                </c:pt>
                <c:pt idx="1">
                  <c:v>61</c:v>
                </c:pt>
                <c:pt idx="2">
                  <c:v>65</c:v>
                </c:pt>
                <c:pt idx="3">
                  <c:v>50</c:v>
                </c:pt>
                <c:pt idx="4">
                  <c:v>61</c:v>
                </c:pt>
                <c:pt idx="5">
                  <c:v>90</c:v>
                </c:pt>
                <c:pt idx="6">
                  <c:v>76</c:v>
                </c:pt>
                <c:pt idx="7">
                  <c:v>83</c:v>
                </c:pt>
                <c:pt idx="8">
                  <c:v>45</c:v>
                </c:pt>
                <c:pt idx="9">
                  <c:v>43</c:v>
                </c:pt>
                <c:pt idx="1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95-450F-934C-CEBACB22A40F}"/>
            </c:ext>
          </c:extLst>
        </c:ser>
        <c:ser>
          <c:idx val="6"/>
          <c:order val="6"/>
          <c:tx>
            <c:strRef>
              <c:f>'EHR-Medline-Results'!$A$38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'EHR-Medline-Results'!$B$38:$L$38</c:f>
              <c:numCache>
                <c:formatCode>General</c:formatCode>
                <c:ptCount val="11"/>
                <c:pt idx="0">
                  <c:v>4</c:v>
                </c:pt>
                <c:pt idx="1">
                  <c:v>6</c:v>
                </c:pt>
                <c:pt idx="2">
                  <c:v>11</c:v>
                </c:pt>
                <c:pt idx="3">
                  <c:v>22</c:v>
                </c:pt>
                <c:pt idx="4">
                  <c:v>12</c:v>
                </c:pt>
                <c:pt idx="5">
                  <c:v>23</c:v>
                </c:pt>
                <c:pt idx="6">
                  <c:v>31</c:v>
                </c:pt>
                <c:pt idx="7">
                  <c:v>23</c:v>
                </c:pt>
                <c:pt idx="8">
                  <c:v>30</c:v>
                </c:pt>
                <c:pt idx="9">
                  <c:v>30</c:v>
                </c:pt>
                <c:pt idx="1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95-450F-934C-CEBACB22A40F}"/>
            </c:ext>
          </c:extLst>
        </c:ser>
        <c:ser>
          <c:idx val="7"/>
          <c:order val="7"/>
          <c:tx>
            <c:strRef>
              <c:f>'EHR-Medline-Results'!$A$39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'EHR-Medline-Results'!$B$39:$L$39</c:f>
              <c:numCache>
                <c:formatCode>General</c:formatCode>
                <c:ptCount val="11"/>
                <c:pt idx="0">
                  <c:v>5</c:v>
                </c:pt>
                <c:pt idx="1">
                  <c:v>2</c:v>
                </c:pt>
                <c:pt idx="2">
                  <c:v>15</c:v>
                </c:pt>
                <c:pt idx="3">
                  <c:v>14</c:v>
                </c:pt>
                <c:pt idx="4">
                  <c:v>23</c:v>
                </c:pt>
                <c:pt idx="5">
                  <c:v>26</c:v>
                </c:pt>
                <c:pt idx="6">
                  <c:v>37</c:v>
                </c:pt>
                <c:pt idx="7">
                  <c:v>22</c:v>
                </c:pt>
                <c:pt idx="8">
                  <c:v>22</c:v>
                </c:pt>
                <c:pt idx="9">
                  <c:v>18</c:v>
                </c:pt>
                <c:pt idx="1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95-450F-934C-CEBACB22A40F}"/>
            </c:ext>
          </c:extLst>
        </c:ser>
        <c:ser>
          <c:idx val="8"/>
          <c:order val="8"/>
          <c:tx>
            <c:strRef>
              <c:f>'EHR-Medline-Results'!$A$40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'EHR-Medline-Results'!$B$40:$L$40</c:f>
              <c:numCache>
                <c:formatCode>General</c:formatCode>
                <c:ptCount val="11"/>
                <c:pt idx="0">
                  <c:v>23</c:v>
                </c:pt>
                <c:pt idx="1">
                  <c:v>24</c:v>
                </c:pt>
                <c:pt idx="2">
                  <c:v>20</c:v>
                </c:pt>
                <c:pt idx="3">
                  <c:v>31</c:v>
                </c:pt>
                <c:pt idx="4">
                  <c:v>32</c:v>
                </c:pt>
                <c:pt idx="5">
                  <c:v>37</c:v>
                </c:pt>
                <c:pt idx="6">
                  <c:v>48</c:v>
                </c:pt>
                <c:pt idx="7">
                  <c:v>50</c:v>
                </c:pt>
                <c:pt idx="8">
                  <c:v>41</c:v>
                </c:pt>
                <c:pt idx="9">
                  <c:v>33</c:v>
                </c:pt>
                <c:pt idx="10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C95-450F-934C-CEBACB22A40F}"/>
            </c:ext>
          </c:extLst>
        </c:ser>
        <c:ser>
          <c:idx val="9"/>
          <c:order val="9"/>
          <c:tx>
            <c:strRef>
              <c:f>'EHR-Medline-Results'!$A$41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'EHR-Medline-Results'!$B$41:$L$41</c:f>
              <c:numCache>
                <c:formatCode>General</c:formatCode>
                <c:ptCount val="11"/>
                <c:pt idx="0">
                  <c:v>36</c:v>
                </c:pt>
                <c:pt idx="1">
                  <c:v>25</c:v>
                </c:pt>
                <c:pt idx="2">
                  <c:v>29</c:v>
                </c:pt>
                <c:pt idx="3">
                  <c:v>52</c:v>
                </c:pt>
                <c:pt idx="4">
                  <c:v>48</c:v>
                </c:pt>
                <c:pt idx="5">
                  <c:v>53</c:v>
                </c:pt>
                <c:pt idx="6">
                  <c:v>87</c:v>
                </c:pt>
                <c:pt idx="7">
                  <c:v>81</c:v>
                </c:pt>
                <c:pt idx="8">
                  <c:v>57</c:v>
                </c:pt>
                <c:pt idx="9">
                  <c:v>53</c:v>
                </c:pt>
                <c:pt idx="10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C95-450F-934C-CEBACB22A40F}"/>
            </c:ext>
          </c:extLst>
        </c:ser>
        <c:ser>
          <c:idx val="10"/>
          <c:order val="10"/>
          <c:tx>
            <c:strRef>
              <c:f>'EHR-Medline-Results'!$A$42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'EHR-Medline-Results'!$B$42:$L$42</c:f>
              <c:numCache>
                <c:formatCode>General</c:formatCode>
                <c:ptCount val="11"/>
                <c:pt idx="0">
                  <c:v>63</c:v>
                </c:pt>
                <c:pt idx="1">
                  <c:v>53</c:v>
                </c:pt>
                <c:pt idx="2">
                  <c:v>53</c:v>
                </c:pt>
                <c:pt idx="3">
                  <c:v>67</c:v>
                </c:pt>
                <c:pt idx="4">
                  <c:v>50</c:v>
                </c:pt>
                <c:pt idx="5">
                  <c:v>87</c:v>
                </c:pt>
                <c:pt idx="6">
                  <c:v>67</c:v>
                </c:pt>
                <c:pt idx="7">
                  <c:v>75</c:v>
                </c:pt>
                <c:pt idx="8">
                  <c:v>94</c:v>
                </c:pt>
                <c:pt idx="9">
                  <c:v>83</c:v>
                </c:pt>
                <c:pt idx="10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C95-450F-934C-CEBACB22A40F}"/>
            </c:ext>
          </c:extLst>
        </c:ser>
        <c:ser>
          <c:idx val="11"/>
          <c:order val="11"/>
          <c:tx>
            <c:strRef>
              <c:f>'EHR-Medline-Results'!$A$43</c:f>
              <c:strCache>
                <c:ptCount val="1"/>
                <c:pt idx="0">
                  <c:v>Multiple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'EHR-Medline-Results'!$B$43:$L$43</c:f>
              <c:numCache>
                <c:formatCode>General</c:formatCode>
                <c:ptCount val="11"/>
                <c:pt idx="0">
                  <c:v>42</c:v>
                </c:pt>
                <c:pt idx="1">
                  <c:v>26</c:v>
                </c:pt>
                <c:pt idx="2">
                  <c:v>50</c:v>
                </c:pt>
                <c:pt idx="3">
                  <c:v>51</c:v>
                </c:pt>
                <c:pt idx="4">
                  <c:v>48</c:v>
                </c:pt>
                <c:pt idx="5">
                  <c:v>42</c:v>
                </c:pt>
                <c:pt idx="6">
                  <c:v>52</c:v>
                </c:pt>
                <c:pt idx="7">
                  <c:v>43</c:v>
                </c:pt>
                <c:pt idx="8">
                  <c:v>22</c:v>
                </c:pt>
                <c:pt idx="9">
                  <c:v>33</c:v>
                </c:pt>
                <c:pt idx="1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C95-450F-934C-CEBACB22A40F}"/>
            </c:ext>
          </c:extLst>
        </c:ser>
        <c:ser>
          <c:idx val="12"/>
          <c:order val="12"/>
          <c:tx>
            <c:strRef>
              <c:f>'EHR-Medline-Results'!$A$44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'EHR-Medline-Results'!$B$44:$L$44</c:f>
              <c:numCache>
                <c:formatCode>General</c:formatCode>
                <c:ptCount val="11"/>
                <c:pt idx="0">
                  <c:v>13</c:v>
                </c:pt>
                <c:pt idx="1">
                  <c:v>39</c:v>
                </c:pt>
                <c:pt idx="2">
                  <c:v>22</c:v>
                </c:pt>
                <c:pt idx="3">
                  <c:v>14</c:v>
                </c:pt>
                <c:pt idx="4">
                  <c:v>27</c:v>
                </c:pt>
                <c:pt idx="5">
                  <c:v>32</c:v>
                </c:pt>
                <c:pt idx="6">
                  <c:v>56</c:v>
                </c:pt>
                <c:pt idx="7">
                  <c:v>28</c:v>
                </c:pt>
                <c:pt idx="8">
                  <c:v>35</c:v>
                </c:pt>
                <c:pt idx="9">
                  <c:v>23</c:v>
                </c:pt>
                <c:pt idx="1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C95-450F-934C-CEBACB22A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848519759"/>
        <c:axId val="848513999"/>
      </c:barChart>
      <c:catAx>
        <c:axId val="84851975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3999"/>
        <c:crosses val="autoZero"/>
        <c:auto val="1"/>
        <c:lblAlgn val="ctr"/>
        <c:lblOffset val="100"/>
        <c:noMultiLvlLbl val="0"/>
      </c:catAx>
      <c:valAx>
        <c:axId val="8485139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Trends in the Proportion of EHR Publications Over Time by Geographic Region (Medline)</a:t>
            </a:r>
          </a:p>
        </c:rich>
      </c:tx>
      <c:layout>
        <c:manualLayout>
          <c:xMode val="edge"/>
          <c:yMode val="edge"/>
          <c:x val="0.12888887642881469"/>
          <c:y val="2.2084195997239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'EHR-Medline-Results'!$A$32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rgbClr val="3A0CA3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'EHR-Medline-Results'!$B$32:$L$32</c:f>
              <c:numCache>
                <c:formatCode>General</c:formatCode>
                <c:ptCount val="11"/>
                <c:pt idx="0">
                  <c:v>935</c:v>
                </c:pt>
                <c:pt idx="1">
                  <c:v>951</c:v>
                </c:pt>
                <c:pt idx="2">
                  <c:v>906</c:v>
                </c:pt>
                <c:pt idx="3">
                  <c:v>798</c:v>
                </c:pt>
                <c:pt idx="4">
                  <c:v>870</c:v>
                </c:pt>
                <c:pt idx="5">
                  <c:v>894</c:v>
                </c:pt>
                <c:pt idx="6">
                  <c:v>973</c:v>
                </c:pt>
                <c:pt idx="7">
                  <c:v>827</c:v>
                </c:pt>
                <c:pt idx="8">
                  <c:v>564</c:v>
                </c:pt>
                <c:pt idx="9">
                  <c:v>596</c:v>
                </c:pt>
                <c:pt idx="10">
                  <c:v>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0-4FE1-87EF-35391473E5F1}"/>
            </c:ext>
          </c:extLst>
        </c:ser>
        <c:ser>
          <c:idx val="1"/>
          <c:order val="1"/>
          <c:tx>
            <c:strRef>
              <c:f>'EHR-Medline-Results'!$A$33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rgbClr val="7209B7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'EHR-Medline-Results'!$B$33:$L$33</c:f>
              <c:numCache>
                <c:formatCode>General</c:formatCode>
                <c:ptCount val="11"/>
                <c:pt idx="0">
                  <c:v>68</c:v>
                </c:pt>
                <c:pt idx="1">
                  <c:v>71</c:v>
                </c:pt>
                <c:pt idx="2">
                  <c:v>58</c:v>
                </c:pt>
                <c:pt idx="3">
                  <c:v>76</c:v>
                </c:pt>
                <c:pt idx="4">
                  <c:v>66</c:v>
                </c:pt>
                <c:pt idx="5">
                  <c:v>82</c:v>
                </c:pt>
                <c:pt idx="6">
                  <c:v>99</c:v>
                </c:pt>
                <c:pt idx="7">
                  <c:v>97</c:v>
                </c:pt>
                <c:pt idx="8">
                  <c:v>67</c:v>
                </c:pt>
                <c:pt idx="9">
                  <c:v>64</c:v>
                </c:pt>
                <c:pt idx="1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60-4FE1-87EF-35391473E5F1}"/>
            </c:ext>
          </c:extLst>
        </c:ser>
        <c:ser>
          <c:idx val="2"/>
          <c:order val="2"/>
          <c:tx>
            <c:strRef>
              <c:f>'EHR-Medline-Results'!$A$34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4361EE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'EHR-Medline-Results'!$B$34:$L$34</c:f>
              <c:numCache>
                <c:formatCode>General</c:formatCode>
                <c:ptCount val="11"/>
                <c:pt idx="0">
                  <c:v>110</c:v>
                </c:pt>
                <c:pt idx="1">
                  <c:v>138</c:v>
                </c:pt>
                <c:pt idx="2">
                  <c:v>122</c:v>
                </c:pt>
                <c:pt idx="3">
                  <c:v>131</c:v>
                </c:pt>
                <c:pt idx="4">
                  <c:v>142</c:v>
                </c:pt>
                <c:pt idx="5">
                  <c:v>173</c:v>
                </c:pt>
                <c:pt idx="6">
                  <c:v>168</c:v>
                </c:pt>
                <c:pt idx="7">
                  <c:v>150</c:v>
                </c:pt>
                <c:pt idx="8">
                  <c:v>105</c:v>
                </c:pt>
                <c:pt idx="9">
                  <c:v>99</c:v>
                </c:pt>
                <c:pt idx="10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60-4FE1-87EF-35391473E5F1}"/>
            </c:ext>
          </c:extLst>
        </c:ser>
        <c:ser>
          <c:idx val="3"/>
          <c:order val="3"/>
          <c:tx>
            <c:strRef>
              <c:f>'EHR-Medline-Results'!$A$35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rgbClr val="9D4EDD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'EHR-Medline-Results'!$B$35:$L$35</c:f>
              <c:numCache>
                <c:formatCode>General</c:formatCode>
                <c:ptCount val="11"/>
                <c:pt idx="0">
                  <c:v>240</c:v>
                </c:pt>
                <c:pt idx="1">
                  <c:v>291</c:v>
                </c:pt>
                <c:pt idx="2">
                  <c:v>249</c:v>
                </c:pt>
                <c:pt idx="3">
                  <c:v>215</c:v>
                </c:pt>
                <c:pt idx="4">
                  <c:v>234</c:v>
                </c:pt>
                <c:pt idx="5">
                  <c:v>245</c:v>
                </c:pt>
                <c:pt idx="6">
                  <c:v>287</c:v>
                </c:pt>
                <c:pt idx="7">
                  <c:v>237</c:v>
                </c:pt>
                <c:pt idx="8">
                  <c:v>178</c:v>
                </c:pt>
                <c:pt idx="9">
                  <c:v>140</c:v>
                </c:pt>
                <c:pt idx="10">
                  <c:v>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60-4FE1-87EF-35391473E5F1}"/>
            </c:ext>
          </c:extLst>
        </c:ser>
        <c:ser>
          <c:idx val="4"/>
          <c:order val="4"/>
          <c:tx>
            <c:strRef>
              <c:f>'EHR-Medline-Results'!$A$36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rgbClr val="4CC9F0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'EHR-Medline-Results'!$B$36:$L$36</c:f>
              <c:numCache>
                <c:formatCode>General</c:formatCode>
                <c:ptCount val="11"/>
                <c:pt idx="0">
                  <c:v>14</c:v>
                </c:pt>
                <c:pt idx="1">
                  <c:v>30</c:v>
                </c:pt>
                <c:pt idx="2">
                  <c:v>28</c:v>
                </c:pt>
                <c:pt idx="3">
                  <c:v>44</c:v>
                </c:pt>
                <c:pt idx="4">
                  <c:v>69</c:v>
                </c:pt>
                <c:pt idx="5">
                  <c:v>94</c:v>
                </c:pt>
                <c:pt idx="6">
                  <c:v>179</c:v>
                </c:pt>
                <c:pt idx="7">
                  <c:v>123</c:v>
                </c:pt>
                <c:pt idx="8">
                  <c:v>77</c:v>
                </c:pt>
                <c:pt idx="9">
                  <c:v>71</c:v>
                </c:pt>
                <c:pt idx="10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60-4FE1-87EF-35391473E5F1}"/>
            </c:ext>
          </c:extLst>
        </c:ser>
        <c:ser>
          <c:idx val="5"/>
          <c:order val="5"/>
          <c:tx>
            <c:strRef>
              <c:f>'EHR-Medline-Results'!$A$37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rgbClr val="B5179E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'EHR-Medline-Results'!$B$37:$L$37</c:f>
              <c:numCache>
                <c:formatCode>General</c:formatCode>
                <c:ptCount val="11"/>
                <c:pt idx="0">
                  <c:v>39</c:v>
                </c:pt>
                <c:pt idx="1">
                  <c:v>61</c:v>
                </c:pt>
                <c:pt idx="2">
                  <c:v>65</c:v>
                </c:pt>
                <c:pt idx="3">
                  <c:v>50</c:v>
                </c:pt>
                <c:pt idx="4">
                  <c:v>61</c:v>
                </c:pt>
                <c:pt idx="5">
                  <c:v>90</c:v>
                </c:pt>
                <c:pt idx="6">
                  <c:v>76</c:v>
                </c:pt>
                <c:pt idx="7">
                  <c:v>83</c:v>
                </c:pt>
                <c:pt idx="8">
                  <c:v>45</c:v>
                </c:pt>
                <c:pt idx="9">
                  <c:v>43</c:v>
                </c:pt>
                <c:pt idx="1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60-4FE1-87EF-35391473E5F1}"/>
            </c:ext>
          </c:extLst>
        </c:ser>
        <c:ser>
          <c:idx val="6"/>
          <c:order val="6"/>
          <c:tx>
            <c:strRef>
              <c:f>'EHR-Medline-Results'!$A$38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rgbClr val="5E60CE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'EHR-Medline-Results'!$B$38:$L$38</c:f>
              <c:numCache>
                <c:formatCode>General</c:formatCode>
                <c:ptCount val="11"/>
                <c:pt idx="0">
                  <c:v>4</c:v>
                </c:pt>
                <c:pt idx="1">
                  <c:v>6</c:v>
                </c:pt>
                <c:pt idx="2">
                  <c:v>11</c:v>
                </c:pt>
                <c:pt idx="3">
                  <c:v>22</c:v>
                </c:pt>
                <c:pt idx="4">
                  <c:v>12</c:v>
                </c:pt>
                <c:pt idx="5">
                  <c:v>23</c:v>
                </c:pt>
                <c:pt idx="6">
                  <c:v>31</c:v>
                </c:pt>
                <c:pt idx="7">
                  <c:v>23</c:v>
                </c:pt>
                <c:pt idx="8">
                  <c:v>30</c:v>
                </c:pt>
                <c:pt idx="9">
                  <c:v>30</c:v>
                </c:pt>
                <c:pt idx="1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60-4FE1-87EF-35391473E5F1}"/>
            </c:ext>
          </c:extLst>
        </c:ser>
        <c:ser>
          <c:idx val="7"/>
          <c:order val="7"/>
          <c:tx>
            <c:strRef>
              <c:f>'EHR-Medline-Results'!$A$39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rgbClr val="C084FC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'EHR-Medline-Results'!$B$39:$L$39</c:f>
              <c:numCache>
                <c:formatCode>General</c:formatCode>
                <c:ptCount val="11"/>
                <c:pt idx="0">
                  <c:v>5</c:v>
                </c:pt>
                <c:pt idx="1">
                  <c:v>2</c:v>
                </c:pt>
                <c:pt idx="2">
                  <c:v>15</c:v>
                </c:pt>
                <c:pt idx="3">
                  <c:v>14</c:v>
                </c:pt>
                <c:pt idx="4">
                  <c:v>23</c:v>
                </c:pt>
                <c:pt idx="5">
                  <c:v>26</c:v>
                </c:pt>
                <c:pt idx="6">
                  <c:v>37</c:v>
                </c:pt>
                <c:pt idx="7">
                  <c:v>22</c:v>
                </c:pt>
                <c:pt idx="8">
                  <c:v>22</c:v>
                </c:pt>
                <c:pt idx="9">
                  <c:v>18</c:v>
                </c:pt>
                <c:pt idx="1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60-4FE1-87EF-35391473E5F1}"/>
            </c:ext>
          </c:extLst>
        </c:ser>
        <c:ser>
          <c:idx val="8"/>
          <c:order val="8"/>
          <c:tx>
            <c:strRef>
              <c:f>'EHR-Medline-Results'!$A$40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rgbClr val="A0C4FF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'EHR-Medline-Results'!$B$40:$L$40</c:f>
              <c:numCache>
                <c:formatCode>General</c:formatCode>
                <c:ptCount val="11"/>
                <c:pt idx="0">
                  <c:v>23</c:v>
                </c:pt>
                <c:pt idx="1">
                  <c:v>24</c:v>
                </c:pt>
                <c:pt idx="2">
                  <c:v>20</c:v>
                </c:pt>
                <c:pt idx="3">
                  <c:v>31</c:v>
                </c:pt>
                <c:pt idx="4">
                  <c:v>32</c:v>
                </c:pt>
                <c:pt idx="5">
                  <c:v>37</c:v>
                </c:pt>
                <c:pt idx="6">
                  <c:v>48</c:v>
                </c:pt>
                <c:pt idx="7">
                  <c:v>50</c:v>
                </c:pt>
                <c:pt idx="8">
                  <c:v>41</c:v>
                </c:pt>
                <c:pt idx="9">
                  <c:v>33</c:v>
                </c:pt>
                <c:pt idx="10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60-4FE1-87EF-35391473E5F1}"/>
            </c:ext>
          </c:extLst>
        </c:ser>
        <c:ser>
          <c:idx val="9"/>
          <c:order val="9"/>
          <c:tx>
            <c:strRef>
              <c:f>'EHR-Medline-Results'!$A$41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rgbClr val="468189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'EHR-Medline-Results'!$B$41:$L$41</c:f>
              <c:numCache>
                <c:formatCode>General</c:formatCode>
                <c:ptCount val="11"/>
                <c:pt idx="0">
                  <c:v>36</c:v>
                </c:pt>
                <c:pt idx="1">
                  <c:v>25</c:v>
                </c:pt>
                <c:pt idx="2">
                  <c:v>29</c:v>
                </c:pt>
                <c:pt idx="3">
                  <c:v>52</c:v>
                </c:pt>
                <c:pt idx="4">
                  <c:v>48</c:v>
                </c:pt>
                <c:pt idx="5">
                  <c:v>53</c:v>
                </c:pt>
                <c:pt idx="6">
                  <c:v>87</c:v>
                </c:pt>
                <c:pt idx="7">
                  <c:v>81</c:v>
                </c:pt>
                <c:pt idx="8">
                  <c:v>57</c:v>
                </c:pt>
                <c:pt idx="9">
                  <c:v>53</c:v>
                </c:pt>
                <c:pt idx="10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360-4FE1-87EF-35391473E5F1}"/>
            </c:ext>
          </c:extLst>
        </c:ser>
        <c:ser>
          <c:idx val="10"/>
          <c:order val="10"/>
          <c:tx>
            <c:strRef>
              <c:f>'EHR-Medline-Results'!$A$42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rgbClr val="0096C7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'EHR-Medline-Results'!$B$42:$L$42</c:f>
              <c:numCache>
                <c:formatCode>General</c:formatCode>
                <c:ptCount val="11"/>
                <c:pt idx="0">
                  <c:v>63</c:v>
                </c:pt>
                <c:pt idx="1">
                  <c:v>53</c:v>
                </c:pt>
                <c:pt idx="2">
                  <c:v>53</c:v>
                </c:pt>
                <c:pt idx="3">
                  <c:v>67</c:v>
                </c:pt>
                <c:pt idx="4">
                  <c:v>50</c:v>
                </c:pt>
                <c:pt idx="5">
                  <c:v>87</c:v>
                </c:pt>
                <c:pt idx="6">
                  <c:v>67</c:v>
                </c:pt>
                <c:pt idx="7">
                  <c:v>75</c:v>
                </c:pt>
                <c:pt idx="8">
                  <c:v>94</c:v>
                </c:pt>
                <c:pt idx="9">
                  <c:v>83</c:v>
                </c:pt>
                <c:pt idx="10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60-4FE1-87EF-35391473E5F1}"/>
            </c:ext>
          </c:extLst>
        </c:ser>
        <c:ser>
          <c:idx val="11"/>
          <c:order val="11"/>
          <c:tx>
            <c:strRef>
              <c:f>'EHR-Medline-Results'!$A$43</c:f>
              <c:strCache>
                <c:ptCount val="1"/>
                <c:pt idx="0">
                  <c:v>Multiple</c:v>
                </c:pt>
              </c:strCache>
            </c:strRef>
          </c:tx>
          <c:spPr>
            <a:solidFill>
              <a:srgbClr val="D0BDF4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'EHR-Medline-Results'!$B$43:$L$43</c:f>
              <c:numCache>
                <c:formatCode>General</c:formatCode>
                <c:ptCount val="11"/>
                <c:pt idx="0">
                  <c:v>42</c:v>
                </c:pt>
                <c:pt idx="1">
                  <c:v>26</c:v>
                </c:pt>
                <c:pt idx="2">
                  <c:v>50</c:v>
                </c:pt>
                <c:pt idx="3">
                  <c:v>51</c:v>
                </c:pt>
                <c:pt idx="4">
                  <c:v>48</c:v>
                </c:pt>
                <c:pt idx="5">
                  <c:v>42</c:v>
                </c:pt>
                <c:pt idx="6">
                  <c:v>52</c:v>
                </c:pt>
                <c:pt idx="7">
                  <c:v>43</c:v>
                </c:pt>
                <c:pt idx="8">
                  <c:v>22</c:v>
                </c:pt>
                <c:pt idx="9">
                  <c:v>33</c:v>
                </c:pt>
                <c:pt idx="1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360-4FE1-87EF-35391473E5F1}"/>
            </c:ext>
          </c:extLst>
        </c:ser>
        <c:ser>
          <c:idx val="12"/>
          <c:order val="12"/>
          <c:tx>
            <c:strRef>
              <c:f>'EHR-Medline-Results'!$A$44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89CFF0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'EHR-Medline-Results'!$B$44:$L$44</c:f>
              <c:numCache>
                <c:formatCode>General</c:formatCode>
                <c:ptCount val="11"/>
                <c:pt idx="0">
                  <c:v>13</c:v>
                </c:pt>
                <c:pt idx="1">
                  <c:v>39</c:v>
                </c:pt>
                <c:pt idx="2">
                  <c:v>22</c:v>
                </c:pt>
                <c:pt idx="3">
                  <c:v>14</c:v>
                </c:pt>
                <c:pt idx="4">
                  <c:v>27</c:v>
                </c:pt>
                <c:pt idx="5">
                  <c:v>32</c:v>
                </c:pt>
                <c:pt idx="6">
                  <c:v>56</c:v>
                </c:pt>
                <c:pt idx="7">
                  <c:v>28</c:v>
                </c:pt>
                <c:pt idx="8">
                  <c:v>35</c:v>
                </c:pt>
                <c:pt idx="9">
                  <c:v>23</c:v>
                </c:pt>
                <c:pt idx="1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360-4FE1-87EF-35391473E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848519759"/>
        <c:axId val="848513999"/>
      </c:barChart>
      <c:catAx>
        <c:axId val="84851975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3999"/>
        <c:crosses val="autoZero"/>
        <c:auto val="1"/>
        <c:lblAlgn val="ctr"/>
        <c:lblOffset val="100"/>
        <c:noMultiLvlLbl val="0"/>
      </c:catAx>
      <c:valAx>
        <c:axId val="8485139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spc="0" baseline="0">
                <a:solidFill>
                  <a:sysClr val="windowText" lastClr="000000"/>
                </a:solidFill>
              </a:rPr>
              <a:t>Trends in the Proportion of EHR Publications Over Time by Geographic Region (Embase)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'EHR-Embase-Results'!$A$32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'EHR-Embase-Results'!$B$31:$L$31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'EHR-Embase-Results'!$B$32:$L$32</c:f>
              <c:numCache>
                <c:formatCode>General</c:formatCode>
                <c:ptCount val="11"/>
                <c:pt idx="0">
                  <c:v>1196</c:v>
                </c:pt>
                <c:pt idx="1">
                  <c:v>1212</c:v>
                </c:pt>
                <c:pt idx="2">
                  <c:v>1170</c:v>
                </c:pt>
                <c:pt idx="3">
                  <c:v>1073</c:v>
                </c:pt>
                <c:pt idx="4">
                  <c:v>1320</c:v>
                </c:pt>
                <c:pt idx="5">
                  <c:v>1548</c:v>
                </c:pt>
                <c:pt idx="6">
                  <c:v>1717</c:v>
                </c:pt>
                <c:pt idx="7">
                  <c:v>2005</c:v>
                </c:pt>
                <c:pt idx="8">
                  <c:v>1975</c:v>
                </c:pt>
                <c:pt idx="9">
                  <c:v>1967</c:v>
                </c:pt>
                <c:pt idx="10">
                  <c:v>1597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A-4005-9F6D-0129E06C3872}"/>
            </c:ext>
          </c:extLst>
        </c:ser>
        <c:ser>
          <c:idx val="1"/>
          <c:order val="1"/>
          <c:tx>
            <c:strRef>
              <c:f>'EHR-Embase-Results'!$A$33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'EHR-Embase-Results'!$B$31:$L$31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'EHR-Embase-Results'!$B$33:$L$33</c:f>
              <c:numCache>
                <c:formatCode>General</c:formatCode>
                <c:ptCount val="11"/>
                <c:pt idx="0">
                  <c:v>112</c:v>
                </c:pt>
                <c:pt idx="1">
                  <c:v>130</c:v>
                </c:pt>
                <c:pt idx="2">
                  <c:v>104</c:v>
                </c:pt>
                <c:pt idx="3">
                  <c:v>114</c:v>
                </c:pt>
                <c:pt idx="4">
                  <c:v>131</c:v>
                </c:pt>
                <c:pt idx="5">
                  <c:v>145</c:v>
                </c:pt>
                <c:pt idx="6">
                  <c:v>176</c:v>
                </c:pt>
                <c:pt idx="7">
                  <c:v>184</c:v>
                </c:pt>
                <c:pt idx="8">
                  <c:v>171</c:v>
                </c:pt>
                <c:pt idx="9">
                  <c:v>157</c:v>
                </c:pt>
                <c:pt idx="10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EA-4005-9F6D-0129E06C3872}"/>
            </c:ext>
          </c:extLst>
        </c:ser>
        <c:ser>
          <c:idx val="2"/>
          <c:order val="2"/>
          <c:tx>
            <c:strRef>
              <c:f>'EHR-Embase-Results'!$A$34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'EHR-Embase-Results'!$B$31:$L$31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'EHR-Embase-Results'!$B$34:$L$34</c:f>
              <c:numCache>
                <c:formatCode>General</c:formatCode>
                <c:ptCount val="11"/>
                <c:pt idx="0">
                  <c:v>250</c:v>
                </c:pt>
                <c:pt idx="1">
                  <c:v>276</c:v>
                </c:pt>
                <c:pt idx="2">
                  <c:v>202</c:v>
                </c:pt>
                <c:pt idx="3">
                  <c:v>190</c:v>
                </c:pt>
                <c:pt idx="4">
                  <c:v>184</c:v>
                </c:pt>
                <c:pt idx="5">
                  <c:v>226</c:v>
                </c:pt>
                <c:pt idx="6">
                  <c:v>240</c:v>
                </c:pt>
                <c:pt idx="7">
                  <c:v>328</c:v>
                </c:pt>
                <c:pt idx="8">
                  <c:v>354</c:v>
                </c:pt>
                <c:pt idx="9">
                  <c:v>409</c:v>
                </c:pt>
                <c:pt idx="10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EA-4005-9F6D-0129E06C3872}"/>
            </c:ext>
          </c:extLst>
        </c:ser>
        <c:ser>
          <c:idx val="3"/>
          <c:order val="3"/>
          <c:tx>
            <c:strRef>
              <c:f>'EHR-Embase-Results'!$A$35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'EHR-Embase-Results'!$B$31:$L$31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'EHR-Embase-Results'!$B$35:$L$35</c:f>
              <c:numCache>
                <c:formatCode>General</c:formatCode>
                <c:ptCount val="11"/>
                <c:pt idx="0">
                  <c:v>370</c:v>
                </c:pt>
                <c:pt idx="1">
                  <c:v>399</c:v>
                </c:pt>
                <c:pt idx="2">
                  <c:v>350</c:v>
                </c:pt>
                <c:pt idx="3">
                  <c:v>334</c:v>
                </c:pt>
                <c:pt idx="4">
                  <c:v>354</c:v>
                </c:pt>
                <c:pt idx="5">
                  <c:v>393</c:v>
                </c:pt>
                <c:pt idx="6">
                  <c:v>457</c:v>
                </c:pt>
                <c:pt idx="7">
                  <c:v>503</c:v>
                </c:pt>
                <c:pt idx="8">
                  <c:v>587</c:v>
                </c:pt>
                <c:pt idx="9">
                  <c:v>538</c:v>
                </c:pt>
                <c:pt idx="10">
                  <c:v>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EA-4005-9F6D-0129E06C3872}"/>
            </c:ext>
          </c:extLst>
        </c:ser>
        <c:ser>
          <c:idx val="4"/>
          <c:order val="4"/>
          <c:tx>
            <c:strRef>
              <c:f>'EHR-Embase-Results'!$A$36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'EHR-Embase-Results'!$B$31:$L$31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'EHR-Embase-Results'!$B$36:$L$36</c:f>
              <c:numCache>
                <c:formatCode>General</c:formatCode>
                <c:ptCount val="11"/>
                <c:pt idx="0">
                  <c:v>41</c:v>
                </c:pt>
                <c:pt idx="1">
                  <c:v>42</c:v>
                </c:pt>
                <c:pt idx="2">
                  <c:v>50</c:v>
                </c:pt>
                <c:pt idx="3">
                  <c:v>57</c:v>
                </c:pt>
                <c:pt idx="4">
                  <c:v>90</c:v>
                </c:pt>
                <c:pt idx="5">
                  <c:v>127</c:v>
                </c:pt>
                <c:pt idx="6">
                  <c:v>262</c:v>
                </c:pt>
                <c:pt idx="7">
                  <c:v>240</c:v>
                </c:pt>
                <c:pt idx="8">
                  <c:v>234</c:v>
                </c:pt>
                <c:pt idx="9">
                  <c:v>226</c:v>
                </c:pt>
                <c:pt idx="10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EA-4005-9F6D-0129E06C3872}"/>
            </c:ext>
          </c:extLst>
        </c:ser>
        <c:ser>
          <c:idx val="5"/>
          <c:order val="5"/>
          <c:tx>
            <c:strRef>
              <c:f>'EHR-Embase-Results'!$A$37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'EHR-Embase-Results'!$B$31:$L$31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'EHR-Embase-Results'!$B$37:$L$37</c:f>
              <c:numCache>
                <c:formatCode>General</c:formatCode>
                <c:ptCount val="11"/>
                <c:pt idx="0">
                  <c:v>67</c:v>
                </c:pt>
                <c:pt idx="1">
                  <c:v>108</c:v>
                </c:pt>
                <c:pt idx="2">
                  <c:v>107</c:v>
                </c:pt>
                <c:pt idx="3">
                  <c:v>128</c:v>
                </c:pt>
                <c:pt idx="4">
                  <c:v>118</c:v>
                </c:pt>
                <c:pt idx="5">
                  <c:v>166</c:v>
                </c:pt>
                <c:pt idx="6">
                  <c:v>141</c:v>
                </c:pt>
                <c:pt idx="7">
                  <c:v>186</c:v>
                </c:pt>
                <c:pt idx="8">
                  <c:v>211</c:v>
                </c:pt>
                <c:pt idx="9">
                  <c:v>201</c:v>
                </c:pt>
                <c:pt idx="10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EA-4005-9F6D-0129E06C3872}"/>
            </c:ext>
          </c:extLst>
        </c:ser>
        <c:ser>
          <c:idx val="6"/>
          <c:order val="6"/>
          <c:tx>
            <c:strRef>
              <c:f>'EHR-Embase-Results'!$A$38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'EHR-Embase-Results'!$B$38:$L$38</c:f>
              <c:numCache>
                <c:formatCode>General</c:formatCode>
                <c:ptCount val="11"/>
                <c:pt idx="0">
                  <c:v>15</c:v>
                </c:pt>
                <c:pt idx="1">
                  <c:v>24</c:v>
                </c:pt>
                <c:pt idx="2">
                  <c:v>33</c:v>
                </c:pt>
                <c:pt idx="3">
                  <c:v>40</c:v>
                </c:pt>
                <c:pt idx="4">
                  <c:v>46</c:v>
                </c:pt>
                <c:pt idx="5">
                  <c:v>57</c:v>
                </c:pt>
                <c:pt idx="6">
                  <c:v>83</c:v>
                </c:pt>
                <c:pt idx="7">
                  <c:v>98</c:v>
                </c:pt>
                <c:pt idx="8">
                  <c:v>123</c:v>
                </c:pt>
                <c:pt idx="9">
                  <c:v>101</c:v>
                </c:pt>
                <c:pt idx="10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EA-4005-9F6D-0129E06C3872}"/>
            </c:ext>
          </c:extLst>
        </c:ser>
        <c:ser>
          <c:idx val="7"/>
          <c:order val="7"/>
          <c:tx>
            <c:strRef>
              <c:f>'EHR-Embase-Results'!$A$39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'EHR-Embase-Results'!$B$39:$L$39</c:f>
              <c:numCache>
                <c:formatCode>General</c:formatCode>
                <c:ptCount val="11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37</c:v>
                </c:pt>
                <c:pt idx="4">
                  <c:v>62</c:v>
                </c:pt>
                <c:pt idx="5">
                  <c:v>64</c:v>
                </c:pt>
                <c:pt idx="6">
                  <c:v>82</c:v>
                </c:pt>
                <c:pt idx="7">
                  <c:v>81</c:v>
                </c:pt>
                <c:pt idx="8">
                  <c:v>96</c:v>
                </c:pt>
                <c:pt idx="9">
                  <c:v>106</c:v>
                </c:pt>
                <c:pt idx="1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EA-4005-9F6D-0129E06C3872}"/>
            </c:ext>
          </c:extLst>
        </c:ser>
        <c:ser>
          <c:idx val="8"/>
          <c:order val="8"/>
          <c:tx>
            <c:strRef>
              <c:f>'EHR-Embase-Results'!$A$40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'EHR-Embase-Results'!$B$40:$L$40</c:f>
              <c:numCache>
                <c:formatCode>General</c:formatCode>
                <c:ptCount val="11"/>
                <c:pt idx="0">
                  <c:v>34</c:v>
                </c:pt>
                <c:pt idx="1">
                  <c:v>46</c:v>
                </c:pt>
                <c:pt idx="2">
                  <c:v>51</c:v>
                </c:pt>
                <c:pt idx="3">
                  <c:v>63</c:v>
                </c:pt>
                <c:pt idx="4">
                  <c:v>56</c:v>
                </c:pt>
                <c:pt idx="5">
                  <c:v>79</c:v>
                </c:pt>
                <c:pt idx="6">
                  <c:v>94</c:v>
                </c:pt>
                <c:pt idx="7">
                  <c:v>97</c:v>
                </c:pt>
                <c:pt idx="8">
                  <c:v>105</c:v>
                </c:pt>
                <c:pt idx="9">
                  <c:v>113</c:v>
                </c:pt>
                <c:pt idx="10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EA-4005-9F6D-0129E06C3872}"/>
            </c:ext>
          </c:extLst>
        </c:ser>
        <c:ser>
          <c:idx val="9"/>
          <c:order val="9"/>
          <c:tx>
            <c:strRef>
              <c:f>'EHR-Embase-Results'!$A$41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'EHR-Embase-Results'!$B$41:$L$41</c:f>
              <c:numCache>
                <c:formatCode>General</c:formatCode>
                <c:ptCount val="11"/>
                <c:pt idx="0">
                  <c:v>58</c:v>
                </c:pt>
                <c:pt idx="1">
                  <c:v>46</c:v>
                </c:pt>
                <c:pt idx="2">
                  <c:v>58</c:v>
                </c:pt>
                <c:pt idx="3">
                  <c:v>83</c:v>
                </c:pt>
                <c:pt idx="4">
                  <c:v>87</c:v>
                </c:pt>
                <c:pt idx="5">
                  <c:v>113</c:v>
                </c:pt>
                <c:pt idx="6">
                  <c:v>154</c:v>
                </c:pt>
                <c:pt idx="7">
                  <c:v>221</c:v>
                </c:pt>
                <c:pt idx="8">
                  <c:v>216</c:v>
                </c:pt>
                <c:pt idx="9">
                  <c:v>237</c:v>
                </c:pt>
                <c:pt idx="10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EA-4005-9F6D-0129E06C3872}"/>
            </c:ext>
          </c:extLst>
        </c:ser>
        <c:ser>
          <c:idx val="10"/>
          <c:order val="10"/>
          <c:tx>
            <c:strRef>
              <c:f>'EHR-Embase-Results'!$A$42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'EHR-Embase-Results'!$B$42:$L$42</c:f>
              <c:numCache>
                <c:formatCode>General</c:formatCode>
                <c:ptCount val="11"/>
                <c:pt idx="0">
                  <c:v>81</c:v>
                </c:pt>
                <c:pt idx="1">
                  <c:v>81</c:v>
                </c:pt>
                <c:pt idx="2">
                  <c:v>71</c:v>
                </c:pt>
                <c:pt idx="3">
                  <c:v>66</c:v>
                </c:pt>
                <c:pt idx="4">
                  <c:v>89</c:v>
                </c:pt>
                <c:pt idx="5">
                  <c:v>116</c:v>
                </c:pt>
                <c:pt idx="6">
                  <c:v>133</c:v>
                </c:pt>
                <c:pt idx="7">
                  <c:v>113</c:v>
                </c:pt>
                <c:pt idx="8">
                  <c:v>201</c:v>
                </c:pt>
                <c:pt idx="9">
                  <c:v>180</c:v>
                </c:pt>
                <c:pt idx="10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EA-4005-9F6D-0129E06C3872}"/>
            </c:ext>
          </c:extLst>
        </c:ser>
        <c:ser>
          <c:idx val="11"/>
          <c:order val="11"/>
          <c:tx>
            <c:strRef>
              <c:f>'EHR-Embase-Results'!$A$43</c:f>
              <c:strCache>
                <c:ptCount val="1"/>
                <c:pt idx="0">
                  <c:v>Multiple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'EHR-Embase-Results'!$B$43:$L$43</c:f>
              <c:numCache>
                <c:formatCode>General</c:formatCode>
                <c:ptCount val="11"/>
                <c:pt idx="0">
                  <c:v>83</c:v>
                </c:pt>
                <c:pt idx="1">
                  <c:v>105</c:v>
                </c:pt>
                <c:pt idx="2">
                  <c:v>57</c:v>
                </c:pt>
                <c:pt idx="3">
                  <c:v>56</c:v>
                </c:pt>
                <c:pt idx="4">
                  <c:v>77</c:v>
                </c:pt>
                <c:pt idx="5">
                  <c:v>45</c:v>
                </c:pt>
                <c:pt idx="6">
                  <c:v>55</c:v>
                </c:pt>
                <c:pt idx="7">
                  <c:v>95</c:v>
                </c:pt>
                <c:pt idx="8">
                  <c:v>15</c:v>
                </c:pt>
                <c:pt idx="9">
                  <c:v>43</c:v>
                </c:pt>
                <c:pt idx="1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EEA-4005-9F6D-0129E06C3872}"/>
            </c:ext>
          </c:extLst>
        </c:ser>
        <c:ser>
          <c:idx val="12"/>
          <c:order val="12"/>
          <c:tx>
            <c:strRef>
              <c:f>'EHR-Embase-Results'!$A$44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'EHR-Embase-Results'!$B$44:$L$44</c:f>
              <c:numCache>
                <c:formatCode>General</c:formatCode>
                <c:ptCount val="11"/>
                <c:pt idx="0">
                  <c:v>30</c:v>
                </c:pt>
                <c:pt idx="1">
                  <c:v>55</c:v>
                </c:pt>
                <c:pt idx="2">
                  <c:v>51</c:v>
                </c:pt>
                <c:pt idx="3">
                  <c:v>36</c:v>
                </c:pt>
                <c:pt idx="4">
                  <c:v>69</c:v>
                </c:pt>
                <c:pt idx="5">
                  <c:v>88</c:v>
                </c:pt>
                <c:pt idx="6">
                  <c:v>106</c:v>
                </c:pt>
                <c:pt idx="7">
                  <c:v>111</c:v>
                </c:pt>
                <c:pt idx="8">
                  <c:v>101</c:v>
                </c:pt>
                <c:pt idx="9">
                  <c:v>102</c:v>
                </c:pt>
                <c:pt idx="10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EEA-4005-9F6D-0129E06C3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848519759"/>
        <c:axId val="848513999"/>
      </c:barChart>
      <c:catAx>
        <c:axId val="84851975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3999"/>
        <c:crosses val="autoZero"/>
        <c:auto val="1"/>
        <c:lblAlgn val="ctr"/>
        <c:lblOffset val="100"/>
        <c:noMultiLvlLbl val="0"/>
      </c:catAx>
      <c:valAx>
        <c:axId val="8485139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Trends in the Proportion of GWAS Publications Over Time by Geographic Region (Medline)</a:t>
            </a:r>
          </a:p>
        </c:rich>
      </c:tx>
      <c:layout>
        <c:manualLayout>
          <c:xMode val="edge"/>
          <c:yMode val="edge"/>
          <c:x val="0.12888887642881469"/>
          <c:y val="2.2084195997239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'GWAS-Medline-Results'!$A$32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'GWAS-Medline-Results'!$B$31:$L$31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'GWAS-Medline-Results'!$B$32:$L$32</c:f>
              <c:numCache>
                <c:formatCode>General</c:formatCode>
                <c:ptCount val="11"/>
                <c:pt idx="0">
                  <c:v>75</c:v>
                </c:pt>
                <c:pt idx="1">
                  <c:v>67</c:v>
                </c:pt>
                <c:pt idx="2">
                  <c:v>66</c:v>
                </c:pt>
                <c:pt idx="3">
                  <c:v>67</c:v>
                </c:pt>
                <c:pt idx="4">
                  <c:v>63</c:v>
                </c:pt>
                <c:pt idx="5">
                  <c:v>66</c:v>
                </c:pt>
                <c:pt idx="6">
                  <c:v>42</c:v>
                </c:pt>
                <c:pt idx="7">
                  <c:v>44</c:v>
                </c:pt>
                <c:pt idx="8">
                  <c:v>24</c:v>
                </c:pt>
                <c:pt idx="9">
                  <c:v>25</c:v>
                </c:pt>
                <c:pt idx="1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F-4BD8-B496-5F2C2EB69257}"/>
            </c:ext>
          </c:extLst>
        </c:ser>
        <c:ser>
          <c:idx val="1"/>
          <c:order val="1"/>
          <c:tx>
            <c:strRef>
              <c:f>'GWAS-Medline-Results'!$A$33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'GWAS-Medline-Results'!$B$31:$L$31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'GWAS-Medline-Results'!$B$33:$L$33</c:f>
              <c:numCache>
                <c:formatCode>General</c:formatCode>
                <c:ptCount val="11"/>
                <c:pt idx="0">
                  <c:v>16</c:v>
                </c:pt>
                <c:pt idx="1">
                  <c:v>10</c:v>
                </c:pt>
                <c:pt idx="2">
                  <c:v>15</c:v>
                </c:pt>
                <c:pt idx="3">
                  <c:v>5</c:v>
                </c:pt>
                <c:pt idx="4">
                  <c:v>24</c:v>
                </c:pt>
                <c:pt idx="5">
                  <c:v>23</c:v>
                </c:pt>
                <c:pt idx="6">
                  <c:v>17</c:v>
                </c:pt>
                <c:pt idx="7">
                  <c:v>24</c:v>
                </c:pt>
                <c:pt idx="8">
                  <c:v>16</c:v>
                </c:pt>
                <c:pt idx="9">
                  <c:v>11</c:v>
                </c:pt>
                <c:pt idx="1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DF-4BD8-B496-5F2C2EB69257}"/>
            </c:ext>
          </c:extLst>
        </c:ser>
        <c:ser>
          <c:idx val="2"/>
          <c:order val="2"/>
          <c:tx>
            <c:strRef>
              <c:f>'GWAS-Medline-Results'!$A$34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'GWAS-Medline-Results'!$B$31:$L$31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'GWAS-Medline-Results'!$B$34:$L$34</c:f>
              <c:numCache>
                <c:formatCode>General</c:formatCode>
                <c:ptCount val="11"/>
                <c:pt idx="0">
                  <c:v>12</c:v>
                </c:pt>
                <c:pt idx="1">
                  <c:v>24</c:v>
                </c:pt>
                <c:pt idx="2">
                  <c:v>28</c:v>
                </c:pt>
                <c:pt idx="3">
                  <c:v>34</c:v>
                </c:pt>
                <c:pt idx="4">
                  <c:v>84</c:v>
                </c:pt>
                <c:pt idx="5">
                  <c:v>105</c:v>
                </c:pt>
                <c:pt idx="6">
                  <c:v>99</c:v>
                </c:pt>
                <c:pt idx="7">
                  <c:v>132</c:v>
                </c:pt>
                <c:pt idx="8">
                  <c:v>65</c:v>
                </c:pt>
                <c:pt idx="9">
                  <c:v>74</c:v>
                </c:pt>
                <c:pt idx="10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DF-4BD8-B496-5F2C2EB69257}"/>
            </c:ext>
          </c:extLst>
        </c:ser>
        <c:ser>
          <c:idx val="3"/>
          <c:order val="3"/>
          <c:tx>
            <c:strRef>
              <c:f>'GWAS-Medline-Results'!$A$35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'GWAS-Medline-Results'!$B$31:$L$31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'GWAS-Medline-Results'!$B$35:$L$35</c:f>
              <c:numCache>
                <c:formatCode>General</c:formatCode>
                <c:ptCount val="11"/>
                <c:pt idx="0">
                  <c:v>119</c:v>
                </c:pt>
                <c:pt idx="1">
                  <c:v>142</c:v>
                </c:pt>
                <c:pt idx="2">
                  <c:v>116</c:v>
                </c:pt>
                <c:pt idx="3">
                  <c:v>130</c:v>
                </c:pt>
                <c:pt idx="4">
                  <c:v>119</c:v>
                </c:pt>
                <c:pt idx="5">
                  <c:v>143</c:v>
                </c:pt>
                <c:pt idx="6">
                  <c:v>130</c:v>
                </c:pt>
                <c:pt idx="7">
                  <c:v>113</c:v>
                </c:pt>
                <c:pt idx="8">
                  <c:v>35</c:v>
                </c:pt>
                <c:pt idx="9">
                  <c:v>45</c:v>
                </c:pt>
                <c:pt idx="10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DF-4BD8-B496-5F2C2EB69257}"/>
            </c:ext>
          </c:extLst>
        </c:ser>
        <c:ser>
          <c:idx val="4"/>
          <c:order val="4"/>
          <c:tx>
            <c:strRef>
              <c:f>'GWAS-Medline-Results'!$A$36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'GWAS-Medline-Results'!$B$31:$L$31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'GWAS-Medline-Results'!$B$36:$L$36</c:f>
              <c:numCache>
                <c:formatCode>General</c:formatCode>
                <c:ptCount val="11"/>
                <c:pt idx="0">
                  <c:v>106</c:v>
                </c:pt>
                <c:pt idx="1">
                  <c:v>111</c:v>
                </c:pt>
                <c:pt idx="2">
                  <c:v>138</c:v>
                </c:pt>
                <c:pt idx="3">
                  <c:v>100</c:v>
                </c:pt>
                <c:pt idx="4">
                  <c:v>99</c:v>
                </c:pt>
                <c:pt idx="5">
                  <c:v>121</c:v>
                </c:pt>
                <c:pt idx="6">
                  <c:v>115</c:v>
                </c:pt>
                <c:pt idx="7">
                  <c:v>95</c:v>
                </c:pt>
                <c:pt idx="8">
                  <c:v>41</c:v>
                </c:pt>
                <c:pt idx="9">
                  <c:v>27</c:v>
                </c:pt>
                <c:pt idx="1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DF-4BD8-B496-5F2C2EB69257}"/>
            </c:ext>
          </c:extLst>
        </c:ser>
        <c:ser>
          <c:idx val="5"/>
          <c:order val="5"/>
          <c:tx>
            <c:strRef>
              <c:f>'GWAS-Medline-Results'!$A$37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'GWAS-Medline-Results'!$B$31:$L$31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'GWAS-Medline-Results'!$B$37:$L$37</c:f>
              <c:numCache>
                <c:formatCode>General</c:formatCode>
                <c:ptCount val="11"/>
                <c:pt idx="0">
                  <c:v>72</c:v>
                </c:pt>
                <c:pt idx="1">
                  <c:v>66</c:v>
                </c:pt>
                <c:pt idx="2">
                  <c:v>47</c:v>
                </c:pt>
                <c:pt idx="3">
                  <c:v>76</c:v>
                </c:pt>
                <c:pt idx="4">
                  <c:v>62</c:v>
                </c:pt>
                <c:pt idx="5">
                  <c:v>74</c:v>
                </c:pt>
                <c:pt idx="6">
                  <c:v>83</c:v>
                </c:pt>
                <c:pt idx="7">
                  <c:v>94</c:v>
                </c:pt>
                <c:pt idx="8">
                  <c:v>44</c:v>
                </c:pt>
                <c:pt idx="9">
                  <c:v>35</c:v>
                </c:pt>
                <c:pt idx="1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DF-4BD8-B496-5F2C2EB69257}"/>
            </c:ext>
          </c:extLst>
        </c:ser>
        <c:ser>
          <c:idx val="6"/>
          <c:order val="6"/>
          <c:tx>
            <c:strRef>
              <c:f>'GWAS-Medline-Results'!$A$38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'GWAS-Medline-Results'!$B$31:$L$31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'GWAS-Medline-Results'!$B$38:$L$38</c:f>
              <c:numCache>
                <c:formatCode>General</c:formatCode>
                <c:ptCount val="11"/>
                <c:pt idx="0">
                  <c:v>20</c:v>
                </c:pt>
                <c:pt idx="1">
                  <c:v>21</c:v>
                </c:pt>
                <c:pt idx="2">
                  <c:v>17</c:v>
                </c:pt>
                <c:pt idx="3">
                  <c:v>10</c:v>
                </c:pt>
                <c:pt idx="4">
                  <c:v>15</c:v>
                </c:pt>
                <c:pt idx="5">
                  <c:v>23</c:v>
                </c:pt>
                <c:pt idx="6">
                  <c:v>21</c:v>
                </c:pt>
                <c:pt idx="7">
                  <c:v>16</c:v>
                </c:pt>
                <c:pt idx="8">
                  <c:v>15</c:v>
                </c:pt>
                <c:pt idx="9">
                  <c:v>9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DF-4BD8-B496-5F2C2EB69257}"/>
            </c:ext>
          </c:extLst>
        </c:ser>
        <c:ser>
          <c:idx val="7"/>
          <c:order val="7"/>
          <c:tx>
            <c:strRef>
              <c:f>'GWAS-Medline-Results'!$A$39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'GWAS-Medline-Results'!$B$31:$L$31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'GWAS-Medline-Results'!$B$39:$L$39</c:f>
              <c:numCache>
                <c:formatCode>General</c:formatCode>
                <c:ptCount val="11"/>
                <c:pt idx="0">
                  <c:v>9</c:v>
                </c:pt>
                <c:pt idx="1">
                  <c:v>11</c:v>
                </c:pt>
                <c:pt idx="2">
                  <c:v>9</c:v>
                </c:pt>
                <c:pt idx="3">
                  <c:v>15</c:v>
                </c:pt>
                <c:pt idx="4">
                  <c:v>14</c:v>
                </c:pt>
                <c:pt idx="5">
                  <c:v>14</c:v>
                </c:pt>
                <c:pt idx="6">
                  <c:v>8</c:v>
                </c:pt>
                <c:pt idx="7">
                  <c:v>12</c:v>
                </c:pt>
                <c:pt idx="8">
                  <c:v>8</c:v>
                </c:pt>
                <c:pt idx="9">
                  <c:v>3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DF-4BD8-B496-5F2C2EB69257}"/>
            </c:ext>
          </c:extLst>
        </c:ser>
        <c:ser>
          <c:idx val="8"/>
          <c:order val="8"/>
          <c:tx>
            <c:strRef>
              <c:f>'GWAS-Medline-Results'!$A$40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'GWAS-Medline-Results'!$B$31:$L$31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'GWAS-Medline-Results'!$B$40:$L$40</c:f>
              <c:numCache>
                <c:formatCode>General</c:formatCode>
                <c:ptCount val="11"/>
                <c:pt idx="0">
                  <c:v>19</c:v>
                </c:pt>
                <c:pt idx="1">
                  <c:v>19</c:v>
                </c:pt>
                <c:pt idx="2">
                  <c:v>23</c:v>
                </c:pt>
                <c:pt idx="3">
                  <c:v>22</c:v>
                </c:pt>
                <c:pt idx="4">
                  <c:v>28</c:v>
                </c:pt>
                <c:pt idx="5">
                  <c:v>22</c:v>
                </c:pt>
                <c:pt idx="6">
                  <c:v>29</c:v>
                </c:pt>
                <c:pt idx="7">
                  <c:v>36</c:v>
                </c:pt>
                <c:pt idx="8">
                  <c:v>21</c:v>
                </c:pt>
                <c:pt idx="9">
                  <c:v>26</c:v>
                </c:pt>
                <c:pt idx="1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0DF-4BD8-B496-5F2C2EB69257}"/>
            </c:ext>
          </c:extLst>
        </c:ser>
        <c:ser>
          <c:idx val="9"/>
          <c:order val="9"/>
          <c:tx>
            <c:strRef>
              <c:f>'GWAS-Medline-Results'!$A$41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'GWAS-Medline-Results'!$B$31:$L$31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'GWAS-Medline-Results'!$B$41:$L$41</c:f>
              <c:numCache>
                <c:formatCode>General</c:formatCode>
                <c:ptCount val="11"/>
                <c:pt idx="0">
                  <c:v>14</c:v>
                </c:pt>
                <c:pt idx="1">
                  <c:v>22</c:v>
                </c:pt>
                <c:pt idx="2">
                  <c:v>21</c:v>
                </c:pt>
                <c:pt idx="3">
                  <c:v>23</c:v>
                </c:pt>
                <c:pt idx="4">
                  <c:v>19</c:v>
                </c:pt>
                <c:pt idx="5">
                  <c:v>23</c:v>
                </c:pt>
                <c:pt idx="6">
                  <c:v>28</c:v>
                </c:pt>
                <c:pt idx="7">
                  <c:v>25</c:v>
                </c:pt>
                <c:pt idx="8">
                  <c:v>15</c:v>
                </c:pt>
                <c:pt idx="9">
                  <c:v>14</c:v>
                </c:pt>
                <c:pt idx="1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DF-4BD8-B496-5F2C2EB69257}"/>
            </c:ext>
          </c:extLst>
        </c:ser>
        <c:ser>
          <c:idx val="10"/>
          <c:order val="10"/>
          <c:tx>
            <c:strRef>
              <c:f>'GWAS-Medline-Results'!$A$42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'GWAS-Medline-Results'!$B$31:$L$31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'GWAS-Medline-Results'!$B$42:$L$42</c:f>
              <c:numCache>
                <c:formatCode>General</c:formatCode>
                <c:ptCount val="11"/>
                <c:pt idx="0">
                  <c:v>14</c:v>
                </c:pt>
                <c:pt idx="1">
                  <c:v>10</c:v>
                </c:pt>
                <c:pt idx="2">
                  <c:v>12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17</c:v>
                </c:pt>
                <c:pt idx="7">
                  <c:v>18</c:v>
                </c:pt>
                <c:pt idx="8">
                  <c:v>22</c:v>
                </c:pt>
                <c:pt idx="9">
                  <c:v>13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0DF-4BD8-B496-5F2C2EB69257}"/>
            </c:ext>
          </c:extLst>
        </c:ser>
        <c:ser>
          <c:idx val="11"/>
          <c:order val="11"/>
          <c:tx>
            <c:strRef>
              <c:f>'GWAS-Medline-Results'!$A$43</c:f>
              <c:strCache>
                <c:ptCount val="1"/>
                <c:pt idx="0">
                  <c:v>Multiple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'GWAS-Medline-Results'!$B$31:$L$31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'GWAS-Medline-Results'!$B$43:$L$43</c:f>
              <c:numCache>
                <c:formatCode>General</c:formatCode>
                <c:ptCount val="11"/>
                <c:pt idx="0">
                  <c:v>59</c:v>
                </c:pt>
                <c:pt idx="1">
                  <c:v>67</c:v>
                </c:pt>
                <c:pt idx="2">
                  <c:v>62</c:v>
                </c:pt>
                <c:pt idx="3">
                  <c:v>54</c:v>
                </c:pt>
                <c:pt idx="4">
                  <c:v>62</c:v>
                </c:pt>
                <c:pt idx="5">
                  <c:v>48</c:v>
                </c:pt>
                <c:pt idx="6">
                  <c:v>71</c:v>
                </c:pt>
                <c:pt idx="7">
                  <c:v>52</c:v>
                </c:pt>
                <c:pt idx="8">
                  <c:v>18</c:v>
                </c:pt>
                <c:pt idx="9">
                  <c:v>10</c:v>
                </c:pt>
                <c:pt idx="1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0DF-4BD8-B496-5F2C2EB69257}"/>
            </c:ext>
          </c:extLst>
        </c:ser>
        <c:ser>
          <c:idx val="12"/>
          <c:order val="12"/>
          <c:tx>
            <c:strRef>
              <c:f>'GWAS-Medline-Results'!$A$44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'GWAS-Medline-Results'!$B$31:$L$31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'GWAS-Medline-Results'!$B$44:$L$44</c:f>
              <c:numCache>
                <c:formatCode>General</c:formatCode>
                <c:ptCount val="11"/>
                <c:pt idx="0">
                  <c:v>13</c:v>
                </c:pt>
                <c:pt idx="1">
                  <c:v>27</c:v>
                </c:pt>
                <c:pt idx="2">
                  <c:v>18</c:v>
                </c:pt>
                <c:pt idx="3">
                  <c:v>30</c:v>
                </c:pt>
                <c:pt idx="4">
                  <c:v>24</c:v>
                </c:pt>
                <c:pt idx="5">
                  <c:v>20</c:v>
                </c:pt>
                <c:pt idx="6">
                  <c:v>27</c:v>
                </c:pt>
                <c:pt idx="7">
                  <c:v>27</c:v>
                </c:pt>
                <c:pt idx="8">
                  <c:v>17</c:v>
                </c:pt>
                <c:pt idx="9">
                  <c:v>15</c:v>
                </c:pt>
                <c:pt idx="1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0DF-4BD8-B496-5F2C2EB69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848519759"/>
        <c:axId val="848513999"/>
      </c:barChart>
      <c:catAx>
        <c:axId val="84851975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3999"/>
        <c:crosses val="autoZero"/>
        <c:auto val="1"/>
        <c:lblAlgn val="ctr"/>
        <c:lblOffset val="100"/>
        <c:noMultiLvlLbl val="0"/>
      </c:catAx>
      <c:valAx>
        <c:axId val="8485139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spc="0" baseline="0">
                <a:solidFill>
                  <a:sysClr val="windowText" lastClr="000000"/>
                </a:solidFill>
              </a:rPr>
              <a:t>Trends in the Proportion of GWAS Publications Over Time by Geographic Region (Embase)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'GWAS-Embase-Results'!$A$32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'GWAS-Embase-Results'!$B$31:$L$31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'GWAS-Embase-Results'!$B$32:$L$32</c:f>
              <c:numCache>
                <c:formatCode>General</c:formatCode>
                <c:ptCount val="11"/>
                <c:pt idx="0">
                  <c:v>80</c:v>
                </c:pt>
                <c:pt idx="1">
                  <c:v>83</c:v>
                </c:pt>
                <c:pt idx="2">
                  <c:v>65</c:v>
                </c:pt>
                <c:pt idx="3">
                  <c:v>111</c:v>
                </c:pt>
                <c:pt idx="4">
                  <c:v>99</c:v>
                </c:pt>
                <c:pt idx="5">
                  <c:v>126</c:v>
                </c:pt>
                <c:pt idx="6">
                  <c:v>77</c:v>
                </c:pt>
                <c:pt idx="7">
                  <c:v>104</c:v>
                </c:pt>
                <c:pt idx="8">
                  <c:v>95</c:v>
                </c:pt>
                <c:pt idx="9">
                  <c:v>83</c:v>
                </c:pt>
                <c:pt idx="1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E-4395-84A7-0BA39EF3C9C6}"/>
            </c:ext>
          </c:extLst>
        </c:ser>
        <c:ser>
          <c:idx val="1"/>
          <c:order val="1"/>
          <c:tx>
            <c:strRef>
              <c:f>'GWAS-Embase-Results'!$A$33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'GWAS-Embase-Results'!$B$31:$L$31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'GWAS-Embase-Results'!$B$33:$L$33</c:f>
              <c:numCache>
                <c:formatCode>General</c:formatCode>
                <c:ptCount val="11"/>
                <c:pt idx="0">
                  <c:v>17</c:v>
                </c:pt>
                <c:pt idx="1">
                  <c:v>10</c:v>
                </c:pt>
                <c:pt idx="2">
                  <c:v>13</c:v>
                </c:pt>
                <c:pt idx="3">
                  <c:v>12</c:v>
                </c:pt>
                <c:pt idx="4">
                  <c:v>20</c:v>
                </c:pt>
                <c:pt idx="5">
                  <c:v>23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18</c:v>
                </c:pt>
                <c:pt idx="1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DE-4395-84A7-0BA39EF3C9C6}"/>
            </c:ext>
          </c:extLst>
        </c:ser>
        <c:ser>
          <c:idx val="2"/>
          <c:order val="2"/>
          <c:tx>
            <c:strRef>
              <c:f>'GWAS-Embase-Results'!$A$34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'GWAS-Embase-Results'!$B$31:$L$31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'GWAS-Embase-Results'!$B$34:$L$34</c:f>
              <c:numCache>
                <c:formatCode>General</c:formatCode>
                <c:ptCount val="11"/>
                <c:pt idx="0">
                  <c:v>41</c:v>
                </c:pt>
                <c:pt idx="1">
                  <c:v>25</c:v>
                </c:pt>
                <c:pt idx="2">
                  <c:v>42</c:v>
                </c:pt>
                <c:pt idx="3">
                  <c:v>43</c:v>
                </c:pt>
                <c:pt idx="4">
                  <c:v>74</c:v>
                </c:pt>
                <c:pt idx="5">
                  <c:v>94</c:v>
                </c:pt>
                <c:pt idx="6">
                  <c:v>123</c:v>
                </c:pt>
                <c:pt idx="7">
                  <c:v>178</c:v>
                </c:pt>
                <c:pt idx="8">
                  <c:v>188</c:v>
                </c:pt>
                <c:pt idx="9">
                  <c:v>246</c:v>
                </c:pt>
                <c:pt idx="10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DE-4395-84A7-0BA39EF3C9C6}"/>
            </c:ext>
          </c:extLst>
        </c:ser>
        <c:ser>
          <c:idx val="3"/>
          <c:order val="3"/>
          <c:tx>
            <c:strRef>
              <c:f>'GWAS-Embase-Results'!$A$35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'GWAS-Embase-Results'!$B$31:$L$31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'GWAS-Embase-Results'!$B$35:$L$35</c:f>
              <c:numCache>
                <c:formatCode>General</c:formatCode>
                <c:ptCount val="11"/>
                <c:pt idx="0">
                  <c:v>106</c:v>
                </c:pt>
                <c:pt idx="1">
                  <c:v>113</c:v>
                </c:pt>
                <c:pt idx="2">
                  <c:v>125</c:v>
                </c:pt>
                <c:pt idx="3">
                  <c:v>148</c:v>
                </c:pt>
                <c:pt idx="4">
                  <c:v>145</c:v>
                </c:pt>
                <c:pt idx="5">
                  <c:v>209</c:v>
                </c:pt>
                <c:pt idx="6">
                  <c:v>165</c:v>
                </c:pt>
                <c:pt idx="7">
                  <c:v>145</c:v>
                </c:pt>
                <c:pt idx="8">
                  <c:v>149</c:v>
                </c:pt>
                <c:pt idx="9">
                  <c:v>124</c:v>
                </c:pt>
                <c:pt idx="10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DE-4395-84A7-0BA39EF3C9C6}"/>
            </c:ext>
          </c:extLst>
        </c:ser>
        <c:ser>
          <c:idx val="4"/>
          <c:order val="4"/>
          <c:tx>
            <c:strRef>
              <c:f>'GWAS-Embase-Results'!$A$36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'GWAS-Embase-Results'!$B$31:$L$31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'GWAS-Embase-Results'!$B$36:$L$36</c:f>
              <c:numCache>
                <c:formatCode>General</c:formatCode>
                <c:ptCount val="11"/>
                <c:pt idx="0">
                  <c:v>45</c:v>
                </c:pt>
                <c:pt idx="1">
                  <c:v>62</c:v>
                </c:pt>
                <c:pt idx="2">
                  <c:v>46</c:v>
                </c:pt>
                <c:pt idx="3">
                  <c:v>54</c:v>
                </c:pt>
                <c:pt idx="4">
                  <c:v>63</c:v>
                </c:pt>
                <c:pt idx="5">
                  <c:v>83</c:v>
                </c:pt>
                <c:pt idx="6">
                  <c:v>80</c:v>
                </c:pt>
                <c:pt idx="7">
                  <c:v>87</c:v>
                </c:pt>
                <c:pt idx="8">
                  <c:v>67</c:v>
                </c:pt>
                <c:pt idx="9">
                  <c:v>59</c:v>
                </c:pt>
                <c:pt idx="1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DE-4395-84A7-0BA39EF3C9C6}"/>
            </c:ext>
          </c:extLst>
        </c:ser>
        <c:ser>
          <c:idx val="5"/>
          <c:order val="5"/>
          <c:tx>
            <c:strRef>
              <c:f>'GWAS-Embase-Results'!$A$37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'GWAS-Embase-Results'!$B$31:$L$31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'GWAS-Embase-Results'!$B$37:$L$37</c:f>
              <c:numCache>
                <c:formatCode>General</c:formatCode>
                <c:ptCount val="11"/>
                <c:pt idx="0">
                  <c:v>51</c:v>
                </c:pt>
                <c:pt idx="1">
                  <c:v>23</c:v>
                </c:pt>
                <c:pt idx="2">
                  <c:v>30</c:v>
                </c:pt>
                <c:pt idx="3">
                  <c:v>34</c:v>
                </c:pt>
                <c:pt idx="4">
                  <c:v>52</c:v>
                </c:pt>
                <c:pt idx="5">
                  <c:v>65</c:v>
                </c:pt>
                <c:pt idx="6">
                  <c:v>55</c:v>
                </c:pt>
                <c:pt idx="7">
                  <c:v>84</c:v>
                </c:pt>
                <c:pt idx="8">
                  <c:v>77</c:v>
                </c:pt>
                <c:pt idx="9">
                  <c:v>72</c:v>
                </c:pt>
                <c:pt idx="10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DE-4395-84A7-0BA39EF3C9C6}"/>
            </c:ext>
          </c:extLst>
        </c:ser>
        <c:ser>
          <c:idx val="6"/>
          <c:order val="6"/>
          <c:tx>
            <c:strRef>
              <c:f>'GWAS-Embase-Results'!$A$38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'GWAS-Embase-Results'!$B$31:$L$31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'GWAS-Embase-Results'!$B$38:$L$38</c:f>
              <c:numCache>
                <c:formatCode>General</c:formatCode>
                <c:ptCount val="11"/>
                <c:pt idx="0">
                  <c:v>22</c:v>
                </c:pt>
                <c:pt idx="1">
                  <c:v>11</c:v>
                </c:pt>
                <c:pt idx="2">
                  <c:v>13</c:v>
                </c:pt>
                <c:pt idx="3">
                  <c:v>18</c:v>
                </c:pt>
                <c:pt idx="4">
                  <c:v>13</c:v>
                </c:pt>
                <c:pt idx="5">
                  <c:v>29</c:v>
                </c:pt>
                <c:pt idx="6">
                  <c:v>27</c:v>
                </c:pt>
                <c:pt idx="7">
                  <c:v>24</c:v>
                </c:pt>
                <c:pt idx="8">
                  <c:v>31</c:v>
                </c:pt>
                <c:pt idx="9">
                  <c:v>24</c:v>
                </c:pt>
                <c:pt idx="1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DE-4395-84A7-0BA39EF3C9C6}"/>
            </c:ext>
          </c:extLst>
        </c:ser>
        <c:ser>
          <c:idx val="7"/>
          <c:order val="7"/>
          <c:tx>
            <c:strRef>
              <c:f>'GWAS-Embase-Results'!$A$39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'GWAS-Embase-Results'!$B$31:$L$31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'GWAS-Embase-Results'!$B$39:$L$39</c:f>
              <c:numCache>
                <c:formatCode>General</c:formatCode>
                <c:ptCount val="11"/>
                <c:pt idx="0">
                  <c:v>15</c:v>
                </c:pt>
                <c:pt idx="1">
                  <c:v>9</c:v>
                </c:pt>
                <c:pt idx="2">
                  <c:v>14</c:v>
                </c:pt>
                <c:pt idx="3">
                  <c:v>14</c:v>
                </c:pt>
                <c:pt idx="4">
                  <c:v>16</c:v>
                </c:pt>
                <c:pt idx="5">
                  <c:v>19</c:v>
                </c:pt>
                <c:pt idx="6">
                  <c:v>11</c:v>
                </c:pt>
                <c:pt idx="7">
                  <c:v>18</c:v>
                </c:pt>
                <c:pt idx="8">
                  <c:v>21</c:v>
                </c:pt>
                <c:pt idx="9">
                  <c:v>17</c:v>
                </c:pt>
                <c:pt idx="1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DE-4395-84A7-0BA39EF3C9C6}"/>
            </c:ext>
          </c:extLst>
        </c:ser>
        <c:ser>
          <c:idx val="8"/>
          <c:order val="8"/>
          <c:tx>
            <c:strRef>
              <c:f>'GWAS-Embase-Results'!$A$40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'GWAS-Embase-Results'!$B$31:$L$31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'GWAS-Embase-Results'!$B$40:$L$40</c:f>
              <c:numCache>
                <c:formatCode>General</c:formatCode>
                <c:ptCount val="11"/>
                <c:pt idx="0">
                  <c:v>17</c:v>
                </c:pt>
                <c:pt idx="1">
                  <c:v>20</c:v>
                </c:pt>
                <c:pt idx="2">
                  <c:v>32</c:v>
                </c:pt>
                <c:pt idx="3">
                  <c:v>40</c:v>
                </c:pt>
                <c:pt idx="4">
                  <c:v>33</c:v>
                </c:pt>
                <c:pt idx="5">
                  <c:v>39</c:v>
                </c:pt>
                <c:pt idx="6">
                  <c:v>45</c:v>
                </c:pt>
                <c:pt idx="7">
                  <c:v>65</c:v>
                </c:pt>
                <c:pt idx="8">
                  <c:v>59</c:v>
                </c:pt>
                <c:pt idx="9">
                  <c:v>64</c:v>
                </c:pt>
                <c:pt idx="1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8DE-4395-84A7-0BA39EF3C9C6}"/>
            </c:ext>
          </c:extLst>
        </c:ser>
        <c:ser>
          <c:idx val="9"/>
          <c:order val="9"/>
          <c:tx>
            <c:strRef>
              <c:f>'GWAS-Embase-Results'!$A$41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'GWAS-Embase-Results'!$B$31:$L$31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'GWAS-Embase-Results'!$B$41:$L$41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11</c:v>
                </c:pt>
                <c:pt idx="3">
                  <c:v>15</c:v>
                </c:pt>
                <c:pt idx="4">
                  <c:v>22</c:v>
                </c:pt>
                <c:pt idx="5">
                  <c:v>22</c:v>
                </c:pt>
                <c:pt idx="6">
                  <c:v>33</c:v>
                </c:pt>
                <c:pt idx="7">
                  <c:v>34</c:v>
                </c:pt>
                <c:pt idx="8">
                  <c:v>21</c:v>
                </c:pt>
                <c:pt idx="9">
                  <c:v>20</c:v>
                </c:pt>
                <c:pt idx="1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8DE-4395-84A7-0BA39EF3C9C6}"/>
            </c:ext>
          </c:extLst>
        </c:ser>
        <c:ser>
          <c:idx val="10"/>
          <c:order val="10"/>
          <c:tx>
            <c:strRef>
              <c:f>'GWAS-Embase-Results'!$A$42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'GWAS-Embase-Results'!$B$31:$L$31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'GWAS-Embase-Results'!$B$42:$L$42</c:f>
              <c:numCache>
                <c:formatCode>General</c:formatCode>
                <c:ptCount val="11"/>
                <c:pt idx="0">
                  <c:v>10</c:v>
                </c:pt>
                <c:pt idx="1">
                  <c:v>17</c:v>
                </c:pt>
                <c:pt idx="2">
                  <c:v>17</c:v>
                </c:pt>
                <c:pt idx="3">
                  <c:v>25</c:v>
                </c:pt>
                <c:pt idx="4">
                  <c:v>19</c:v>
                </c:pt>
                <c:pt idx="5">
                  <c:v>19</c:v>
                </c:pt>
                <c:pt idx="6">
                  <c:v>23</c:v>
                </c:pt>
                <c:pt idx="7">
                  <c:v>17</c:v>
                </c:pt>
                <c:pt idx="8">
                  <c:v>18</c:v>
                </c:pt>
                <c:pt idx="9">
                  <c:v>18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8DE-4395-84A7-0BA39EF3C9C6}"/>
            </c:ext>
          </c:extLst>
        </c:ser>
        <c:ser>
          <c:idx val="11"/>
          <c:order val="11"/>
          <c:tx>
            <c:strRef>
              <c:f>'GWAS-Embase-Results'!$A$43</c:f>
              <c:strCache>
                <c:ptCount val="1"/>
                <c:pt idx="0">
                  <c:v>Multiple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'GWAS-Embase-Results'!$B$31:$L$31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'GWAS-Embase-Results'!$B$43:$L$43</c:f>
              <c:numCache>
                <c:formatCode>General</c:formatCode>
                <c:ptCount val="11"/>
                <c:pt idx="0">
                  <c:v>94</c:v>
                </c:pt>
                <c:pt idx="1">
                  <c:v>93</c:v>
                </c:pt>
                <c:pt idx="2">
                  <c:v>51</c:v>
                </c:pt>
                <c:pt idx="3">
                  <c:v>90</c:v>
                </c:pt>
                <c:pt idx="4">
                  <c:v>77</c:v>
                </c:pt>
                <c:pt idx="5">
                  <c:v>95</c:v>
                </c:pt>
                <c:pt idx="6">
                  <c:v>78</c:v>
                </c:pt>
                <c:pt idx="7">
                  <c:v>97</c:v>
                </c:pt>
                <c:pt idx="8">
                  <c:v>91</c:v>
                </c:pt>
                <c:pt idx="9">
                  <c:v>84</c:v>
                </c:pt>
                <c:pt idx="1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8DE-4395-84A7-0BA39EF3C9C6}"/>
            </c:ext>
          </c:extLst>
        </c:ser>
        <c:ser>
          <c:idx val="12"/>
          <c:order val="12"/>
          <c:tx>
            <c:strRef>
              <c:f>'GWAS-Embase-Results'!$A$44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'GWAS-Embase-Results'!$B$31:$L$31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'GWAS-Embase-Results'!$B$44:$L$44</c:f>
              <c:numCache>
                <c:formatCode>General</c:formatCode>
                <c:ptCount val="11"/>
                <c:pt idx="0">
                  <c:v>16</c:v>
                </c:pt>
                <c:pt idx="1">
                  <c:v>12</c:v>
                </c:pt>
                <c:pt idx="2">
                  <c:v>17</c:v>
                </c:pt>
                <c:pt idx="3">
                  <c:v>32</c:v>
                </c:pt>
                <c:pt idx="4">
                  <c:v>22</c:v>
                </c:pt>
                <c:pt idx="5">
                  <c:v>32</c:v>
                </c:pt>
                <c:pt idx="6">
                  <c:v>28</c:v>
                </c:pt>
                <c:pt idx="7">
                  <c:v>48</c:v>
                </c:pt>
                <c:pt idx="8">
                  <c:v>38</c:v>
                </c:pt>
                <c:pt idx="9">
                  <c:v>35</c:v>
                </c:pt>
                <c:pt idx="1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8DE-4395-84A7-0BA39EF3C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848519759"/>
        <c:axId val="848513999"/>
      </c:barChart>
      <c:catAx>
        <c:axId val="84851975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3999"/>
        <c:crosses val="autoZero"/>
        <c:auto val="1"/>
        <c:lblAlgn val="ctr"/>
        <c:lblOffset val="100"/>
        <c:noMultiLvlLbl val="0"/>
      </c:catAx>
      <c:valAx>
        <c:axId val="8485139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093362509117436E-2"/>
          <c:y val="2.7900302055567816E-2"/>
          <c:w val="0.70898569102103481"/>
          <c:h val="0.907214076580872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Population!$A$2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Population!$B$2</c:f>
              <c:numCache>
                <c:formatCode>General</c:formatCode>
                <c:ptCount val="1"/>
                <c:pt idx="0">
                  <c:v>348753.68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6-4390-8AB9-FF1DCB419270}"/>
            </c:ext>
          </c:extLst>
        </c:ser>
        <c:ser>
          <c:idx val="1"/>
          <c:order val="1"/>
          <c:tx>
            <c:strRef>
              <c:f>Population!$A$3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Population!$B$3</c:f>
              <c:numCache>
                <c:formatCode>General</c:formatCode>
                <c:ptCount val="1"/>
                <c:pt idx="0">
                  <c:v>170659.277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16-4390-8AB9-FF1DCB419270}"/>
            </c:ext>
          </c:extLst>
        </c:ser>
        <c:ser>
          <c:idx val="2"/>
          <c:order val="2"/>
          <c:tx>
            <c:strRef>
              <c:f>Population!$A$4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Population!$B$4</c:f>
              <c:numCache>
                <c:formatCode>General</c:formatCode>
                <c:ptCount val="1"/>
                <c:pt idx="0">
                  <c:v>69138.191999999995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16-4390-8AB9-FF1DCB419270}"/>
            </c:ext>
          </c:extLst>
        </c:ser>
        <c:ser>
          <c:idx val="3"/>
          <c:order val="3"/>
          <c:tx>
            <c:strRef>
              <c:f>Population!$A$5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Population!$B$5</c:f>
              <c:numCache>
                <c:formatCode>General</c:formatCode>
                <c:ptCount val="1"/>
                <c:pt idx="0">
                  <c:v>692796.60499999998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16-4390-8AB9-FF1DCB419270}"/>
            </c:ext>
          </c:extLst>
        </c:ser>
        <c:ser>
          <c:idx val="4"/>
          <c:order val="4"/>
          <c:tx>
            <c:strRef>
              <c:f>Population!$A$6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Population!$B$6</c:f>
              <c:numCache>
                <c:formatCode>General</c:formatCode>
                <c:ptCount val="1"/>
                <c:pt idx="0">
                  <c:v>1427456.45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16-4390-8AB9-FF1DCB419270}"/>
            </c:ext>
          </c:extLst>
        </c:ser>
        <c:ser>
          <c:idx val="5"/>
          <c:order val="5"/>
          <c:tx>
            <c:strRef>
              <c:f>Population!$A$7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Population!$B$7</c:f>
              <c:numCache>
                <c:formatCode>General</c:formatCode>
                <c:ptCount val="1"/>
                <c:pt idx="0">
                  <c:v>228658.95600000001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16-4390-8AB9-FF1DCB419270}"/>
            </c:ext>
          </c:extLst>
        </c:ser>
        <c:ser>
          <c:idx val="6"/>
          <c:order val="6"/>
          <c:tx>
            <c:strRef>
              <c:f>Population!$A$8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Population!$B$8</c:f>
              <c:numCache>
                <c:formatCode>General</c:formatCode>
                <c:ptCount val="1"/>
                <c:pt idx="0">
                  <c:v>1972488.753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16-4390-8AB9-FF1DCB419270}"/>
            </c:ext>
          </c:extLst>
        </c:ser>
        <c:ser>
          <c:idx val="7"/>
          <c:order val="7"/>
          <c:tx>
            <c:strRef>
              <c:f>Population!$A$9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Population!$B$9</c:f>
              <c:numCache>
                <c:formatCode>General</c:formatCode>
                <c:ptCount val="1"/>
                <c:pt idx="0">
                  <c:v>695149.429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16-4390-8AB9-FF1DCB419270}"/>
            </c:ext>
          </c:extLst>
        </c:ser>
        <c:ser>
          <c:idx val="8"/>
          <c:order val="8"/>
          <c:tx>
            <c:strRef>
              <c:f>Population!$A$10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Population!$B$10</c:f>
              <c:numCache>
                <c:formatCode>General</c:formatCode>
                <c:ptCount val="1"/>
                <c:pt idx="0">
                  <c:v>1512068.8419999999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B16-4390-8AB9-FF1DCB419270}"/>
            </c:ext>
          </c:extLst>
        </c:ser>
        <c:ser>
          <c:idx val="9"/>
          <c:order val="9"/>
          <c:tx>
            <c:strRef>
              <c:f>Population!$A$11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Population!$B$11</c:f>
              <c:numCache>
                <c:formatCode>General</c:formatCode>
                <c:ptCount val="1"/>
                <c:pt idx="0">
                  <c:v>376946.745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B16-4390-8AB9-FF1DCB419270}"/>
            </c:ext>
          </c:extLst>
        </c:ser>
        <c:ser>
          <c:idx val="10"/>
          <c:order val="10"/>
          <c:tx>
            <c:strRef>
              <c:f>Population!$A$12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Population!$B$12</c:f>
              <c:numCache>
                <c:formatCode>General</c:formatCode>
                <c:ptCount val="1"/>
                <c:pt idx="0">
                  <c:v>31927.149000000001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B16-4390-8AB9-FF1DCB419270}"/>
            </c:ext>
          </c:extLst>
        </c:ser>
        <c:ser>
          <c:idx val="11"/>
          <c:order val="11"/>
          <c:tx>
            <c:strRef>
              <c:f>Population!$A$13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1F8EC0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Population!$B$13</c:f>
              <c:numCache>
                <c:formatCode>General</c:formatCode>
                <c:ptCount val="1"/>
                <c:pt idx="0">
                  <c:v>623972.44799999997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B16-4390-8AB9-FF1DCB419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100"/>
        <c:axId val="826392719"/>
        <c:axId val="826394639"/>
      </c:barChart>
      <c:catAx>
        <c:axId val="826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4639"/>
        <c:crosses val="autoZero"/>
        <c:auto val="1"/>
        <c:lblAlgn val="ctr"/>
        <c:lblOffset val="100"/>
        <c:noMultiLvlLbl val="0"/>
      </c:catAx>
      <c:valAx>
        <c:axId val="82639463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093362509117436E-2"/>
          <c:y val="2.7900302055567816E-2"/>
          <c:w val="0.70898569102103481"/>
          <c:h val="0.907214076580872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Population!$A$2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Population!$B$2</c:f>
              <c:numCache>
                <c:formatCode>General</c:formatCode>
                <c:ptCount val="1"/>
                <c:pt idx="0">
                  <c:v>348753.68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9-4E00-8E6B-1CAA282C975D}"/>
            </c:ext>
          </c:extLst>
        </c:ser>
        <c:ser>
          <c:idx val="1"/>
          <c:order val="1"/>
          <c:tx>
            <c:strRef>
              <c:f>Population!$A$3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Population!$B$3</c:f>
              <c:numCache>
                <c:formatCode>General</c:formatCode>
                <c:ptCount val="1"/>
                <c:pt idx="0">
                  <c:v>170659.277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C9-4E00-8E6B-1CAA282C975D}"/>
            </c:ext>
          </c:extLst>
        </c:ser>
        <c:ser>
          <c:idx val="2"/>
          <c:order val="2"/>
          <c:tx>
            <c:strRef>
              <c:f>Population!$A$4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Population!$B$4</c:f>
              <c:numCache>
                <c:formatCode>General</c:formatCode>
                <c:ptCount val="1"/>
                <c:pt idx="0">
                  <c:v>69138.191999999995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C9-4E00-8E6B-1CAA282C975D}"/>
            </c:ext>
          </c:extLst>
        </c:ser>
        <c:ser>
          <c:idx val="3"/>
          <c:order val="3"/>
          <c:tx>
            <c:strRef>
              <c:f>Population!$A$5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Population!$B$5</c:f>
              <c:numCache>
                <c:formatCode>General</c:formatCode>
                <c:ptCount val="1"/>
                <c:pt idx="0">
                  <c:v>692796.60499999998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C9-4E00-8E6B-1CAA282C975D}"/>
            </c:ext>
          </c:extLst>
        </c:ser>
        <c:ser>
          <c:idx val="4"/>
          <c:order val="4"/>
          <c:tx>
            <c:strRef>
              <c:f>Population!$A$6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Population!$B$6</c:f>
              <c:numCache>
                <c:formatCode>General</c:formatCode>
                <c:ptCount val="1"/>
                <c:pt idx="0">
                  <c:v>1427456.45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C9-4E00-8E6B-1CAA282C975D}"/>
            </c:ext>
          </c:extLst>
        </c:ser>
        <c:ser>
          <c:idx val="5"/>
          <c:order val="5"/>
          <c:tx>
            <c:strRef>
              <c:f>Population!$A$7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Population!$B$7</c:f>
              <c:numCache>
                <c:formatCode>General</c:formatCode>
                <c:ptCount val="1"/>
                <c:pt idx="0">
                  <c:v>228658.95600000001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C9-4E00-8E6B-1CAA282C975D}"/>
            </c:ext>
          </c:extLst>
        </c:ser>
        <c:ser>
          <c:idx val="6"/>
          <c:order val="6"/>
          <c:tx>
            <c:strRef>
              <c:f>Population!$A$8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Population!$B$8</c:f>
              <c:numCache>
                <c:formatCode>General</c:formatCode>
                <c:ptCount val="1"/>
                <c:pt idx="0">
                  <c:v>1972488.753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C9-4E00-8E6B-1CAA282C975D}"/>
            </c:ext>
          </c:extLst>
        </c:ser>
        <c:ser>
          <c:idx val="7"/>
          <c:order val="7"/>
          <c:tx>
            <c:strRef>
              <c:f>Population!$A$9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Population!$B$9</c:f>
              <c:numCache>
                <c:formatCode>General</c:formatCode>
                <c:ptCount val="1"/>
                <c:pt idx="0">
                  <c:v>695149.429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C9-4E00-8E6B-1CAA282C975D}"/>
            </c:ext>
          </c:extLst>
        </c:ser>
        <c:ser>
          <c:idx val="8"/>
          <c:order val="8"/>
          <c:tx>
            <c:strRef>
              <c:f>Population!$A$10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Population!$B$10</c:f>
              <c:numCache>
                <c:formatCode>General</c:formatCode>
                <c:ptCount val="1"/>
                <c:pt idx="0">
                  <c:v>1512068.8419999999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C9-4E00-8E6B-1CAA282C975D}"/>
            </c:ext>
          </c:extLst>
        </c:ser>
        <c:ser>
          <c:idx val="9"/>
          <c:order val="9"/>
          <c:tx>
            <c:strRef>
              <c:f>Population!$A$11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Population!$B$11</c:f>
              <c:numCache>
                <c:formatCode>General</c:formatCode>
                <c:ptCount val="1"/>
                <c:pt idx="0">
                  <c:v>376946.745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C9-4E00-8E6B-1CAA282C975D}"/>
            </c:ext>
          </c:extLst>
        </c:ser>
        <c:ser>
          <c:idx val="10"/>
          <c:order val="10"/>
          <c:tx>
            <c:strRef>
              <c:f>Population!$A$12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Population!$B$12</c:f>
              <c:numCache>
                <c:formatCode>General</c:formatCode>
                <c:ptCount val="1"/>
                <c:pt idx="0">
                  <c:v>31927.149000000001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2C9-4E00-8E6B-1CAA282C975D}"/>
            </c:ext>
          </c:extLst>
        </c:ser>
        <c:ser>
          <c:idx val="11"/>
          <c:order val="11"/>
          <c:tx>
            <c:strRef>
              <c:f>Population!$A$13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1F8EC0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Population!$B$13</c:f>
              <c:numCache>
                <c:formatCode>General</c:formatCode>
                <c:ptCount val="1"/>
                <c:pt idx="0">
                  <c:v>623972.44799999997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2C9-4E00-8E6B-1CAA282C9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100"/>
        <c:axId val="826392719"/>
        <c:axId val="826394639"/>
      </c:barChart>
      <c:catAx>
        <c:axId val="826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4639"/>
        <c:crosses val="autoZero"/>
        <c:auto val="1"/>
        <c:lblAlgn val="ctr"/>
        <c:lblOffset val="100"/>
        <c:noMultiLvlLbl val="0"/>
      </c:catAx>
      <c:valAx>
        <c:axId val="82639463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093362509117436E-2"/>
          <c:y val="2.7900302055567816E-2"/>
          <c:w val="0.70898569102103481"/>
          <c:h val="0.907214076580872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Population!$A$2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rgbClr val="3A0CA3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Population!$B$2</c:f>
              <c:numCache>
                <c:formatCode>General</c:formatCode>
                <c:ptCount val="1"/>
                <c:pt idx="0">
                  <c:v>348753.68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38-463D-9549-A6E9D80FFD5C}"/>
            </c:ext>
          </c:extLst>
        </c:ser>
        <c:ser>
          <c:idx val="1"/>
          <c:order val="1"/>
          <c:tx>
            <c:strRef>
              <c:f>Population!$A$3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rgbClr val="7209B7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Population!$B$3</c:f>
              <c:numCache>
                <c:formatCode>General</c:formatCode>
                <c:ptCount val="1"/>
                <c:pt idx="0">
                  <c:v>170659.277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38-463D-9549-A6E9D80FFD5C}"/>
            </c:ext>
          </c:extLst>
        </c:ser>
        <c:ser>
          <c:idx val="2"/>
          <c:order val="2"/>
          <c:tx>
            <c:strRef>
              <c:f>Population!$A$4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4361EE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Population!$B$4</c:f>
              <c:numCache>
                <c:formatCode>General</c:formatCode>
                <c:ptCount val="1"/>
                <c:pt idx="0">
                  <c:v>69138.191999999995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38-463D-9549-A6E9D80FFD5C}"/>
            </c:ext>
          </c:extLst>
        </c:ser>
        <c:ser>
          <c:idx val="3"/>
          <c:order val="3"/>
          <c:tx>
            <c:strRef>
              <c:f>Population!$A$5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rgbClr val="9D4EDD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Population!$B$5</c:f>
              <c:numCache>
                <c:formatCode>General</c:formatCode>
                <c:ptCount val="1"/>
                <c:pt idx="0">
                  <c:v>692796.60499999998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38-463D-9549-A6E9D80FFD5C}"/>
            </c:ext>
          </c:extLst>
        </c:ser>
        <c:ser>
          <c:idx val="4"/>
          <c:order val="4"/>
          <c:tx>
            <c:strRef>
              <c:f>Population!$A$6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rgbClr val="4CC9F0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Population!$B$6</c:f>
              <c:numCache>
                <c:formatCode>General</c:formatCode>
                <c:ptCount val="1"/>
                <c:pt idx="0">
                  <c:v>1427456.45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38-463D-9549-A6E9D80FFD5C}"/>
            </c:ext>
          </c:extLst>
        </c:ser>
        <c:ser>
          <c:idx val="5"/>
          <c:order val="5"/>
          <c:tx>
            <c:strRef>
              <c:f>Population!$A$7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rgbClr val="B5179E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Population!$B$7</c:f>
              <c:numCache>
                <c:formatCode>General</c:formatCode>
                <c:ptCount val="1"/>
                <c:pt idx="0">
                  <c:v>228658.95600000001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38-463D-9549-A6E9D80FFD5C}"/>
            </c:ext>
          </c:extLst>
        </c:ser>
        <c:ser>
          <c:idx val="6"/>
          <c:order val="6"/>
          <c:tx>
            <c:strRef>
              <c:f>Population!$A$8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rgbClr val="5E60CE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Population!$B$8</c:f>
              <c:numCache>
                <c:formatCode>General</c:formatCode>
                <c:ptCount val="1"/>
                <c:pt idx="0">
                  <c:v>1972488.753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38-463D-9549-A6E9D80FFD5C}"/>
            </c:ext>
          </c:extLst>
        </c:ser>
        <c:ser>
          <c:idx val="7"/>
          <c:order val="7"/>
          <c:tx>
            <c:strRef>
              <c:f>Population!$A$9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rgbClr val="C084FC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Population!$B$9</c:f>
              <c:numCache>
                <c:formatCode>General</c:formatCode>
                <c:ptCount val="1"/>
                <c:pt idx="0">
                  <c:v>695149.429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538-463D-9549-A6E9D80FFD5C}"/>
            </c:ext>
          </c:extLst>
        </c:ser>
        <c:ser>
          <c:idx val="8"/>
          <c:order val="8"/>
          <c:tx>
            <c:strRef>
              <c:f>Population!$A$10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rgbClr val="A0C4FF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Population!$B$10</c:f>
              <c:numCache>
                <c:formatCode>General</c:formatCode>
                <c:ptCount val="1"/>
                <c:pt idx="0">
                  <c:v>1512068.8419999999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38-463D-9549-A6E9D80FFD5C}"/>
            </c:ext>
          </c:extLst>
        </c:ser>
        <c:ser>
          <c:idx val="9"/>
          <c:order val="9"/>
          <c:tx>
            <c:strRef>
              <c:f>Population!$A$11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rgbClr val="468189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Population!$B$11</c:f>
              <c:numCache>
                <c:formatCode>General</c:formatCode>
                <c:ptCount val="1"/>
                <c:pt idx="0">
                  <c:v>376946.745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538-463D-9549-A6E9D80FFD5C}"/>
            </c:ext>
          </c:extLst>
        </c:ser>
        <c:ser>
          <c:idx val="10"/>
          <c:order val="10"/>
          <c:tx>
            <c:strRef>
              <c:f>Population!$A$12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rgbClr val="0096C7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Population!$B$12</c:f>
              <c:numCache>
                <c:formatCode>General</c:formatCode>
                <c:ptCount val="1"/>
                <c:pt idx="0">
                  <c:v>31927.149000000001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538-463D-9549-A6E9D80FFD5C}"/>
            </c:ext>
          </c:extLst>
        </c:ser>
        <c:ser>
          <c:idx val="11"/>
          <c:order val="11"/>
          <c:tx>
            <c:strRef>
              <c:f>Population!$A$13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89CFF0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Population!$B$13</c:f>
              <c:numCache>
                <c:formatCode>General</c:formatCode>
                <c:ptCount val="1"/>
                <c:pt idx="0">
                  <c:v>623972.44799999997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538-463D-9549-A6E9D80FF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100"/>
        <c:axId val="826392719"/>
        <c:axId val="826394639"/>
      </c:barChart>
      <c:catAx>
        <c:axId val="826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4639"/>
        <c:crosses val="autoZero"/>
        <c:auto val="1"/>
        <c:lblAlgn val="ctr"/>
        <c:lblOffset val="100"/>
        <c:noMultiLvlLbl val="0"/>
      </c:catAx>
      <c:valAx>
        <c:axId val="82639463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spc="0" baseline="0">
                <a:solidFill>
                  <a:sysClr val="windowText" lastClr="000000"/>
                </a:solidFill>
              </a:rPr>
              <a:t>Trends in the Proportion of EHR Publications Over Time by Geographic Region (Embase)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'EHR-Embase-Results'!$A$32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'EHR-Embase-Results'!$B$31:$L$31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'EHR-Embase-Results'!$B$32:$L$32</c:f>
              <c:numCache>
                <c:formatCode>General</c:formatCode>
                <c:ptCount val="11"/>
                <c:pt idx="0">
                  <c:v>1196</c:v>
                </c:pt>
                <c:pt idx="1">
                  <c:v>1212</c:v>
                </c:pt>
                <c:pt idx="2">
                  <c:v>1170</c:v>
                </c:pt>
                <c:pt idx="3">
                  <c:v>1073</c:v>
                </c:pt>
                <c:pt idx="4">
                  <c:v>1320</c:v>
                </c:pt>
                <c:pt idx="5">
                  <c:v>1548</c:v>
                </c:pt>
                <c:pt idx="6">
                  <c:v>1717</c:v>
                </c:pt>
                <c:pt idx="7">
                  <c:v>2005</c:v>
                </c:pt>
                <c:pt idx="8">
                  <c:v>1975</c:v>
                </c:pt>
                <c:pt idx="9">
                  <c:v>1967</c:v>
                </c:pt>
                <c:pt idx="10">
                  <c:v>1597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3-4878-887A-AF970152E1FE}"/>
            </c:ext>
          </c:extLst>
        </c:ser>
        <c:ser>
          <c:idx val="1"/>
          <c:order val="1"/>
          <c:tx>
            <c:strRef>
              <c:f>'EHR-Embase-Results'!$A$33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'EHR-Embase-Results'!$B$31:$L$31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'EHR-Embase-Results'!$B$33:$L$33</c:f>
              <c:numCache>
                <c:formatCode>General</c:formatCode>
                <c:ptCount val="11"/>
                <c:pt idx="0">
                  <c:v>112</c:v>
                </c:pt>
                <c:pt idx="1">
                  <c:v>130</c:v>
                </c:pt>
                <c:pt idx="2">
                  <c:v>104</c:v>
                </c:pt>
                <c:pt idx="3">
                  <c:v>114</c:v>
                </c:pt>
                <c:pt idx="4">
                  <c:v>131</c:v>
                </c:pt>
                <c:pt idx="5">
                  <c:v>145</c:v>
                </c:pt>
                <c:pt idx="6">
                  <c:v>176</c:v>
                </c:pt>
                <c:pt idx="7">
                  <c:v>184</c:v>
                </c:pt>
                <c:pt idx="8">
                  <c:v>171</c:v>
                </c:pt>
                <c:pt idx="9">
                  <c:v>157</c:v>
                </c:pt>
                <c:pt idx="10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43-4878-887A-AF970152E1FE}"/>
            </c:ext>
          </c:extLst>
        </c:ser>
        <c:ser>
          <c:idx val="2"/>
          <c:order val="2"/>
          <c:tx>
            <c:strRef>
              <c:f>'EHR-Embase-Results'!$A$34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'EHR-Embase-Results'!$B$31:$L$31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'EHR-Embase-Results'!$B$34:$L$34</c:f>
              <c:numCache>
                <c:formatCode>General</c:formatCode>
                <c:ptCount val="11"/>
                <c:pt idx="0">
                  <c:v>250</c:v>
                </c:pt>
                <c:pt idx="1">
                  <c:v>276</c:v>
                </c:pt>
                <c:pt idx="2">
                  <c:v>202</c:v>
                </c:pt>
                <c:pt idx="3">
                  <c:v>190</c:v>
                </c:pt>
                <c:pt idx="4">
                  <c:v>184</c:v>
                </c:pt>
                <c:pt idx="5">
                  <c:v>226</c:v>
                </c:pt>
                <c:pt idx="6">
                  <c:v>240</c:v>
                </c:pt>
                <c:pt idx="7">
                  <c:v>328</c:v>
                </c:pt>
                <c:pt idx="8">
                  <c:v>354</c:v>
                </c:pt>
                <c:pt idx="9">
                  <c:v>409</c:v>
                </c:pt>
                <c:pt idx="10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43-4878-887A-AF970152E1FE}"/>
            </c:ext>
          </c:extLst>
        </c:ser>
        <c:ser>
          <c:idx val="3"/>
          <c:order val="3"/>
          <c:tx>
            <c:strRef>
              <c:f>'EHR-Embase-Results'!$A$35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'EHR-Embase-Results'!$B$31:$L$31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'EHR-Embase-Results'!$B$35:$L$35</c:f>
              <c:numCache>
                <c:formatCode>General</c:formatCode>
                <c:ptCount val="11"/>
                <c:pt idx="0">
                  <c:v>370</c:v>
                </c:pt>
                <c:pt idx="1">
                  <c:v>399</c:v>
                </c:pt>
                <c:pt idx="2">
                  <c:v>350</c:v>
                </c:pt>
                <c:pt idx="3">
                  <c:v>334</c:v>
                </c:pt>
                <c:pt idx="4">
                  <c:v>354</c:v>
                </c:pt>
                <c:pt idx="5">
                  <c:v>393</c:v>
                </c:pt>
                <c:pt idx="6">
                  <c:v>457</c:v>
                </c:pt>
                <c:pt idx="7">
                  <c:v>503</c:v>
                </c:pt>
                <c:pt idx="8">
                  <c:v>587</c:v>
                </c:pt>
                <c:pt idx="9">
                  <c:v>538</c:v>
                </c:pt>
                <c:pt idx="10">
                  <c:v>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43-4878-887A-AF970152E1FE}"/>
            </c:ext>
          </c:extLst>
        </c:ser>
        <c:ser>
          <c:idx val="4"/>
          <c:order val="4"/>
          <c:tx>
            <c:strRef>
              <c:f>'EHR-Embase-Results'!$A$36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'EHR-Embase-Results'!$B$31:$L$31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'EHR-Embase-Results'!$B$36:$L$36</c:f>
              <c:numCache>
                <c:formatCode>General</c:formatCode>
                <c:ptCount val="11"/>
                <c:pt idx="0">
                  <c:v>41</c:v>
                </c:pt>
                <c:pt idx="1">
                  <c:v>42</c:v>
                </c:pt>
                <c:pt idx="2">
                  <c:v>50</c:v>
                </c:pt>
                <c:pt idx="3">
                  <c:v>57</c:v>
                </c:pt>
                <c:pt idx="4">
                  <c:v>90</c:v>
                </c:pt>
                <c:pt idx="5">
                  <c:v>127</c:v>
                </c:pt>
                <c:pt idx="6">
                  <c:v>262</c:v>
                </c:pt>
                <c:pt idx="7">
                  <c:v>240</c:v>
                </c:pt>
                <c:pt idx="8">
                  <c:v>234</c:v>
                </c:pt>
                <c:pt idx="9">
                  <c:v>226</c:v>
                </c:pt>
                <c:pt idx="10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43-4878-887A-AF970152E1FE}"/>
            </c:ext>
          </c:extLst>
        </c:ser>
        <c:ser>
          <c:idx val="5"/>
          <c:order val="5"/>
          <c:tx>
            <c:strRef>
              <c:f>'EHR-Embase-Results'!$A$37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'EHR-Embase-Results'!$B$31:$L$31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'EHR-Embase-Results'!$B$37:$L$37</c:f>
              <c:numCache>
                <c:formatCode>General</c:formatCode>
                <c:ptCount val="11"/>
                <c:pt idx="0">
                  <c:v>67</c:v>
                </c:pt>
                <c:pt idx="1">
                  <c:v>108</c:v>
                </c:pt>
                <c:pt idx="2">
                  <c:v>107</c:v>
                </c:pt>
                <c:pt idx="3">
                  <c:v>128</c:v>
                </c:pt>
                <c:pt idx="4">
                  <c:v>118</c:v>
                </c:pt>
                <c:pt idx="5">
                  <c:v>166</c:v>
                </c:pt>
                <c:pt idx="6">
                  <c:v>141</c:v>
                </c:pt>
                <c:pt idx="7">
                  <c:v>186</c:v>
                </c:pt>
                <c:pt idx="8">
                  <c:v>211</c:v>
                </c:pt>
                <c:pt idx="9">
                  <c:v>201</c:v>
                </c:pt>
                <c:pt idx="10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43-4878-887A-AF970152E1FE}"/>
            </c:ext>
          </c:extLst>
        </c:ser>
        <c:ser>
          <c:idx val="6"/>
          <c:order val="6"/>
          <c:tx>
            <c:strRef>
              <c:f>'EHR-Embase-Results'!$A$38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'EHR-Embase-Results'!$B$38:$L$38</c:f>
              <c:numCache>
                <c:formatCode>General</c:formatCode>
                <c:ptCount val="11"/>
                <c:pt idx="0">
                  <c:v>15</c:v>
                </c:pt>
                <c:pt idx="1">
                  <c:v>24</c:v>
                </c:pt>
                <c:pt idx="2">
                  <c:v>33</c:v>
                </c:pt>
                <c:pt idx="3">
                  <c:v>40</c:v>
                </c:pt>
                <c:pt idx="4">
                  <c:v>46</c:v>
                </c:pt>
                <c:pt idx="5">
                  <c:v>57</c:v>
                </c:pt>
                <c:pt idx="6">
                  <c:v>83</c:v>
                </c:pt>
                <c:pt idx="7">
                  <c:v>98</c:v>
                </c:pt>
                <c:pt idx="8">
                  <c:v>123</c:v>
                </c:pt>
                <c:pt idx="9">
                  <c:v>101</c:v>
                </c:pt>
                <c:pt idx="10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43-4878-887A-AF970152E1FE}"/>
            </c:ext>
          </c:extLst>
        </c:ser>
        <c:ser>
          <c:idx val="7"/>
          <c:order val="7"/>
          <c:tx>
            <c:strRef>
              <c:f>'EHR-Embase-Results'!$A$39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'EHR-Embase-Results'!$B$39:$L$39</c:f>
              <c:numCache>
                <c:formatCode>General</c:formatCode>
                <c:ptCount val="11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37</c:v>
                </c:pt>
                <c:pt idx="4">
                  <c:v>62</c:v>
                </c:pt>
                <c:pt idx="5">
                  <c:v>64</c:v>
                </c:pt>
                <c:pt idx="6">
                  <c:v>82</c:v>
                </c:pt>
                <c:pt idx="7">
                  <c:v>81</c:v>
                </c:pt>
                <c:pt idx="8">
                  <c:v>96</c:v>
                </c:pt>
                <c:pt idx="9">
                  <c:v>106</c:v>
                </c:pt>
                <c:pt idx="1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43-4878-887A-AF970152E1FE}"/>
            </c:ext>
          </c:extLst>
        </c:ser>
        <c:ser>
          <c:idx val="8"/>
          <c:order val="8"/>
          <c:tx>
            <c:strRef>
              <c:f>'EHR-Embase-Results'!$A$40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'EHR-Embase-Results'!$B$40:$L$40</c:f>
              <c:numCache>
                <c:formatCode>General</c:formatCode>
                <c:ptCount val="11"/>
                <c:pt idx="0">
                  <c:v>34</c:v>
                </c:pt>
                <c:pt idx="1">
                  <c:v>46</c:v>
                </c:pt>
                <c:pt idx="2">
                  <c:v>51</c:v>
                </c:pt>
                <c:pt idx="3">
                  <c:v>63</c:v>
                </c:pt>
                <c:pt idx="4">
                  <c:v>56</c:v>
                </c:pt>
                <c:pt idx="5">
                  <c:v>79</c:v>
                </c:pt>
                <c:pt idx="6">
                  <c:v>94</c:v>
                </c:pt>
                <c:pt idx="7">
                  <c:v>97</c:v>
                </c:pt>
                <c:pt idx="8">
                  <c:v>105</c:v>
                </c:pt>
                <c:pt idx="9">
                  <c:v>113</c:v>
                </c:pt>
                <c:pt idx="10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43-4878-887A-AF970152E1FE}"/>
            </c:ext>
          </c:extLst>
        </c:ser>
        <c:ser>
          <c:idx val="9"/>
          <c:order val="9"/>
          <c:tx>
            <c:strRef>
              <c:f>'EHR-Embase-Results'!$A$41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'EHR-Embase-Results'!$B$41:$L$41</c:f>
              <c:numCache>
                <c:formatCode>General</c:formatCode>
                <c:ptCount val="11"/>
                <c:pt idx="0">
                  <c:v>58</c:v>
                </c:pt>
                <c:pt idx="1">
                  <c:v>46</c:v>
                </c:pt>
                <c:pt idx="2">
                  <c:v>58</c:v>
                </c:pt>
                <c:pt idx="3">
                  <c:v>83</c:v>
                </c:pt>
                <c:pt idx="4">
                  <c:v>87</c:v>
                </c:pt>
                <c:pt idx="5">
                  <c:v>113</c:v>
                </c:pt>
                <c:pt idx="6">
                  <c:v>154</c:v>
                </c:pt>
                <c:pt idx="7">
                  <c:v>221</c:v>
                </c:pt>
                <c:pt idx="8">
                  <c:v>216</c:v>
                </c:pt>
                <c:pt idx="9">
                  <c:v>237</c:v>
                </c:pt>
                <c:pt idx="10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43-4878-887A-AF970152E1FE}"/>
            </c:ext>
          </c:extLst>
        </c:ser>
        <c:ser>
          <c:idx val="10"/>
          <c:order val="10"/>
          <c:tx>
            <c:strRef>
              <c:f>'EHR-Embase-Results'!$A$42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'EHR-Embase-Results'!$B$42:$L$42</c:f>
              <c:numCache>
                <c:formatCode>General</c:formatCode>
                <c:ptCount val="11"/>
                <c:pt idx="0">
                  <c:v>81</c:v>
                </c:pt>
                <c:pt idx="1">
                  <c:v>81</c:v>
                </c:pt>
                <c:pt idx="2">
                  <c:v>71</c:v>
                </c:pt>
                <c:pt idx="3">
                  <c:v>66</c:v>
                </c:pt>
                <c:pt idx="4">
                  <c:v>89</c:v>
                </c:pt>
                <c:pt idx="5">
                  <c:v>116</c:v>
                </c:pt>
                <c:pt idx="6">
                  <c:v>133</c:v>
                </c:pt>
                <c:pt idx="7">
                  <c:v>113</c:v>
                </c:pt>
                <c:pt idx="8">
                  <c:v>201</c:v>
                </c:pt>
                <c:pt idx="9">
                  <c:v>180</c:v>
                </c:pt>
                <c:pt idx="10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43-4878-887A-AF970152E1FE}"/>
            </c:ext>
          </c:extLst>
        </c:ser>
        <c:ser>
          <c:idx val="11"/>
          <c:order val="11"/>
          <c:tx>
            <c:strRef>
              <c:f>'EHR-Embase-Results'!$A$43</c:f>
              <c:strCache>
                <c:ptCount val="1"/>
                <c:pt idx="0">
                  <c:v>Multiple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'EHR-Embase-Results'!$B$43:$L$43</c:f>
              <c:numCache>
                <c:formatCode>General</c:formatCode>
                <c:ptCount val="11"/>
                <c:pt idx="0">
                  <c:v>83</c:v>
                </c:pt>
                <c:pt idx="1">
                  <c:v>105</c:v>
                </c:pt>
                <c:pt idx="2">
                  <c:v>57</c:v>
                </c:pt>
                <c:pt idx="3">
                  <c:v>56</c:v>
                </c:pt>
                <c:pt idx="4">
                  <c:v>77</c:v>
                </c:pt>
                <c:pt idx="5">
                  <c:v>45</c:v>
                </c:pt>
                <c:pt idx="6">
                  <c:v>55</c:v>
                </c:pt>
                <c:pt idx="7">
                  <c:v>95</c:v>
                </c:pt>
                <c:pt idx="8">
                  <c:v>15</c:v>
                </c:pt>
                <c:pt idx="9">
                  <c:v>43</c:v>
                </c:pt>
                <c:pt idx="1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443-4878-887A-AF970152E1FE}"/>
            </c:ext>
          </c:extLst>
        </c:ser>
        <c:ser>
          <c:idx val="12"/>
          <c:order val="12"/>
          <c:tx>
            <c:strRef>
              <c:f>'EHR-Embase-Results'!$A$44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'EHR-Embase-Results'!$B$44:$L$44</c:f>
              <c:numCache>
                <c:formatCode>General</c:formatCode>
                <c:ptCount val="11"/>
                <c:pt idx="0">
                  <c:v>30</c:v>
                </c:pt>
                <c:pt idx="1">
                  <c:v>55</c:v>
                </c:pt>
                <c:pt idx="2">
                  <c:v>51</c:v>
                </c:pt>
                <c:pt idx="3">
                  <c:v>36</c:v>
                </c:pt>
                <c:pt idx="4">
                  <c:v>69</c:v>
                </c:pt>
                <c:pt idx="5">
                  <c:v>88</c:v>
                </c:pt>
                <c:pt idx="6">
                  <c:v>106</c:v>
                </c:pt>
                <c:pt idx="7">
                  <c:v>111</c:v>
                </c:pt>
                <c:pt idx="8">
                  <c:v>101</c:v>
                </c:pt>
                <c:pt idx="9">
                  <c:v>102</c:v>
                </c:pt>
                <c:pt idx="10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443-4878-887A-AF970152E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848519759"/>
        <c:axId val="848513999"/>
      </c:barChart>
      <c:catAx>
        <c:axId val="84851975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3999"/>
        <c:crosses val="autoZero"/>
        <c:auto val="1"/>
        <c:lblAlgn val="ctr"/>
        <c:lblOffset val="100"/>
        <c:noMultiLvlLbl val="0"/>
      </c:catAx>
      <c:valAx>
        <c:axId val="8485139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093362509117436E-2"/>
          <c:y val="2.7900302055567816E-2"/>
          <c:w val="0.70898569102103481"/>
          <c:h val="0.907214076580872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Population!$A$2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Population!$B$2</c:f>
              <c:numCache>
                <c:formatCode>General</c:formatCode>
                <c:ptCount val="1"/>
                <c:pt idx="0">
                  <c:v>348753.68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C-4BB8-9518-398994095D8F}"/>
            </c:ext>
          </c:extLst>
        </c:ser>
        <c:ser>
          <c:idx val="1"/>
          <c:order val="1"/>
          <c:tx>
            <c:strRef>
              <c:f>Population!$A$3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Population!$B$3</c:f>
              <c:numCache>
                <c:formatCode>General</c:formatCode>
                <c:ptCount val="1"/>
                <c:pt idx="0">
                  <c:v>170659.277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C-4BB8-9518-398994095D8F}"/>
            </c:ext>
          </c:extLst>
        </c:ser>
        <c:ser>
          <c:idx val="2"/>
          <c:order val="2"/>
          <c:tx>
            <c:strRef>
              <c:f>Population!$A$4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Population!$B$4</c:f>
              <c:numCache>
                <c:formatCode>General</c:formatCode>
                <c:ptCount val="1"/>
                <c:pt idx="0">
                  <c:v>69138.191999999995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CC-4BB8-9518-398994095D8F}"/>
            </c:ext>
          </c:extLst>
        </c:ser>
        <c:ser>
          <c:idx val="3"/>
          <c:order val="3"/>
          <c:tx>
            <c:strRef>
              <c:f>Population!$A$5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Population!$B$5</c:f>
              <c:numCache>
                <c:formatCode>General</c:formatCode>
                <c:ptCount val="1"/>
                <c:pt idx="0">
                  <c:v>692796.60499999998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CC-4BB8-9518-398994095D8F}"/>
            </c:ext>
          </c:extLst>
        </c:ser>
        <c:ser>
          <c:idx val="4"/>
          <c:order val="4"/>
          <c:tx>
            <c:strRef>
              <c:f>Population!$A$6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Population!$B$6</c:f>
              <c:numCache>
                <c:formatCode>General</c:formatCode>
                <c:ptCount val="1"/>
                <c:pt idx="0">
                  <c:v>1427456.45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CC-4BB8-9518-398994095D8F}"/>
            </c:ext>
          </c:extLst>
        </c:ser>
        <c:ser>
          <c:idx val="5"/>
          <c:order val="5"/>
          <c:tx>
            <c:strRef>
              <c:f>Population!$A$7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Population!$B$7</c:f>
              <c:numCache>
                <c:formatCode>General</c:formatCode>
                <c:ptCount val="1"/>
                <c:pt idx="0">
                  <c:v>228658.95600000001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CC-4BB8-9518-398994095D8F}"/>
            </c:ext>
          </c:extLst>
        </c:ser>
        <c:ser>
          <c:idx val="6"/>
          <c:order val="6"/>
          <c:tx>
            <c:strRef>
              <c:f>Population!$A$8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Population!$B$8</c:f>
              <c:numCache>
                <c:formatCode>General</c:formatCode>
                <c:ptCount val="1"/>
                <c:pt idx="0">
                  <c:v>1972488.753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CC-4BB8-9518-398994095D8F}"/>
            </c:ext>
          </c:extLst>
        </c:ser>
        <c:ser>
          <c:idx val="7"/>
          <c:order val="7"/>
          <c:tx>
            <c:strRef>
              <c:f>Population!$A$9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Population!$B$9</c:f>
              <c:numCache>
                <c:formatCode>General</c:formatCode>
                <c:ptCount val="1"/>
                <c:pt idx="0">
                  <c:v>695149.429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CC-4BB8-9518-398994095D8F}"/>
            </c:ext>
          </c:extLst>
        </c:ser>
        <c:ser>
          <c:idx val="8"/>
          <c:order val="8"/>
          <c:tx>
            <c:strRef>
              <c:f>Population!$A$10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Population!$B$10</c:f>
              <c:numCache>
                <c:formatCode>General</c:formatCode>
                <c:ptCount val="1"/>
                <c:pt idx="0">
                  <c:v>1512068.8419999999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CC-4BB8-9518-398994095D8F}"/>
            </c:ext>
          </c:extLst>
        </c:ser>
        <c:ser>
          <c:idx val="9"/>
          <c:order val="9"/>
          <c:tx>
            <c:strRef>
              <c:f>Population!$A$11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Population!$B$11</c:f>
              <c:numCache>
                <c:formatCode>General</c:formatCode>
                <c:ptCount val="1"/>
                <c:pt idx="0">
                  <c:v>376946.745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CC-4BB8-9518-398994095D8F}"/>
            </c:ext>
          </c:extLst>
        </c:ser>
        <c:ser>
          <c:idx val="10"/>
          <c:order val="10"/>
          <c:tx>
            <c:strRef>
              <c:f>Population!$A$12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Population!$B$12</c:f>
              <c:numCache>
                <c:formatCode>General</c:formatCode>
                <c:ptCount val="1"/>
                <c:pt idx="0">
                  <c:v>31927.149000000001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CC-4BB8-9518-398994095D8F}"/>
            </c:ext>
          </c:extLst>
        </c:ser>
        <c:ser>
          <c:idx val="11"/>
          <c:order val="11"/>
          <c:tx>
            <c:strRef>
              <c:f>Population!$A$13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1F8EC0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Population!$B$13</c:f>
              <c:numCache>
                <c:formatCode>General</c:formatCode>
                <c:ptCount val="1"/>
                <c:pt idx="0">
                  <c:v>623972.44799999997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FCC-4BB8-9518-398994095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100"/>
        <c:axId val="826392719"/>
        <c:axId val="826394639"/>
      </c:barChart>
      <c:catAx>
        <c:axId val="826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4639"/>
        <c:crosses val="autoZero"/>
        <c:auto val="1"/>
        <c:lblAlgn val="ctr"/>
        <c:lblOffset val="100"/>
        <c:noMultiLvlLbl val="0"/>
      </c:catAx>
      <c:valAx>
        <c:axId val="82639463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spc="0" baseline="0">
                <a:solidFill>
                  <a:sysClr val="windowText" lastClr="000000"/>
                </a:solidFill>
              </a:rPr>
              <a:t>Trends in the Proportion of GWAS Publications Over Time by Geographic Region (Embase)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'GWAS-Embase-Results'!$A$32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'GWAS-Embase-Results'!$B$31:$L$31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'GWAS-Embase-Results'!$B$32:$L$32</c:f>
              <c:numCache>
                <c:formatCode>General</c:formatCode>
                <c:ptCount val="11"/>
                <c:pt idx="0">
                  <c:v>80</c:v>
                </c:pt>
                <c:pt idx="1">
                  <c:v>83</c:v>
                </c:pt>
                <c:pt idx="2">
                  <c:v>65</c:v>
                </c:pt>
                <c:pt idx="3">
                  <c:v>111</c:v>
                </c:pt>
                <c:pt idx="4">
                  <c:v>99</c:v>
                </c:pt>
                <c:pt idx="5">
                  <c:v>126</c:v>
                </c:pt>
                <c:pt idx="6">
                  <c:v>77</c:v>
                </c:pt>
                <c:pt idx="7">
                  <c:v>104</c:v>
                </c:pt>
                <c:pt idx="8">
                  <c:v>95</c:v>
                </c:pt>
                <c:pt idx="9">
                  <c:v>83</c:v>
                </c:pt>
                <c:pt idx="1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DA-45C4-B9E8-5EBD4F9663F8}"/>
            </c:ext>
          </c:extLst>
        </c:ser>
        <c:ser>
          <c:idx val="1"/>
          <c:order val="1"/>
          <c:tx>
            <c:strRef>
              <c:f>'GWAS-Embase-Results'!$A$33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'GWAS-Embase-Results'!$B$31:$L$31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'GWAS-Embase-Results'!$B$33:$L$33</c:f>
              <c:numCache>
                <c:formatCode>General</c:formatCode>
                <c:ptCount val="11"/>
                <c:pt idx="0">
                  <c:v>17</c:v>
                </c:pt>
                <c:pt idx="1">
                  <c:v>10</c:v>
                </c:pt>
                <c:pt idx="2">
                  <c:v>13</c:v>
                </c:pt>
                <c:pt idx="3">
                  <c:v>12</c:v>
                </c:pt>
                <c:pt idx="4">
                  <c:v>20</c:v>
                </c:pt>
                <c:pt idx="5">
                  <c:v>23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18</c:v>
                </c:pt>
                <c:pt idx="1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DA-45C4-B9E8-5EBD4F9663F8}"/>
            </c:ext>
          </c:extLst>
        </c:ser>
        <c:ser>
          <c:idx val="2"/>
          <c:order val="2"/>
          <c:tx>
            <c:strRef>
              <c:f>'GWAS-Embase-Results'!$A$34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'GWAS-Embase-Results'!$B$31:$L$31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'GWAS-Embase-Results'!$B$34:$L$34</c:f>
              <c:numCache>
                <c:formatCode>General</c:formatCode>
                <c:ptCount val="11"/>
                <c:pt idx="0">
                  <c:v>41</c:v>
                </c:pt>
                <c:pt idx="1">
                  <c:v>25</c:v>
                </c:pt>
                <c:pt idx="2">
                  <c:v>42</c:v>
                </c:pt>
                <c:pt idx="3">
                  <c:v>43</c:v>
                </c:pt>
                <c:pt idx="4">
                  <c:v>74</c:v>
                </c:pt>
                <c:pt idx="5">
                  <c:v>94</c:v>
                </c:pt>
                <c:pt idx="6">
                  <c:v>123</c:v>
                </c:pt>
                <c:pt idx="7">
                  <c:v>178</c:v>
                </c:pt>
                <c:pt idx="8">
                  <c:v>188</c:v>
                </c:pt>
                <c:pt idx="9">
                  <c:v>246</c:v>
                </c:pt>
                <c:pt idx="10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DA-45C4-B9E8-5EBD4F9663F8}"/>
            </c:ext>
          </c:extLst>
        </c:ser>
        <c:ser>
          <c:idx val="3"/>
          <c:order val="3"/>
          <c:tx>
            <c:strRef>
              <c:f>'GWAS-Embase-Results'!$A$35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'GWAS-Embase-Results'!$B$31:$L$31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'GWAS-Embase-Results'!$B$35:$L$35</c:f>
              <c:numCache>
                <c:formatCode>General</c:formatCode>
                <c:ptCount val="11"/>
                <c:pt idx="0">
                  <c:v>106</c:v>
                </c:pt>
                <c:pt idx="1">
                  <c:v>113</c:v>
                </c:pt>
                <c:pt idx="2">
                  <c:v>125</c:v>
                </c:pt>
                <c:pt idx="3">
                  <c:v>148</c:v>
                </c:pt>
                <c:pt idx="4">
                  <c:v>145</c:v>
                </c:pt>
                <c:pt idx="5">
                  <c:v>209</c:v>
                </c:pt>
                <c:pt idx="6">
                  <c:v>165</c:v>
                </c:pt>
                <c:pt idx="7">
                  <c:v>145</c:v>
                </c:pt>
                <c:pt idx="8">
                  <c:v>149</c:v>
                </c:pt>
                <c:pt idx="9">
                  <c:v>124</c:v>
                </c:pt>
                <c:pt idx="10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DA-45C4-B9E8-5EBD4F9663F8}"/>
            </c:ext>
          </c:extLst>
        </c:ser>
        <c:ser>
          <c:idx val="4"/>
          <c:order val="4"/>
          <c:tx>
            <c:strRef>
              <c:f>'GWAS-Embase-Results'!$A$36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'GWAS-Embase-Results'!$B$31:$L$31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'GWAS-Embase-Results'!$B$36:$L$36</c:f>
              <c:numCache>
                <c:formatCode>General</c:formatCode>
                <c:ptCount val="11"/>
                <c:pt idx="0">
                  <c:v>45</c:v>
                </c:pt>
                <c:pt idx="1">
                  <c:v>62</c:v>
                </c:pt>
                <c:pt idx="2">
                  <c:v>46</c:v>
                </c:pt>
                <c:pt idx="3">
                  <c:v>54</c:v>
                </c:pt>
                <c:pt idx="4">
                  <c:v>63</c:v>
                </c:pt>
                <c:pt idx="5">
                  <c:v>83</c:v>
                </c:pt>
                <c:pt idx="6">
                  <c:v>80</c:v>
                </c:pt>
                <c:pt idx="7">
                  <c:v>87</c:v>
                </c:pt>
                <c:pt idx="8">
                  <c:v>67</c:v>
                </c:pt>
                <c:pt idx="9">
                  <c:v>59</c:v>
                </c:pt>
                <c:pt idx="1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DA-45C4-B9E8-5EBD4F9663F8}"/>
            </c:ext>
          </c:extLst>
        </c:ser>
        <c:ser>
          <c:idx val="5"/>
          <c:order val="5"/>
          <c:tx>
            <c:strRef>
              <c:f>'GWAS-Embase-Results'!$A$37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'GWAS-Embase-Results'!$B$31:$L$31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'GWAS-Embase-Results'!$B$37:$L$37</c:f>
              <c:numCache>
                <c:formatCode>General</c:formatCode>
                <c:ptCount val="11"/>
                <c:pt idx="0">
                  <c:v>51</c:v>
                </c:pt>
                <c:pt idx="1">
                  <c:v>23</c:v>
                </c:pt>
                <c:pt idx="2">
                  <c:v>30</c:v>
                </c:pt>
                <c:pt idx="3">
                  <c:v>34</c:v>
                </c:pt>
                <c:pt idx="4">
                  <c:v>52</c:v>
                </c:pt>
                <c:pt idx="5">
                  <c:v>65</c:v>
                </c:pt>
                <c:pt idx="6">
                  <c:v>55</c:v>
                </c:pt>
                <c:pt idx="7">
                  <c:v>84</c:v>
                </c:pt>
                <c:pt idx="8">
                  <c:v>77</c:v>
                </c:pt>
                <c:pt idx="9">
                  <c:v>72</c:v>
                </c:pt>
                <c:pt idx="10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DA-45C4-B9E8-5EBD4F9663F8}"/>
            </c:ext>
          </c:extLst>
        </c:ser>
        <c:ser>
          <c:idx val="6"/>
          <c:order val="6"/>
          <c:tx>
            <c:strRef>
              <c:f>'GWAS-Embase-Results'!$A$38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'GWAS-Embase-Results'!$B$31:$L$31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'GWAS-Embase-Results'!$B$38:$L$38</c:f>
              <c:numCache>
                <c:formatCode>General</c:formatCode>
                <c:ptCount val="11"/>
                <c:pt idx="0">
                  <c:v>22</c:v>
                </c:pt>
                <c:pt idx="1">
                  <c:v>11</c:v>
                </c:pt>
                <c:pt idx="2">
                  <c:v>13</c:v>
                </c:pt>
                <c:pt idx="3">
                  <c:v>18</c:v>
                </c:pt>
                <c:pt idx="4">
                  <c:v>13</c:v>
                </c:pt>
                <c:pt idx="5">
                  <c:v>29</c:v>
                </c:pt>
                <c:pt idx="6">
                  <c:v>27</c:v>
                </c:pt>
                <c:pt idx="7">
                  <c:v>24</c:v>
                </c:pt>
                <c:pt idx="8">
                  <c:v>31</c:v>
                </c:pt>
                <c:pt idx="9">
                  <c:v>24</c:v>
                </c:pt>
                <c:pt idx="1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DA-45C4-B9E8-5EBD4F9663F8}"/>
            </c:ext>
          </c:extLst>
        </c:ser>
        <c:ser>
          <c:idx val="7"/>
          <c:order val="7"/>
          <c:tx>
            <c:strRef>
              <c:f>'GWAS-Embase-Results'!$A$39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'GWAS-Embase-Results'!$B$31:$L$31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'GWAS-Embase-Results'!$B$39:$L$39</c:f>
              <c:numCache>
                <c:formatCode>General</c:formatCode>
                <c:ptCount val="11"/>
                <c:pt idx="0">
                  <c:v>15</c:v>
                </c:pt>
                <c:pt idx="1">
                  <c:v>9</c:v>
                </c:pt>
                <c:pt idx="2">
                  <c:v>14</c:v>
                </c:pt>
                <c:pt idx="3">
                  <c:v>14</c:v>
                </c:pt>
                <c:pt idx="4">
                  <c:v>16</c:v>
                </c:pt>
                <c:pt idx="5">
                  <c:v>19</c:v>
                </c:pt>
                <c:pt idx="6">
                  <c:v>11</c:v>
                </c:pt>
                <c:pt idx="7">
                  <c:v>18</c:v>
                </c:pt>
                <c:pt idx="8">
                  <c:v>21</c:v>
                </c:pt>
                <c:pt idx="9">
                  <c:v>17</c:v>
                </c:pt>
                <c:pt idx="1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BDA-45C4-B9E8-5EBD4F9663F8}"/>
            </c:ext>
          </c:extLst>
        </c:ser>
        <c:ser>
          <c:idx val="8"/>
          <c:order val="8"/>
          <c:tx>
            <c:strRef>
              <c:f>'GWAS-Embase-Results'!$A$40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'GWAS-Embase-Results'!$B$31:$L$31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'GWAS-Embase-Results'!$B$40:$L$40</c:f>
              <c:numCache>
                <c:formatCode>General</c:formatCode>
                <c:ptCount val="11"/>
                <c:pt idx="0">
                  <c:v>17</c:v>
                </c:pt>
                <c:pt idx="1">
                  <c:v>20</c:v>
                </c:pt>
                <c:pt idx="2">
                  <c:v>32</c:v>
                </c:pt>
                <c:pt idx="3">
                  <c:v>40</c:v>
                </c:pt>
                <c:pt idx="4">
                  <c:v>33</c:v>
                </c:pt>
                <c:pt idx="5">
                  <c:v>39</c:v>
                </c:pt>
                <c:pt idx="6">
                  <c:v>45</c:v>
                </c:pt>
                <c:pt idx="7">
                  <c:v>65</c:v>
                </c:pt>
                <c:pt idx="8">
                  <c:v>59</c:v>
                </c:pt>
                <c:pt idx="9">
                  <c:v>64</c:v>
                </c:pt>
                <c:pt idx="1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DA-45C4-B9E8-5EBD4F9663F8}"/>
            </c:ext>
          </c:extLst>
        </c:ser>
        <c:ser>
          <c:idx val="9"/>
          <c:order val="9"/>
          <c:tx>
            <c:strRef>
              <c:f>'GWAS-Embase-Results'!$A$41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'GWAS-Embase-Results'!$B$31:$L$31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'GWAS-Embase-Results'!$B$41:$L$41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11</c:v>
                </c:pt>
                <c:pt idx="3">
                  <c:v>15</c:v>
                </c:pt>
                <c:pt idx="4">
                  <c:v>22</c:v>
                </c:pt>
                <c:pt idx="5">
                  <c:v>22</c:v>
                </c:pt>
                <c:pt idx="6">
                  <c:v>33</c:v>
                </c:pt>
                <c:pt idx="7">
                  <c:v>34</c:v>
                </c:pt>
                <c:pt idx="8">
                  <c:v>21</c:v>
                </c:pt>
                <c:pt idx="9">
                  <c:v>20</c:v>
                </c:pt>
                <c:pt idx="1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BDA-45C4-B9E8-5EBD4F9663F8}"/>
            </c:ext>
          </c:extLst>
        </c:ser>
        <c:ser>
          <c:idx val="10"/>
          <c:order val="10"/>
          <c:tx>
            <c:strRef>
              <c:f>'GWAS-Embase-Results'!$A$42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'GWAS-Embase-Results'!$B$31:$L$31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'GWAS-Embase-Results'!$B$42:$L$42</c:f>
              <c:numCache>
                <c:formatCode>General</c:formatCode>
                <c:ptCount val="11"/>
                <c:pt idx="0">
                  <c:v>10</c:v>
                </c:pt>
                <c:pt idx="1">
                  <c:v>17</c:v>
                </c:pt>
                <c:pt idx="2">
                  <c:v>17</c:v>
                </c:pt>
                <c:pt idx="3">
                  <c:v>25</c:v>
                </c:pt>
                <c:pt idx="4">
                  <c:v>19</c:v>
                </c:pt>
                <c:pt idx="5">
                  <c:v>19</c:v>
                </c:pt>
                <c:pt idx="6">
                  <c:v>23</c:v>
                </c:pt>
                <c:pt idx="7">
                  <c:v>17</c:v>
                </c:pt>
                <c:pt idx="8">
                  <c:v>18</c:v>
                </c:pt>
                <c:pt idx="9">
                  <c:v>18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BDA-45C4-B9E8-5EBD4F9663F8}"/>
            </c:ext>
          </c:extLst>
        </c:ser>
        <c:ser>
          <c:idx val="11"/>
          <c:order val="11"/>
          <c:tx>
            <c:strRef>
              <c:f>'GWAS-Embase-Results'!$A$43</c:f>
              <c:strCache>
                <c:ptCount val="1"/>
                <c:pt idx="0">
                  <c:v>Multiple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'GWAS-Embase-Results'!$B$31:$L$31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'GWAS-Embase-Results'!$B$43:$L$43</c:f>
              <c:numCache>
                <c:formatCode>General</c:formatCode>
                <c:ptCount val="11"/>
                <c:pt idx="0">
                  <c:v>94</c:v>
                </c:pt>
                <c:pt idx="1">
                  <c:v>93</c:v>
                </c:pt>
                <c:pt idx="2">
                  <c:v>51</c:v>
                </c:pt>
                <c:pt idx="3">
                  <c:v>90</c:v>
                </c:pt>
                <c:pt idx="4">
                  <c:v>77</c:v>
                </c:pt>
                <c:pt idx="5">
                  <c:v>95</c:v>
                </c:pt>
                <c:pt idx="6">
                  <c:v>78</c:v>
                </c:pt>
                <c:pt idx="7">
                  <c:v>97</c:v>
                </c:pt>
                <c:pt idx="8">
                  <c:v>91</c:v>
                </c:pt>
                <c:pt idx="9">
                  <c:v>84</c:v>
                </c:pt>
                <c:pt idx="1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BDA-45C4-B9E8-5EBD4F9663F8}"/>
            </c:ext>
          </c:extLst>
        </c:ser>
        <c:ser>
          <c:idx val="12"/>
          <c:order val="12"/>
          <c:tx>
            <c:strRef>
              <c:f>'GWAS-Embase-Results'!$A$44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'GWAS-Embase-Results'!$B$31:$L$31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'GWAS-Embase-Results'!$B$44:$L$44</c:f>
              <c:numCache>
                <c:formatCode>General</c:formatCode>
                <c:ptCount val="11"/>
                <c:pt idx="0">
                  <c:v>16</c:v>
                </c:pt>
                <c:pt idx="1">
                  <c:v>12</c:v>
                </c:pt>
                <c:pt idx="2">
                  <c:v>17</c:v>
                </c:pt>
                <c:pt idx="3">
                  <c:v>32</c:v>
                </c:pt>
                <c:pt idx="4">
                  <c:v>22</c:v>
                </c:pt>
                <c:pt idx="5">
                  <c:v>32</c:v>
                </c:pt>
                <c:pt idx="6">
                  <c:v>28</c:v>
                </c:pt>
                <c:pt idx="7">
                  <c:v>48</c:v>
                </c:pt>
                <c:pt idx="8">
                  <c:v>38</c:v>
                </c:pt>
                <c:pt idx="9">
                  <c:v>35</c:v>
                </c:pt>
                <c:pt idx="1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BDA-45C4-B9E8-5EBD4F966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848519759"/>
        <c:axId val="848513999"/>
      </c:barChart>
      <c:catAx>
        <c:axId val="84851975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3999"/>
        <c:crosses val="autoZero"/>
        <c:auto val="1"/>
        <c:lblAlgn val="ctr"/>
        <c:lblOffset val="100"/>
        <c:noMultiLvlLbl val="0"/>
      </c:catAx>
      <c:valAx>
        <c:axId val="8485139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093362509117436E-2"/>
          <c:y val="2.7900302055567816E-2"/>
          <c:w val="0.70898569102103481"/>
          <c:h val="0.907214076580872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Population!$A$2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Population!$B$2</c:f>
              <c:numCache>
                <c:formatCode>General</c:formatCode>
                <c:ptCount val="1"/>
                <c:pt idx="0">
                  <c:v>348753.68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2-4615-8D06-2DA6D82EABB4}"/>
            </c:ext>
          </c:extLst>
        </c:ser>
        <c:ser>
          <c:idx val="1"/>
          <c:order val="1"/>
          <c:tx>
            <c:strRef>
              <c:f>Population!$A$3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Population!$B$3</c:f>
              <c:numCache>
                <c:formatCode>General</c:formatCode>
                <c:ptCount val="1"/>
                <c:pt idx="0">
                  <c:v>170659.277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B2-4615-8D06-2DA6D82EABB4}"/>
            </c:ext>
          </c:extLst>
        </c:ser>
        <c:ser>
          <c:idx val="2"/>
          <c:order val="2"/>
          <c:tx>
            <c:strRef>
              <c:f>Population!$A$4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Population!$B$4</c:f>
              <c:numCache>
                <c:formatCode>General</c:formatCode>
                <c:ptCount val="1"/>
                <c:pt idx="0">
                  <c:v>69138.191999999995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B2-4615-8D06-2DA6D82EABB4}"/>
            </c:ext>
          </c:extLst>
        </c:ser>
        <c:ser>
          <c:idx val="3"/>
          <c:order val="3"/>
          <c:tx>
            <c:strRef>
              <c:f>Population!$A$5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Population!$B$5</c:f>
              <c:numCache>
                <c:formatCode>General</c:formatCode>
                <c:ptCount val="1"/>
                <c:pt idx="0">
                  <c:v>692796.60499999998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B2-4615-8D06-2DA6D82EABB4}"/>
            </c:ext>
          </c:extLst>
        </c:ser>
        <c:ser>
          <c:idx val="4"/>
          <c:order val="4"/>
          <c:tx>
            <c:strRef>
              <c:f>Population!$A$6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Population!$B$6</c:f>
              <c:numCache>
                <c:formatCode>General</c:formatCode>
                <c:ptCount val="1"/>
                <c:pt idx="0">
                  <c:v>1427456.45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B2-4615-8D06-2DA6D82EABB4}"/>
            </c:ext>
          </c:extLst>
        </c:ser>
        <c:ser>
          <c:idx val="5"/>
          <c:order val="5"/>
          <c:tx>
            <c:strRef>
              <c:f>Population!$A$7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Population!$B$7</c:f>
              <c:numCache>
                <c:formatCode>General</c:formatCode>
                <c:ptCount val="1"/>
                <c:pt idx="0">
                  <c:v>228658.95600000001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B2-4615-8D06-2DA6D82EABB4}"/>
            </c:ext>
          </c:extLst>
        </c:ser>
        <c:ser>
          <c:idx val="6"/>
          <c:order val="6"/>
          <c:tx>
            <c:strRef>
              <c:f>Population!$A$8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Population!$B$8</c:f>
              <c:numCache>
                <c:formatCode>General</c:formatCode>
                <c:ptCount val="1"/>
                <c:pt idx="0">
                  <c:v>1972488.753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B2-4615-8D06-2DA6D82EABB4}"/>
            </c:ext>
          </c:extLst>
        </c:ser>
        <c:ser>
          <c:idx val="7"/>
          <c:order val="7"/>
          <c:tx>
            <c:strRef>
              <c:f>Population!$A$9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Population!$B$9</c:f>
              <c:numCache>
                <c:formatCode>General</c:formatCode>
                <c:ptCount val="1"/>
                <c:pt idx="0">
                  <c:v>695149.429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B2-4615-8D06-2DA6D82EABB4}"/>
            </c:ext>
          </c:extLst>
        </c:ser>
        <c:ser>
          <c:idx val="8"/>
          <c:order val="8"/>
          <c:tx>
            <c:strRef>
              <c:f>Population!$A$10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Population!$B$10</c:f>
              <c:numCache>
                <c:formatCode>General</c:formatCode>
                <c:ptCount val="1"/>
                <c:pt idx="0">
                  <c:v>1512068.8419999999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B2-4615-8D06-2DA6D82EABB4}"/>
            </c:ext>
          </c:extLst>
        </c:ser>
        <c:ser>
          <c:idx val="9"/>
          <c:order val="9"/>
          <c:tx>
            <c:strRef>
              <c:f>Population!$A$11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Population!$B$11</c:f>
              <c:numCache>
                <c:formatCode>General</c:formatCode>
                <c:ptCount val="1"/>
                <c:pt idx="0">
                  <c:v>376946.745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B2-4615-8D06-2DA6D82EABB4}"/>
            </c:ext>
          </c:extLst>
        </c:ser>
        <c:ser>
          <c:idx val="10"/>
          <c:order val="10"/>
          <c:tx>
            <c:strRef>
              <c:f>Population!$A$12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Population!$B$12</c:f>
              <c:numCache>
                <c:formatCode>General</c:formatCode>
                <c:ptCount val="1"/>
                <c:pt idx="0">
                  <c:v>31927.149000000001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AB2-4615-8D06-2DA6D82EABB4}"/>
            </c:ext>
          </c:extLst>
        </c:ser>
        <c:ser>
          <c:idx val="11"/>
          <c:order val="11"/>
          <c:tx>
            <c:strRef>
              <c:f>Population!$A$13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1F8EC0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Population!$B$13</c:f>
              <c:numCache>
                <c:formatCode>General</c:formatCode>
                <c:ptCount val="1"/>
                <c:pt idx="0">
                  <c:v>623972.44799999997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AB2-4615-8D06-2DA6D82EA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100"/>
        <c:axId val="826392719"/>
        <c:axId val="826394639"/>
      </c:barChart>
      <c:catAx>
        <c:axId val="826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4639"/>
        <c:crosses val="autoZero"/>
        <c:auto val="1"/>
        <c:lblAlgn val="ctr"/>
        <c:lblOffset val="100"/>
        <c:noMultiLvlLbl val="0"/>
      </c:catAx>
      <c:valAx>
        <c:axId val="82639463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Trends in the Proportion of GWAS Publications Over Time by Geographic Region (Medline)</a:t>
            </a:r>
          </a:p>
        </c:rich>
      </c:tx>
      <c:layout>
        <c:manualLayout>
          <c:xMode val="edge"/>
          <c:yMode val="edge"/>
          <c:x val="0.12888887642881469"/>
          <c:y val="2.2084195997239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'GWAS-Medline-Results'!$A$32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'GWAS-Medline-Results'!$B$31:$L$31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'GWAS-Medline-Results'!$B$32:$L$32</c:f>
              <c:numCache>
                <c:formatCode>General</c:formatCode>
                <c:ptCount val="11"/>
                <c:pt idx="0">
                  <c:v>75</c:v>
                </c:pt>
                <c:pt idx="1">
                  <c:v>67</c:v>
                </c:pt>
                <c:pt idx="2">
                  <c:v>66</c:v>
                </c:pt>
                <c:pt idx="3">
                  <c:v>67</c:v>
                </c:pt>
                <c:pt idx="4">
                  <c:v>63</c:v>
                </c:pt>
                <c:pt idx="5">
                  <c:v>66</c:v>
                </c:pt>
                <c:pt idx="6">
                  <c:v>42</c:v>
                </c:pt>
                <c:pt idx="7">
                  <c:v>44</c:v>
                </c:pt>
                <c:pt idx="8">
                  <c:v>24</c:v>
                </c:pt>
                <c:pt idx="9">
                  <c:v>25</c:v>
                </c:pt>
                <c:pt idx="1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4-4EEE-8C8A-5B2DE5138FBA}"/>
            </c:ext>
          </c:extLst>
        </c:ser>
        <c:ser>
          <c:idx val="1"/>
          <c:order val="1"/>
          <c:tx>
            <c:strRef>
              <c:f>'GWAS-Medline-Results'!$A$33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'GWAS-Medline-Results'!$B$31:$L$31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'GWAS-Medline-Results'!$B$33:$L$33</c:f>
              <c:numCache>
                <c:formatCode>General</c:formatCode>
                <c:ptCount val="11"/>
                <c:pt idx="0">
                  <c:v>16</c:v>
                </c:pt>
                <c:pt idx="1">
                  <c:v>10</c:v>
                </c:pt>
                <c:pt idx="2">
                  <c:v>15</c:v>
                </c:pt>
                <c:pt idx="3">
                  <c:v>5</c:v>
                </c:pt>
                <c:pt idx="4">
                  <c:v>24</c:v>
                </c:pt>
                <c:pt idx="5">
                  <c:v>23</c:v>
                </c:pt>
                <c:pt idx="6">
                  <c:v>17</c:v>
                </c:pt>
                <c:pt idx="7">
                  <c:v>24</c:v>
                </c:pt>
                <c:pt idx="8">
                  <c:v>16</c:v>
                </c:pt>
                <c:pt idx="9">
                  <c:v>11</c:v>
                </c:pt>
                <c:pt idx="1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54-4EEE-8C8A-5B2DE5138FBA}"/>
            </c:ext>
          </c:extLst>
        </c:ser>
        <c:ser>
          <c:idx val="2"/>
          <c:order val="2"/>
          <c:tx>
            <c:strRef>
              <c:f>'GWAS-Medline-Results'!$A$34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'GWAS-Medline-Results'!$B$31:$L$31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'GWAS-Medline-Results'!$B$34:$L$34</c:f>
              <c:numCache>
                <c:formatCode>General</c:formatCode>
                <c:ptCount val="11"/>
                <c:pt idx="0">
                  <c:v>12</c:v>
                </c:pt>
                <c:pt idx="1">
                  <c:v>24</c:v>
                </c:pt>
                <c:pt idx="2">
                  <c:v>28</c:v>
                </c:pt>
                <c:pt idx="3">
                  <c:v>34</c:v>
                </c:pt>
                <c:pt idx="4">
                  <c:v>84</c:v>
                </c:pt>
                <c:pt idx="5">
                  <c:v>105</c:v>
                </c:pt>
                <c:pt idx="6">
                  <c:v>99</c:v>
                </c:pt>
                <c:pt idx="7">
                  <c:v>132</c:v>
                </c:pt>
                <c:pt idx="8">
                  <c:v>65</c:v>
                </c:pt>
                <c:pt idx="9">
                  <c:v>74</c:v>
                </c:pt>
                <c:pt idx="10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54-4EEE-8C8A-5B2DE5138FBA}"/>
            </c:ext>
          </c:extLst>
        </c:ser>
        <c:ser>
          <c:idx val="3"/>
          <c:order val="3"/>
          <c:tx>
            <c:strRef>
              <c:f>'GWAS-Medline-Results'!$A$35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'GWAS-Medline-Results'!$B$31:$L$31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'GWAS-Medline-Results'!$B$35:$L$35</c:f>
              <c:numCache>
                <c:formatCode>General</c:formatCode>
                <c:ptCount val="11"/>
                <c:pt idx="0">
                  <c:v>119</c:v>
                </c:pt>
                <c:pt idx="1">
                  <c:v>142</c:v>
                </c:pt>
                <c:pt idx="2">
                  <c:v>116</c:v>
                </c:pt>
                <c:pt idx="3">
                  <c:v>130</c:v>
                </c:pt>
                <c:pt idx="4">
                  <c:v>119</c:v>
                </c:pt>
                <c:pt idx="5">
                  <c:v>143</c:v>
                </c:pt>
                <c:pt idx="6">
                  <c:v>130</c:v>
                </c:pt>
                <c:pt idx="7">
                  <c:v>113</c:v>
                </c:pt>
                <c:pt idx="8">
                  <c:v>35</c:v>
                </c:pt>
                <c:pt idx="9">
                  <c:v>45</c:v>
                </c:pt>
                <c:pt idx="10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54-4EEE-8C8A-5B2DE5138FBA}"/>
            </c:ext>
          </c:extLst>
        </c:ser>
        <c:ser>
          <c:idx val="4"/>
          <c:order val="4"/>
          <c:tx>
            <c:strRef>
              <c:f>'GWAS-Medline-Results'!$A$36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'GWAS-Medline-Results'!$B$31:$L$31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'GWAS-Medline-Results'!$B$36:$L$36</c:f>
              <c:numCache>
                <c:formatCode>General</c:formatCode>
                <c:ptCount val="11"/>
                <c:pt idx="0">
                  <c:v>106</c:v>
                </c:pt>
                <c:pt idx="1">
                  <c:v>111</c:v>
                </c:pt>
                <c:pt idx="2">
                  <c:v>138</c:v>
                </c:pt>
                <c:pt idx="3">
                  <c:v>100</c:v>
                </c:pt>
                <c:pt idx="4">
                  <c:v>99</c:v>
                </c:pt>
                <c:pt idx="5">
                  <c:v>121</c:v>
                </c:pt>
                <c:pt idx="6">
                  <c:v>115</c:v>
                </c:pt>
                <c:pt idx="7">
                  <c:v>95</c:v>
                </c:pt>
                <c:pt idx="8">
                  <c:v>41</c:v>
                </c:pt>
                <c:pt idx="9">
                  <c:v>27</c:v>
                </c:pt>
                <c:pt idx="1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54-4EEE-8C8A-5B2DE5138FBA}"/>
            </c:ext>
          </c:extLst>
        </c:ser>
        <c:ser>
          <c:idx val="5"/>
          <c:order val="5"/>
          <c:tx>
            <c:strRef>
              <c:f>'GWAS-Medline-Results'!$A$37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'GWAS-Medline-Results'!$B$31:$L$31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'GWAS-Medline-Results'!$B$37:$L$37</c:f>
              <c:numCache>
                <c:formatCode>General</c:formatCode>
                <c:ptCount val="11"/>
                <c:pt idx="0">
                  <c:v>72</c:v>
                </c:pt>
                <c:pt idx="1">
                  <c:v>66</c:v>
                </c:pt>
                <c:pt idx="2">
                  <c:v>47</c:v>
                </c:pt>
                <c:pt idx="3">
                  <c:v>76</c:v>
                </c:pt>
                <c:pt idx="4">
                  <c:v>62</c:v>
                </c:pt>
                <c:pt idx="5">
                  <c:v>74</c:v>
                </c:pt>
                <c:pt idx="6">
                  <c:v>83</c:v>
                </c:pt>
                <c:pt idx="7">
                  <c:v>94</c:v>
                </c:pt>
                <c:pt idx="8">
                  <c:v>44</c:v>
                </c:pt>
                <c:pt idx="9">
                  <c:v>35</c:v>
                </c:pt>
                <c:pt idx="1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54-4EEE-8C8A-5B2DE5138FBA}"/>
            </c:ext>
          </c:extLst>
        </c:ser>
        <c:ser>
          <c:idx val="6"/>
          <c:order val="6"/>
          <c:tx>
            <c:strRef>
              <c:f>'GWAS-Medline-Results'!$A$38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'GWAS-Medline-Results'!$B$31:$L$31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'GWAS-Medline-Results'!$B$38:$L$38</c:f>
              <c:numCache>
                <c:formatCode>General</c:formatCode>
                <c:ptCount val="11"/>
                <c:pt idx="0">
                  <c:v>20</c:v>
                </c:pt>
                <c:pt idx="1">
                  <c:v>21</c:v>
                </c:pt>
                <c:pt idx="2">
                  <c:v>17</c:v>
                </c:pt>
                <c:pt idx="3">
                  <c:v>10</c:v>
                </c:pt>
                <c:pt idx="4">
                  <c:v>15</c:v>
                </c:pt>
                <c:pt idx="5">
                  <c:v>23</c:v>
                </c:pt>
                <c:pt idx="6">
                  <c:v>21</c:v>
                </c:pt>
                <c:pt idx="7">
                  <c:v>16</c:v>
                </c:pt>
                <c:pt idx="8">
                  <c:v>15</c:v>
                </c:pt>
                <c:pt idx="9">
                  <c:v>9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54-4EEE-8C8A-5B2DE5138FBA}"/>
            </c:ext>
          </c:extLst>
        </c:ser>
        <c:ser>
          <c:idx val="7"/>
          <c:order val="7"/>
          <c:tx>
            <c:strRef>
              <c:f>'GWAS-Medline-Results'!$A$39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'GWAS-Medline-Results'!$B$31:$L$31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'GWAS-Medline-Results'!$B$39:$L$39</c:f>
              <c:numCache>
                <c:formatCode>General</c:formatCode>
                <c:ptCount val="11"/>
                <c:pt idx="0">
                  <c:v>9</c:v>
                </c:pt>
                <c:pt idx="1">
                  <c:v>11</c:v>
                </c:pt>
                <c:pt idx="2">
                  <c:v>9</c:v>
                </c:pt>
                <c:pt idx="3">
                  <c:v>15</c:v>
                </c:pt>
                <c:pt idx="4">
                  <c:v>14</c:v>
                </c:pt>
                <c:pt idx="5">
                  <c:v>14</c:v>
                </c:pt>
                <c:pt idx="6">
                  <c:v>8</c:v>
                </c:pt>
                <c:pt idx="7">
                  <c:v>12</c:v>
                </c:pt>
                <c:pt idx="8">
                  <c:v>8</c:v>
                </c:pt>
                <c:pt idx="9">
                  <c:v>3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54-4EEE-8C8A-5B2DE5138FBA}"/>
            </c:ext>
          </c:extLst>
        </c:ser>
        <c:ser>
          <c:idx val="8"/>
          <c:order val="8"/>
          <c:tx>
            <c:strRef>
              <c:f>'GWAS-Medline-Results'!$A$40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'GWAS-Medline-Results'!$B$31:$L$31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'GWAS-Medline-Results'!$B$40:$L$40</c:f>
              <c:numCache>
                <c:formatCode>General</c:formatCode>
                <c:ptCount val="11"/>
                <c:pt idx="0">
                  <c:v>19</c:v>
                </c:pt>
                <c:pt idx="1">
                  <c:v>19</c:v>
                </c:pt>
                <c:pt idx="2">
                  <c:v>23</c:v>
                </c:pt>
                <c:pt idx="3">
                  <c:v>22</c:v>
                </c:pt>
                <c:pt idx="4">
                  <c:v>28</c:v>
                </c:pt>
                <c:pt idx="5">
                  <c:v>22</c:v>
                </c:pt>
                <c:pt idx="6">
                  <c:v>29</c:v>
                </c:pt>
                <c:pt idx="7">
                  <c:v>36</c:v>
                </c:pt>
                <c:pt idx="8">
                  <c:v>21</c:v>
                </c:pt>
                <c:pt idx="9">
                  <c:v>26</c:v>
                </c:pt>
                <c:pt idx="1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54-4EEE-8C8A-5B2DE5138FBA}"/>
            </c:ext>
          </c:extLst>
        </c:ser>
        <c:ser>
          <c:idx val="9"/>
          <c:order val="9"/>
          <c:tx>
            <c:strRef>
              <c:f>'GWAS-Medline-Results'!$A$41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'GWAS-Medline-Results'!$B$31:$L$31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'GWAS-Medline-Results'!$B$41:$L$41</c:f>
              <c:numCache>
                <c:formatCode>General</c:formatCode>
                <c:ptCount val="11"/>
                <c:pt idx="0">
                  <c:v>14</c:v>
                </c:pt>
                <c:pt idx="1">
                  <c:v>22</c:v>
                </c:pt>
                <c:pt idx="2">
                  <c:v>21</c:v>
                </c:pt>
                <c:pt idx="3">
                  <c:v>23</c:v>
                </c:pt>
                <c:pt idx="4">
                  <c:v>19</c:v>
                </c:pt>
                <c:pt idx="5">
                  <c:v>23</c:v>
                </c:pt>
                <c:pt idx="6">
                  <c:v>28</c:v>
                </c:pt>
                <c:pt idx="7">
                  <c:v>25</c:v>
                </c:pt>
                <c:pt idx="8">
                  <c:v>15</c:v>
                </c:pt>
                <c:pt idx="9">
                  <c:v>14</c:v>
                </c:pt>
                <c:pt idx="1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54-4EEE-8C8A-5B2DE5138FBA}"/>
            </c:ext>
          </c:extLst>
        </c:ser>
        <c:ser>
          <c:idx val="10"/>
          <c:order val="10"/>
          <c:tx>
            <c:strRef>
              <c:f>'GWAS-Medline-Results'!$A$42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'GWAS-Medline-Results'!$B$31:$L$31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'GWAS-Medline-Results'!$B$42:$L$42</c:f>
              <c:numCache>
                <c:formatCode>General</c:formatCode>
                <c:ptCount val="11"/>
                <c:pt idx="0">
                  <c:v>14</c:v>
                </c:pt>
                <c:pt idx="1">
                  <c:v>10</c:v>
                </c:pt>
                <c:pt idx="2">
                  <c:v>12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17</c:v>
                </c:pt>
                <c:pt idx="7">
                  <c:v>18</c:v>
                </c:pt>
                <c:pt idx="8">
                  <c:v>22</c:v>
                </c:pt>
                <c:pt idx="9">
                  <c:v>13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54-4EEE-8C8A-5B2DE5138FBA}"/>
            </c:ext>
          </c:extLst>
        </c:ser>
        <c:ser>
          <c:idx val="11"/>
          <c:order val="11"/>
          <c:tx>
            <c:strRef>
              <c:f>'GWAS-Medline-Results'!$A$43</c:f>
              <c:strCache>
                <c:ptCount val="1"/>
                <c:pt idx="0">
                  <c:v>Multiple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'GWAS-Medline-Results'!$B$31:$L$31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'GWAS-Medline-Results'!$B$43:$L$43</c:f>
              <c:numCache>
                <c:formatCode>General</c:formatCode>
                <c:ptCount val="11"/>
                <c:pt idx="0">
                  <c:v>59</c:v>
                </c:pt>
                <c:pt idx="1">
                  <c:v>67</c:v>
                </c:pt>
                <c:pt idx="2">
                  <c:v>62</c:v>
                </c:pt>
                <c:pt idx="3">
                  <c:v>54</c:v>
                </c:pt>
                <c:pt idx="4">
                  <c:v>62</c:v>
                </c:pt>
                <c:pt idx="5">
                  <c:v>48</c:v>
                </c:pt>
                <c:pt idx="6">
                  <c:v>71</c:v>
                </c:pt>
                <c:pt idx="7">
                  <c:v>52</c:v>
                </c:pt>
                <c:pt idx="8">
                  <c:v>18</c:v>
                </c:pt>
                <c:pt idx="9">
                  <c:v>10</c:v>
                </c:pt>
                <c:pt idx="1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754-4EEE-8C8A-5B2DE5138FBA}"/>
            </c:ext>
          </c:extLst>
        </c:ser>
        <c:ser>
          <c:idx val="12"/>
          <c:order val="12"/>
          <c:tx>
            <c:strRef>
              <c:f>'GWAS-Medline-Results'!$A$44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'GWAS-Medline-Results'!$B$31:$L$31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'GWAS-Medline-Results'!$B$44:$L$44</c:f>
              <c:numCache>
                <c:formatCode>General</c:formatCode>
                <c:ptCount val="11"/>
                <c:pt idx="0">
                  <c:v>13</c:v>
                </c:pt>
                <c:pt idx="1">
                  <c:v>27</c:v>
                </c:pt>
                <c:pt idx="2">
                  <c:v>18</c:v>
                </c:pt>
                <c:pt idx="3">
                  <c:v>30</c:v>
                </c:pt>
                <c:pt idx="4">
                  <c:v>24</c:v>
                </c:pt>
                <c:pt idx="5">
                  <c:v>20</c:v>
                </c:pt>
                <c:pt idx="6">
                  <c:v>27</c:v>
                </c:pt>
                <c:pt idx="7">
                  <c:v>27</c:v>
                </c:pt>
                <c:pt idx="8">
                  <c:v>17</c:v>
                </c:pt>
                <c:pt idx="9">
                  <c:v>15</c:v>
                </c:pt>
                <c:pt idx="1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754-4EEE-8C8A-5B2DE5138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848519759"/>
        <c:axId val="848513999"/>
      </c:barChart>
      <c:catAx>
        <c:axId val="84851975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3999"/>
        <c:crosses val="autoZero"/>
        <c:auto val="1"/>
        <c:lblAlgn val="ctr"/>
        <c:lblOffset val="100"/>
        <c:noMultiLvlLbl val="0"/>
      </c:catAx>
      <c:valAx>
        <c:axId val="8485139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093362509117436E-2"/>
          <c:y val="2.7900302055567816E-2"/>
          <c:w val="0.70898569102103481"/>
          <c:h val="0.907214076580872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Population!$A$2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Population!$B$2</c:f>
              <c:numCache>
                <c:formatCode>General</c:formatCode>
                <c:ptCount val="1"/>
                <c:pt idx="0">
                  <c:v>348753.68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A-48D0-8F55-CC5A97DF14E0}"/>
            </c:ext>
          </c:extLst>
        </c:ser>
        <c:ser>
          <c:idx val="1"/>
          <c:order val="1"/>
          <c:tx>
            <c:strRef>
              <c:f>Population!$A$3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Population!$B$3</c:f>
              <c:numCache>
                <c:formatCode>General</c:formatCode>
                <c:ptCount val="1"/>
                <c:pt idx="0">
                  <c:v>170659.277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4A-48D0-8F55-CC5A97DF14E0}"/>
            </c:ext>
          </c:extLst>
        </c:ser>
        <c:ser>
          <c:idx val="2"/>
          <c:order val="2"/>
          <c:tx>
            <c:strRef>
              <c:f>Population!$A$4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Population!$B$4</c:f>
              <c:numCache>
                <c:formatCode>General</c:formatCode>
                <c:ptCount val="1"/>
                <c:pt idx="0">
                  <c:v>69138.191999999995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4A-48D0-8F55-CC5A97DF14E0}"/>
            </c:ext>
          </c:extLst>
        </c:ser>
        <c:ser>
          <c:idx val="3"/>
          <c:order val="3"/>
          <c:tx>
            <c:strRef>
              <c:f>Population!$A$5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Population!$B$5</c:f>
              <c:numCache>
                <c:formatCode>General</c:formatCode>
                <c:ptCount val="1"/>
                <c:pt idx="0">
                  <c:v>692796.60499999998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4A-48D0-8F55-CC5A97DF14E0}"/>
            </c:ext>
          </c:extLst>
        </c:ser>
        <c:ser>
          <c:idx val="4"/>
          <c:order val="4"/>
          <c:tx>
            <c:strRef>
              <c:f>Population!$A$6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Population!$B$6</c:f>
              <c:numCache>
                <c:formatCode>General</c:formatCode>
                <c:ptCount val="1"/>
                <c:pt idx="0">
                  <c:v>1427456.45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4A-48D0-8F55-CC5A97DF14E0}"/>
            </c:ext>
          </c:extLst>
        </c:ser>
        <c:ser>
          <c:idx val="5"/>
          <c:order val="5"/>
          <c:tx>
            <c:strRef>
              <c:f>Population!$A$7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Population!$B$7</c:f>
              <c:numCache>
                <c:formatCode>General</c:formatCode>
                <c:ptCount val="1"/>
                <c:pt idx="0">
                  <c:v>228658.95600000001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4A-48D0-8F55-CC5A97DF14E0}"/>
            </c:ext>
          </c:extLst>
        </c:ser>
        <c:ser>
          <c:idx val="6"/>
          <c:order val="6"/>
          <c:tx>
            <c:strRef>
              <c:f>Population!$A$8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Population!$B$8</c:f>
              <c:numCache>
                <c:formatCode>General</c:formatCode>
                <c:ptCount val="1"/>
                <c:pt idx="0">
                  <c:v>1972488.753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4A-48D0-8F55-CC5A97DF14E0}"/>
            </c:ext>
          </c:extLst>
        </c:ser>
        <c:ser>
          <c:idx val="7"/>
          <c:order val="7"/>
          <c:tx>
            <c:strRef>
              <c:f>Population!$A$9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Population!$B$9</c:f>
              <c:numCache>
                <c:formatCode>General</c:formatCode>
                <c:ptCount val="1"/>
                <c:pt idx="0">
                  <c:v>695149.429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4A-48D0-8F55-CC5A97DF14E0}"/>
            </c:ext>
          </c:extLst>
        </c:ser>
        <c:ser>
          <c:idx val="8"/>
          <c:order val="8"/>
          <c:tx>
            <c:strRef>
              <c:f>Population!$A$10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Population!$B$10</c:f>
              <c:numCache>
                <c:formatCode>General</c:formatCode>
                <c:ptCount val="1"/>
                <c:pt idx="0">
                  <c:v>1512068.8419999999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4A-48D0-8F55-CC5A97DF14E0}"/>
            </c:ext>
          </c:extLst>
        </c:ser>
        <c:ser>
          <c:idx val="9"/>
          <c:order val="9"/>
          <c:tx>
            <c:strRef>
              <c:f>Population!$A$11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Population!$B$11</c:f>
              <c:numCache>
                <c:formatCode>General</c:formatCode>
                <c:ptCount val="1"/>
                <c:pt idx="0">
                  <c:v>376946.745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4A-48D0-8F55-CC5A97DF14E0}"/>
            </c:ext>
          </c:extLst>
        </c:ser>
        <c:ser>
          <c:idx val="10"/>
          <c:order val="10"/>
          <c:tx>
            <c:strRef>
              <c:f>Population!$A$12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Population!$B$12</c:f>
              <c:numCache>
                <c:formatCode>General</c:formatCode>
                <c:ptCount val="1"/>
                <c:pt idx="0">
                  <c:v>31927.149000000001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D4A-48D0-8F55-CC5A97DF14E0}"/>
            </c:ext>
          </c:extLst>
        </c:ser>
        <c:ser>
          <c:idx val="11"/>
          <c:order val="11"/>
          <c:tx>
            <c:strRef>
              <c:f>Population!$A$13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1F8EC0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Population!$B$13</c:f>
              <c:numCache>
                <c:formatCode>General</c:formatCode>
                <c:ptCount val="1"/>
                <c:pt idx="0">
                  <c:v>623972.44799999997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D4A-48D0-8F55-CC5A97DF1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100"/>
        <c:axId val="826392719"/>
        <c:axId val="826394639"/>
      </c:barChart>
      <c:catAx>
        <c:axId val="826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4639"/>
        <c:crosses val="autoZero"/>
        <c:auto val="1"/>
        <c:lblAlgn val="ctr"/>
        <c:lblOffset val="100"/>
        <c:noMultiLvlLbl val="0"/>
      </c:catAx>
      <c:valAx>
        <c:axId val="82639463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8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2888887642881469"/>
          <c:y val="2.2084195997239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'EHR-Medline-Results'!$A$32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'EHR-Medline-Results'!$B$32:$L$32</c:f>
              <c:numCache>
                <c:formatCode>General</c:formatCode>
                <c:ptCount val="11"/>
                <c:pt idx="0">
                  <c:v>935</c:v>
                </c:pt>
                <c:pt idx="1">
                  <c:v>951</c:v>
                </c:pt>
                <c:pt idx="2">
                  <c:v>906</c:v>
                </c:pt>
                <c:pt idx="3">
                  <c:v>798</c:v>
                </c:pt>
                <c:pt idx="4">
                  <c:v>870</c:v>
                </c:pt>
                <c:pt idx="5">
                  <c:v>894</c:v>
                </c:pt>
                <c:pt idx="6">
                  <c:v>973</c:v>
                </c:pt>
                <c:pt idx="7">
                  <c:v>827</c:v>
                </c:pt>
                <c:pt idx="8">
                  <c:v>564</c:v>
                </c:pt>
                <c:pt idx="9">
                  <c:v>596</c:v>
                </c:pt>
                <c:pt idx="10">
                  <c:v>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6-4286-AA09-7B3C355781BB}"/>
            </c:ext>
          </c:extLst>
        </c:ser>
        <c:ser>
          <c:idx val="1"/>
          <c:order val="1"/>
          <c:tx>
            <c:strRef>
              <c:f>'EHR-Medline-Results'!$A$33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'EHR-Medline-Results'!$B$33:$L$33</c:f>
              <c:numCache>
                <c:formatCode>General</c:formatCode>
                <c:ptCount val="11"/>
                <c:pt idx="0">
                  <c:v>68</c:v>
                </c:pt>
                <c:pt idx="1">
                  <c:v>71</c:v>
                </c:pt>
                <c:pt idx="2">
                  <c:v>58</c:v>
                </c:pt>
                <c:pt idx="3">
                  <c:v>76</c:v>
                </c:pt>
                <c:pt idx="4">
                  <c:v>66</c:v>
                </c:pt>
                <c:pt idx="5">
                  <c:v>82</c:v>
                </c:pt>
                <c:pt idx="6">
                  <c:v>99</c:v>
                </c:pt>
                <c:pt idx="7">
                  <c:v>97</c:v>
                </c:pt>
                <c:pt idx="8">
                  <c:v>67</c:v>
                </c:pt>
                <c:pt idx="9">
                  <c:v>64</c:v>
                </c:pt>
                <c:pt idx="1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36-4286-AA09-7B3C355781BB}"/>
            </c:ext>
          </c:extLst>
        </c:ser>
        <c:ser>
          <c:idx val="2"/>
          <c:order val="2"/>
          <c:tx>
            <c:strRef>
              <c:f>'EHR-Medline-Results'!$A$34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'EHR-Medline-Results'!$B$34:$L$34</c:f>
              <c:numCache>
                <c:formatCode>General</c:formatCode>
                <c:ptCount val="11"/>
                <c:pt idx="0">
                  <c:v>110</c:v>
                </c:pt>
                <c:pt idx="1">
                  <c:v>138</c:v>
                </c:pt>
                <c:pt idx="2">
                  <c:v>122</c:v>
                </c:pt>
                <c:pt idx="3">
                  <c:v>131</c:v>
                </c:pt>
                <c:pt idx="4">
                  <c:v>142</c:v>
                </c:pt>
                <c:pt idx="5">
                  <c:v>173</c:v>
                </c:pt>
                <c:pt idx="6">
                  <c:v>168</c:v>
                </c:pt>
                <c:pt idx="7">
                  <c:v>150</c:v>
                </c:pt>
                <c:pt idx="8">
                  <c:v>105</c:v>
                </c:pt>
                <c:pt idx="9">
                  <c:v>99</c:v>
                </c:pt>
                <c:pt idx="10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36-4286-AA09-7B3C355781BB}"/>
            </c:ext>
          </c:extLst>
        </c:ser>
        <c:ser>
          <c:idx val="3"/>
          <c:order val="3"/>
          <c:tx>
            <c:strRef>
              <c:f>'EHR-Medline-Results'!$A$35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'EHR-Medline-Results'!$B$35:$L$35</c:f>
              <c:numCache>
                <c:formatCode>General</c:formatCode>
                <c:ptCount val="11"/>
                <c:pt idx="0">
                  <c:v>240</c:v>
                </c:pt>
                <c:pt idx="1">
                  <c:v>291</c:v>
                </c:pt>
                <c:pt idx="2">
                  <c:v>249</c:v>
                </c:pt>
                <c:pt idx="3">
                  <c:v>215</c:v>
                </c:pt>
                <c:pt idx="4">
                  <c:v>234</c:v>
                </c:pt>
                <c:pt idx="5">
                  <c:v>245</c:v>
                </c:pt>
                <c:pt idx="6">
                  <c:v>287</c:v>
                </c:pt>
                <c:pt idx="7">
                  <c:v>237</c:v>
                </c:pt>
                <c:pt idx="8">
                  <c:v>178</c:v>
                </c:pt>
                <c:pt idx="9">
                  <c:v>140</c:v>
                </c:pt>
                <c:pt idx="10">
                  <c:v>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36-4286-AA09-7B3C355781BB}"/>
            </c:ext>
          </c:extLst>
        </c:ser>
        <c:ser>
          <c:idx val="4"/>
          <c:order val="4"/>
          <c:tx>
            <c:strRef>
              <c:f>'EHR-Medline-Results'!$A$36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'EHR-Medline-Results'!$B$36:$L$36</c:f>
              <c:numCache>
                <c:formatCode>General</c:formatCode>
                <c:ptCount val="11"/>
                <c:pt idx="0">
                  <c:v>14</c:v>
                </c:pt>
                <c:pt idx="1">
                  <c:v>30</c:v>
                </c:pt>
                <c:pt idx="2">
                  <c:v>28</c:v>
                </c:pt>
                <c:pt idx="3">
                  <c:v>44</c:v>
                </c:pt>
                <c:pt idx="4">
                  <c:v>69</c:v>
                </c:pt>
                <c:pt idx="5">
                  <c:v>94</c:v>
                </c:pt>
                <c:pt idx="6">
                  <c:v>179</c:v>
                </c:pt>
                <c:pt idx="7">
                  <c:v>123</c:v>
                </c:pt>
                <c:pt idx="8">
                  <c:v>77</c:v>
                </c:pt>
                <c:pt idx="9">
                  <c:v>71</c:v>
                </c:pt>
                <c:pt idx="10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36-4286-AA09-7B3C355781BB}"/>
            </c:ext>
          </c:extLst>
        </c:ser>
        <c:ser>
          <c:idx val="5"/>
          <c:order val="5"/>
          <c:tx>
            <c:strRef>
              <c:f>'EHR-Medline-Results'!$A$37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'EHR-Medline-Results'!$B$37:$L$37</c:f>
              <c:numCache>
                <c:formatCode>General</c:formatCode>
                <c:ptCount val="11"/>
                <c:pt idx="0">
                  <c:v>39</c:v>
                </c:pt>
                <c:pt idx="1">
                  <c:v>61</c:v>
                </c:pt>
                <c:pt idx="2">
                  <c:v>65</c:v>
                </c:pt>
                <c:pt idx="3">
                  <c:v>50</c:v>
                </c:pt>
                <c:pt idx="4">
                  <c:v>61</c:v>
                </c:pt>
                <c:pt idx="5">
                  <c:v>90</c:v>
                </c:pt>
                <c:pt idx="6">
                  <c:v>76</c:v>
                </c:pt>
                <c:pt idx="7">
                  <c:v>83</c:v>
                </c:pt>
                <c:pt idx="8">
                  <c:v>45</c:v>
                </c:pt>
                <c:pt idx="9">
                  <c:v>43</c:v>
                </c:pt>
                <c:pt idx="1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36-4286-AA09-7B3C355781BB}"/>
            </c:ext>
          </c:extLst>
        </c:ser>
        <c:ser>
          <c:idx val="6"/>
          <c:order val="6"/>
          <c:tx>
            <c:strRef>
              <c:f>'EHR-Medline-Results'!$A$38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'EHR-Medline-Results'!$B$38:$L$38</c:f>
              <c:numCache>
                <c:formatCode>General</c:formatCode>
                <c:ptCount val="11"/>
                <c:pt idx="0">
                  <c:v>4</c:v>
                </c:pt>
                <c:pt idx="1">
                  <c:v>6</c:v>
                </c:pt>
                <c:pt idx="2">
                  <c:v>11</c:v>
                </c:pt>
                <c:pt idx="3">
                  <c:v>22</c:v>
                </c:pt>
                <c:pt idx="4">
                  <c:v>12</c:v>
                </c:pt>
                <c:pt idx="5">
                  <c:v>23</c:v>
                </c:pt>
                <c:pt idx="6">
                  <c:v>31</c:v>
                </c:pt>
                <c:pt idx="7">
                  <c:v>23</c:v>
                </c:pt>
                <c:pt idx="8">
                  <c:v>30</c:v>
                </c:pt>
                <c:pt idx="9">
                  <c:v>30</c:v>
                </c:pt>
                <c:pt idx="1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36-4286-AA09-7B3C355781BB}"/>
            </c:ext>
          </c:extLst>
        </c:ser>
        <c:ser>
          <c:idx val="7"/>
          <c:order val="7"/>
          <c:tx>
            <c:strRef>
              <c:f>'EHR-Medline-Results'!$A$39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'EHR-Medline-Results'!$B$39:$L$39</c:f>
              <c:numCache>
                <c:formatCode>General</c:formatCode>
                <c:ptCount val="11"/>
                <c:pt idx="0">
                  <c:v>5</c:v>
                </c:pt>
                <c:pt idx="1">
                  <c:v>2</c:v>
                </c:pt>
                <c:pt idx="2">
                  <c:v>15</c:v>
                </c:pt>
                <c:pt idx="3">
                  <c:v>14</c:v>
                </c:pt>
                <c:pt idx="4">
                  <c:v>23</c:v>
                </c:pt>
                <c:pt idx="5">
                  <c:v>26</c:v>
                </c:pt>
                <c:pt idx="6">
                  <c:v>37</c:v>
                </c:pt>
                <c:pt idx="7">
                  <c:v>22</c:v>
                </c:pt>
                <c:pt idx="8">
                  <c:v>22</c:v>
                </c:pt>
                <c:pt idx="9">
                  <c:v>18</c:v>
                </c:pt>
                <c:pt idx="1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36-4286-AA09-7B3C355781BB}"/>
            </c:ext>
          </c:extLst>
        </c:ser>
        <c:ser>
          <c:idx val="8"/>
          <c:order val="8"/>
          <c:tx>
            <c:strRef>
              <c:f>'EHR-Medline-Results'!$A$40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'EHR-Medline-Results'!$B$40:$L$40</c:f>
              <c:numCache>
                <c:formatCode>General</c:formatCode>
                <c:ptCount val="11"/>
                <c:pt idx="0">
                  <c:v>23</c:v>
                </c:pt>
                <c:pt idx="1">
                  <c:v>24</c:v>
                </c:pt>
                <c:pt idx="2">
                  <c:v>20</c:v>
                </c:pt>
                <c:pt idx="3">
                  <c:v>31</c:v>
                </c:pt>
                <c:pt idx="4">
                  <c:v>32</c:v>
                </c:pt>
                <c:pt idx="5">
                  <c:v>37</c:v>
                </c:pt>
                <c:pt idx="6">
                  <c:v>48</c:v>
                </c:pt>
                <c:pt idx="7">
                  <c:v>50</c:v>
                </c:pt>
                <c:pt idx="8">
                  <c:v>41</c:v>
                </c:pt>
                <c:pt idx="9">
                  <c:v>33</c:v>
                </c:pt>
                <c:pt idx="10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36-4286-AA09-7B3C355781BB}"/>
            </c:ext>
          </c:extLst>
        </c:ser>
        <c:ser>
          <c:idx val="9"/>
          <c:order val="9"/>
          <c:tx>
            <c:strRef>
              <c:f>'EHR-Medline-Results'!$A$41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'EHR-Medline-Results'!$B$41:$L$41</c:f>
              <c:numCache>
                <c:formatCode>General</c:formatCode>
                <c:ptCount val="11"/>
                <c:pt idx="0">
                  <c:v>36</c:v>
                </c:pt>
                <c:pt idx="1">
                  <c:v>25</c:v>
                </c:pt>
                <c:pt idx="2">
                  <c:v>29</c:v>
                </c:pt>
                <c:pt idx="3">
                  <c:v>52</c:v>
                </c:pt>
                <c:pt idx="4">
                  <c:v>48</c:v>
                </c:pt>
                <c:pt idx="5">
                  <c:v>53</c:v>
                </c:pt>
                <c:pt idx="6">
                  <c:v>87</c:v>
                </c:pt>
                <c:pt idx="7">
                  <c:v>81</c:v>
                </c:pt>
                <c:pt idx="8">
                  <c:v>57</c:v>
                </c:pt>
                <c:pt idx="9">
                  <c:v>53</c:v>
                </c:pt>
                <c:pt idx="10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36-4286-AA09-7B3C355781BB}"/>
            </c:ext>
          </c:extLst>
        </c:ser>
        <c:ser>
          <c:idx val="10"/>
          <c:order val="10"/>
          <c:tx>
            <c:strRef>
              <c:f>'EHR-Medline-Results'!$A$42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'EHR-Medline-Results'!$B$42:$L$42</c:f>
              <c:numCache>
                <c:formatCode>General</c:formatCode>
                <c:ptCount val="11"/>
                <c:pt idx="0">
                  <c:v>63</c:v>
                </c:pt>
                <c:pt idx="1">
                  <c:v>53</c:v>
                </c:pt>
                <c:pt idx="2">
                  <c:v>53</c:v>
                </c:pt>
                <c:pt idx="3">
                  <c:v>67</c:v>
                </c:pt>
                <c:pt idx="4">
                  <c:v>50</c:v>
                </c:pt>
                <c:pt idx="5">
                  <c:v>87</c:v>
                </c:pt>
                <c:pt idx="6">
                  <c:v>67</c:v>
                </c:pt>
                <c:pt idx="7">
                  <c:v>75</c:v>
                </c:pt>
                <c:pt idx="8">
                  <c:v>94</c:v>
                </c:pt>
                <c:pt idx="9">
                  <c:v>83</c:v>
                </c:pt>
                <c:pt idx="10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136-4286-AA09-7B3C355781BB}"/>
            </c:ext>
          </c:extLst>
        </c:ser>
        <c:ser>
          <c:idx val="11"/>
          <c:order val="11"/>
          <c:tx>
            <c:strRef>
              <c:f>'EHR-Medline-Results'!$A$43</c:f>
              <c:strCache>
                <c:ptCount val="1"/>
                <c:pt idx="0">
                  <c:v>Multiple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'EHR-Medline-Results'!$B$43:$L$43</c:f>
              <c:numCache>
                <c:formatCode>General</c:formatCode>
                <c:ptCount val="11"/>
                <c:pt idx="0">
                  <c:v>42</c:v>
                </c:pt>
                <c:pt idx="1">
                  <c:v>26</c:v>
                </c:pt>
                <c:pt idx="2">
                  <c:v>50</c:v>
                </c:pt>
                <c:pt idx="3">
                  <c:v>51</c:v>
                </c:pt>
                <c:pt idx="4">
                  <c:v>48</c:v>
                </c:pt>
                <c:pt idx="5">
                  <c:v>42</c:v>
                </c:pt>
                <c:pt idx="6">
                  <c:v>52</c:v>
                </c:pt>
                <c:pt idx="7">
                  <c:v>43</c:v>
                </c:pt>
                <c:pt idx="8">
                  <c:v>22</c:v>
                </c:pt>
                <c:pt idx="9">
                  <c:v>33</c:v>
                </c:pt>
                <c:pt idx="1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136-4286-AA09-7B3C355781BB}"/>
            </c:ext>
          </c:extLst>
        </c:ser>
        <c:ser>
          <c:idx val="12"/>
          <c:order val="12"/>
          <c:tx>
            <c:strRef>
              <c:f>'EHR-Medline-Results'!$A$44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'EHR-Medline-Results'!$B$44:$L$44</c:f>
              <c:numCache>
                <c:formatCode>General</c:formatCode>
                <c:ptCount val="11"/>
                <c:pt idx="0">
                  <c:v>13</c:v>
                </c:pt>
                <c:pt idx="1">
                  <c:v>39</c:v>
                </c:pt>
                <c:pt idx="2">
                  <c:v>22</c:v>
                </c:pt>
                <c:pt idx="3">
                  <c:v>14</c:v>
                </c:pt>
                <c:pt idx="4">
                  <c:v>27</c:v>
                </c:pt>
                <c:pt idx="5">
                  <c:v>32</c:v>
                </c:pt>
                <c:pt idx="6">
                  <c:v>56</c:v>
                </c:pt>
                <c:pt idx="7">
                  <c:v>28</c:v>
                </c:pt>
                <c:pt idx="8">
                  <c:v>35</c:v>
                </c:pt>
                <c:pt idx="9">
                  <c:v>23</c:v>
                </c:pt>
                <c:pt idx="1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136-4286-AA09-7B3C35578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848519759"/>
        <c:axId val="848513999"/>
      </c:barChart>
      <c:catAx>
        <c:axId val="84851975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3999"/>
        <c:crosses val="autoZero"/>
        <c:auto val="1"/>
        <c:lblAlgn val="ctr"/>
        <c:lblOffset val="100"/>
        <c:noMultiLvlLbl val="0"/>
      </c:catAx>
      <c:valAx>
        <c:axId val="8485139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554182</xdr:colOff>
      <xdr:row>1</xdr:row>
      <xdr:rowOff>27709</xdr:rowOff>
    </xdr:from>
    <xdr:to>
      <xdr:col>20</xdr:col>
      <xdr:colOff>11083</xdr:colOff>
      <xdr:row>25</xdr:row>
      <xdr:rowOff>146463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3142FAA4-0313-0B70-62BB-D95CF658F00C}"/>
            </a:ext>
          </a:extLst>
        </xdr:cNvPr>
        <xdr:cNvGrpSpPr/>
      </xdr:nvGrpSpPr>
      <xdr:grpSpPr>
        <a:xfrm>
          <a:off x="554182" y="215086"/>
          <a:ext cx="11740508" cy="4615803"/>
          <a:chOff x="554182" y="207818"/>
          <a:chExt cx="11648901" cy="4441372"/>
        </a:xfrm>
      </xdr:grpSpPr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E1D17F13-B462-4F0E-AF17-75211A813BF4}"/>
              </a:ext>
            </a:extLst>
          </xdr:cNvPr>
          <xdr:cNvGraphicFramePr>
            <a:graphicFrameLocks/>
          </xdr:cNvGraphicFramePr>
        </xdr:nvGraphicFramePr>
        <xdr:xfrm>
          <a:off x="554182" y="207818"/>
          <a:ext cx="10515600" cy="44413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AB72A628-8B70-4ADD-B0E7-F9429F14742C}"/>
              </a:ext>
            </a:extLst>
          </xdr:cNvPr>
          <xdr:cNvGraphicFramePr>
            <a:graphicFrameLocks/>
          </xdr:cNvGraphicFramePr>
        </xdr:nvGraphicFramePr>
        <xdr:xfrm>
          <a:off x="11014363" y="678873"/>
          <a:ext cx="1188720" cy="39090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20</xdr:col>
      <xdr:colOff>429491</xdr:colOff>
      <xdr:row>1</xdr:row>
      <xdr:rowOff>55419</xdr:rowOff>
    </xdr:from>
    <xdr:to>
      <xdr:col>39</xdr:col>
      <xdr:colOff>523701</xdr:colOff>
      <xdr:row>25</xdr:row>
      <xdr:rowOff>174173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A2E4EE28-22C8-D80A-1713-48876E0866C8}"/>
            </a:ext>
          </a:extLst>
        </xdr:cNvPr>
        <xdr:cNvGrpSpPr/>
      </xdr:nvGrpSpPr>
      <xdr:grpSpPr>
        <a:xfrm>
          <a:off x="12713098" y="242796"/>
          <a:ext cx="11763636" cy="4615803"/>
          <a:chOff x="12621491" y="235528"/>
          <a:chExt cx="11676610" cy="4441372"/>
        </a:xfrm>
      </xdr:grpSpPr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E70DBD74-AFAD-44A9-A23D-F5BF0740938B}"/>
              </a:ext>
            </a:extLst>
          </xdr:cNvPr>
          <xdr:cNvGraphicFramePr>
            <a:graphicFrameLocks/>
          </xdr:cNvGraphicFramePr>
        </xdr:nvGraphicFramePr>
        <xdr:xfrm>
          <a:off x="12621491" y="235528"/>
          <a:ext cx="10515600" cy="44413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2" name="Chart 11">
            <a:extLst>
              <a:ext uri="{FF2B5EF4-FFF2-40B4-BE49-F238E27FC236}">
                <a16:creationId xmlns:a16="http://schemas.microsoft.com/office/drawing/2014/main" id="{22E3164F-C8E1-4ECB-BFF1-DF6064BA31B4}"/>
              </a:ext>
            </a:extLst>
          </xdr:cNvPr>
          <xdr:cNvGraphicFramePr>
            <a:graphicFrameLocks/>
          </xdr:cNvGraphicFramePr>
        </xdr:nvGraphicFramePr>
        <xdr:xfrm>
          <a:off x="23109381" y="692727"/>
          <a:ext cx="1188720" cy="39090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20</xdr:col>
      <xdr:colOff>526473</xdr:colOff>
      <xdr:row>31</xdr:row>
      <xdr:rowOff>41563</xdr:rowOff>
    </xdr:from>
    <xdr:to>
      <xdr:col>39</xdr:col>
      <xdr:colOff>592974</xdr:colOff>
      <xdr:row>55</xdr:row>
      <xdr:rowOff>162929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7A337FD8-58E3-1056-94D8-22EEAAC71913}"/>
            </a:ext>
          </a:extLst>
        </xdr:cNvPr>
        <xdr:cNvGrpSpPr/>
      </xdr:nvGrpSpPr>
      <xdr:grpSpPr>
        <a:xfrm>
          <a:off x="12810080" y="5850252"/>
          <a:ext cx="11735927" cy="4618415"/>
          <a:chOff x="12718473" y="5624945"/>
          <a:chExt cx="11648901" cy="4443984"/>
        </a:xfrm>
      </xdr:grpSpPr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CE1FDF0F-329A-4DFE-8611-394A70F2CB76}"/>
              </a:ext>
            </a:extLst>
          </xdr:cNvPr>
          <xdr:cNvGraphicFramePr>
            <a:graphicFrameLocks/>
          </xdr:cNvGraphicFramePr>
        </xdr:nvGraphicFramePr>
        <xdr:xfrm>
          <a:off x="12718473" y="5624945"/>
          <a:ext cx="10515600" cy="444398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13" name="Chart 12">
            <a:extLst>
              <a:ext uri="{FF2B5EF4-FFF2-40B4-BE49-F238E27FC236}">
                <a16:creationId xmlns:a16="http://schemas.microsoft.com/office/drawing/2014/main" id="{0C19FAE0-A7D0-43C4-A224-97B85FF4AF34}"/>
              </a:ext>
            </a:extLst>
          </xdr:cNvPr>
          <xdr:cNvGraphicFramePr>
            <a:graphicFrameLocks/>
          </xdr:cNvGraphicFramePr>
        </xdr:nvGraphicFramePr>
        <xdr:xfrm>
          <a:off x="23178654" y="6082146"/>
          <a:ext cx="1188720" cy="39090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1</xdr:col>
      <xdr:colOff>69272</xdr:colOff>
      <xdr:row>31</xdr:row>
      <xdr:rowOff>13855</xdr:rowOff>
    </xdr:from>
    <xdr:to>
      <xdr:col>20</xdr:col>
      <xdr:colOff>121920</xdr:colOff>
      <xdr:row>55</xdr:row>
      <xdr:rowOff>132609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7376C2B5-0F73-8475-19C2-940016982300}"/>
            </a:ext>
          </a:extLst>
        </xdr:cNvPr>
        <xdr:cNvGrpSpPr/>
      </xdr:nvGrpSpPr>
      <xdr:grpSpPr>
        <a:xfrm>
          <a:off x="683452" y="5822544"/>
          <a:ext cx="11722075" cy="4615803"/>
          <a:chOff x="1108363" y="5569528"/>
          <a:chExt cx="11635048" cy="4441372"/>
        </a:xfrm>
      </xdr:grpSpPr>
      <xdr:graphicFrame macro="">
        <xdr:nvGraphicFramePr>
          <xdr:cNvPr id="10" name="Chart 9">
            <a:extLst>
              <a:ext uri="{FF2B5EF4-FFF2-40B4-BE49-F238E27FC236}">
                <a16:creationId xmlns:a16="http://schemas.microsoft.com/office/drawing/2014/main" id="{94A5DAB6-E3F0-4456-9B61-7D601D5FA8C5}"/>
              </a:ext>
            </a:extLst>
          </xdr:cNvPr>
          <xdr:cNvGraphicFramePr>
            <a:graphicFrameLocks/>
          </xdr:cNvGraphicFramePr>
        </xdr:nvGraphicFramePr>
        <xdr:xfrm>
          <a:off x="1108363" y="5569528"/>
          <a:ext cx="10515600" cy="44413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4" name="Chart 13">
            <a:extLst>
              <a:ext uri="{FF2B5EF4-FFF2-40B4-BE49-F238E27FC236}">
                <a16:creationId xmlns:a16="http://schemas.microsoft.com/office/drawing/2014/main" id="{A0203DCF-FA2E-4ED6-BCC8-CE818E494950}"/>
              </a:ext>
            </a:extLst>
          </xdr:cNvPr>
          <xdr:cNvGraphicFramePr>
            <a:graphicFrameLocks/>
          </xdr:cNvGraphicFramePr>
        </xdr:nvGraphicFramePr>
        <xdr:xfrm>
          <a:off x="11554691" y="6040583"/>
          <a:ext cx="1188720" cy="39090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1</xdr:col>
      <xdr:colOff>150091</xdr:colOff>
      <xdr:row>65</xdr:row>
      <xdr:rowOff>161636</xdr:rowOff>
    </xdr:from>
    <xdr:to>
      <xdr:col>20</xdr:col>
      <xdr:colOff>218901</xdr:colOff>
      <xdr:row>90</xdr:row>
      <xdr:rowOff>95663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CA9A11E0-04E6-4C46-AB1B-4231D643B567}"/>
            </a:ext>
          </a:extLst>
        </xdr:cNvPr>
        <xdr:cNvGrpSpPr/>
      </xdr:nvGrpSpPr>
      <xdr:grpSpPr>
        <a:xfrm>
          <a:off x="764271" y="12341144"/>
          <a:ext cx="11738237" cy="4618453"/>
          <a:chOff x="554182" y="207818"/>
          <a:chExt cx="11648901" cy="4441372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E776830D-A6DB-5444-83DA-F0B59A295544}"/>
              </a:ext>
            </a:extLst>
          </xdr:cNvPr>
          <xdr:cNvGraphicFramePr>
            <a:graphicFrameLocks/>
          </xdr:cNvGraphicFramePr>
        </xdr:nvGraphicFramePr>
        <xdr:xfrm>
          <a:off x="554182" y="207818"/>
          <a:ext cx="10515600" cy="44413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D960D537-F52F-C6CD-E696-F0924434BCD5}"/>
              </a:ext>
            </a:extLst>
          </xdr:cNvPr>
          <xdr:cNvGraphicFramePr>
            <a:graphicFrameLocks/>
          </xdr:cNvGraphicFramePr>
        </xdr:nvGraphicFramePr>
        <xdr:xfrm>
          <a:off x="11014363" y="607703"/>
          <a:ext cx="1188720" cy="39802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  <xdr:twoCellAnchor>
    <xdr:from>
      <xdr:col>21</xdr:col>
      <xdr:colOff>25400</xdr:colOff>
      <xdr:row>66</xdr:row>
      <xdr:rowOff>4619</xdr:rowOff>
    </xdr:from>
    <xdr:to>
      <xdr:col>40</xdr:col>
      <xdr:colOff>119610</xdr:colOff>
      <xdr:row>90</xdr:row>
      <xdr:rowOff>123373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770ED1CC-53B5-4768-97CD-D71B7D8C20DE}"/>
            </a:ext>
          </a:extLst>
        </xdr:cNvPr>
        <xdr:cNvGrpSpPr/>
      </xdr:nvGrpSpPr>
      <xdr:grpSpPr>
        <a:xfrm>
          <a:off x="12923187" y="12371504"/>
          <a:ext cx="11763636" cy="4615803"/>
          <a:chOff x="12621491" y="235528"/>
          <a:chExt cx="11676610" cy="4441372"/>
        </a:xfrm>
      </xdr:grpSpPr>
      <xdr:graphicFrame macro="">
        <xdr:nvGraphicFramePr>
          <xdr:cNvPr id="18" name="Chart 17">
            <a:extLst>
              <a:ext uri="{FF2B5EF4-FFF2-40B4-BE49-F238E27FC236}">
                <a16:creationId xmlns:a16="http://schemas.microsoft.com/office/drawing/2014/main" id="{0456CC00-3971-AAC0-C441-D578DA05566A}"/>
              </a:ext>
            </a:extLst>
          </xdr:cNvPr>
          <xdr:cNvGraphicFramePr>
            <a:graphicFrameLocks/>
          </xdr:cNvGraphicFramePr>
        </xdr:nvGraphicFramePr>
        <xdr:xfrm>
          <a:off x="12621491" y="235528"/>
          <a:ext cx="10515600" cy="44413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graphicFrame macro="">
        <xdr:nvGraphicFramePr>
          <xdr:cNvPr id="19" name="Chart 18">
            <a:extLst>
              <a:ext uri="{FF2B5EF4-FFF2-40B4-BE49-F238E27FC236}">
                <a16:creationId xmlns:a16="http://schemas.microsoft.com/office/drawing/2014/main" id="{1CB64920-CAA2-C7F7-795D-201A8B4AD500}"/>
              </a:ext>
            </a:extLst>
          </xdr:cNvPr>
          <xdr:cNvGraphicFramePr>
            <a:graphicFrameLocks/>
          </xdr:cNvGraphicFramePr>
        </xdr:nvGraphicFramePr>
        <xdr:xfrm>
          <a:off x="23109381" y="651775"/>
          <a:ext cx="1188720" cy="39500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429491</xdr:colOff>
      <xdr:row>1</xdr:row>
      <xdr:rowOff>13855</xdr:rowOff>
    </xdr:from>
    <xdr:to>
      <xdr:col>19</xdr:col>
      <xdr:colOff>468283</xdr:colOff>
      <xdr:row>25</xdr:row>
      <xdr:rowOff>132609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6EA622F4-3372-BA15-3602-13C2548758AC}"/>
            </a:ext>
          </a:extLst>
        </xdr:cNvPr>
        <xdr:cNvGrpSpPr/>
      </xdr:nvGrpSpPr>
      <xdr:grpSpPr>
        <a:xfrm>
          <a:off x="429491" y="198582"/>
          <a:ext cx="11665065" cy="4552209"/>
          <a:chOff x="429491" y="193964"/>
          <a:chExt cx="11621192" cy="4441372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FEA6FA37-50FC-45F1-83BC-2DB868AA66E6}"/>
              </a:ext>
            </a:extLst>
          </xdr:cNvPr>
          <xdr:cNvGraphicFramePr>
            <a:graphicFrameLocks/>
          </xdr:cNvGraphicFramePr>
        </xdr:nvGraphicFramePr>
        <xdr:xfrm>
          <a:off x="429491" y="193964"/>
          <a:ext cx="10515600" cy="44413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FA84D0D7-DDE2-48C0-8D0C-8854E4CD7BBF}"/>
              </a:ext>
            </a:extLst>
          </xdr:cNvPr>
          <xdr:cNvGraphicFramePr>
            <a:graphicFrameLocks/>
          </xdr:cNvGraphicFramePr>
        </xdr:nvGraphicFramePr>
        <xdr:xfrm>
          <a:off x="10861963" y="665018"/>
          <a:ext cx="1188720" cy="39090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600073</xdr:colOff>
      <xdr:row>1</xdr:row>
      <xdr:rowOff>9524</xdr:rowOff>
    </xdr:from>
    <xdr:to>
      <xdr:col>33</xdr:col>
      <xdr:colOff>142873</xdr:colOff>
      <xdr:row>25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F40158-8564-EF12-1FF5-0B47B55BD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152400</xdr:colOff>
      <xdr:row>25</xdr:row>
      <xdr:rowOff>119743</xdr:rowOff>
    </xdr:from>
    <xdr:to>
      <xdr:col>33</xdr:col>
      <xdr:colOff>304800</xdr:colOff>
      <xdr:row>49</xdr:row>
      <xdr:rowOff>119744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5FE01-B761-41C3-93D5-787BBC7E7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28572</xdr:colOff>
      <xdr:row>2</xdr:row>
      <xdr:rowOff>47624</xdr:rowOff>
    </xdr:from>
    <xdr:to>
      <xdr:col>33</xdr:col>
      <xdr:colOff>180972</xdr:colOff>
      <xdr:row>26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1783C9-6F66-426F-BDB9-898A5F3CA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504823</xdr:colOff>
      <xdr:row>1</xdr:row>
      <xdr:rowOff>114299</xdr:rowOff>
    </xdr:from>
    <xdr:to>
      <xdr:col>33</xdr:col>
      <xdr:colOff>47623</xdr:colOff>
      <xdr:row>25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8696E6-2998-45B8-BE21-D1911F714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28572</xdr:colOff>
      <xdr:row>2</xdr:row>
      <xdr:rowOff>47623</xdr:rowOff>
    </xdr:from>
    <xdr:to>
      <xdr:col>33</xdr:col>
      <xdr:colOff>180972</xdr:colOff>
      <xdr:row>27</xdr:row>
      <xdr:rowOff>9254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F3C31B-07B4-4538-B444-92A55AAC8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266702</xdr:colOff>
      <xdr:row>1</xdr:row>
      <xdr:rowOff>38099</xdr:rowOff>
    </xdr:from>
    <xdr:to>
      <xdr:col>5</xdr:col>
      <xdr:colOff>236222</xdr:colOff>
      <xdr:row>22</xdr:row>
      <xdr:rowOff>106679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64E9D9-BC70-EE46-FA62-9E866A358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601980</xdr:colOff>
      <xdr:row>1</xdr:row>
      <xdr:rowOff>38100</xdr:rowOff>
    </xdr:from>
    <xdr:to>
      <xdr:col>7</xdr:col>
      <xdr:colOff>571500</xdr:colOff>
      <xdr:row>22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FBD75C-6652-4036-A2A9-A81E2B0B4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372F8E-68E6-4DA2-8A6D-3B5C37416E29}" name="Table1" displayName="Table1" ref="A1:O27" totalsRowShown="0">
  <autoFilter ref="A1:O27" xr:uid="{82372F8E-68E6-4DA2-8A6D-3B5C37416E29}"/>
  <tableColumns count="15">
    <tableColumn id="1" xr3:uid="{89ED0158-CF73-40C8-9C73-AF6B1BE526F5}" name="Geography"/>
    <tableColumn id="2" xr3:uid="{C937EEA0-0C0E-420B-8CED-D170E19C7064}" name="geographies"/>
    <tableColumn id="3" xr3:uid="{8637E260-5F37-4442-819C-184C1088F7BC}" name="plus EMR"/>
    <tableColumn id="4" xr3:uid="{8872D95B-7A73-4F10-9202-73165F15E702}" name="plus date range"/>
    <tableColumn id="5" xr3:uid="{A3A467C2-95D9-4D10-91C4-817394882D04}" name="2014"/>
    <tableColumn id="6" xr3:uid="{AE3C2733-2752-4C90-BF57-2E1269992901}" name="2015"/>
    <tableColumn id="7" xr3:uid="{EFC90D2F-469F-4F71-A96C-C66B234DF373}" name="2016"/>
    <tableColumn id="8" xr3:uid="{E207F675-1FB7-4D5A-B14A-22B05BE68602}" name="2017"/>
    <tableColumn id="9" xr3:uid="{FC92BCF4-B492-467A-BB94-BBF931008387}" name="2018"/>
    <tableColumn id="10" xr3:uid="{DAC456E5-D9EA-4A1D-9438-C7A36CF9DB53}" name="2019"/>
    <tableColumn id="11" xr3:uid="{2D086AE0-46CC-4DAB-A315-70901FB00E25}" name="2020"/>
    <tableColumn id="12" xr3:uid="{369F62B4-9DA0-47F8-A080-BDC1B4F0FE47}" name="2021"/>
    <tableColumn id="13" xr3:uid="{413A6755-5314-4F92-B389-820FAA7CBA15}" name="2022"/>
    <tableColumn id="14" xr3:uid="{1D6C321E-0462-4B12-B893-C08EEE7C45FE}" name="2023"/>
    <tableColumn id="15" xr3:uid="{D46BF491-B241-439F-9D7B-5DFCED55D0BF}" name="20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09D495-165D-4D59-870E-0BCA0D06A0B5}" name="Table2" displayName="Table2" ref="A31:L45" totalsRowShown="0" headerRowDxfId="67" dataDxfId="65" headerRowBorderDxfId="66" tableBorderDxfId="64" totalsRowBorderDxfId="63">
  <autoFilter ref="A31:L45" xr:uid="{2C09D495-165D-4D59-870E-0BCA0D06A0B5}"/>
  <tableColumns count="12">
    <tableColumn id="1" xr3:uid="{35488CB4-D316-41A7-9FFF-CBC2E6AD54EB}" name="Geography" dataDxfId="62"/>
    <tableColumn id="2" xr3:uid="{23D00B5C-0342-48F8-96F5-DC3A28335721}" name="2014" dataDxfId="61"/>
    <tableColumn id="3" xr3:uid="{A543FC08-921E-4CEA-9214-6A1F4B78A82E}" name="2015" dataDxfId="60"/>
    <tableColumn id="4" xr3:uid="{E8C71C7C-BEDA-40BC-8128-1D240635D831}" name="2016" dataDxfId="59"/>
    <tableColumn id="5" xr3:uid="{D0DF4DD7-6FE5-49AF-96B8-A49D8749E356}" name="2017" dataDxfId="58"/>
    <tableColumn id="6" xr3:uid="{BBE70099-5A6D-4DA5-887D-C2F732E0E877}" name="2018" dataDxfId="57"/>
    <tableColumn id="7" xr3:uid="{9334A449-DC35-40DD-90B2-C5A9FCC85F67}" name="2019" dataDxfId="56"/>
    <tableColumn id="8" xr3:uid="{9E9467EC-EFCD-4951-AA4E-5826270E2B80}" name="2020" dataDxfId="55"/>
    <tableColumn id="9" xr3:uid="{02FF3510-C277-43D0-A3F1-465EDC6E2265}" name="2021" dataDxfId="54"/>
    <tableColumn id="10" xr3:uid="{2787AE29-FD34-4101-8C7D-07DA64B9B056}" name="2022" dataDxfId="53"/>
    <tableColumn id="11" xr3:uid="{89610B22-733D-495E-8D55-32463837E048}" name="2023" dataDxfId="52"/>
    <tableColumn id="12" xr3:uid="{0D08CA0F-F4CF-47B9-B945-C74ED98DC2A4}" name="2024" dataDxfId="5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F292EA3-BDAC-4FCA-9ADC-9C429A8EC466}" name="Table110" displayName="Table110" ref="A1:O27" totalsRowShown="0">
  <autoFilter ref="A1:O27" xr:uid="{82372F8E-68E6-4DA2-8A6D-3B5C37416E29}"/>
  <tableColumns count="15">
    <tableColumn id="1" xr3:uid="{E428E3BD-BD11-47C5-8782-7A53D51B7DC0}" name="Geography"/>
    <tableColumn id="2" xr3:uid="{1CCC346C-83F5-43A1-AE67-A81DB2326AB1}" name="geographies"/>
    <tableColumn id="3" xr3:uid="{A59DA725-54DC-4025-A3A2-B2353317FB4C}" name="plus EMR"/>
    <tableColumn id="4" xr3:uid="{FC99EB0B-A6A7-4B7D-A431-CA85F4B1BEA1}" name="plus date range"/>
    <tableColumn id="5" xr3:uid="{4B5208ED-3FC1-4144-90A2-375DF350F827}" name="2014"/>
    <tableColumn id="6" xr3:uid="{E9FE9496-A882-416C-9370-1F098EAAD2E1}" name="2015"/>
    <tableColumn id="7" xr3:uid="{A9E72E24-FE2E-4D69-8F6D-C21B81FADD4D}" name="2016"/>
    <tableColumn id="8" xr3:uid="{B6CDA65C-B708-4B07-B3A9-6A101228D61F}" name="2017"/>
    <tableColumn id="9" xr3:uid="{CEEA5A45-22E3-41BF-A65C-9880DDAB9C0E}" name="2018"/>
    <tableColumn id="10" xr3:uid="{D9977002-275E-4A9C-9A4D-558FF3F34253}" name="2019"/>
    <tableColumn id="11" xr3:uid="{F0E75B17-2355-4F06-9A03-3E2559F5C806}" name="2020"/>
    <tableColumn id="12" xr3:uid="{B0CC36DB-1DF7-4C14-A46C-AEC69B19242B}" name="2021"/>
    <tableColumn id="13" xr3:uid="{8AB19B5A-65FF-450E-8E0E-A14C8FA95358}" name="2022"/>
    <tableColumn id="14" xr3:uid="{7C965F0B-3892-43FA-944D-A353B51E57CB}" name="2023"/>
    <tableColumn id="15" xr3:uid="{0EA1EA3B-3DA1-4B09-B7F6-018AB192DA4D}" name="202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56F23BE-2E32-4850-A5C6-5316E46BFDF1}" name="Table211" displayName="Table211" ref="A31:L45" totalsRowShown="0" headerRowDxfId="50" dataDxfId="48" headerRowBorderDxfId="49" tableBorderDxfId="47" totalsRowBorderDxfId="46">
  <autoFilter ref="A31:L45" xr:uid="{2C09D495-165D-4D59-870E-0BCA0D06A0B5}"/>
  <tableColumns count="12">
    <tableColumn id="1" xr3:uid="{2575C4C7-521D-47F0-BCD0-E63759F2C017}" name="Geography" dataDxfId="45"/>
    <tableColumn id="2" xr3:uid="{20A01125-BA52-4FDD-9759-7D3A6F5A2A5D}" name="2014" dataDxfId="44"/>
    <tableColumn id="3" xr3:uid="{3003DB3E-0FB4-4F23-8337-DC3FF180DC38}" name="2015" dataDxfId="43"/>
    <tableColumn id="4" xr3:uid="{029208CB-4652-42CA-87B8-636AC9BD811A}" name="2016" dataDxfId="42"/>
    <tableColumn id="5" xr3:uid="{C3DC3F9A-D0A1-44B6-B0B2-CC9E3C1BD7E0}" name="2017" dataDxfId="41"/>
    <tableColumn id="6" xr3:uid="{E66891BD-8325-4965-8119-52BF7354E726}" name="2018" dataDxfId="40"/>
    <tableColumn id="7" xr3:uid="{80E7DEDD-721C-4A13-9600-DD7FF333643F}" name="2019" dataDxfId="39"/>
    <tableColumn id="8" xr3:uid="{20809E4C-97E0-4D36-A5C3-3DF30893360E}" name="2020" dataDxfId="38"/>
    <tableColumn id="9" xr3:uid="{35FB20C3-B616-4DF3-A5CB-4E843CBF909C}" name="2021" dataDxfId="37"/>
    <tableColumn id="10" xr3:uid="{8E8ED8EB-85B1-41FE-B40F-A994EE75E185}" name="2022" dataDxfId="36"/>
    <tableColumn id="11" xr3:uid="{6779D0C0-5AB4-4AAE-A187-60DBA6B54B8C}" name="2023" dataDxfId="35"/>
    <tableColumn id="12" xr3:uid="{D31FBBA0-254A-409F-9BBD-4481AE5DFE94}" name="2024" dataDxfId="3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6106D2-9A06-41B4-900C-1A47CD69F509}" name="Table14" displayName="Table14" ref="A1:O27" totalsRowShown="0">
  <autoFilter ref="A1:O27" xr:uid="{82372F8E-68E6-4DA2-8A6D-3B5C37416E29}"/>
  <tableColumns count="15">
    <tableColumn id="1" xr3:uid="{945E659B-2134-4AF2-9B50-1BD57E402E7F}" name="Geography"/>
    <tableColumn id="2" xr3:uid="{0640AAF3-2FC0-4F77-9082-4222C87CD87E}" name="geographies"/>
    <tableColumn id="3" xr3:uid="{85BE61E8-BE20-4303-A9FD-14FADDD442BB}" name="plus GWAS"/>
    <tableColumn id="4" xr3:uid="{EFA90E31-C364-4EB2-B2E3-BB42D0D3D82F}" name="plus date range"/>
    <tableColumn id="5" xr3:uid="{A0C2FA18-7D94-4361-AEE7-0F00094767F2}" name="2014"/>
    <tableColumn id="6" xr3:uid="{7C9ED519-F8D0-4C73-842C-05604E3ED58A}" name="2015"/>
    <tableColumn id="7" xr3:uid="{DB568A1D-900F-4B71-BC46-C18572319DAE}" name="2016"/>
    <tableColumn id="8" xr3:uid="{297F4349-3CF0-4223-9ADA-FF1E61C3E149}" name="2017"/>
    <tableColumn id="9" xr3:uid="{1209C1BA-C3DE-4D15-BDBD-B088792994F5}" name="2018"/>
    <tableColumn id="10" xr3:uid="{D69A99C7-ACC9-4B8A-A4DA-A3B2D4D4851F}" name="2019"/>
    <tableColumn id="11" xr3:uid="{5F4B38FE-166A-4BD6-AF80-1C148C75EBEC}" name="2020"/>
    <tableColumn id="12" xr3:uid="{2A4A6FF6-9F1C-40D8-88AF-54E3B7017555}" name="2021"/>
    <tableColumn id="13" xr3:uid="{D9DF2171-262A-49F2-BA4B-35D7FECAB7F7}" name="2022"/>
    <tableColumn id="14" xr3:uid="{31CDCF83-067C-4747-8DFE-0D773ADB4F89}" name="2023"/>
    <tableColumn id="15" xr3:uid="{BD522DBF-6750-4AD7-A861-AA1BEDBC2DF1}" name="202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A9D8BC3-FBDA-4481-A28F-235855188AE8}" name="Table26" displayName="Table26" ref="A31:L45" totalsRowShown="0" headerRowDxfId="33" dataDxfId="31" headerRowBorderDxfId="32" tableBorderDxfId="30" totalsRowBorderDxfId="29">
  <autoFilter ref="A31:L45" xr:uid="{2C09D495-165D-4D59-870E-0BCA0D06A0B5}"/>
  <tableColumns count="12">
    <tableColumn id="1" xr3:uid="{03A4BBFB-3EA2-4F65-9342-7137F77C182B}" name="Geography" dataDxfId="28"/>
    <tableColumn id="2" xr3:uid="{A0A5B3B8-D564-44D2-BB14-0AF34093F955}" name="2014" dataDxfId="27">
      <calculatedColumnFormula>E3-E15</calculatedColumnFormula>
    </tableColumn>
    <tableColumn id="3" xr3:uid="{6F007CAA-5E46-42C8-9572-2B31B3A01925}" name="2015" dataDxfId="26"/>
    <tableColumn id="4" xr3:uid="{6D8639FA-B988-4D39-A2BF-6095660A17E0}" name="2016" dataDxfId="25"/>
    <tableColumn id="5" xr3:uid="{613F16B6-4AAF-4A6D-91BA-3E4707A00A9F}" name="2017" dataDxfId="24"/>
    <tableColumn id="6" xr3:uid="{7F74A2D7-8539-404C-9D1B-C7D049C04FDC}" name="2018" dataDxfId="23"/>
    <tableColumn id="7" xr3:uid="{27D0E1AF-78CC-4F56-894A-CB5C69C2FF24}" name="2019" dataDxfId="22"/>
    <tableColumn id="8" xr3:uid="{A00BF48F-46A3-4939-9D66-1949340A657C}" name="2020" dataDxfId="21"/>
    <tableColumn id="9" xr3:uid="{A140AFC8-412D-4415-8530-2CA21B5F0139}" name="2021" dataDxfId="20"/>
    <tableColumn id="10" xr3:uid="{8CA235B0-3CA7-491C-A0A4-E4C04C7715E2}" name="2022" dataDxfId="19"/>
    <tableColumn id="11" xr3:uid="{A251DADE-98D6-4FF4-92BD-16A79BE652EE}" name="2023" dataDxfId="18"/>
    <tableColumn id="12" xr3:uid="{5B86FEF8-CBBD-4CF4-8AB0-CBCDE6FD19E7}" name="2024" dataDxfId="1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38CDB62-1EA1-4356-8DEB-D997177746E4}" name="Table1108" displayName="Table1108" ref="A1:O27" totalsRowShown="0">
  <autoFilter ref="A1:O27" xr:uid="{82372F8E-68E6-4DA2-8A6D-3B5C37416E29}"/>
  <tableColumns count="15">
    <tableColumn id="1" xr3:uid="{FB722734-4F30-4683-BB92-68673CE7344D}" name="Geography"/>
    <tableColumn id="2" xr3:uid="{2CCB55AA-746F-400C-8A83-E1A8119A8474}" name="geographies"/>
    <tableColumn id="3" xr3:uid="{DF7A0513-7E25-466E-9258-A3B7CE9ECD0D}" name="plus GWAS"/>
    <tableColumn id="4" xr3:uid="{49BF555B-BEE9-41CA-9412-4624179A2179}" name="plus date range"/>
    <tableColumn id="5" xr3:uid="{55CFA58B-1105-4462-ADF1-7BA2D9928827}" name="2014"/>
    <tableColumn id="6" xr3:uid="{1C57A3A2-B67F-4721-806D-C262590141BC}" name="2015"/>
    <tableColumn id="7" xr3:uid="{0E6FBE4F-5714-4F82-A847-E7DB1F66A982}" name="2016"/>
    <tableColumn id="8" xr3:uid="{0C965574-C6D2-4FDB-8A86-8556C34C337A}" name="2017"/>
    <tableColumn id="9" xr3:uid="{758C18F1-8F59-4BF4-B726-C56DD5D8CF62}" name="2018"/>
    <tableColumn id="10" xr3:uid="{FBE8AAB5-5E81-4835-BB26-A0C8A2AA49E9}" name="2019"/>
    <tableColumn id="11" xr3:uid="{0FD0A8E6-EA2B-45F8-B95E-974C5F9F91DC}" name="2020"/>
    <tableColumn id="12" xr3:uid="{2A69311B-5AA3-47D1-88CA-81D4D76721E8}" name="2021"/>
    <tableColumn id="13" xr3:uid="{AF2B6982-D63D-4FA7-882D-98A099E9AE6B}" name="2022"/>
    <tableColumn id="14" xr3:uid="{17193035-22C6-4A69-B4F1-1AB1519447A8}" name="2023"/>
    <tableColumn id="15" xr3:uid="{501C3FE5-A8AC-4384-95B1-CBF0BD2359E6}" name="202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F9B2D7A-E60E-40E4-8C4E-B46A60590121}" name="Table2119" displayName="Table2119" ref="A31:L45" totalsRowShown="0" headerRowDxfId="16" dataDxfId="14" headerRowBorderDxfId="15" tableBorderDxfId="13" totalsRowBorderDxfId="12">
  <autoFilter ref="A31:L45" xr:uid="{2C09D495-165D-4D59-870E-0BCA0D06A0B5}"/>
  <tableColumns count="12">
    <tableColumn id="1" xr3:uid="{B2D60109-38AD-465E-9E86-B7BF188E455C}" name="Geography" dataDxfId="11"/>
    <tableColumn id="2" xr3:uid="{2255A22D-DB40-4B83-9A1C-142367397FB2}" name="2014" dataDxfId="10"/>
    <tableColumn id="3" xr3:uid="{97EC7CB7-B5FB-4847-868E-FE10A65DBFB2}" name="2015" dataDxfId="9"/>
    <tableColumn id="4" xr3:uid="{D9B8DEC7-A0C1-4B09-AE3A-95D35924865D}" name="2016" dataDxfId="8"/>
    <tableColumn id="5" xr3:uid="{9B07E652-15E4-408F-8E20-25411D18B648}" name="2017" dataDxfId="7"/>
    <tableColumn id="6" xr3:uid="{9F10F70A-7BCB-4C73-BFBA-7D572F47AB77}" name="2018" dataDxfId="6"/>
    <tableColumn id="7" xr3:uid="{9B4A9E5D-633B-4548-AF1A-854048BF7161}" name="2019" dataDxfId="5"/>
    <tableColumn id="8" xr3:uid="{FBC9E82F-A625-491B-B293-FF68680A579E}" name="2020" dataDxfId="4"/>
    <tableColumn id="9" xr3:uid="{2E95F463-F1C2-4D50-8C6C-C0017D6D8781}" name="2021" dataDxfId="3"/>
    <tableColumn id="10" xr3:uid="{90A73EF7-2C09-4C58-8EFE-2975308C74F9}" name="2022" dataDxfId="2"/>
    <tableColumn id="11" xr3:uid="{681754B4-7B6C-4A0C-A0DD-2D382E195071}" name="2023" dataDxfId="1"/>
    <tableColumn id="12" xr3:uid="{C5462194-AE81-47D0-B3F6-E7F2A588A28A}" name="202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s://population.un.org/wpp/Download/Files/1_Indicator%20(Standard)/CSV_FILES/WPP2024_Demographic_Indicators_Medium.csv.gz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04BD7-D5DF-453A-A79E-6290B77631BC}">
  <dimension ref="A1:AP124"/>
  <sheetViews>
    <sheetView tabSelected="1" topLeftCell="O51" zoomScale="61" zoomScaleNormal="55" workbookViewId="0">
      <selection activeCell="AN71" sqref="AN71"/>
    </sheetView>
  </sheetViews>
  <sheetFormatPr defaultRowHeight="14.5" x14ac:dyDescent="0.35"/>
  <sheetData>
    <row r="1" spans="1:42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</row>
    <row r="2" spans="1:42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</row>
    <row r="3" spans="1:42" x14ac:dyDescent="0.3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</row>
    <row r="4" spans="1:42" x14ac:dyDescent="0.3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</row>
    <row r="5" spans="1:42" x14ac:dyDescent="0.3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</row>
    <row r="6" spans="1:42" x14ac:dyDescent="0.3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</row>
    <row r="7" spans="1:42" x14ac:dyDescent="0.3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</row>
    <row r="8" spans="1:42" x14ac:dyDescent="0.3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</row>
    <row r="9" spans="1:42" x14ac:dyDescent="0.3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</row>
    <row r="10" spans="1:42" x14ac:dyDescent="0.3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</row>
    <row r="11" spans="1:42" x14ac:dyDescent="0.3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</row>
    <row r="12" spans="1:42" x14ac:dyDescent="0.3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</row>
    <row r="13" spans="1:42" x14ac:dyDescent="0.3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</row>
    <row r="14" spans="1:42" x14ac:dyDescent="0.3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</row>
    <row r="15" spans="1:42" x14ac:dyDescent="0.3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</row>
    <row r="16" spans="1:42" x14ac:dyDescent="0.3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</row>
    <row r="17" spans="1:42" x14ac:dyDescent="0.3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</row>
    <row r="18" spans="1:42" x14ac:dyDescent="0.3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</row>
    <row r="19" spans="1:42" x14ac:dyDescent="0.3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</row>
    <row r="20" spans="1:42" x14ac:dyDescent="0.3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</row>
    <row r="21" spans="1:42" x14ac:dyDescent="0.3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</row>
    <row r="22" spans="1:42" x14ac:dyDescent="0.3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</row>
    <row r="23" spans="1:42" x14ac:dyDescent="0.3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</row>
    <row r="24" spans="1:42" x14ac:dyDescent="0.3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</row>
    <row r="25" spans="1:42" x14ac:dyDescent="0.3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</row>
    <row r="26" spans="1:42" x14ac:dyDescent="0.3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</row>
    <row r="27" spans="1:42" x14ac:dyDescent="0.3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</row>
    <row r="28" spans="1:42" x14ac:dyDescent="0.3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</row>
    <row r="29" spans="1:42" x14ac:dyDescent="0.3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</row>
    <row r="30" spans="1:42" x14ac:dyDescent="0.3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</row>
    <row r="31" spans="1:42" x14ac:dyDescent="0.3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</row>
    <row r="32" spans="1:42" x14ac:dyDescent="0.3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</row>
    <row r="33" spans="1:42" x14ac:dyDescent="0.3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</row>
    <row r="34" spans="1:42" x14ac:dyDescent="0.3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</row>
    <row r="35" spans="1:42" x14ac:dyDescent="0.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</row>
    <row r="36" spans="1:42" x14ac:dyDescent="0.3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</row>
    <row r="37" spans="1:42" x14ac:dyDescent="0.3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</row>
    <row r="38" spans="1:42" x14ac:dyDescent="0.3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</row>
    <row r="39" spans="1:42" x14ac:dyDescent="0.3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</row>
    <row r="40" spans="1:42" x14ac:dyDescent="0.3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</row>
    <row r="41" spans="1:42" x14ac:dyDescent="0.3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</row>
    <row r="42" spans="1:42" x14ac:dyDescent="0.3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</row>
    <row r="43" spans="1:42" x14ac:dyDescent="0.3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</row>
    <row r="44" spans="1:42" x14ac:dyDescent="0.3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</row>
    <row r="45" spans="1:42" x14ac:dyDescent="0.3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</row>
    <row r="46" spans="1:42" x14ac:dyDescent="0.3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</row>
    <row r="47" spans="1:42" x14ac:dyDescent="0.3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</row>
    <row r="48" spans="1:42" x14ac:dyDescent="0.3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</row>
    <row r="49" spans="1:42" x14ac:dyDescent="0.3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</row>
    <row r="50" spans="1:42" x14ac:dyDescent="0.3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</row>
    <row r="51" spans="1:42" x14ac:dyDescent="0.3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</row>
    <row r="52" spans="1:42" x14ac:dyDescent="0.3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</row>
    <row r="53" spans="1:42" x14ac:dyDescent="0.3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</row>
    <row r="54" spans="1:42" x14ac:dyDescent="0.3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</row>
    <row r="55" spans="1:42" x14ac:dyDescent="0.3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</row>
    <row r="56" spans="1:42" x14ac:dyDescent="0.3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</row>
    <row r="57" spans="1:42" x14ac:dyDescent="0.3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</row>
    <row r="58" spans="1:42" x14ac:dyDescent="0.3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</row>
    <row r="59" spans="1:42" x14ac:dyDescent="0.3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</row>
    <row r="60" spans="1:42" x14ac:dyDescent="0.3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</row>
    <row r="61" spans="1:42" x14ac:dyDescent="0.3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</row>
    <row r="62" spans="1:42" x14ac:dyDescent="0.3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</row>
    <row r="63" spans="1:42" x14ac:dyDescent="0.3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</row>
    <row r="64" spans="1:42" x14ac:dyDescent="0.3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</row>
    <row r="65" spans="1:42" x14ac:dyDescent="0.3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</row>
    <row r="66" spans="1:42" x14ac:dyDescent="0.3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</row>
    <row r="67" spans="1:42" x14ac:dyDescent="0.3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</row>
    <row r="68" spans="1:42" x14ac:dyDescent="0.3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</row>
    <row r="69" spans="1:42" x14ac:dyDescent="0.3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</row>
    <row r="70" spans="1:42" x14ac:dyDescent="0.3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</row>
    <row r="71" spans="1:42" x14ac:dyDescent="0.3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</row>
    <row r="72" spans="1:42" x14ac:dyDescent="0.3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</row>
    <row r="73" spans="1:42" x14ac:dyDescent="0.3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</row>
    <row r="74" spans="1:42" x14ac:dyDescent="0.3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</row>
    <row r="75" spans="1:42" x14ac:dyDescent="0.3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</row>
    <row r="76" spans="1:42" x14ac:dyDescent="0.3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</row>
    <row r="77" spans="1:42" x14ac:dyDescent="0.3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</row>
    <row r="78" spans="1:42" x14ac:dyDescent="0.3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</row>
    <row r="79" spans="1:42" x14ac:dyDescent="0.3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</row>
    <row r="80" spans="1:42" x14ac:dyDescent="0.3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</row>
    <row r="81" spans="1:42" x14ac:dyDescent="0.3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</row>
    <row r="82" spans="1:42" x14ac:dyDescent="0.3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</row>
    <row r="83" spans="1:42" x14ac:dyDescent="0.3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</row>
    <row r="84" spans="1:42" x14ac:dyDescent="0.3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</row>
    <row r="85" spans="1:42" x14ac:dyDescent="0.3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</row>
    <row r="86" spans="1:42" x14ac:dyDescent="0.3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</row>
    <row r="87" spans="1:42" x14ac:dyDescent="0.3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</row>
    <row r="88" spans="1:42" x14ac:dyDescent="0.3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</row>
    <row r="89" spans="1:42" x14ac:dyDescent="0.3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</row>
    <row r="90" spans="1:42" x14ac:dyDescent="0.3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</row>
    <row r="91" spans="1:42" x14ac:dyDescent="0.3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</row>
    <row r="92" spans="1:42" x14ac:dyDescent="0.3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</row>
    <row r="93" spans="1:42" x14ac:dyDescent="0.3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</row>
    <row r="94" spans="1:42" x14ac:dyDescent="0.3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</row>
    <row r="95" spans="1:42" x14ac:dyDescent="0.3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</row>
    <row r="96" spans="1:42" x14ac:dyDescent="0.3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</row>
    <row r="97" spans="1:42" x14ac:dyDescent="0.3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</row>
    <row r="98" spans="1:42" x14ac:dyDescent="0.3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</row>
    <row r="99" spans="1:42" x14ac:dyDescent="0.3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</row>
    <row r="100" spans="1:42" x14ac:dyDescent="0.3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</row>
    <row r="101" spans="1:42" x14ac:dyDescent="0.3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</row>
    <row r="102" spans="1:42" x14ac:dyDescent="0.3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</row>
    <row r="103" spans="1:42" x14ac:dyDescent="0.3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</row>
    <row r="104" spans="1:42" x14ac:dyDescent="0.3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</row>
    <row r="105" spans="1:42" x14ac:dyDescent="0.3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</row>
    <row r="106" spans="1:42" x14ac:dyDescent="0.3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</row>
    <row r="107" spans="1:42" x14ac:dyDescent="0.3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</row>
    <row r="108" spans="1:42" x14ac:dyDescent="0.3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</row>
    <row r="109" spans="1:42" x14ac:dyDescent="0.3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</row>
    <row r="110" spans="1:42" x14ac:dyDescent="0.3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</row>
    <row r="111" spans="1:42" x14ac:dyDescent="0.3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</row>
    <row r="112" spans="1:42" x14ac:dyDescent="0.3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</row>
    <row r="113" spans="1:42" x14ac:dyDescent="0.3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</row>
    <row r="114" spans="1:42" x14ac:dyDescent="0.3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</row>
    <row r="115" spans="1:42" x14ac:dyDescent="0.3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</row>
    <row r="116" spans="1:42" x14ac:dyDescent="0.3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</row>
    <row r="117" spans="1:42" x14ac:dyDescent="0.3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</row>
    <row r="118" spans="1:42" x14ac:dyDescent="0.3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</row>
    <row r="119" spans="1:42" x14ac:dyDescent="0.3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</row>
    <row r="120" spans="1:42" x14ac:dyDescent="0.3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</row>
    <row r="121" spans="1:42" x14ac:dyDescent="0.3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</row>
    <row r="122" spans="1:42" x14ac:dyDescent="0.3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</row>
    <row r="123" spans="1:42" x14ac:dyDescent="0.3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</row>
    <row r="124" spans="1:42" x14ac:dyDescent="0.3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44B4F-1C0F-4F3D-B3B7-A84A3EC07AE3}">
  <sheetPr>
    <tabColor theme="7" tint="-0.249977111117893"/>
  </sheetPr>
  <dimension ref="B1:P29"/>
  <sheetViews>
    <sheetView workbookViewId="0">
      <selection activeCell="B4" sqref="B4"/>
    </sheetView>
  </sheetViews>
  <sheetFormatPr defaultRowHeight="14.5" x14ac:dyDescent="0.35"/>
  <cols>
    <col min="1" max="1" width="26.6328125" customWidth="1"/>
    <col min="2" max="5" width="21.453125" customWidth="1"/>
    <col min="6" max="6" width="28.36328125" customWidth="1"/>
    <col min="7" max="9" width="21.453125" customWidth="1"/>
    <col min="10" max="10" width="28.453125" customWidth="1"/>
    <col min="11" max="16" width="21.453125" customWidth="1"/>
    <col min="17" max="17" width="9.36328125" customWidth="1"/>
  </cols>
  <sheetData>
    <row r="1" spans="2:16" x14ac:dyDescent="0.35">
      <c r="B1" t="s">
        <v>0</v>
      </c>
      <c r="C1" t="s">
        <v>1</v>
      </c>
      <c r="D1" t="s">
        <v>79</v>
      </c>
      <c r="E1" t="s">
        <v>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</row>
    <row r="2" spans="2:16" x14ac:dyDescent="0.35">
      <c r="C2" t="s">
        <v>86</v>
      </c>
      <c r="D2" t="s">
        <v>86</v>
      </c>
      <c r="E2" t="s">
        <v>86</v>
      </c>
      <c r="F2" t="s">
        <v>86</v>
      </c>
      <c r="G2" t="s">
        <v>86</v>
      </c>
      <c r="H2" t="s">
        <v>86</v>
      </c>
      <c r="I2" t="s">
        <v>86</v>
      </c>
      <c r="J2" t="s">
        <v>86</v>
      </c>
      <c r="K2" t="s">
        <v>86</v>
      </c>
      <c r="L2" t="s">
        <v>86</v>
      </c>
      <c r="M2" t="s">
        <v>86</v>
      </c>
      <c r="N2" t="s">
        <v>86</v>
      </c>
      <c r="O2" t="s">
        <v>86</v>
      </c>
      <c r="P2" t="s">
        <v>86</v>
      </c>
    </row>
    <row r="3" spans="2:16" x14ac:dyDescent="0.35">
      <c r="C3" s="1" t="s">
        <v>37</v>
      </c>
      <c r="D3" s="1" t="s">
        <v>37</v>
      </c>
      <c r="E3" s="1" t="s">
        <v>37</v>
      </c>
      <c r="F3" s="1" t="s">
        <v>37</v>
      </c>
      <c r="G3" s="1" t="s">
        <v>37</v>
      </c>
      <c r="H3" s="1" t="s">
        <v>37</v>
      </c>
      <c r="I3" s="1" t="s">
        <v>37</v>
      </c>
      <c r="J3" s="1" t="s">
        <v>37</v>
      </c>
      <c r="K3" s="1" t="s">
        <v>37</v>
      </c>
      <c r="L3" s="1" t="s">
        <v>37</v>
      </c>
      <c r="M3" s="1" t="s">
        <v>37</v>
      </c>
      <c r="N3" s="1" t="s">
        <v>37</v>
      </c>
      <c r="O3" s="1" t="s">
        <v>37</v>
      </c>
      <c r="P3" s="1" t="s">
        <v>37</v>
      </c>
    </row>
    <row r="4" spans="2:16" x14ac:dyDescent="0.35">
      <c r="B4" t="s">
        <v>75</v>
      </c>
      <c r="C4" t="s">
        <v>4</v>
      </c>
      <c r="D4" t="str">
        <f>C4&amp;" and 1"</f>
        <v>exp geographic locations/ and 1</v>
      </c>
      <c r="E4" t="str">
        <f>C4&amp;" and 1 and 2"</f>
        <v>exp geographic locations/ and 1 and 2</v>
      </c>
      <c r="F4" t="str">
        <f>$C4&amp;" and 1 and "&amp;F$1&amp;"*.yr."</f>
        <v>exp geographic locations/ and 1 and 2014*.yr.</v>
      </c>
      <c r="G4" t="str">
        <f t="shared" ref="G4:P19" si="0">$C4&amp;" and 1 and "&amp;G$1&amp;"*.yr."</f>
        <v>exp geographic locations/ and 1 and 2015*.yr.</v>
      </c>
      <c r="H4" t="str">
        <f t="shared" si="0"/>
        <v>exp geographic locations/ and 1 and 2016*.yr.</v>
      </c>
      <c r="I4" t="str">
        <f t="shared" si="0"/>
        <v>exp geographic locations/ and 1 and 2017*.yr.</v>
      </c>
      <c r="J4" t="str">
        <f t="shared" si="0"/>
        <v>exp geographic locations/ and 1 and 2018*.yr.</v>
      </c>
      <c r="K4" t="str">
        <f t="shared" si="0"/>
        <v>exp geographic locations/ and 1 and 2019*.yr.</v>
      </c>
      <c r="L4" t="str">
        <f t="shared" si="0"/>
        <v>exp geographic locations/ and 1 and 2020*.yr.</v>
      </c>
      <c r="M4" t="str">
        <f t="shared" si="0"/>
        <v>exp geographic locations/ and 1 and 2021*.yr.</v>
      </c>
      <c r="N4" t="str">
        <f t="shared" si="0"/>
        <v>exp geographic locations/ and 1 and 2022*.yr.</v>
      </c>
      <c r="O4" t="str">
        <f t="shared" si="0"/>
        <v>exp geographic locations/ and 1 and 2023*.yr.</v>
      </c>
      <c r="P4" t="str">
        <f t="shared" si="0"/>
        <v>exp geographic locations/ and 1 and 2024*.yr.</v>
      </c>
    </row>
    <row r="5" spans="2:16" x14ac:dyDescent="0.35">
      <c r="B5" s="4" t="s">
        <v>76</v>
      </c>
      <c r="C5" t="s">
        <v>19</v>
      </c>
      <c r="D5" t="str">
        <f t="shared" ref="D5:D29" si="1">C5&amp;" and 1"</f>
        <v>(exp United States/ or Puerto Rico/ or United States Virgin Islands/) and 1</v>
      </c>
      <c r="E5" t="str">
        <f t="shared" ref="E5:E29" si="2">C5&amp;" and 1 and 2"</f>
        <v>(exp United States/ or Puerto Rico/ or United States Virgin Islands/) and 1 and 2</v>
      </c>
      <c r="F5" t="str">
        <f t="shared" ref="F5:P29" si="3">$C5&amp;" and 1 and "&amp;F$1&amp;"*.yr."</f>
        <v>(exp United States/ or Puerto Rico/ or United States Virgin Islands/) and 1 and 2014*.yr.</v>
      </c>
      <c r="G5" t="str">
        <f t="shared" si="0"/>
        <v>(exp United States/ or Puerto Rico/ or United States Virgin Islands/) and 1 and 2015*.yr.</v>
      </c>
      <c r="H5" t="str">
        <f t="shared" si="0"/>
        <v>(exp United States/ or Puerto Rico/ or United States Virgin Islands/) and 1 and 2016*.yr.</v>
      </c>
      <c r="I5" t="str">
        <f t="shared" si="0"/>
        <v>(exp United States/ or Puerto Rico/ or United States Virgin Islands/) and 1 and 2017*.yr.</v>
      </c>
      <c r="J5" t="str">
        <f t="shared" si="0"/>
        <v>(exp United States/ or Puerto Rico/ or United States Virgin Islands/) and 1 and 2018*.yr.</v>
      </c>
      <c r="K5" t="str">
        <f t="shared" si="0"/>
        <v>(exp United States/ or Puerto Rico/ or United States Virgin Islands/) and 1 and 2019*.yr.</v>
      </c>
      <c r="L5" t="str">
        <f t="shared" si="0"/>
        <v>(exp United States/ or Puerto Rico/ or United States Virgin Islands/) and 1 and 2020*.yr.</v>
      </c>
      <c r="M5" t="str">
        <f t="shared" si="0"/>
        <v>(exp United States/ or Puerto Rico/ or United States Virgin Islands/) and 1 and 2021*.yr.</v>
      </c>
      <c r="N5" t="str">
        <f t="shared" si="0"/>
        <v>(exp United States/ or Puerto Rico/ or United States Virgin Islands/) and 1 and 2022*.yr.</v>
      </c>
      <c r="O5" t="str">
        <f t="shared" si="0"/>
        <v>(exp United States/ or Puerto Rico/ or United States Virgin Islands/) and 1 and 2023*.yr.</v>
      </c>
      <c r="P5" t="str">
        <f t="shared" si="0"/>
        <v>(exp United States/ or Puerto Rico/ or United States Virgin Islands/) and 1 and 2024*.yr.</v>
      </c>
    </row>
    <row r="6" spans="2:16" x14ac:dyDescent="0.35">
      <c r="B6" t="s">
        <v>38</v>
      </c>
      <c r="C6" t="s">
        <v>20</v>
      </c>
      <c r="D6" t="str">
        <f>C6&amp;" and 1"</f>
        <v>(north america/ or exp canada/ or greenland/ or mexico/ ) and 1</v>
      </c>
      <c r="E6" t="str">
        <f>C6&amp;" and 1 and 2"</f>
        <v>(north america/ or exp canada/ or greenland/ or mexico/ ) and 1 and 2</v>
      </c>
      <c r="F6" t="str">
        <f t="shared" ref="F6:P6" si="4">$C6&amp;" and 1 and "&amp;F$1&amp;"*.yr."</f>
        <v>(north america/ or exp canada/ or greenland/ or mexico/ ) and 1 and 2014*.yr.</v>
      </c>
      <c r="G6" t="str">
        <f t="shared" si="4"/>
        <v>(north america/ or exp canada/ or greenland/ or mexico/ ) and 1 and 2015*.yr.</v>
      </c>
      <c r="H6" t="str">
        <f t="shared" si="4"/>
        <v>(north america/ or exp canada/ or greenland/ or mexico/ ) and 1 and 2016*.yr.</v>
      </c>
      <c r="I6" t="str">
        <f t="shared" si="4"/>
        <v>(north america/ or exp canada/ or greenland/ or mexico/ ) and 1 and 2017*.yr.</v>
      </c>
      <c r="J6" t="str">
        <f t="shared" si="4"/>
        <v>(north america/ or exp canada/ or greenland/ or mexico/ ) and 1 and 2018*.yr.</v>
      </c>
      <c r="K6" t="str">
        <f t="shared" si="4"/>
        <v>(north america/ or exp canada/ or greenland/ or mexico/ ) and 1 and 2019*.yr.</v>
      </c>
      <c r="L6" t="str">
        <f t="shared" si="4"/>
        <v>(north america/ or exp canada/ or greenland/ or mexico/ ) and 1 and 2020*.yr.</v>
      </c>
      <c r="M6" t="str">
        <f t="shared" si="4"/>
        <v>(north america/ or exp canada/ or greenland/ or mexico/ ) and 1 and 2021*.yr.</v>
      </c>
      <c r="N6" t="str">
        <f t="shared" si="4"/>
        <v>(north america/ or exp canada/ or greenland/ or mexico/ ) and 1 and 2022*.yr.</v>
      </c>
      <c r="O6" t="str">
        <f t="shared" si="4"/>
        <v>(north america/ or exp canada/ or greenland/ or mexico/ ) and 1 and 2023*.yr.</v>
      </c>
      <c r="P6" t="str">
        <f t="shared" si="4"/>
        <v>(north america/ or exp canada/ or greenland/ or mexico/ ) and 1 and 2024*.yr.</v>
      </c>
    </row>
    <row r="7" spans="2:16" x14ac:dyDescent="0.35">
      <c r="B7" t="s">
        <v>77</v>
      </c>
      <c r="C7" t="s">
        <v>10</v>
      </c>
      <c r="D7" t="str">
        <f t="shared" si="1"/>
        <v>exp united kingdom/ and 1</v>
      </c>
      <c r="E7" t="str">
        <f t="shared" si="2"/>
        <v>exp united kingdom/ and 1 and 2</v>
      </c>
      <c r="F7" t="str">
        <f t="shared" si="3"/>
        <v>exp united kingdom/ and 1 and 2014*.yr.</v>
      </c>
      <c r="G7" t="str">
        <f t="shared" si="0"/>
        <v>exp united kingdom/ and 1 and 2015*.yr.</v>
      </c>
      <c r="H7" t="str">
        <f t="shared" si="0"/>
        <v>exp united kingdom/ and 1 and 2016*.yr.</v>
      </c>
      <c r="I7" t="str">
        <f t="shared" si="0"/>
        <v>exp united kingdom/ and 1 and 2017*.yr.</v>
      </c>
      <c r="J7" t="str">
        <f t="shared" si="0"/>
        <v>exp united kingdom/ and 1 and 2018*.yr.</v>
      </c>
      <c r="K7" t="str">
        <f t="shared" si="0"/>
        <v>exp united kingdom/ and 1 and 2019*.yr.</v>
      </c>
      <c r="L7" t="str">
        <f t="shared" si="0"/>
        <v>exp united kingdom/ and 1 and 2020*.yr.</v>
      </c>
      <c r="M7" t="str">
        <f t="shared" si="0"/>
        <v>exp united kingdom/ and 1 and 2021*.yr.</v>
      </c>
      <c r="N7" t="str">
        <f t="shared" si="0"/>
        <v>exp united kingdom/ and 1 and 2022*.yr.</v>
      </c>
      <c r="O7" t="str">
        <f t="shared" si="0"/>
        <v>exp united kingdom/ and 1 and 2023*.yr.</v>
      </c>
      <c r="P7" t="str">
        <f t="shared" si="0"/>
        <v>exp united kingdom/ and 1 and 2024*.yr.</v>
      </c>
    </row>
    <row r="8" spans="2:16" x14ac:dyDescent="0.35">
      <c r="B8" t="s">
        <v>39</v>
      </c>
      <c r="C8" t="s">
        <v>18</v>
      </c>
      <c r="D8" t="str">
        <f t="shared" si="1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</v>
      </c>
      <c r="E8" t="str">
        <f t="shared" si="2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</v>
      </c>
      <c r="F8" t="str">
        <f t="shared" si="3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2014*.yr.</v>
      </c>
      <c r="G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2015*.yr.</v>
      </c>
      <c r="H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2016*.yr.</v>
      </c>
      <c r="I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2017*.yr.</v>
      </c>
      <c r="J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2018*.yr.</v>
      </c>
      <c r="K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2019*.yr.</v>
      </c>
      <c r="L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2020*.yr.</v>
      </c>
      <c r="M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2021*.yr.</v>
      </c>
      <c r="N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2022*.yr.</v>
      </c>
      <c r="O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2023*.yr.</v>
      </c>
      <c r="P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2024*.yr.</v>
      </c>
    </row>
    <row r="9" spans="2:16" x14ac:dyDescent="0.35">
      <c r="B9" t="s">
        <v>41</v>
      </c>
      <c r="C9" t="s">
        <v>46</v>
      </c>
      <c r="D9" t="str">
        <f>C9&amp;" and 1"</f>
        <v>exp China/ and 1</v>
      </c>
      <c r="E9" t="str">
        <f>C9&amp;" and 1 and 2"</f>
        <v>exp China/ and 1 and 2</v>
      </c>
      <c r="F9" t="str">
        <f t="shared" ref="F9:P12" si="5">$C9&amp;" and 1 and "&amp;F$1&amp;"*.yr."</f>
        <v>exp China/ and 1 and 2014*.yr.</v>
      </c>
      <c r="G9" t="str">
        <f t="shared" si="5"/>
        <v>exp China/ and 1 and 2015*.yr.</v>
      </c>
      <c r="H9" t="str">
        <f t="shared" si="5"/>
        <v>exp China/ and 1 and 2016*.yr.</v>
      </c>
      <c r="I9" t="str">
        <f t="shared" si="5"/>
        <v>exp China/ and 1 and 2017*.yr.</v>
      </c>
      <c r="J9" t="str">
        <f t="shared" si="5"/>
        <v>exp China/ and 1 and 2018*.yr.</v>
      </c>
      <c r="K9" t="str">
        <f t="shared" si="5"/>
        <v>exp China/ and 1 and 2019*.yr.</v>
      </c>
      <c r="L9" t="str">
        <f t="shared" si="5"/>
        <v>exp China/ and 1 and 2020*.yr.</v>
      </c>
      <c r="M9" t="str">
        <f t="shared" si="5"/>
        <v>exp China/ and 1 and 2021*.yr.</v>
      </c>
      <c r="N9" t="str">
        <f t="shared" si="5"/>
        <v>exp China/ and 1 and 2022*.yr.</v>
      </c>
      <c r="O9" t="str">
        <f t="shared" si="5"/>
        <v>exp China/ and 1 and 2023*.yr.</v>
      </c>
      <c r="P9" t="str">
        <f t="shared" si="5"/>
        <v>exp China/ and 1 and 2024*.yr.</v>
      </c>
    </row>
    <row r="10" spans="2:16" x14ac:dyDescent="0.35">
      <c r="B10" t="s">
        <v>42</v>
      </c>
      <c r="C10" t="s">
        <v>47</v>
      </c>
      <c r="D10" t="str">
        <f>C10&amp;" and 1"</f>
        <v>(Asia, Eastern/ or exp Japan/ or exp Korea/ or Mongolia/ or Taiwan/) and 1</v>
      </c>
      <c r="E10" t="str">
        <f>C10&amp;" and 1 and 2"</f>
        <v>(Asia, Eastern/ or exp Japan/ or exp Korea/ or Mongolia/ or Taiwan/) and 1 and 2</v>
      </c>
      <c r="F10" t="str">
        <f t="shared" si="5"/>
        <v>(Asia, Eastern/ or exp Japan/ or exp Korea/ or Mongolia/ or Taiwan/) and 1 and 2014*.yr.</v>
      </c>
      <c r="G10" t="str">
        <f t="shared" si="5"/>
        <v>(Asia, Eastern/ or exp Japan/ or exp Korea/ or Mongolia/ or Taiwan/) and 1 and 2015*.yr.</v>
      </c>
      <c r="H10" t="str">
        <f t="shared" si="5"/>
        <v>(Asia, Eastern/ or exp Japan/ or exp Korea/ or Mongolia/ or Taiwan/) and 1 and 2016*.yr.</v>
      </c>
      <c r="I10" t="str">
        <f t="shared" si="5"/>
        <v>(Asia, Eastern/ or exp Japan/ or exp Korea/ or Mongolia/ or Taiwan/) and 1 and 2017*.yr.</v>
      </c>
      <c r="J10" t="str">
        <f t="shared" si="5"/>
        <v>(Asia, Eastern/ or exp Japan/ or exp Korea/ or Mongolia/ or Taiwan/) and 1 and 2018*.yr.</v>
      </c>
      <c r="K10" t="str">
        <f t="shared" si="5"/>
        <v>(Asia, Eastern/ or exp Japan/ or exp Korea/ or Mongolia/ or Taiwan/) and 1 and 2019*.yr.</v>
      </c>
      <c r="L10" t="str">
        <f t="shared" si="5"/>
        <v>(Asia, Eastern/ or exp Japan/ or exp Korea/ or Mongolia/ or Taiwan/) and 1 and 2020*.yr.</v>
      </c>
      <c r="M10" t="str">
        <f t="shared" si="5"/>
        <v>(Asia, Eastern/ or exp Japan/ or exp Korea/ or Mongolia/ or Taiwan/) and 1 and 2021*.yr.</v>
      </c>
      <c r="N10" t="str">
        <f t="shared" si="5"/>
        <v>(Asia, Eastern/ or exp Japan/ or exp Korea/ or Mongolia/ or Taiwan/) and 1 and 2022*.yr.</v>
      </c>
      <c r="O10" t="str">
        <f t="shared" si="5"/>
        <v>(Asia, Eastern/ or exp Japan/ or exp Korea/ or Mongolia/ or Taiwan/) and 1 and 2023*.yr.</v>
      </c>
      <c r="P10" t="str">
        <f t="shared" si="5"/>
        <v>(Asia, Eastern/ or exp Japan/ or exp Korea/ or Mongolia/ or Taiwan/) and 1 and 2024*.yr.</v>
      </c>
    </row>
    <row r="11" spans="2:16" x14ac:dyDescent="0.35">
      <c r="B11" t="s">
        <v>6</v>
      </c>
      <c r="C11" t="s">
        <v>7</v>
      </c>
      <c r="D11" t="str">
        <f>C11&amp;" and 1"</f>
        <v>exp asia, southern/ and 1</v>
      </c>
      <c r="E11" t="str">
        <f>C11&amp;" and 1 and 2"</f>
        <v>exp asia, southern/ and 1 and 2</v>
      </c>
      <c r="F11" t="str">
        <f t="shared" si="5"/>
        <v>exp asia, southern/ and 1 and 2014*.yr.</v>
      </c>
      <c r="G11" t="str">
        <f t="shared" si="5"/>
        <v>exp asia, southern/ and 1 and 2015*.yr.</v>
      </c>
      <c r="H11" t="str">
        <f t="shared" si="5"/>
        <v>exp asia, southern/ and 1 and 2016*.yr.</v>
      </c>
      <c r="I11" t="str">
        <f t="shared" si="5"/>
        <v>exp asia, southern/ and 1 and 2017*.yr.</v>
      </c>
      <c r="J11" t="str">
        <f t="shared" si="5"/>
        <v>exp asia, southern/ and 1 and 2018*.yr.</v>
      </c>
      <c r="K11" t="str">
        <f t="shared" si="5"/>
        <v>exp asia, southern/ and 1 and 2019*.yr.</v>
      </c>
      <c r="L11" t="str">
        <f t="shared" si="5"/>
        <v>exp asia, southern/ and 1 and 2020*.yr.</v>
      </c>
      <c r="M11" t="str">
        <f t="shared" si="5"/>
        <v>exp asia, southern/ and 1 and 2021*.yr.</v>
      </c>
      <c r="N11" t="str">
        <f t="shared" si="5"/>
        <v>exp asia, southern/ and 1 and 2022*.yr.</v>
      </c>
      <c r="O11" t="str">
        <f t="shared" si="5"/>
        <v>exp asia, southern/ and 1 and 2023*.yr.</v>
      </c>
      <c r="P11" t="str">
        <f t="shared" si="5"/>
        <v>exp asia, southern/ and 1 and 2024*.yr.</v>
      </c>
    </row>
    <row r="12" spans="2:16" x14ac:dyDescent="0.35">
      <c r="B12" t="s">
        <v>43</v>
      </c>
      <c r="C12" t="s">
        <v>8</v>
      </c>
      <c r="D12" t="str">
        <f>C12&amp;" and 1"</f>
        <v>exp asia, southeastern/ and 1</v>
      </c>
      <c r="E12" t="str">
        <f>C12&amp;" and 1 and 2"</f>
        <v>exp asia, southeastern/ and 1 and 2</v>
      </c>
      <c r="F12" t="str">
        <f t="shared" si="5"/>
        <v>exp asia, southeastern/ and 1 and 2014*.yr.</v>
      </c>
      <c r="G12" t="str">
        <f t="shared" si="5"/>
        <v>exp asia, southeastern/ and 1 and 2015*.yr.</v>
      </c>
      <c r="H12" t="str">
        <f t="shared" si="5"/>
        <v>exp asia, southeastern/ and 1 and 2016*.yr.</v>
      </c>
      <c r="I12" t="str">
        <f t="shared" si="5"/>
        <v>exp asia, southeastern/ and 1 and 2017*.yr.</v>
      </c>
      <c r="J12" t="str">
        <f t="shared" si="5"/>
        <v>exp asia, southeastern/ and 1 and 2018*.yr.</v>
      </c>
      <c r="K12" t="str">
        <f t="shared" si="5"/>
        <v>exp asia, southeastern/ and 1 and 2019*.yr.</v>
      </c>
      <c r="L12" t="str">
        <f t="shared" si="5"/>
        <v>exp asia, southeastern/ and 1 and 2020*.yr.</v>
      </c>
      <c r="M12" t="str">
        <f t="shared" si="5"/>
        <v>exp asia, southeastern/ and 1 and 2021*.yr.</v>
      </c>
      <c r="N12" t="str">
        <f t="shared" si="5"/>
        <v>exp asia, southeastern/ and 1 and 2022*.yr.</v>
      </c>
      <c r="O12" t="str">
        <f t="shared" si="5"/>
        <v>exp asia, southeastern/ and 1 and 2023*.yr.</v>
      </c>
      <c r="P12" t="str">
        <f t="shared" si="5"/>
        <v>exp asia, southeastern/ and 1 and 2024*.yr.</v>
      </c>
    </row>
    <row r="13" spans="2:16" x14ac:dyDescent="0.35">
      <c r="B13" t="s">
        <v>40</v>
      </c>
      <c r="C13" t="s">
        <v>5</v>
      </c>
      <c r="D13" t="str">
        <f t="shared" si="1"/>
        <v>exp Africa/ and 1</v>
      </c>
      <c r="E13" t="str">
        <f t="shared" si="2"/>
        <v>exp Africa/ and 1 and 2</v>
      </c>
      <c r="F13" t="str">
        <f t="shared" si="3"/>
        <v>exp Africa/ and 1 and 2014*.yr.</v>
      </c>
      <c r="G13" t="str">
        <f>$C13&amp;" and 1 and "&amp;G$1&amp;"*.yr."</f>
        <v>exp Africa/ and 1 and 2015*.yr.</v>
      </c>
      <c r="H13" t="str">
        <f t="shared" si="0"/>
        <v>exp Africa/ and 1 and 2016*.yr.</v>
      </c>
      <c r="I13" t="str">
        <f t="shared" si="0"/>
        <v>exp Africa/ and 1 and 2017*.yr.</v>
      </c>
      <c r="J13" t="str">
        <f t="shared" si="0"/>
        <v>exp Africa/ and 1 and 2018*.yr.</v>
      </c>
      <c r="K13" t="str">
        <f t="shared" si="0"/>
        <v>exp Africa/ and 1 and 2019*.yr.</v>
      </c>
      <c r="L13" t="str">
        <f t="shared" si="0"/>
        <v>exp Africa/ and 1 and 2020*.yr.</v>
      </c>
      <c r="M13" t="str">
        <f t="shared" si="0"/>
        <v>exp Africa/ and 1 and 2021*.yr.</v>
      </c>
      <c r="N13" t="str">
        <f t="shared" si="0"/>
        <v>exp Africa/ and 1 and 2022*.yr.</v>
      </c>
      <c r="O13" t="str">
        <f t="shared" si="0"/>
        <v>exp Africa/ and 1 and 2023*.yr.</v>
      </c>
      <c r="P13" t="str">
        <f t="shared" si="0"/>
        <v>exp Africa/ and 1 and 2024*.yr.</v>
      </c>
    </row>
    <row r="14" spans="2:16" x14ac:dyDescent="0.35">
      <c r="B14" t="s">
        <v>11</v>
      </c>
      <c r="C14" t="s">
        <v>12</v>
      </c>
      <c r="D14" t="str">
        <f t="shared" si="1"/>
        <v>exp Middle East/ and 1</v>
      </c>
      <c r="E14" t="str">
        <f t="shared" si="2"/>
        <v>exp Middle East/ and 1 and 2</v>
      </c>
      <c r="F14" t="str">
        <f t="shared" si="3"/>
        <v>exp Middle East/ and 1 and 2014*.yr.</v>
      </c>
      <c r="G14" t="str">
        <f t="shared" si="0"/>
        <v>exp Middle East/ and 1 and 2015*.yr.</v>
      </c>
      <c r="H14" t="str">
        <f t="shared" si="0"/>
        <v>exp Middle East/ and 1 and 2016*.yr.</v>
      </c>
      <c r="I14" t="str">
        <f t="shared" si="0"/>
        <v>exp Middle East/ and 1 and 2017*.yr.</v>
      </c>
      <c r="J14" t="str">
        <f t="shared" si="0"/>
        <v>exp Middle East/ and 1 and 2018*.yr.</v>
      </c>
      <c r="K14" t="str">
        <f t="shared" si="0"/>
        <v>exp Middle East/ and 1 and 2019*.yr.</v>
      </c>
      <c r="L14" t="str">
        <f t="shared" si="0"/>
        <v>exp Middle East/ and 1 and 2020*.yr.</v>
      </c>
      <c r="M14" t="str">
        <f t="shared" si="0"/>
        <v>exp Middle East/ and 1 and 2021*.yr.</v>
      </c>
      <c r="N14" t="str">
        <f t="shared" si="0"/>
        <v>exp Middle East/ and 1 and 2022*.yr.</v>
      </c>
      <c r="O14" t="str">
        <f t="shared" si="0"/>
        <v>exp Middle East/ and 1 and 2023*.yr.</v>
      </c>
      <c r="P14" t="str">
        <f t="shared" si="0"/>
        <v>exp Middle East/ and 1 and 2024*.yr.</v>
      </c>
    </row>
    <row r="15" spans="2:16" x14ac:dyDescent="0.35">
      <c r="B15" t="s">
        <v>15</v>
      </c>
      <c r="C15" t="s">
        <v>21</v>
      </c>
      <c r="D15" t="str">
        <f t="shared" si="1"/>
        <v>(exp Australia/ or New Zealand/) and 1</v>
      </c>
      <c r="E15" t="str">
        <f t="shared" si="2"/>
        <v>(exp Australia/ or New Zealand/) and 1 and 2</v>
      </c>
      <c r="F15" t="str">
        <f t="shared" si="3"/>
        <v>(exp Australia/ or New Zealand/) and 1 and 2014*.yr.</v>
      </c>
      <c r="G15" t="str">
        <f t="shared" si="0"/>
        <v>(exp Australia/ or New Zealand/) and 1 and 2015*.yr.</v>
      </c>
      <c r="H15" t="str">
        <f t="shared" si="0"/>
        <v>(exp Australia/ or New Zealand/) and 1 and 2016*.yr.</v>
      </c>
      <c r="I15" t="str">
        <f t="shared" si="0"/>
        <v>(exp Australia/ or New Zealand/) and 1 and 2017*.yr.</v>
      </c>
      <c r="J15" t="str">
        <f t="shared" si="0"/>
        <v>(exp Australia/ or New Zealand/) and 1 and 2018*.yr.</v>
      </c>
      <c r="K15" t="str">
        <f t="shared" si="0"/>
        <v>(exp Australia/ or New Zealand/) and 1 and 2019*.yr.</v>
      </c>
      <c r="L15" t="str">
        <f t="shared" si="0"/>
        <v>(exp Australia/ or New Zealand/) and 1 and 2020*.yr.</v>
      </c>
      <c r="M15" t="str">
        <f t="shared" si="0"/>
        <v>(exp Australia/ or New Zealand/) and 1 and 2021*.yr.</v>
      </c>
      <c r="N15" t="str">
        <f t="shared" si="0"/>
        <v>(exp Australia/ or New Zealand/) and 1 and 2022*.yr.</v>
      </c>
      <c r="O15" t="str">
        <f t="shared" si="0"/>
        <v>(exp Australia/ or New Zealand/) and 1 and 2023*.yr.</v>
      </c>
      <c r="P15" t="str">
        <f t="shared" si="0"/>
        <v>(exp Australia/ or New Zealand/) and 1 and 2024*.yr.</v>
      </c>
    </row>
    <row r="16" spans="2:16" x14ac:dyDescent="0.35">
      <c r="B16" t="s">
        <v>44</v>
      </c>
      <c r="C16" t="s">
        <v>48</v>
      </c>
      <c r="D16" t="str">
        <f t="shared" si="1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</v>
      </c>
      <c r="E16" t="str">
        <f t="shared" si="2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</v>
      </c>
      <c r="F16" t="str">
        <f t="shared" si="3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2014*.yr.</v>
      </c>
      <c r="G16" t="str">
        <f t="shared" si="0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2015*.yr.</v>
      </c>
      <c r="H16" t="str">
        <f t="shared" si="0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2016*.yr.</v>
      </c>
      <c r="I16" t="str">
        <f t="shared" si="0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2017*.yr.</v>
      </c>
      <c r="J16" t="str">
        <f t="shared" si="0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2018*.yr.</v>
      </c>
      <c r="K16" t="str">
        <f t="shared" si="0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2019*.yr.</v>
      </c>
      <c r="L16" t="str">
        <f t="shared" si="0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2020*.yr.</v>
      </c>
      <c r="M16" t="str">
        <f t="shared" si="0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2021*.yr.</v>
      </c>
      <c r="N16" t="str">
        <f t="shared" si="0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2022*.yr.</v>
      </c>
      <c r="O16" t="str">
        <f t="shared" si="0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2023*.yr.</v>
      </c>
      <c r="P16" t="str">
        <f t="shared" si="0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2024*.yr.</v>
      </c>
    </row>
    <row r="17" spans="2:16" x14ac:dyDescent="0.35">
      <c r="B17" t="s">
        <v>63</v>
      </c>
      <c r="C17" t="s">
        <v>50</v>
      </c>
      <c r="D17" t="str">
        <f t="shared" si="1"/>
        <v>(4 and ( 5 OR 6 OR 7 OR 8 OR 9 OR 10 OR 11 OR 12 OR 13 OR 14 OR 15)) and 1</v>
      </c>
      <c r="E17" t="str">
        <f t="shared" si="2"/>
        <v>(4 and ( 5 OR 6 OR 7 OR 8 OR 9 OR 10 OR 11 OR 12 OR 13 OR 14 OR 15)) and 1 and 2</v>
      </c>
      <c r="F17" t="str">
        <f t="shared" si="3"/>
        <v>(4 and ( 5 OR 6 OR 7 OR 8 OR 9 OR 10 OR 11 OR 12 OR 13 OR 14 OR 15)) and 1 and 2014*.yr.</v>
      </c>
      <c r="G17" t="str">
        <f t="shared" si="0"/>
        <v>(4 and ( 5 OR 6 OR 7 OR 8 OR 9 OR 10 OR 11 OR 12 OR 13 OR 14 OR 15)) and 1 and 2015*.yr.</v>
      </c>
      <c r="H17" t="str">
        <f t="shared" si="0"/>
        <v>(4 and ( 5 OR 6 OR 7 OR 8 OR 9 OR 10 OR 11 OR 12 OR 13 OR 14 OR 15)) and 1 and 2016*.yr.</v>
      </c>
      <c r="I17" t="str">
        <f t="shared" si="0"/>
        <v>(4 and ( 5 OR 6 OR 7 OR 8 OR 9 OR 10 OR 11 OR 12 OR 13 OR 14 OR 15)) and 1 and 2017*.yr.</v>
      </c>
      <c r="J17" t="str">
        <f t="shared" si="0"/>
        <v>(4 and ( 5 OR 6 OR 7 OR 8 OR 9 OR 10 OR 11 OR 12 OR 13 OR 14 OR 15)) and 1 and 2018*.yr.</v>
      </c>
      <c r="K17" t="str">
        <f t="shared" si="0"/>
        <v>(4 and ( 5 OR 6 OR 7 OR 8 OR 9 OR 10 OR 11 OR 12 OR 13 OR 14 OR 15)) and 1 and 2019*.yr.</v>
      </c>
      <c r="L17" t="str">
        <f t="shared" si="0"/>
        <v>(4 and ( 5 OR 6 OR 7 OR 8 OR 9 OR 10 OR 11 OR 12 OR 13 OR 14 OR 15)) and 1 and 2020*.yr.</v>
      </c>
      <c r="M17" t="str">
        <f t="shared" si="0"/>
        <v>(4 and ( 5 OR 6 OR 7 OR 8 OR 9 OR 10 OR 11 OR 12 OR 13 OR 14 OR 15)) and 1 and 2021*.yr.</v>
      </c>
      <c r="N17" t="str">
        <f t="shared" si="0"/>
        <v>(4 and ( 5 OR 6 OR 7 OR 8 OR 9 OR 10 OR 11 OR 12 OR 13 OR 14 OR 15)) and 1 and 2022*.yr.</v>
      </c>
      <c r="O17" t="str">
        <f t="shared" si="0"/>
        <v>(4 and ( 5 OR 6 OR 7 OR 8 OR 9 OR 10 OR 11 OR 12 OR 13 OR 14 OR 15)) and 1 and 2023*.yr.</v>
      </c>
      <c r="P17" t="str">
        <f t="shared" si="0"/>
        <v>(4 and ( 5 OR 6 OR 7 OR 8 OR 9 OR 10 OR 11 OR 12 OR 13 OR 14 OR 15)) and 1 and 2024*.yr.</v>
      </c>
    </row>
    <row r="18" spans="2:16" x14ac:dyDescent="0.35">
      <c r="B18" t="s">
        <v>65</v>
      </c>
      <c r="C18" t="s">
        <v>51</v>
      </c>
      <c r="D18" t="str">
        <f t="shared" si="1"/>
        <v>(5 and ( 4 OR 6 OR 7 OR 8 OR 9 OR 10 OR 11 OR 12 OR 13 OR 14 OR 15)) and 1</v>
      </c>
      <c r="E18" t="str">
        <f t="shared" si="2"/>
        <v>(5 and ( 4 OR 6 OR 7 OR 8 OR 9 OR 10 OR 11 OR 12 OR 13 OR 14 OR 15)) and 1 and 2</v>
      </c>
      <c r="F18" t="str">
        <f t="shared" si="3"/>
        <v>(5 and ( 4 OR 6 OR 7 OR 8 OR 9 OR 10 OR 11 OR 12 OR 13 OR 14 OR 15)) and 1 and 2014*.yr.</v>
      </c>
      <c r="G18" t="str">
        <f t="shared" si="0"/>
        <v>(5 and ( 4 OR 6 OR 7 OR 8 OR 9 OR 10 OR 11 OR 12 OR 13 OR 14 OR 15)) and 1 and 2015*.yr.</v>
      </c>
      <c r="H18" t="str">
        <f t="shared" si="0"/>
        <v>(5 and ( 4 OR 6 OR 7 OR 8 OR 9 OR 10 OR 11 OR 12 OR 13 OR 14 OR 15)) and 1 and 2016*.yr.</v>
      </c>
      <c r="I18" t="str">
        <f t="shared" si="0"/>
        <v>(5 and ( 4 OR 6 OR 7 OR 8 OR 9 OR 10 OR 11 OR 12 OR 13 OR 14 OR 15)) and 1 and 2017*.yr.</v>
      </c>
      <c r="J18" t="str">
        <f t="shared" si="0"/>
        <v>(5 and ( 4 OR 6 OR 7 OR 8 OR 9 OR 10 OR 11 OR 12 OR 13 OR 14 OR 15)) and 1 and 2018*.yr.</v>
      </c>
      <c r="K18" t="str">
        <f t="shared" si="0"/>
        <v>(5 and ( 4 OR 6 OR 7 OR 8 OR 9 OR 10 OR 11 OR 12 OR 13 OR 14 OR 15)) and 1 and 2019*.yr.</v>
      </c>
      <c r="L18" t="str">
        <f t="shared" si="0"/>
        <v>(5 and ( 4 OR 6 OR 7 OR 8 OR 9 OR 10 OR 11 OR 12 OR 13 OR 14 OR 15)) and 1 and 2020*.yr.</v>
      </c>
      <c r="M18" t="str">
        <f t="shared" si="0"/>
        <v>(5 and ( 4 OR 6 OR 7 OR 8 OR 9 OR 10 OR 11 OR 12 OR 13 OR 14 OR 15)) and 1 and 2021*.yr.</v>
      </c>
      <c r="N18" t="str">
        <f t="shared" si="0"/>
        <v>(5 and ( 4 OR 6 OR 7 OR 8 OR 9 OR 10 OR 11 OR 12 OR 13 OR 14 OR 15)) and 1 and 2022*.yr.</v>
      </c>
      <c r="O18" t="str">
        <f t="shared" si="0"/>
        <v>(5 and ( 4 OR 6 OR 7 OR 8 OR 9 OR 10 OR 11 OR 12 OR 13 OR 14 OR 15)) and 1 and 2023*.yr.</v>
      </c>
      <c r="P18" t="str">
        <f t="shared" si="0"/>
        <v>(5 and ( 4 OR 6 OR 7 OR 8 OR 9 OR 10 OR 11 OR 12 OR 13 OR 14 OR 15)) and 1 and 2024*.yr.</v>
      </c>
    </row>
    <row r="19" spans="2:16" x14ac:dyDescent="0.35">
      <c r="B19" t="s">
        <v>66</v>
      </c>
      <c r="C19" t="s">
        <v>52</v>
      </c>
      <c r="D19" t="str">
        <f t="shared" si="1"/>
        <v>(6 and ( 4 OR 5 OR 7 OR 8 OR 9 OR 10 OR 11 OR 12 OR 13 OR 14 OR 15)) and 1</v>
      </c>
      <c r="E19" t="str">
        <f t="shared" si="2"/>
        <v>(6 and ( 4 OR 5 OR 7 OR 8 OR 9 OR 10 OR 11 OR 12 OR 13 OR 14 OR 15)) and 1 and 2</v>
      </c>
      <c r="F19" t="str">
        <f t="shared" si="3"/>
        <v>(6 and ( 4 OR 5 OR 7 OR 8 OR 9 OR 10 OR 11 OR 12 OR 13 OR 14 OR 15)) and 1 and 2014*.yr.</v>
      </c>
      <c r="G19" t="str">
        <f t="shared" si="0"/>
        <v>(6 and ( 4 OR 5 OR 7 OR 8 OR 9 OR 10 OR 11 OR 12 OR 13 OR 14 OR 15)) and 1 and 2015*.yr.</v>
      </c>
      <c r="H19" t="str">
        <f t="shared" si="0"/>
        <v>(6 and ( 4 OR 5 OR 7 OR 8 OR 9 OR 10 OR 11 OR 12 OR 13 OR 14 OR 15)) and 1 and 2016*.yr.</v>
      </c>
      <c r="I19" t="str">
        <f t="shared" si="0"/>
        <v>(6 and ( 4 OR 5 OR 7 OR 8 OR 9 OR 10 OR 11 OR 12 OR 13 OR 14 OR 15)) and 1 and 2017*.yr.</v>
      </c>
      <c r="J19" t="str">
        <f t="shared" si="0"/>
        <v>(6 and ( 4 OR 5 OR 7 OR 8 OR 9 OR 10 OR 11 OR 12 OR 13 OR 14 OR 15)) and 1 and 2018*.yr.</v>
      </c>
      <c r="K19" t="str">
        <f t="shared" si="0"/>
        <v>(6 and ( 4 OR 5 OR 7 OR 8 OR 9 OR 10 OR 11 OR 12 OR 13 OR 14 OR 15)) and 1 and 2019*.yr.</v>
      </c>
      <c r="L19" t="str">
        <f t="shared" si="0"/>
        <v>(6 and ( 4 OR 5 OR 7 OR 8 OR 9 OR 10 OR 11 OR 12 OR 13 OR 14 OR 15)) and 1 and 2020*.yr.</v>
      </c>
      <c r="M19" t="str">
        <f t="shared" si="0"/>
        <v>(6 and ( 4 OR 5 OR 7 OR 8 OR 9 OR 10 OR 11 OR 12 OR 13 OR 14 OR 15)) and 1 and 2021*.yr.</v>
      </c>
      <c r="N19" t="str">
        <f t="shared" si="0"/>
        <v>(6 and ( 4 OR 5 OR 7 OR 8 OR 9 OR 10 OR 11 OR 12 OR 13 OR 14 OR 15)) and 1 and 2022*.yr.</v>
      </c>
      <c r="O19" t="str">
        <f t="shared" si="0"/>
        <v>(6 and ( 4 OR 5 OR 7 OR 8 OR 9 OR 10 OR 11 OR 12 OR 13 OR 14 OR 15)) and 1 and 2023*.yr.</v>
      </c>
      <c r="P19" t="str">
        <f t="shared" si="0"/>
        <v>(6 and ( 4 OR 5 OR 7 OR 8 OR 9 OR 10 OR 11 OR 12 OR 13 OR 14 OR 15)) and 1 and 2024*.yr.</v>
      </c>
    </row>
    <row r="20" spans="2:16" x14ac:dyDescent="0.35">
      <c r="B20" t="s">
        <v>67</v>
      </c>
      <c r="C20" t="s">
        <v>53</v>
      </c>
      <c r="D20" t="str">
        <f t="shared" si="1"/>
        <v>(7 AND (4 OR 5 OR 6 OR 8 OR 9 OR 10 OR 11 OR 12 OR 13 OR 14 OR 15)) and 1</v>
      </c>
      <c r="E20" t="str">
        <f t="shared" si="2"/>
        <v>(7 AND (4 OR 5 OR 6 OR 8 OR 9 OR 10 OR 11 OR 12 OR 13 OR 14 OR 15)) and 1 and 2</v>
      </c>
      <c r="F20" t="str">
        <f t="shared" si="3"/>
        <v>(7 AND (4 OR 5 OR 6 OR 8 OR 9 OR 10 OR 11 OR 12 OR 13 OR 14 OR 15)) and 1 and 2014*.yr.</v>
      </c>
      <c r="G20" t="str">
        <f t="shared" si="3"/>
        <v>(7 AND (4 OR 5 OR 6 OR 8 OR 9 OR 10 OR 11 OR 12 OR 13 OR 14 OR 15)) and 1 and 2015*.yr.</v>
      </c>
      <c r="H20" t="str">
        <f t="shared" si="3"/>
        <v>(7 AND (4 OR 5 OR 6 OR 8 OR 9 OR 10 OR 11 OR 12 OR 13 OR 14 OR 15)) and 1 and 2016*.yr.</v>
      </c>
      <c r="I20" t="str">
        <f t="shared" si="3"/>
        <v>(7 AND (4 OR 5 OR 6 OR 8 OR 9 OR 10 OR 11 OR 12 OR 13 OR 14 OR 15)) and 1 and 2017*.yr.</v>
      </c>
      <c r="J20" t="str">
        <f t="shared" si="3"/>
        <v>(7 AND (4 OR 5 OR 6 OR 8 OR 9 OR 10 OR 11 OR 12 OR 13 OR 14 OR 15)) and 1 and 2018*.yr.</v>
      </c>
      <c r="K20" t="str">
        <f t="shared" si="3"/>
        <v>(7 AND (4 OR 5 OR 6 OR 8 OR 9 OR 10 OR 11 OR 12 OR 13 OR 14 OR 15)) and 1 and 2019*.yr.</v>
      </c>
      <c r="L20" t="str">
        <f t="shared" si="3"/>
        <v>(7 AND (4 OR 5 OR 6 OR 8 OR 9 OR 10 OR 11 OR 12 OR 13 OR 14 OR 15)) and 1 and 2020*.yr.</v>
      </c>
      <c r="M20" t="str">
        <f t="shared" si="3"/>
        <v>(7 AND (4 OR 5 OR 6 OR 8 OR 9 OR 10 OR 11 OR 12 OR 13 OR 14 OR 15)) and 1 and 2021*.yr.</v>
      </c>
      <c r="N20" t="str">
        <f t="shared" si="3"/>
        <v>(7 AND (4 OR 5 OR 6 OR 8 OR 9 OR 10 OR 11 OR 12 OR 13 OR 14 OR 15)) and 1 and 2022*.yr.</v>
      </c>
      <c r="O20" t="str">
        <f t="shared" si="3"/>
        <v>(7 AND (4 OR 5 OR 6 OR 8 OR 9 OR 10 OR 11 OR 12 OR 13 OR 14 OR 15)) and 1 and 2023*.yr.</v>
      </c>
      <c r="P20" t="str">
        <f t="shared" si="3"/>
        <v>(7 AND (4 OR 5 OR 6 OR 8 OR 9 OR 10 OR 11 OR 12 OR 13 OR 14 OR 15)) and 1 and 2024*.yr.</v>
      </c>
    </row>
    <row r="21" spans="2:16" x14ac:dyDescent="0.35">
      <c r="B21" t="s">
        <v>68</v>
      </c>
      <c r="C21" t="s">
        <v>54</v>
      </c>
      <c r="D21" t="str">
        <f t="shared" si="1"/>
        <v>(8 AND (4 OR 5 OR 6 OR 7 OR 9 OR 10 OR 11 OR 12 OR 13 OR 14 OR 15)) and 1</v>
      </c>
      <c r="E21" t="str">
        <f t="shared" si="2"/>
        <v>(8 AND (4 OR 5 OR 6 OR 7 OR 9 OR 10 OR 11 OR 12 OR 13 OR 14 OR 15)) and 1 and 2</v>
      </c>
      <c r="F21" t="str">
        <f t="shared" si="3"/>
        <v>(8 AND (4 OR 5 OR 6 OR 7 OR 9 OR 10 OR 11 OR 12 OR 13 OR 14 OR 15)) and 1 and 2014*.yr.</v>
      </c>
      <c r="G21" t="str">
        <f t="shared" si="3"/>
        <v>(8 AND (4 OR 5 OR 6 OR 7 OR 9 OR 10 OR 11 OR 12 OR 13 OR 14 OR 15)) and 1 and 2015*.yr.</v>
      </c>
      <c r="H21" t="str">
        <f t="shared" si="3"/>
        <v>(8 AND (4 OR 5 OR 6 OR 7 OR 9 OR 10 OR 11 OR 12 OR 13 OR 14 OR 15)) and 1 and 2016*.yr.</v>
      </c>
      <c r="I21" t="str">
        <f t="shared" si="3"/>
        <v>(8 AND (4 OR 5 OR 6 OR 7 OR 9 OR 10 OR 11 OR 12 OR 13 OR 14 OR 15)) and 1 and 2017*.yr.</v>
      </c>
      <c r="J21" t="str">
        <f t="shared" si="3"/>
        <v>(8 AND (4 OR 5 OR 6 OR 7 OR 9 OR 10 OR 11 OR 12 OR 13 OR 14 OR 15)) and 1 and 2018*.yr.</v>
      </c>
      <c r="K21" t="str">
        <f t="shared" si="3"/>
        <v>(8 AND (4 OR 5 OR 6 OR 7 OR 9 OR 10 OR 11 OR 12 OR 13 OR 14 OR 15)) and 1 and 2019*.yr.</v>
      </c>
      <c r="L21" t="str">
        <f t="shared" si="3"/>
        <v>(8 AND (4 OR 5 OR 6 OR 7 OR 9 OR 10 OR 11 OR 12 OR 13 OR 14 OR 15)) and 1 and 2020*.yr.</v>
      </c>
      <c r="M21" t="str">
        <f t="shared" si="3"/>
        <v>(8 AND (4 OR 5 OR 6 OR 7 OR 9 OR 10 OR 11 OR 12 OR 13 OR 14 OR 15)) and 1 and 2021*.yr.</v>
      </c>
      <c r="N21" t="str">
        <f t="shared" si="3"/>
        <v>(8 AND (4 OR 5 OR 6 OR 7 OR 9 OR 10 OR 11 OR 12 OR 13 OR 14 OR 15)) and 1 and 2022*.yr.</v>
      </c>
      <c r="O21" t="str">
        <f t="shared" si="3"/>
        <v>(8 AND (4 OR 5 OR 6 OR 7 OR 9 OR 10 OR 11 OR 12 OR 13 OR 14 OR 15)) and 1 and 2023*.yr.</v>
      </c>
      <c r="P21" t="str">
        <f t="shared" si="3"/>
        <v>(8 AND (4 OR 5 OR 6 OR 7 OR 9 OR 10 OR 11 OR 12 OR 13 OR 14 OR 15)) and 1 and 2024*.yr.</v>
      </c>
    </row>
    <row r="22" spans="2:16" x14ac:dyDescent="0.35">
      <c r="B22" t="s">
        <v>69</v>
      </c>
      <c r="C22" t="s">
        <v>55</v>
      </c>
      <c r="D22" t="str">
        <f t="shared" si="1"/>
        <v>(9 AND (4 OR 5 OR 6 OR 7 OR 8 OR 10 OR 11 OR 12 OR 13 OR 14 OR 15)) and 1</v>
      </c>
      <c r="E22" t="str">
        <f t="shared" si="2"/>
        <v>(9 AND (4 OR 5 OR 6 OR 7 OR 8 OR 10 OR 11 OR 12 OR 13 OR 14 OR 15)) and 1 and 2</v>
      </c>
      <c r="F22" t="str">
        <f t="shared" si="3"/>
        <v>(9 AND (4 OR 5 OR 6 OR 7 OR 8 OR 10 OR 11 OR 12 OR 13 OR 14 OR 15)) and 1 and 2014*.yr.</v>
      </c>
      <c r="G22" t="str">
        <f t="shared" si="3"/>
        <v>(9 AND (4 OR 5 OR 6 OR 7 OR 8 OR 10 OR 11 OR 12 OR 13 OR 14 OR 15)) and 1 and 2015*.yr.</v>
      </c>
      <c r="H22" t="str">
        <f t="shared" si="3"/>
        <v>(9 AND (4 OR 5 OR 6 OR 7 OR 8 OR 10 OR 11 OR 12 OR 13 OR 14 OR 15)) and 1 and 2016*.yr.</v>
      </c>
      <c r="I22" t="str">
        <f t="shared" si="3"/>
        <v>(9 AND (4 OR 5 OR 6 OR 7 OR 8 OR 10 OR 11 OR 12 OR 13 OR 14 OR 15)) and 1 and 2017*.yr.</v>
      </c>
      <c r="J22" t="str">
        <f t="shared" si="3"/>
        <v>(9 AND (4 OR 5 OR 6 OR 7 OR 8 OR 10 OR 11 OR 12 OR 13 OR 14 OR 15)) and 1 and 2018*.yr.</v>
      </c>
      <c r="K22" t="str">
        <f t="shared" si="3"/>
        <v>(9 AND (4 OR 5 OR 6 OR 7 OR 8 OR 10 OR 11 OR 12 OR 13 OR 14 OR 15)) and 1 and 2019*.yr.</v>
      </c>
      <c r="L22" t="str">
        <f t="shared" si="3"/>
        <v>(9 AND (4 OR 5 OR 6 OR 7 OR 8 OR 10 OR 11 OR 12 OR 13 OR 14 OR 15)) and 1 and 2020*.yr.</v>
      </c>
      <c r="M22" t="str">
        <f t="shared" si="3"/>
        <v>(9 AND (4 OR 5 OR 6 OR 7 OR 8 OR 10 OR 11 OR 12 OR 13 OR 14 OR 15)) and 1 and 2021*.yr.</v>
      </c>
      <c r="N22" t="str">
        <f t="shared" si="3"/>
        <v>(9 AND (4 OR 5 OR 6 OR 7 OR 8 OR 10 OR 11 OR 12 OR 13 OR 14 OR 15)) and 1 and 2022*.yr.</v>
      </c>
      <c r="O22" t="str">
        <f t="shared" si="3"/>
        <v>(9 AND (4 OR 5 OR 6 OR 7 OR 8 OR 10 OR 11 OR 12 OR 13 OR 14 OR 15)) and 1 and 2023*.yr.</v>
      </c>
      <c r="P22" t="str">
        <f t="shared" si="3"/>
        <v>(9 AND (4 OR 5 OR 6 OR 7 OR 8 OR 10 OR 11 OR 12 OR 13 OR 14 OR 15)) and 1 and 2024*.yr.</v>
      </c>
    </row>
    <row r="23" spans="2:16" x14ac:dyDescent="0.35">
      <c r="B23" t="s">
        <v>70</v>
      </c>
      <c r="C23" t="s">
        <v>56</v>
      </c>
      <c r="D23" t="str">
        <f t="shared" si="1"/>
        <v>(10 AND (4 OR 5 OR 6 OR 7 OR 8 OR 9 OR 11 OR 12 OR 13 OR 14 OR 15)) and 1</v>
      </c>
      <c r="E23" t="str">
        <f t="shared" si="2"/>
        <v>(10 AND (4 OR 5 OR 6 OR 7 OR 8 OR 9 OR 11 OR 12 OR 13 OR 14 OR 15)) and 1 and 2</v>
      </c>
      <c r="F23" t="str">
        <f t="shared" si="3"/>
        <v>(10 AND (4 OR 5 OR 6 OR 7 OR 8 OR 9 OR 11 OR 12 OR 13 OR 14 OR 15)) and 1 and 2014*.yr.</v>
      </c>
      <c r="G23" t="str">
        <f t="shared" si="3"/>
        <v>(10 AND (4 OR 5 OR 6 OR 7 OR 8 OR 9 OR 11 OR 12 OR 13 OR 14 OR 15)) and 1 and 2015*.yr.</v>
      </c>
      <c r="H23" t="str">
        <f t="shared" si="3"/>
        <v>(10 AND (4 OR 5 OR 6 OR 7 OR 8 OR 9 OR 11 OR 12 OR 13 OR 14 OR 15)) and 1 and 2016*.yr.</v>
      </c>
      <c r="I23" t="str">
        <f t="shared" si="3"/>
        <v>(10 AND (4 OR 5 OR 6 OR 7 OR 8 OR 9 OR 11 OR 12 OR 13 OR 14 OR 15)) and 1 and 2017*.yr.</v>
      </c>
      <c r="J23" t="str">
        <f t="shared" si="3"/>
        <v>(10 AND (4 OR 5 OR 6 OR 7 OR 8 OR 9 OR 11 OR 12 OR 13 OR 14 OR 15)) and 1 and 2018*.yr.</v>
      </c>
      <c r="K23" t="str">
        <f t="shared" si="3"/>
        <v>(10 AND (4 OR 5 OR 6 OR 7 OR 8 OR 9 OR 11 OR 12 OR 13 OR 14 OR 15)) and 1 and 2019*.yr.</v>
      </c>
      <c r="L23" t="str">
        <f t="shared" si="3"/>
        <v>(10 AND (4 OR 5 OR 6 OR 7 OR 8 OR 9 OR 11 OR 12 OR 13 OR 14 OR 15)) and 1 and 2020*.yr.</v>
      </c>
      <c r="M23" t="str">
        <f t="shared" si="3"/>
        <v>(10 AND (4 OR 5 OR 6 OR 7 OR 8 OR 9 OR 11 OR 12 OR 13 OR 14 OR 15)) and 1 and 2021*.yr.</v>
      </c>
      <c r="N23" t="str">
        <f t="shared" si="3"/>
        <v>(10 AND (4 OR 5 OR 6 OR 7 OR 8 OR 9 OR 11 OR 12 OR 13 OR 14 OR 15)) and 1 and 2022*.yr.</v>
      </c>
      <c r="O23" t="str">
        <f t="shared" si="3"/>
        <v>(10 AND (4 OR 5 OR 6 OR 7 OR 8 OR 9 OR 11 OR 12 OR 13 OR 14 OR 15)) and 1 and 2023*.yr.</v>
      </c>
      <c r="P23" t="str">
        <f t="shared" si="3"/>
        <v>(10 AND (4 OR 5 OR 6 OR 7 OR 8 OR 9 OR 11 OR 12 OR 13 OR 14 OR 15)) and 1 and 2024*.yr.</v>
      </c>
    </row>
    <row r="24" spans="2:16" x14ac:dyDescent="0.35">
      <c r="B24" t="s">
        <v>71</v>
      </c>
      <c r="C24" t="s">
        <v>57</v>
      </c>
      <c r="D24" t="str">
        <f t="shared" si="1"/>
        <v>(11 AND (4 OR 5 OR 6 OR 7 OR 8 OR 9 OR 10 OR 12 OR 13 OR 14 OR 15)) and 1</v>
      </c>
      <c r="E24" t="str">
        <f t="shared" si="2"/>
        <v>(11 AND (4 OR 5 OR 6 OR 7 OR 8 OR 9 OR 10 OR 12 OR 13 OR 14 OR 15)) and 1 and 2</v>
      </c>
      <c r="F24" t="str">
        <f t="shared" si="3"/>
        <v>(11 AND (4 OR 5 OR 6 OR 7 OR 8 OR 9 OR 10 OR 12 OR 13 OR 14 OR 15)) and 1 and 2014*.yr.</v>
      </c>
      <c r="G24" t="str">
        <f t="shared" si="3"/>
        <v>(11 AND (4 OR 5 OR 6 OR 7 OR 8 OR 9 OR 10 OR 12 OR 13 OR 14 OR 15)) and 1 and 2015*.yr.</v>
      </c>
      <c r="H24" t="str">
        <f t="shared" si="3"/>
        <v>(11 AND (4 OR 5 OR 6 OR 7 OR 8 OR 9 OR 10 OR 12 OR 13 OR 14 OR 15)) and 1 and 2016*.yr.</v>
      </c>
      <c r="I24" t="str">
        <f t="shared" si="3"/>
        <v>(11 AND (4 OR 5 OR 6 OR 7 OR 8 OR 9 OR 10 OR 12 OR 13 OR 14 OR 15)) and 1 and 2017*.yr.</v>
      </c>
      <c r="J24" t="str">
        <f t="shared" si="3"/>
        <v>(11 AND (4 OR 5 OR 6 OR 7 OR 8 OR 9 OR 10 OR 12 OR 13 OR 14 OR 15)) and 1 and 2018*.yr.</v>
      </c>
      <c r="K24" t="str">
        <f t="shared" si="3"/>
        <v>(11 AND (4 OR 5 OR 6 OR 7 OR 8 OR 9 OR 10 OR 12 OR 13 OR 14 OR 15)) and 1 and 2019*.yr.</v>
      </c>
      <c r="L24" t="str">
        <f t="shared" si="3"/>
        <v>(11 AND (4 OR 5 OR 6 OR 7 OR 8 OR 9 OR 10 OR 12 OR 13 OR 14 OR 15)) and 1 and 2020*.yr.</v>
      </c>
      <c r="M24" t="str">
        <f t="shared" si="3"/>
        <v>(11 AND (4 OR 5 OR 6 OR 7 OR 8 OR 9 OR 10 OR 12 OR 13 OR 14 OR 15)) and 1 and 2021*.yr.</v>
      </c>
      <c r="N24" t="str">
        <f t="shared" si="3"/>
        <v>(11 AND (4 OR 5 OR 6 OR 7 OR 8 OR 9 OR 10 OR 12 OR 13 OR 14 OR 15)) and 1 and 2022*.yr.</v>
      </c>
      <c r="O24" t="str">
        <f t="shared" si="3"/>
        <v>(11 AND (4 OR 5 OR 6 OR 7 OR 8 OR 9 OR 10 OR 12 OR 13 OR 14 OR 15)) and 1 and 2023*.yr.</v>
      </c>
      <c r="P24" t="str">
        <f t="shared" si="3"/>
        <v>(11 AND (4 OR 5 OR 6 OR 7 OR 8 OR 9 OR 10 OR 12 OR 13 OR 14 OR 15)) and 1 and 2024*.yr.</v>
      </c>
    </row>
    <row r="25" spans="2:16" x14ac:dyDescent="0.35">
      <c r="B25" t="s">
        <v>64</v>
      </c>
      <c r="C25" t="s">
        <v>58</v>
      </c>
      <c r="D25" t="str">
        <f t="shared" si="1"/>
        <v>(12 AND (4 OR 5 OR 6 OR 7 OR 8 OR 9 OR 10 OR 11 OR 13 OR 14 OR 15)) and 1</v>
      </c>
      <c r="E25" t="str">
        <f t="shared" si="2"/>
        <v>(12 AND (4 OR 5 OR 6 OR 7 OR 8 OR 9 OR 10 OR 11 OR 13 OR 14 OR 15)) and 1 and 2</v>
      </c>
      <c r="F25" t="str">
        <f t="shared" si="3"/>
        <v>(12 AND (4 OR 5 OR 6 OR 7 OR 8 OR 9 OR 10 OR 11 OR 13 OR 14 OR 15)) and 1 and 2014*.yr.</v>
      </c>
      <c r="G25" t="str">
        <f t="shared" si="3"/>
        <v>(12 AND (4 OR 5 OR 6 OR 7 OR 8 OR 9 OR 10 OR 11 OR 13 OR 14 OR 15)) and 1 and 2015*.yr.</v>
      </c>
      <c r="H25" t="str">
        <f t="shared" si="3"/>
        <v>(12 AND (4 OR 5 OR 6 OR 7 OR 8 OR 9 OR 10 OR 11 OR 13 OR 14 OR 15)) and 1 and 2016*.yr.</v>
      </c>
      <c r="I25" t="str">
        <f t="shared" si="3"/>
        <v>(12 AND (4 OR 5 OR 6 OR 7 OR 8 OR 9 OR 10 OR 11 OR 13 OR 14 OR 15)) and 1 and 2017*.yr.</v>
      </c>
      <c r="J25" t="str">
        <f t="shared" si="3"/>
        <v>(12 AND (4 OR 5 OR 6 OR 7 OR 8 OR 9 OR 10 OR 11 OR 13 OR 14 OR 15)) and 1 and 2018*.yr.</v>
      </c>
      <c r="K25" t="str">
        <f t="shared" si="3"/>
        <v>(12 AND (4 OR 5 OR 6 OR 7 OR 8 OR 9 OR 10 OR 11 OR 13 OR 14 OR 15)) and 1 and 2019*.yr.</v>
      </c>
      <c r="L25" t="str">
        <f t="shared" si="3"/>
        <v>(12 AND (4 OR 5 OR 6 OR 7 OR 8 OR 9 OR 10 OR 11 OR 13 OR 14 OR 15)) and 1 and 2020*.yr.</v>
      </c>
      <c r="M25" t="str">
        <f t="shared" si="3"/>
        <v>(12 AND (4 OR 5 OR 6 OR 7 OR 8 OR 9 OR 10 OR 11 OR 13 OR 14 OR 15)) and 1 and 2021*.yr.</v>
      </c>
      <c r="N25" t="str">
        <f t="shared" si="3"/>
        <v>(12 AND (4 OR 5 OR 6 OR 7 OR 8 OR 9 OR 10 OR 11 OR 13 OR 14 OR 15)) and 1 and 2022*.yr.</v>
      </c>
      <c r="O25" t="str">
        <f t="shared" si="3"/>
        <v>(12 AND (4 OR 5 OR 6 OR 7 OR 8 OR 9 OR 10 OR 11 OR 13 OR 14 OR 15)) and 1 and 2023*.yr.</v>
      </c>
      <c r="P25" t="str">
        <f t="shared" si="3"/>
        <v>(12 AND (4 OR 5 OR 6 OR 7 OR 8 OR 9 OR 10 OR 11 OR 13 OR 14 OR 15)) and 1 and 2024*.yr.</v>
      </c>
    </row>
    <row r="26" spans="2:16" x14ac:dyDescent="0.35">
      <c r="B26" t="s">
        <v>72</v>
      </c>
      <c r="C26" t="s">
        <v>59</v>
      </c>
      <c r="D26" t="str">
        <f t="shared" si="1"/>
        <v>(13 AND (4 OR 5 OR 6 OR 7 OR 8 OR 9 OR 10 OR 11 OR 12 OR 14 OR 15)) and 1</v>
      </c>
      <c r="E26" t="str">
        <f t="shared" si="2"/>
        <v>(13 AND (4 OR 5 OR 6 OR 7 OR 8 OR 9 OR 10 OR 11 OR 12 OR 14 OR 15)) and 1 and 2</v>
      </c>
      <c r="F26" t="str">
        <f t="shared" si="3"/>
        <v>(13 AND (4 OR 5 OR 6 OR 7 OR 8 OR 9 OR 10 OR 11 OR 12 OR 14 OR 15)) and 1 and 2014*.yr.</v>
      </c>
      <c r="G26" t="str">
        <f t="shared" si="3"/>
        <v>(13 AND (4 OR 5 OR 6 OR 7 OR 8 OR 9 OR 10 OR 11 OR 12 OR 14 OR 15)) and 1 and 2015*.yr.</v>
      </c>
      <c r="H26" t="str">
        <f t="shared" si="3"/>
        <v>(13 AND (4 OR 5 OR 6 OR 7 OR 8 OR 9 OR 10 OR 11 OR 12 OR 14 OR 15)) and 1 and 2016*.yr.</v>
      </c>
      <c r="I26" t="str">
        <f t="shared" si="3"/>
        <v>(13 AND (4 OR 5 OR 6 OR 7 OR 8 OR 9 OR 10 OR 11 OR 12 OR 14 OR 15)) and 1 and 2017*.yr.</v>
      </c>
      <c r="J26" t="str">
        <f t="shared" si="3"/>
        <v>(13 AND (4 OR 5 OR 6 OR 7 OR 8 OR 9 OR 10 OR 11 OR 12 OR 14 OR 15)) and 1 and 2018*.yr.</v>
      </c>
      <c r="K26" t="str">
        <f t="shared" si="3"/>
        <v>(13 AND (4 OR 5 OR 6 OR 7 OR 8 OR 9 OR 10 OR 11 OR 12 OR 14 OR 15)) and 1 and 2019*.yr.</v>
      </c>
      <c r="L26" t="str">
        <f t="shared" si="3"/>
        <v>(13 AND (4 OR 5 OR 6 OR 7 OR 8 OR 9 OR 10 OR 11 OR 12 OR 14 OR 15)) and 1 and 2020*.yr.</v>
      </c>
      <c r="M26" t="str">
        <f t="shared" si="3"/>
        <v>(13 AND (4 OR 5 OR 6 OR 7 OR 8 OR 9 OR 10 OR 11 OR 12 OR 14 OR 15)) and 1 and 2021*.yr.</v>
      </c>
      <c r="N26" t="str">
        <f t="shared" si="3"/>
        <v>(13 AND (4 OR 5 OR 6 OR 7 OR 8 OR 9 OR 10 OR 11 OR 12 OR 14 OR 15)) and 1 and 2022*.yr.</v>
      </c>
      <c r="O26" t="str">
        <f t="shared" si="3"/>
        <v>(13 AND (4 OR 5 OR 6 OR 7 OR 8 OR 9 OR 10 OR 11 OR 12 OR 14 OR 15)) and 1 and 2023*.yr.</v>
      </c>
      <c r="P26" t="str">
        <f t="shared" si="3"/>
        <v>(13 AND (4 OR 5 OR 6 OR 7 OR 8 OR 9 OR 10 OR 11 OR 12 OR 14 OR 15)) and 1 and 2024*.yr.</v>
      </c>
    </row>
    <row r="27" spans="2:16" x14ac:dyDescent="0.35">
      <c r="B27" t="s">
        <v>73</v>
      </c>
      <c r="C27" t="s">
        <v>60</v>
      </c>
      <c r="D27" t="str">
        <f t="shared" si="1"/>
        <v>(14 AND (4 OR 5 OR 6 OR 7 OR 8 OR 9 OR 10 OR 11 OR 12 OR 13 OR 15)) and 1</v>
      </c>
      <c r="E27" t="str">
        <f t="shared" si="2"/>
        <v>(14 AND (4 OR 5 OR 6 OR 7 OR 8 OR 9 OR 10 OR 11 OR 12 OR 13 OR 15)) and 1 and 2</v>
      </c>
      <c r="F27" t="str">
        <f t="shared" si="3"/>
        <v>(14 AND (4 OR 5 OR 6 OR 7 OR 8 OR 9 OR 10 OR 11 OR 12 OR 13 OR 15)) and 1 and 2014*.yr.</v>
      </c>
      <c r="G27" t="str">
        <f t="shared" si="3"/>
        <v>(14 AND (4 OR 5 OR 6 OR 7 OR 8 OR 9 OR 10 OR 11 OR 12 OR 13 OR 15)) and 1 and 2015*.yr.</v>
      </c>
      <c r="H27" t="str">
        <f t="shared" si="3"/>
        <v>(14 AND (4 OR 5 OR 6 OR 7 OR 8 OR 9 OR 10 OR 11 OR 12 OR 13 OR 15)) and 1 and 2016*.yr.</v>
      </c>
      <c r="I27" t="str">
        <f t="shared" si="3"/>
        <v>(14 AND (4 OR 5 OR 6 OR 7 OR 8 OR 9 OR 10 OR 11 OR 12 OR 13 OR 15)) and 1 and 2017*.yr.</v>
      </c>
      <c r="J27" t="str">
        <f t="shared" si="3"/>
        <v>(14 AND (4 OR 5 OR 6 OR 7 OR 8 OR 9 OR 10 OR 11 OR 12 OR 13 OR 15)) and 1 and 2018*.yr.</v>
      </c>
      <c r="K27" t="str">
        <f t="shared" si="3"/>
        <v>(14 AND (4 OR 5 OR 6 OR 7 OR 8 OR 9 OR 10 OR 11 OR 12 OR 13 OR 15)) and 1 and 2019*.yr.</v>
      </c>
      <c r="L27" t="str">
        <f t="shared" si="3"/>
        <v>(14 AND (4 OR 5 OR 6 OR 7 OR 8 OR 9 OR 10 OR 11 OR 12 OR 13 OR 15)) and 1 and 2020*.yr.</v>
      </c>
      <c r="M27" t="str">
        <f t="shared" si="3"/>
        <v>(14 AND (4 OR 5 OR 6 OR 7 OR 8 OR 9 OR 10 OR 11 OR 12 OR 13 OR 15)) and 1 and 2021*.yr.</v>
      </c>
      <c r="N27" t="str">
        <f t="shared" si="3"/>
        <v>(14 AND (4 OR 5 OR 6 OR 7 OR 8 OR 9 OR 10 OR 11 OR 12 OR 13 OR 15)) and 1 and 2022*.yr.</v>
      </c>
      <c r="O27" t="str">
        <f t="shared" si="3"/>
        <v>(14 AND (4 OR 5 OR 6 OR 7 OR 8 OR 9 OR 10 OR 11 OR 12 OR 13 OR 15)) and 1 and 2023*.yr.</v>
      </c>
      <c r="P27" t="str">
        <f t="shared" si="3"/>
        <v>(14 AND (4 OR 5 OR 6 OR 7 OR 8 OR 9 OR 10 OR 11 OR 12 OR 13 OR 15)) and 1 and 2024*.yr.</v>
      </c>
    </row>
    <row r="28" spans="2:16" x14ac:dyDescent="0.35">
      <c r="B28" t="s">
        <v>74</v>
      </c>
      <c r="C28" t="s">
        <v>61</v>
      </c>
      <c r="D28" t="str">
        <f t="shared" si="1"/>
        <v>(15 AND (4 OR 5 OR 6 OR 7 OR 8 OR 9 OR 10 OR 11 OR 12 OR 13 OR 14)) and 1</v>
      </c>
      <c r="E28" t="str">
        <f t="shared" si="2"/>
        <v>(15 AND (4 OR 5 OR 6 OR 7 OR 8 OR 9 OR 10 OR 11 OR 12 OR 13 OR 14)) and 1 and 2</v>
      </c>
      <c r="F28" t="str">
        <f t="shared" si="3"/>
        <v>(15 AND (4 OR 5 OR 6 OR 7 OR 8 OR 9 OR 10 OR 11 OR 12 OR 13 OR 14)) and 1 and 2014*.yr.</v>
      </c>
      <c r="G28" t="str">
        <f t="shared" si="3"/>
        <v>(15 AND (4 OR 5 OR 6 OR 7 OR 8 OR 9 OR 10 OR 11 OR 12 OR 13 OR 14)) and 1 and 2015*.yr.</v>
      </c>
      <c r="H28" t="str">
        <f t="shared" si="3"/>
        <v>(15 AND (4 OR 5 OR 6 OR 7 OR 8 OR 9 OR 10 OR 11 OR 12 OR 13 OR 14)) and 1 and 2016*.yr.</v>
      </c>
      <c r="I28" t="str">
        <f t="shared" si="3"/>
        <v>(15 AND (4 OR 5 OR 6 OR 7 OR 8 OR 9 OR 10 OR 11 OR 12 OR 13 OR 14)) and 1 and 2017*.yr.</v>
      </c>
      <c r="J28" t="str">
        <f t="shared" si="3"/>
        <v>(15 AND (4 OR 5 OR 6 OR 7 OR 8 OR 9 OR 10 OR 11 OR 12 OR 13 OR 14)) and 1 and 2018*.yr.</v>
      </c>
      <c r="K28" t="str">
        <f t="shared" si="3"/>
        <v>(15 AND (4 OR 5 OR 6 OR 7 OR 8 OR 9 OR 10 OR 11 OR 12 OR 13 OR 14)) and 1 and 2019*.yr.</v>
      </c>
      <c r="L28" t="str">
        <f t="shared" si="3"/>
        <v>(15 AND (4 OR 5 OR 6 OR 7 OR 8 OR 9 OR 10 OR 11 OR 12 OR 13 OR 14)) and 1 and 2020*.yr.</v>
      </c>
      <c r="M28" t="str">
        <f t="shared" si="3"/>
        <v>(15 AND (4 OR 5 OR 6 OR 7 OR 8 OR 9 OR 10 OR 11 OR 12 OR 13 OR 14)) and 1 and 2021*.yr.</v>
      </c>
      <c r="N28" t="str">
        <f t="shared" si="3"/>
        <v>(15 AND (4 OR 5 OR 6 OR 7 OR 8 OR 9 OR 10 OR 11 OR 12 OR 13 OR 14)) and 1 and 2022*.yr.</v>
      </c>
      <c r="O28" t="str">
        <f t="shared" si="3"/>
        <v>(15 AND (4 OR 5 OR 6 OR 7 OR 8 OR 9 OR 10 OR 11 OR 12 OR 13 OR 14)) and 1 and 2023*.yr.</v>
      </c>
      <c r="P28" t="str">
        <f t="shared" si="3"/>
        <v>(15 AND (4 OR 5 OR 6 OR 7 OR 8 OR 9 OR 10 OR 11 OR 12 OR 13 OR 14)) and 1 and 2024*.yr.</v>
      </c>
    </row>
    <row r="29" spans="2:16" x14ac:dyDescent="0.35">
      <c r="B29" t="s">
        <v>62</v>
      </c>
      <c r="C29" t="s">
        <v>49</v>
      </c>
      <c r="D29" t="str">
        <f t="shared" si="1"/>
        <v>(exp africa/ or exp americas/ or exp asia/ or exp europe/  or exp oceania/) and 1</v>
      </c>
      <c r="E29" t="str">
        <f t="shared" si="2"/>
        <v>(exp africa/ or exp americas/ or exp asia/ or exp europe/  or exp oceania/) and 1 and 2</v>
      </c>
      <c r="F29" t="str">
        <f t="shared" si="3"/>
        <v>(exp africa/ or exp americas/ or exp asia/ or exp europe/  or exp oceania/) and 1 and 2014*.yr.</v>
      </c>
      <c r="G29" t="str">
        <f t="shared" si="3"/>
        <v>(exp africa/ or exp americas/ or exp asia/ or exp europe/  or exp oceania/) and 1 and 2015*.yr.</v>
      </c>
      <c r="H29" t="str">
        <f t="shared" si="3"/>
        <v>(exp africa/ or exp americas/ or exp asia/ or exp europe/  or exp oceania/) and 1 and 2016*.yr.</v>
      </c>
      <c r="I29" t="str">
        <f t="shared" si="3"/>
        <v>(exp africa/ or exp americas/ or exp asia/ or exp europe/  or exp oceania/) and 1 and 2017*.yr.</v>
      </c>
      <c r="J29" t="str">
        <f t="shared" si="3"/>
        <v>(exp africa/ or exp americas/ or exp asia/ or exp europe/  or exp oceania/) and 1 and 2018*.yr.</v>
      </c>
      <c r="K29" t="str">
        <f t="shared" si="3"/>
        <v>(exp africa/ or exp americas/ or exp asia/ or exp europe/  or exp oceania/) and 1 and 2019*.yr.</v>
      </c>
      <c r="L29" t="str">
        <f t="shared" si="3"/>
        <v>(exp africa/ or exp americas/ or exp asia/ or exp europe/  or exp oceania/) and 1 and 2020*.yr.</v>
      </c>
      <c r="M29" t="str">
        <f t="shared" si="3"/>
        <v>(exp africa/ or exp americas/ or exp asia/ or exp europe/  or exp oceania/) and 1 and 2021*.yr.</v>
      </c>
      <c r="N29" t="str">
        <f t="shared" si="3"/>
        <v>(exp africa/ or exp americas/ or exp asia/ or exp europe/  or exp oceania/) and 1 and 2022*.yr.</v>
      </c>
      <c r="O29" t="str">
        <f t="shared" si="3"/>
        <v>(exp africa/ or exp americas/ or exp asia/ or exp europe/  or exp oceania/) and 1 and 2023*.yr.</v>
      </c>
      <c r="P29" t="str">
        <f t="shared" si="3"/>
        <v>(exp africa/ or exp americas/ or exp asia/ or exp europe/  or exp oceania/) and 1 and 2024*.yr.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C5D56-D68F-4903-98A3-B3D5B69A3B86}">
  <sheetPr>
    <tabColor theme="7" tint="-0.249977111117893"/>
  </sheetPr>
  <dimension ref="A1:O45"/>
  <sheetViews>
    <sheetView zoomScale="85" zoomScaleNormal="85" workbookViewId="0">
      <selection activeCell="U5" sqref="U5"/>
    </sheetView>
  </sheetViews>
  <sheetFormatPr defaultRowHeight="14.5" x14ac:dyDescent="0.35"/>
  <cols>
    <col min="1" max="1" width="28.36328125" customWidth="1"/>
    <col min="2" max="3" width="15.54296875" customWidth="1"/>
    <col min="4" max="4" width="16.90625" customWidth="1"/>
    <col min="5" max="15" width="9.36328125" customWidth="1"/>
  </cols>
  <sheetData>
    <row r="1" spans="1:15" x14ac:dyDescent="0.35">
      <c r="A1" t="s">
        <v>23</v>
      </c>
      <c r="B1" t="s">
        <v>22</v>
      </c>
      <c r="C1" t="s">
        <v>79</v>
      </c>
      <c r="D1" t="s">
        <v>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</row>
    <row r="2" spans="1:15" x14ac:dyDescent="0.35">
      <c r="A2" t="s">
        <v>75</v>
      </c>
      <c r="B2">
        <v>894294</v>
      </c>
      <c r="C2">
        <v>1399</v>
      </c>
      <c r="D2">
        <v>1255</v>
      </c>
      <c r="E2">
        <v>30</v>
      </c>
      <c r="F2">
        <v>32</v>
      </c>
      <c r="G2">
        <v>38</v>
      </c>
      <c r="H2">
        <v>71</v>
      </c>
      <c r="I2">
        <v>64</v>
      </c>
      <c r="J2">
        <v>96</v>
      </c>
      <c r="K2">
        <v>139</v>
      </c>
      <c r="L2">
        <v>184</v>
      </c>
      <c r="M2">
        <v>219</v>
      </c>
      <c r="N2">
        <v>207</v>
      </c>
      <c r="O2">
        <v>175</v>
      </c>
    </row>
    <row r="3" spans="1:15" x14ac:dyDescent="0.35">
      <c r="A3" t="s">
        <v>76</v>
      </c>
      <c r="B3">
        <v>1435854</v>
      </c>
      <c r="C3">
        <v>1790</v>
      </c>
      <c r="D3">
        <v>1314</v>
      </c>
      <c r="E3">
        <v>103</v>
      </c>
      <c r="F3">
        <v>110</v>
      </c>
      <c r="G3">
        <v>83</v>
      </c>
      <c r="H3">
        <v>144</v>
      </c>
      <c r="I3">
        <v>134</v>
      </c>
      <c r="J3">
        <v>164</v>
      </c>
      <c r="K3">
        <v>113</v>
      </c>
      <c r="L3">
        <v>145</v>
      </c>
      <c r="M3">
        <v>126</v>
      </c>
      <c r="N3">
        <v>107</v>
      </c>
      <c r="O3">
        <v>85</v>
      </c>
    </row>
    <row r="4" spans="1:15" x14ac:dyDescent="0.35">
      <c r="A4" t="s">
        <v>38</v>
      </c>
      <c r="B4">
        <v>326038</v>
      </c>
      <c r="C4">
        <v>494</v>
      </c>
      <c r="D4">
        <v>367</v>
      </c>
      <c r="E4">
        <v>32</v>
      </c>
      <c r="F4">
        <v>26</v>
      </c>
      <c r="G4">
        <v>28</v>
      </c>
      <c r="H4">
        <v>26</v>
      </c>
      <c r="I4">
        <v>34</v>
      </c>
      <c r="J4">
        <v>44</v>
      </c>
      <c r="K4">
        <v>37</v>
      </c>
      <c r="L4">
        <v>34</v>
      </c>
      <c r="M4">
        <v>35</v>
      </c>
      <c r="N4">
        <v>34</v>
      </c>
      <c r="O4">
        <v>37</v>
      </c>
    </row>
    <row r="5" spans="1:15" x14ac:dyDescent="0.35">
      <c r="A5" t="s">
        <v>77</v>
      </c>
      <c r="B5">
        <v>484461</v>
      </c>
      <c r="C5">
        <v>1839</v>
      </c>
      <c r="D5">
        <v>1496</v>
      </c>
      <c r="E5">
        <v>63</v>
      </c>
      <c r="F5">
        <v>49</v>
      </c>
      <c r="G5">
        <v>58</v>
      </c>
      <c r="H5">
        <v>57</v>
      </c>
      <c r="I5">
        <v>101</v>
      </c>
      <c r="J5">
        <v>122</v>
      </c>
      <c r="K5">
        <v>142</v>
      </c>
      <c r="L5">
        <v>208</v>
      </c>
      <c r="M5">
        <v>221</v>
      </c>
      <c r="N5">
        <v>277</v>
      </c>
      <c r="O5">
        <v>198</v>
      </c>
    </row>
    <row r="6" spans="1:15" x14ac:dyDescent="0.35">
      <c r="A6" t="s">
        <v>39</v>
      </c>
      <c r="B6">
        <v>1474352</v>
      </c>
      <c r="C6">
        <v>3129</v>
      </c>
      <c r="D6">
        <v>2109</v>
      </c>
      <c r="E6">
        <v>158</v>
      </c>
      <c r="F6">
        <v>163</v>
      </c>
      <c r="G6">
        <v>167</v>
      </c>
      <c r="H6">
        <v>210</v>
      </c>
      <c r="I6">
        <v>193</v>
      </c>
      <c r="J6">
        <v>265</v>
      </c>
      <c r="K6">
        <v>213</v>
      </c>
      <c r="L6">
        <v>207</v>
      </c>
      <c r="M6">
        <v>200</v>
      </c>
      <c r="N6">
        <v>169</v>
      </c>
      <c r="O6">
        <v>164</v>
      </c>
    </row>
    <row r="7" spans="1:15" x14ac:dyDescent="0.35">
      <c r="A7" t="s">
        <v>41</v>
      </c>
      <c r="B7">
        <v>362353</v>
      </c>
      <c r="C7">
        <v>1061</v>
      </c>
      <c r="D7">
        <v>902</v>
      </c>
      <c r="E7">
        <v>59</v>
      </c>
      <c r="F7">
        <v>80</v>
      </c>
      <c r="G7">
        <v>58</v>
      </c>
      <c r="H7">
        <v>75</v>
      </c>
      <c r="I7">
        <v>76</v>
      </c>
      <c r="J7">
        <v>98</v>
      </c>
      <c r="K7">
        <v>94</v>
      </c>
      <c r="L7">
        <v>105</v>
      </c>
      <c r="M7">
        <v>86</v>
      </c>
      <c r="N7">
        <v>76</v>
      </c>
      <c r="O7">
        <v>95</v>
      </c>
    </row>
    <row r="8" spans="1:15" x14ac:dyDescent="0.35">
      <c r="A8" t="s">
        <v>42</v>
      </c>
      <c r="B8">
        <v>359879</v>
      </c>
      <c r="C8">
        <v>1068</v>
      </c>
      <c r="D8">
        <v>803</v>
      </c>
      <c r="E8">
        <v>61</v>
      </c>
      <c r="F8">
        <v>34</v>
      </c>
      <c r="G8">
        <v>38</v>
      </c>
      <c r="H8">
        <v>51</v>
      </c>
      <c r="I8">
        <v>69</v>
      </c>
      <c r="J8">
        <v>76</v>
      </c>
      <c r="K8">
        <v>71</v>
      </c>
      <c r="L8">
        <v>99</v>
      </c>
      <c r="M8">
        <v>97</v>
      </c>
      <c r="N8">
        <v>94</v>
      </c>
      <c r="O8">
        <v>113</v>
      </c>
    </row>
    <row r="9" spans="1:15" x14ac:dyDescent="0.35">
      <c r="A9" t="s">
        <v>6</v>
      </c>
      <c r="B9">
        <v>295631</v>
      </c>
      <c r="C9">
        <v>402</v>
      </c>
      <c r="D9">
        <v>334</v>
      </c>
      <c r="E9">
        <v>28</v>
      </c>
      <c r="F9">
        <v>21</v>
      </c>
      <c r="G9">
        <v>16</v>
      </c>
      <c r="H9">
        <v>33</v>
      </c>
      <c r="I9">
        <v>15</v>
      </c>
      <c r="J9">
        <v>42</v>
      </c>
      <c r="K9">
        <v>39</v>
      </c>
      <c r="L9">
        <v>38</v>
      </c>
      <c r="M9">
        <v>40</v>
      </c>
      <c r="N9">
        <v>38</v>
      </c>
      <c r="O9">
        <v>24</v>
      </c>
    </row>
    <row r="10" spans="1:15" x14ac:dyDescent="0.35">
      <c r="A10" t="s">
        <v>43</v>
      </c>
      <c r="B10">
        <v>170791</v>
      </c>
      <c r="C10">
        <v>359</v>
      </c>
      <c r="D10">
        <v>251</v>
      </c>
      <c r="E10">
        <v>22</v>
      </c>
      <c r="F10">
        <v>17</v>
      </c>
      <c r="G10">
        <v>18</v>
      </c>
      <c r="H10">
        <v>21</v>
      </c>
      <c r="I10">
        <v>25</v>
      </c>
      <c r="J10">
        <v>29</v>
      </c>
      <c r="K10">
        <v>21</v>
      </c>
      <c r="L10">
        <v>26</v>
      </c>
      <c r="M10">
        <v>29</v>
      </c>
      <c r="N10">
        <v>25</v>
      </c>
      <c r="O10">
        <v>18</v>
      </c>
    </row>
    <row r="11" spans="1:15" x14ac:dyDescent="0.35">
      <c r="A11" t="s">
        <v>40</v>
      </c>
      <c r="B11">
        <v>440979</v>
      </c>
      <c r="C11">
        <v>750</v>
      </c>
      <c r="D11">
        <v>640</v>
      </c>
      <c r="E11">
        <v>26</v>
      </c>
      <c r="F11">
        <v>31</v>
      </c>
      <c r="G11">
        <v>42</v>
      </c>
      <c r="H11">
        <v>59</v>
      </c>
      <c r="I11">
        <v>45</v>
      </c>
      <c r="J11">
        <v>65</v>
      </c>
      <c r="K11">
        <v>61</v>
      </c>
      <c r="L11">
        <v>88</v>
      </c>
      <c r="M11">
        <v>81</v>
      </c>
      <c r="N11">
        <v>77</v>
      </c>
      <c r="O11">
        <v>65</v>
      </c>
    </row>
    <row r="12" spans="1:15" x14ac:dyDescent="0.35">
      <c r="A12" t="s">
        <v>11</v>
      </c>
      <c r="B12">
        <v>250293</v>
      </c>
      <c r="C12">
        <v>364</v>
      </c>
      <c r="D12">
        <v>302</v>
      </c>
      <c r="E12">
        <v>12</v>
      </c>
      <c r="F12">
        <v>20</v>
      </c>
      <c r="G12">
        <v>17</v>
      </c>
      <c r="H12">
        <v>28</v>
      </c>
      <c r="I12">
        <v>29</v>
      </c>
      <c r="J12">
        <v>32</v>
      </c>
      <c r="K12">
        <v>40</v>
      </c>
      <c r="L12">
        <v>45</v>
      </c>
      <c r="M12">
        <v>26</v>
      </c>
      <c r="N12">
        <v>30</v>
      </c>
      <c r="O12">
        <v>23</v>
      </c>
    </row>
    <row r="13" spans="1:15" x14ac:dyDescent="0.35">
      <c r="A13" t="s">
        <v>15</v>
      </c>
      <c r="B13">
        <v>264685</v>
      </c>
      <c r="C13">
        <v>470</v>
      </c>
      <c r="D13">
        <v>314</v>
      </c>
      <c r="E13">
        <v>25</v>
      </c>
      <c r="F13">
        <v>29</v>
      </c>
      <c r="G13">
        <v>21</v>
      </c>
      <c r="H13">
        <v>38</v>
      </c>
      <c r="I13">
        <v>35</v>
      </c>
      <c r="J13">
        <v>33</v>
      </c>
      <c r="K13">
        <v>34</v>
      </c>
      <c r="L13">
        <v>31</v>
      </c>
      <c r="M13">
        <v>26</v>
      </c>
      <c r="N13">
        <v>26</v>
      </c>
      <c r="O13">
        <v>16</v>
      </c>
    </row>
    <row r="14" spans="1:15" x14ac:dyDescent="0.35">
      <c r="A14" t="s">
        <v>44</v>
      </c>
      <c r="B14">
        <v>375133</v>
      </c>
      <c r="C14">
        <v>634</v>
      </c>
      <c r="D14">
        <v>518</v>
      </c>
      <c r="E14">
        <v>29</v>
      </c>
      <c r="F14">
        <v>30</v>
      </c>
      <c r="G14">
        <v>29</v>
      </c>
      <c r="H14">
        <v>50</v>
      </c>
      <c r="I14">
        <v>36</v>
      </c>
      <c r="J14">
        <v>43</v>
      </c>
      <c r="K14">
        <v>50</v>
      </c>
      <c r="L14">
        <v>69</v>
      </c>
      <c r="M14">
        <v>55</v>
      </c>
      <c r="N14">
        <v>62</v>
      </c>
      <c r="O14">
        <v>65</v>
      </c>
    </row>
    <row r="15" spans="1:15" x14ac:dyDescent="0.35">
      <c r="A15" t="s">
        <v>63</v>
      </c>
      <c r="B15">
        <v>158039</v>
      </c>
      <c r="C15">
        <v>488</v>
      </c>
      <c r="D15">
        <v>334</v>
      </c>
      <c r="E15">
        <v>23</v>
      </c>
      <c r="F15">
        <v>27</v>
      </c>
      <c r="G15">
        <v>18</v>
      </c>
      <c r="H15">
        <v>33</v>
      </c>
      <c r="I15">
        <v>35</v>
      </c>
      <c r="J15">
        <v>38</v>
      </c>
      <c r="K15">
        <v>36</v>
      </c>
      <c r="L15">
        <v>41</v>
      </c>
      <c r="M15">
        <v>31</v>
      </c>
      <c r="N15">
        <v>24</v>
      </c>
      <c r="O15">
        <v>28</v>
      </c>
    </row>
    <row r="16" spans="1:15" x14ac:dyDescent="0.35">
      <c r="A16" t="s">
        <v>65</v>
      </c>
      <c r="B16">
        <v>92566</v>
      </c>
      <c r="C16">
        <v>246</v>
      </c>
      <c r="D16">
        <v>181</v>
      </c>
      <c r="E16">
        <v>15</v>
      </c>
      <c r="F16">
        <v>16</v>
      </c>
      <c r="G16">
        <v>15</v>
      </c>
      <c r="H16">
        <v>14</v>
      </c>
      <c r="I16">
        <v>14</v>
      </c>
      <c r="J16">
        <v>21</v>
      </c>
      <c r="K16">
        <v>22</v>
      </c>
      <c r="L16">
        <v>17</v>
      </c>
      <c r="M16">
        <v>15</v>
      </c>
      <c r="N16">
        <v>16</v>
      </c>
      <c r="O16">
        <v>16</v>
      </c>
    </row>
    <row r="17" spans="1:15" x14ac:dyDescent="0.35">
      <c r="A17" t="s">
        <v>66</v>
      </c>
      <c r="B17">
        <v>90242</v>
      </c>
      <c r="C17">
        <v>456</v>
      </c>
      <c r="D17">
        <v>285</v>
      </c>
      <c r="E17">
        <v>22</v>
      </c>
      <c r="F17">
        <v>24</v>
      </c>
      <c r="G17">
        <v>16</v>
      </c>
      <c r="H17">
        <v>14</v>
      </c>
      <c r="I17">
        <v>27</v>
      </c>
      <c r="J17">
        <v>28</v>
      </c>
      <c r="K17">
        <v>19</v>
      </c>
      <c r="L17">
        <v>30</v>
      </c>
      <c r="M17">
        <v>33</v>
      </c>
      <c r="N17">
        <v>31</v>
      </c>
      <c r="O17">
        <v>41</v>
      </c>
    </row>
    <row r="18" spans="1:15" x14ac:dyDescent="0.35">
      <c r="A18" t="s">
        <v>67</v>
      </c>
      <c r="B18">
        <v>205457</v>
      </c>
      <c r="C18">
        <v>854</v>
      </c>
      <c r="D18">
        <v>562</v>
      </c>
      <c r="E18">
        <v>52</v>
      </c>
      <c r="F18">
        <v>50</v>
      </c>
      <c r="G18">
        <v>42</v>
      </c>
      <c r="H18">
        <v>62</v>
      </c>
      <c r="I18">
        <v>48</v>
      </c>
      <c r="J18">
        <v>56</v>
      </c>
      <c r="K18">
        <v>48</v>
      </c>
      <c r="L18">
        <v>62</v>
      </c>
      <c r="M18">
        <v>51</v>
      </c>
      <c r="N18">
        <v>45</v>
      </c>
      <c r="O18">
        <v>46</v>
      </c>
    </row>
    <row r="19" spans="1:15" x14ac:dyDescent="0.35">
      <c r="A19" t="s">
        <v>68</v>
      </c>
      <c r="B19">
        <v>46487</v>
      </c>
      <c r="C19">
        <v>215</v>
      </c>
      <c r="D19">
        <v>174</v>
      </c>
      <c r="E19">
        <v>14</v>
      </c>
      <c r="F19">
        <v>18</v>
      </c>
      <c r="G19">
        <v>12</v>
      </c>
      <c r="H19">
        <v>21</v>
      </c>
      <c r="I19">
        <v>13</v>
      </c>
      <c r="J19">
        <v>15</v>
      </c>
      <c r="K19">
        <v>14</v>
      </c>
      <c r="L19">
        <v>18</v>
      </c>
      <c r="M19">
        <v>19</v>
      </c>
      <c r="N19">
        <v>17</v>
      </c>
      <c r="O19">
        <v>13</v>
      </c>
    </row>
    <row r="20" spans="1:15" x14ac:dyDescent="0.35">
      <c r="A20" t="s">
        <v>69</v>
      </c>
      <c r="B20">
        <v>54413</v>
      </c>
      <c r="C20">
        <v>220</v>
      </c>
      <c r="D20">
        <v>162</v>
      </c>
      <c r="E20">
        <v>10</v>
      </c>
      <c r="F20">
        <v>11</v>
      </c>
      <c r="G20">
        <v>8</v>
      </c>
      <c r="H20">
        <v>17</v>
      </c>
      <c r="I20">
        <v>17</v>
      </c>
      <c r="J20">
        <v>11</v>
      </c>
      <c r="K20">
        <v>16</v>
      </c>
      <c r="L20">
        <v>15</v>
      </c>
      <c r="M20">
        <v>20</v>
      </c>
      <c r="N20">
        <v>22</v>
      </c>
      <c r="O20">
        <v>15</v>
      </c>
    </row>
    <row r="21" spans="1:15" x14ac:dyDescent="0.35">
      <c r="A21" t="s">
        <v>70</v>
      </c>
      <c r="B21">
        <v>40805</v>
      </c>
      <c r="C21">
        <v>137</v>
      </c>
      <c r="D21">
        <v>104</v>
      </c>
      <c r="E21">
        <v>6</v>
      </c>
      <c r="F21">
        <v>10</v>
      </c>
      <c r="G21">
        <v>3</v>
      </c>
      <c r="H21">
        <v>15</v>
      </c>
      <c r="I21">
        <v>2</v>
      </c>
      <c r="J21">
        <v>13</v>
      </c>
      <c r="K21">
        <v>12</v>
      </c>
      <c r="L21">
        <v>14</v>
      </c>
      <c r="M21">
        <v>9</v>
      </c>
      <c r="N21">
        <v>14</v>
      </c>
      <c r="O21">
        <v>6</v>
      </c>
    </row>
    <row r="22" spans="1:15" x14ac:dyDescent="0.35">
      <c r="A22" t="s">
        <v>71</v>
      </c>
      <c r="B22">
        <v>34764</v>
      </c>
      <c r="C22">
        <v>121</v>
      </c>
      <c r="D22">
        <v>81</v>
      </c>
      <c r="E22">
        <v>7</v>
      </c>
      <c r="F22">
        <v>8</v>
      </c>
      <c r="G22">
        <v>4</v>
      </c>
      <c r="H22">
        <v>7</v>
      </c>
      <c r="I22">
        <v>9</v>
      </c>
      <c r="J22">
        <v>10</v>
      </c>
      <c r="K22">
        <v>10</v>
      </c>
      <c r="L22">
        <v>8</v>
      </c>
      <c r="M22">
        <v>8</v>
      </c>
      <c r="N22">
        <v>8</v>
      </c>
      <c r="O22">
        <v>2</v>
      </c>
    </row>
    <row r="23" spans="1:15" x14ac:dyDescent="0.35">
      <c r="A23" t="s">
        <v>64</v>
      </c>
      <c r="B23">
        <v>66029</v>
      </c>
      <c r="C23">
        <v>230</v>
      </c>
      <c r="D23">
        <v>178</v>
      </c>
      <c r="E23">
        <v>9</v>
      </c>
      <c r="F23">
        <v>11</v>
      </c>
      <c r="G23">
        <v>10</v>
      </c>
      <c r="H23">
        <v>19</v>
      </c>
      <c r="I23">
        <v>12</v>
      </c>
      <c r="J23">
        <v>26</v>
      </c>
      <c r="K23">
        <v>16</v>
      </c>
      <c r="L23">
        <v>23</v>
      </c>
      <c r="M23">
        <v>22</v>
      </c>
      <c r="N23">
        <v>13</v>
      </c>
      <c r="O23">
        <v>17</v>
      </c>
    </row>
    <row r="24" spans="1:15" x14ac:dyDescent="0.35">
      <c r="A24" t="s">
        <v>72</v>
      </c>
      <c r="B24">
        <v>42052</v>
      </c>
      <c r="C24">
        <v>114</v>
      </c>
      <c r="D24">
        <v>84</v>
      </c>
      <c r="E24">
        <v>1</v>
      </c>
      <c r="F24">
        <v>10</v>
      </c>
      <c r="G24">
        <v>6</v>
      </c>
      <c r="H24">
        <v>13</v>
      </c>
      <c r="I24">
        <v>7</v>
      </c>
      <c r="J24">
        <v>10</v>
      </c>
      <c r="K24">
        <v>7</v>
      </c>
      <c r="L24">
        <v>11</v>
      </c>
      <c r="M24">
        <v>5</v>
      </c>
      <c r="N24">
        <v>10</v>
      </c>
      <c r="O24">
        <v>4</v>
      </c>
    </row>
    <row r="25" spans="1:15" x14ac:dyDescent="0.35">
      <c r="A25" t="s">
        <v>73</v>
      </c>
      <c r="B25">
        <v>50335</v>
      </c>
      <c r="C25">
        <v>201</v>
      </c>
      <c r="D25">
        <v>121</v>
      </c>
      <c r="E25">
        <v>15</v>
      </c>
      <c r="F25">
        <v>12</v>
      </c>
      <c r="G25">
        <v>4</v>
      </c>
      <c r="H25">
        <v>13</v>
      </c>
      <c r="I25">
        <v>16</v>
      </c>
      <c r="J25">
        <v>14</v>
      </c>
      <c r="K25">
        <v>11</v>
      </c>
      <c r="L25">
        <v>14</v>
      </c>
      <c r="M25">
        <v>8</v>
      </c>
      <c r="N25">
        <v>8</v>
      </c>
      <c r="O25">
        <v>6</v>
      </c>
    </row>
    <row r="26" spans="1:15" x14ac:dyDescent="0.35">
      <c r="A26" t="s">
        <v>74</v>
      </c>
      <c r="B26">
        <v>82177</v>
      </c>
      <c r="C26">
        <v>244</v>
      </c>
      <c r="D26">
        <v>192</v>
      </c>
      <c r="E26">
        <v>13</v>
      </c>
      <c r="F26">
        <v>18</v>
      </c>
      <c r="G26">
        <v>12</v>
      </c>
      <c r="H26">
        <v>18</v>
      </c>
      <c r="I26">
        <v>14</v>
      </c>
      <c r="J26">
        <v>11</v>
      </c>
      <c r="K26">
        <v>22</v>
      </c>
      <c r="L26">
        <v>21</v>
      </c>
      <c r="M26">
        <v>17</v>
      </c>
      <c r="N26">
        <v>27</v>
      </c>
      <c r="O26">
        <v>19</v>
      </c>
    </row>
    <row r="27" spans="1:15" x14ac:dyDescent="0.35">
      <c r="A27" t="s">
        <v>62</v>
      </c>
      <c r="B27">
        <v>5459386</v>
      </c>
      <c r="C27">
        <v>10196</v>
      </c>
      <c r="D27">
        <v>7824</v>
      </c>
      <c r="E27">
        <v>525</v>
      </c>
      <c r="F27">
        <v>488</v>
      </c>
      <c r="G27">
        <v>476</v>
      </c>
      <c r="H27">
        <v>636</v>
      </c>
      <c r="I27">
        <v>655</v>
      </c>
      <c r="J27">
        <v>855</v>
      </c>
      <c r="K27">
        <v>760</v>
      </c>
      <c r="L27">
        <v>918</v>
      </c>
      <c r="M27">
        <v>875</v>
      </c>
      <c r="N27">
        <v>864</v>
      </c>
      <c r="O27">
        <v>772</v>
      </c>
    </row>
    <row r="31" spans="1:15" x14ac:dyDescent="0.35">
      <c r="A31" s="5" t="s">
        <v>23</v>
      </c>
      <c r="B31" s="5" t="s">
        <v>24</v>
      </c>
      <c r="C31" s="5" t="s">
        <v>25</v>
      </c>
      <c r="D31" s="5" t="s">
        <v>26</v>
      </c>
      <c r="E31" s="5" t="s">
        <v>27</v>
      </c>
      <c r="F31" s="5" t="s">
        <v>28</v>
      </c>
      <c r="G31" s="5" t="s">
        <v>29</v>
      </c>
      <c r="H31" s="5" t="s">
        <v>30</v>
      </c>
      <c r="I31" s="5" t="s">
        <v>31</v>
      </c>
      <c r="J31" s="5" t="s">
        <v>32</v>
      </c>
      <c r="K31" s="5" t="s">
        <v>33</v>
      </c>
      <c r="L31" s="5" t="s">
        <v>34</v>
      </c>
    </row>
    <row r="32" spans="1:15" x14ac:dyDescent="0.35">
      <c r="A32" t="s">
        <v>76</v>
      </c>
      <c r="B32" s="2">
        <f t="shared" ref="B32:B42" si="0">E3-E15</f>
        <v>80</v>
      </c>
      <c r="C32" s="2">
        <f t="shared" ref="C32:C42" si="1">F3-F15</f>
        <v>83</v>
      </c>
      <c r="D32" s="2">
        <f t="shared" ref="D32:D42" si="2">G3-G15</f>
        <v>65</v>
      </c>
      <c r="E32" s="2">
        <f t="shared" ref="E32:E42" si="3">H3-H15</f>
        <v>111</v>
      </c>
      <c r="F32" s="2">
        <f t="shared" ref="F32:F42" si="4">I3-I15</f>
        <v>99</v>
      </c>
      <c r="G32" s="2">
        <f t="shared" ref="G32:G42" si="5">J3-J15</f>
        <v>126</v>
      </c>
      <c r="H32" s="2">
        <f t="shared" ref="H32:H42" si="6">K3-K15</f>
        <v>77</v>
      </c>
      <c r="I32" s="2">
        <f t="shared" ref="I32:I42" si="7">L3-L15</f>
        <v>104</v>
      </c>
      <c r="J32" s="2">
        <f t="shared" ref="J32:J42" si="8">M3-M15</f>
        <v>95</v>
      </c>
      <c r="K32" s="2">
        <f t="shared" ref="K32:K42" si="9">N3-N15</f>
        <v>83</v>
      </c>
      <c r="L32" s="2">
        <f t="shared" ref="L32:L42" si="10">O3-O15</f>
        <v>57</v>
      </c>
    </row>
    <row r="33" spans="1:12" x14ac:dyDescent="0.35">
      <c r="A33" t="s">
        <v>38</v>
      </c>
      <c r="B33" s="3">
        <f t="shared" si="0"/>
        <v>17</v>
      </c>
      <c r="C33" s="3">
        <f t="shared" si="1"/>
        <v>10</v>
      </c>
      <c r="D33" s="3">
        <f t="shared" si="2"/>
        <v>13</v>
      </c>
      <c r="E33" s="3">
        <f t="shared" si="3"/>
        <v>12</v>
      </c>
      <c r="F33" s="3">
        <f t="shared" si="4"/>
        <v>20</v>
      </c>
      <c r="G33" s="3">
        <f t="shared" si="5"/>
        <v>23</v>
      </c>
      <c r="H33" s="3">
        <f t="shared" si="6"/>
        <v>15</v>
      </c>
      <c r="I33" s="3">
        <f t="shared" si="7"/>
        <v>17</v>
      </c>
      <c r="J33" s="3">
        <f t="shared" si="8"/>
        <v>20</v>
      </c>
      <c r="K33" s="3">
        <f t="shared" si="9"/>
        <v>18</v>
      </c>
      <c r="L33" s="3">
        <f t="shared" si="10"/>
        <v>21</v>
      </c>
    </row>
    <row r="34" spans="1:12" x14ac:dyDescent="0.35">
      <c r="A34" t="s">
        <v>77</v>
      </c>
      <c r="B34" s="2">
        <f t="shared" si="0"/>
        <v>41</v>
      </c>
      <c r="C34" s="2">
        <f t="shared" si="1"/>
        <v>25</v>
      </c>
      <c r="D34" s="2">
        <f t="shared" si="2"/>
        <v>42</v>
      </c>
      <c r="E34" s="2">
        <f t="shared" si="3"/>
        <v>43</v>
      </c>
      <c r="F34" s="2">
        <f t="shared" si="4"/>
        <v>74</v>
      </c>
      <c r="G34" s="2">
        <f t="shared" si="5"/>
        <v>94</v>
      </c>
      <c r="H34" s="2">
        <f t="shared" si="6"/>
        <v>123</v>
      </c>
      <c r="I34" s="2">
        <f t="shared" si="7"/>
        <v>178</v>
      </c>
      <c r="J34" s="2">
        <f t="shared" si="8"/>
        <v>188</v>
      </c>
      <c r="K34" s="2">
        <f t="shared" si="9"/>
        <v>246</v>
      </c>
      <c r="L34" s="2">
        <f t="shared" si="10"/>
        <v>157</v>
      </c>
    </row>
    <row r="35" spans="1:12" x14ac:dyDescent="0.35">
      <c r="A35" t="s">
        <v>39</v>
      </c>
      <c r="B35" s="3">
        <f t="shared" si="0"/>
        <v>106</v>
      </c>
      <c r="C35" s="3">
        <f t="shared" si="1"/>
        <v>113</v>
      </c>
      <c r="D35" s="3">
        <f t="shared" si="2"/>
        <v>125</v>
      </c>
      <c r="E35" s="3">
        <f t="shared" si="3"/>
        <v>148</v>
      </c>
      <c r="F35" s="3">
        <f t="shared" si="4"/>
        <v>145</v>
      </c>
      <c r="G35" s="3">
        <f t="shared" si="5"/>
        <v>209</v>
      </c>
      <c r="H35" s="3">
        <f t="shared" si="6"/>
        <v>165</v>
      </c>
      <c r="I35" s="3">
        <f t="shared" si="7"/>
        <v>145</v>
      </c>
      <c r="J35" s="3">
        <f t="shared" si="8"/>
        <v>149</v>
      </c>
      <c r="K35" s="3">
        <f t="shared" si="9"/>
        <v>124</v>
      </c>
      <c r="L35" s="3">
        <f t="shared" si="10"/>
        <v>118</v>
      </c>
    </row>
    <row r="36" spans="1:12" x14ac:dyDescent="0.35">
      <c r="A36" t="s">
        <v>41</v>
      </c>
      <c r="B36" s="2">
        <f t="shared" si="0"/>
        <v>45</v>
      </c>
      <c r="C36" s="2">
        <f t="shared" si="1"/>
        <v>62</v>
      </c>
      <c r="D36" s="2">
        <f t="shared" si="2"/>
        <v>46</v>
      </c>
      <c r="E36" s="2">
        <f t="shared" si="3"/>
        <v>54</v>
      </c>
      <c r="F36" s="2">
        <f t="shared" si="4"/>
        <v>63</v>
      </c>
      <c r="G36" s="2">
        <f t="shared" si="5"/>
        <v>83</v>
      </c>
      <c r="H36" s="2">
        <f t="shared" si="6"/>
        <v>80</v>
      </c>
      <c r="I36" s="2">
        <f t="shared" si="7"/>
        <v>87</v>
      </c>
      <c r="J36" s="2">
        <f t="shared" si="8"/>
        <v>67</v>
      </c>
      <c r="K36" s="2">
        <f t="shared" si="9"/>
        <v>59</v>
      </c>
      <c r="L36" s="2">
        <f t="shared" si="10"/>
        <v>82</v>
      </c>
    </row>
    <row r="37" spans="1:12" x14ac:dyDescent="0.35">
      <c r="A37" t="s">
        <v>42</v>
      </c>
      <c r="B37" s="3">
        <f t="shared" si="0"/>
        <v>51</v>
      </c>
      <c r="C37" s="3">
        <f t="shared" si="1"/>
        <v>23</v>
      </c>
      <c r="D37" s="3">
        <f t="shared" si="2"/>
        <v>30</v>
      </c>
      <c r="E37" s="3">
        <f t="shared" si="3"/>
        <v>34</v>
      </c>
      <c r="F37" s="3">
        <f t="shared" si="4"/>
        <v>52</v>
      </c>
      <c r="G37" s="3">
        <f t="shared" si="5"/>
        <v>65</v>
      </c>
      <c r="H37" s="3">
        <f t="shared" si="6"/>
        <v>55</v>
      </c>
      <c r="I37" s="3">
        <f t="shared" si="7"/>
        <v>84</v>
      </c>
      <c r="J37" s="3">
        <f t="shared" si="8"/>
        <v>77</v>
      </c>
      <c r="K37" s="3">
        <f t="shared" si="9"/>
        <v>72</v>
      </c>
      <c r="L37" s="3">
        <f t="shared" si="10"/>
        <v>98</v>
      </c>
    </row>
    <row r="38" spans="1:12" x14ac:dyDescent="0.35">
      <c r="A38" t="s">
        <v>6</v>
      </c>
      <c r="B38" s="2">
        <f t="shared" si="0"/>
        <v>22</v>
      </c>
      <c r="C38" s="2">
        <f t="shared" si="1"/>
        <v>11</v>
      </c>
      <c r="D38" s="2">
        <f t="shared" si="2"/>
        <v>13</v>
      </c>
      <c r="E38" s="2">
        <f t="shared" si="3"/>
        <v>18</v>
      </c>
      <c r="F38" s="2">
        <f t="shared" si="4"/>
        <v>13</v>
      </c>
      <c r="G38" s="2">
        <f t="shared" si="5"/>
        <v>29</v>
      </c>
      <c r="H38" s="2">
        <f t="shared" si="6"/>
        <v>27</v>
      </c>
      <c r="I38" s="2">
        <f t="shared" si="7"/>
        <v>24</v>
      </c>
      <c r="J38" s="2">
        <f t="shared" si="8"/>
        <v>31</v>
      </c>
      <c r="K38" s="2">
        <f t="shared" si="9"/>
        <v>24</v>
      </c>
      <c r="L38" s="2">
        <f t="shared" si="10"/>
        <v>18</v>
      </c>
    </row>
    <row r="39" spans="1:12" x14ac:dyDescent="0.35">
      <c r="A39" t="s">
        <v>43</v>
      </c>
      <c r="B39" s="3">
        <f t="shared" si="0"/>
        <v>15</v>
      </c>
      <c r="C39" s="3">
        <f t="shared" si="1"/>
        <v>9</v>
      </c>
      <c r="D39" s="3">
        <f t="shared" si="2"/>
        <v>14</v>
      </c>
      <c r="E39" s="3">
        <f t="shared" si="3"/>
        <v>14</v>
      </c>
      <c r="F39" s="3">
        <f t="shared" si="4"/>
        <v>16</v>
      </c>
      <c r="G39" s="3">
        <f t="shared" si="5"/>
        <v>19</v>
      </c>
      <c r="H39" s="3">
        <f t="shared" si="6"/>
        <v>11</v>
      </c>
      <c r="I39" s="3">
        <f t="shared" si="7"/>
        <v>18</v>
      </c>
      <c r="J39" s="3">
        <f t="shared" si="8"/>
        <v>21</v>
      </c>
      <c r="K39" s="3">
        <f t="shared" si="9"/>
        <v>17</v>
      </c>
      <c r="L39" s="3">
        <f t="shared" si="10"/>
        <v>16</v>
      </c>
    </row>
    <row r="40" spans="1:12" x14ac:dyDescent="0.35">
      <c r="A40" t="s">
        <v>40</v>
      </c>
      <c r="B40" s="2">
        <f t="shared" si="0"/>
        <v>17</v>
      </c>
      <c r="C40" s="2">
        <f t="shared" si="1"/>
        <v>20</v>
      </c>
      <c r="D40" s="2">
        <f t="shared" si="2"/>
        <v>32</v>
      </c>
      <c r="E40" s="2">
        <f t="shared" si="3"/>
        <v>40</v>
      </c>
      <c r="F40" s="2">
        <f t="shared" si="4"/>
        <v>33</v>
      </c>
      <c r="G40" s="2">
        <f t="shared" si="5"/>
        <v>39</v>
      </c>
      <c r="H40" s="2">
        <f t="shared" si="6"/>
        <v>45</v>
      </c>
      <c r="I40" s="2">
        <f t="shared" si="7"/>
        <v>65</v>
      </c>
      <c r="J40" s="2">
        <f t="shared" si="8"/>
        <v>59</v>
      </c>
      <c r="K40" s="2">
        <f t="shared" si="9"/>
        <v>64</v>
      </c>
      <c r="L40" s="2">
        <f t="shared" si="10"/>
        <v>48</v>
      </c>
    </row>
    <row r="41" spans="1:12" x14ac:dyDescent="0.35">
      <c r="A41" t="s">
        <v>11</v>
      </c>
      <c r="B41" s="3">
        <f t="shared" si="0"/>
        <v>11</v>
      </c>
      <c r="C41" s="3">
        <f t="shared" si="1"/>
        <v>10</v>
      </c>
      <c r="D41" s="3">
        <f t="shared" si="2"/>
        <v>11</v>
      </c>
      <c r="E41" s="3">
        <f t="shared" si="3"/>
        <v>15</v>
      </c>
      <c r="F41" s="3">
        <f t="shared" si="4"/>
        <v>22</v>
      </c>
      <c r="G41" s="3">
        <f t="shared" si="5"/>
        <v>22</v>
      </c>
      <c r="H41" s="3">
        <f t="shared" si="6"/>
        <v>33</v>
      </c>
      <c r="I41" s="3">
        <f t="shared" si="7"/>
        <v>34</v>
      </c>
      <c r="J41" s="3">
        <f t="shared" si="8"/>
        <v>21</v>
      </c>
      <c r="K41" s="3">
        <f t="shared" si="9"/>
        <v>20</v>
      </c>
      <c r="L41" s="3">
        <f t="shared" si="10"/>
        <v>19</v>
      </c>
    </row>
    <row r="42" spans="1:12" x14ac:dyDescent="0.35">
      <c r="A42" t="s">
        <v>15</v>
      </c>
      <c r="B42" s="2">
        <f t="shared" si="0"/>
        <v>10</v>
      </c>
      <c r="C42" s="2">
        <f t="shared" si="1"/>
        <v>17</v>
      </c>
      <c r="D42" s="2">
        <f t="shared" si="2"/>
        <v>17</v>
      </c>
      <c r="E42" s="2">
        <f t="shared" si="3"/>
        <v>25</v>
      </c>
      <c r="F42" s="2">
        <f t="shared" si="4"/>
        <v>19</v>
      </c>
      <c r="G42" s="2">
        <f t="shared" si="5"/>
        <v>19</v>
      </c>
      <c r="H42" s="2">
        <f t="shared" si="6"/>
        <v>23</v>
      </c>
      <c r="I42" s="2">
        <f t="shared" si="7"/>
        <v>17</v>
      </c>
      <c r="J42" s="2">
        <f t="shared" si="8"/>
        <v>18</v>
      </c>
      <c r="K42" s="2">
        <f t="shared" si="9"/>
        <v>18</v>
      </c>
      <c r="L42" s="2">
        <f t="shared" si="10"/>
        <v>10</v>
      </c>
    </row>
    <row r="43" spans="1:12" x14ac:dyDescent="0.35">
      <c r="A43" t="s">
        <v>45</v>
      </c>
      <c r="B43" s="3">
        <f>E27-SUM(B32:B42)-B44</f>
        <v>94</v>
      </c>
      <c r="C43" s="3">
        <f t="shared" ref="C43:L43" si="11">F27-SUM(C32:C42)-C44</f>
        <v>93</v>
      </c>
      <c r="D43" s="3">
        <f t="shared" si="11"/>
        <v>51</v>
      </c>
      <c r="E43" s="3">
        <f t="shared" si="11"/>
        <v>90</v>
      </c>
      <c r="F43" s="3">
        <f t="shared" si="11"/>
        <v>77</v>
      </c>
      <c r="G43" s="3">
        <f t="shared" si="11"/>
        <v>95</v>
      </c>
      <c r="H43" s="3">
        <f t="shared" si="11"/>
        <v>78</v>
      </c>
      <c r="I43" s="3">
        <f t="shared" si="11"/>
        <v>97</v>
      </c>
      <c r="J43" s="3">
        <f t="shared" si="11"/>
        <v>91</v>
      </c>
      <c r="K43" s="3">
        <f t="shared" si="11"/>
        <v>84</v>
      </c>
      <c r="L43" s="3">
        <f t="shared" si="11"/>
        <v>82</v>
      </c>
    </row>
    <row r="44" spans="1:12" x14ac:dyDescent="0.35">
      <c r="A44" t="s">
        <v>44</v>
      </c>
      <c r="B44" s="3">
        <f>E14-E26</f>
        <v>16</v>
      </c>
      <c r="C44" s="3">
        <f t="shared" ref="C44:L44" si="12">F14-F26</f>
        <v>12</v>
      </c>
      <c r="D44" s="3">
        <f t="shared" si="12"/>
        <v>17</v>
      </c>
      <c r="E44" s="3">
        <f t="shared" si="12"/>
        <v>32</v>
      </c>
      <c r="F44" s="3">
        <f t="shared" si="12"/>
        <v>22</v>
      </c>
      <c r="G44" s="3">
        <f t="shared" si="12"/>
        <v>32</v>
      </c>
      <c r="H44" s="3">
        <f t="shared" si="12"/>
        <v>28</v>
      </c>
      <c r="I44" s="3">
        <f t="shared" si="12"/>
        <v>48</v>
      </c>
      <c r="J44" s="3">
        <f t="shared" si="12"/>
        <v>38</v>
      </c>
      <c r="K44" s="3">
        <f t="shared" si="12"/>
        <v>35</v>
      </c>
      <c r="L44" s="3">
        <f t="shared" si="12"/>
        <v>46</v>
      </c>
    </row>
    <row r="45" spans="1:12" x14ac:dyDescent="0.35">
      <c r="A45" t="s">
        <v>80</v>
      </c>
      <c r="B45" s="3">
        <f>SUM(B32:B44)</f>
        <v>525</v>
      </c>
      <c r="C45" s="3">
        <f t="shared" ref="C45:L45" si="13">SUM(C32:C44)</f>
        <v>488</v>
      </c>
      <c r="D45" s="3">
        <f t="shared" si="13"/>
        <v>476</v>
      </c>
      <c r="E45" s="3">
        <f t="shared" si="13"/>
        <v>636</v>
      </c>
      <c r="F45" s="3">
        <f t="shared" si="13"/>
        <v>655</v>
      </c>
      <c r="G45" s="3">
        <f t="shared" si="13"/>
        <v>855</v>
      </c>
      <c r="H45" s="3">
        <f t="shared" si="13"/>
        <v>760</v>
      </c>
      <c r="I45" s="3">
        <f t="shared" si="13"/>
        <v>918</v>
      </c>
      <c r="J45" s="3">
        <f t="shared" si="13"/>
        <v>875</v>
      </c>
      <c r="K45" s="3">
        <f t="shared" si="13"/>
        <v>864</v>
      </c>
      <c r="L45" s="3">
        <f t="shared" si="13"/>
        <v>772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CACC2-29A9-4EB3-BE8E-B6ECA0494A13}">
  <dimension ref="A1:C16"/>
  <sheetViews>
    <sheetView zoomScaleNormal="100" workbookViewId="0">
      <selection activeCell="B21" sqref="B21"/>
    </sheetView>
  </sheetViews>
  <sheetFormatPr defaultRowHeight="14.5" x14ac:dyDescent="0.35"/>
  <cols>
    <col min="1" max="1" width="43.6328125" customWidth="1"/>
    <col min="2" max="2" width="47.6328125" customWidth="1"/>
  </cols>
  <sheetData>
    <row r="1" spans="1:3" x14ac:dyDescent="0.35">
      <c r="A1" s="6" t="s">
        <v>23</v>
      </c>
      <c r="B1" s="6" t="s">
        <v>36</v>
      </c>
      <c r="C1" s="7" t="s">
        <v>78</v>
      </c>
    </row>
    <row r="2" spans="1:3" x14ac:dyDescent="0.35">
      <c r="A2" t="s">
        <v>76</v>
      </c>
      <c r="B2" s="1">
        <v>348753.68</v>
      </c>
    </row>
    <row r="3" spans="1:3" x14ac:dyDescent="0.35">
      <c r="A3" t="s">
        <v>38</v>
      </c>
      <c r="B3" s="1">
        <v>170659.277</v>
      </c>
    </row>
    <row r="4" spans="1:3" x14ac:dyDescent="0.35">
      <c r="A4" t="s">
        <v>77</v>
      </c>
      <c r="B4" s="1">
        <v>69138.191999999995</v>
      </c>
    </row>
    <row r="5" spans="1:3" x14ac:dyDescent="0.35">
      <c r="A5" t="s">
        <v>39</v>
      </c>
      <c r="B5" s="1">
        <v>692796.60499999998</v>
      </c>
    </row>
    <row r="6" spans="1:3" x14ac:dyDescent="0.35">
      <c r="A6" t="s">
        <v>41</v>
      </c>
      <c r="B6" s="1">
        <v>1427456.45</v>
      </c>
    </row>
    <row r="7" spans="1:3" x14ac:dyDescent="0.35">
      <c r="A7" t="s">
        <v>42</v>
      </c>
      <c r="B7" s="1">
        <v>228658.95600000001</v>
      </c>
    </row>
    <row r="8" spans="1:3" x14ac:dyDescent="0.35">
      <c r="A8" t="s">
        <v>6</v>
      </c>
      <c r="B8" s="1">
        <v>1972488.753</v>
      </c>
    </row>
    <row r="9" spans="1:3" x14ac:dyDescent="0.35">
      <c r="A9" t="s">
        <v>43</v>
      </c>
      <c r="B9" s="1">
        <v>695149.429</v>
      </c>
    </row>
    <row r="10" spans="1:3" x14ac:dyDescent="0.35">
      <c r="A10" t="s">
        <v>40</v>
      </c>
      <c r="B10" s="1">
        <v>1512068.8419999999</v>
      </c>
    </row>
    <row r="11" spans="1:3" x14ac:dyDescent="0.35">
      <c r="A11" t="s">
        <v>11</v>
      </c>
      <c r="B11" s="1">
        <v>376946.745</v>
      </c>
    </row>
    <row r="12" spans="1:3" x14ac:dyDescent="0.35">
      <c r="A12" t="s">
        <v>15</v>
      </c>
      <c r="B12" s="1">
        <v>31927.149000000001</v>
      </c>
    </row>
    <row r="13" spans="1:3" x14ac:dyDescent="0.35">
      <c r="A13" t="s">
        <v>44</v>
      </c>
      <c r="B13" s="1">
        <v>623972.44799999997</v>
      </c>
    </row>
    <row r="15" spans="1:3" x14ac:dyDescent="0.35">
      <c r="A15" t="s">
        <v>87</v>
      </c>
    </row>
    <row r="16" spans="1:3" x14ac:dyDescent="0.35">
      <c r="A16" s="22" t="s">
        <v>88</v>
      </c>
    </row>
  </sheetData>
  <hyperlinks>
    <hyperlink ref="A16" r:id="rId1" xr:uid="{13B3DFC5-E01F-49E9-BAFD-D5C5DD3A9B83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EA96E-51EB-4A26-8EF8-5C100B16D9D9}">
  <dimension ref="A1:AP124"/>
  <sheetViews>
    <sheetView zoomScale="55" zoomScaleNormal="55" workbookViewId="0">
      <selection activeCell="AU25" sqref="AU25"/>
    </sheetView>
  </sheetViews>
  <sheetFormatPr defaultRowHeight="14.5" x14ac:dyDescent="0.35"/>
  <sheetData>
    <row r="1" spans="1:42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</row>
    <row r="2" spans="1:42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</row>
    <row r="3" spans="1:42" x14ac:dyDescent="0.3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</row>
    <row r="4" spans="1:42" x14ac:dyDescent="0.3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</row>
    <row r="5" spans="1:42" x14ac:dyDescent="0.3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</row>
    <row r="6" spans="1:42" x14ac:dyDescent="0.3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</row>
    <row r="7" spans="1:42" x14ac:dyDescent="0.3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</row>
    <row r="8" spans="1:42" x14ac:dyDescent="0.3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</row>
    <row r="9" spans="1:42" x14ac:dyDescent="0.3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</row>
    <row r="10" spans="1:42" x14ac:dyDescent="0.3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</row>
    <row r="11" spans="1:42" x14ac:dyDescent="0.3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</row>
    <row r="12" spans="1:42" x14ac:dyDescent="0.3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</row>
    <row r="13" spans="1:42" x14ac:dyDescent="0.3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</row>
    <row r="14" spans="1:42" x14ac:dyDescent="0.3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</row>
    <row r="15" spans="1:42" x14ac:dyDescent="0.3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</row>
    <row r="16" spans="1:42" x14ac:dyDescent="0.3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</row>
    <row r="17" spans="1:42" x14ac:dyDescent="0.3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</row>
    <row r="18" spans="1:42" x14ac:dyDescent="0.3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</row>
    <row r="19" spans="1:42" x14ac:dyDescent="0.3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</row>
    <row r="20" spans="1:42" x14ac:dyDescent="0.3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</row>
    <row r="21" spans="1:42" x14ac:dyDescent="0.3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</row>
    <row r="22" spans="1:42" x14ac:dyDescent="0.3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</row>
    <row r="23" spans="1:42" x14ac:dyDescent="0.3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</row>
    <row r="24" spans="1:42" x14ac:dyDescent="0.3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</row>
    <row r="25" spans="1:42" x14ac:dyDescent="0.3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</row>
    <row r="26" spans="1:42" x14ac:dyDescent="0.3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</row>
    <row r="27" spans="1:42" x14ac:dyDescent="0.3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</row>
    <row r="28" spans="1:42" x14ac:dyDescent="0.3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</row>
    <row r="29" spans="1:42" x14ac:dyDescent="0.3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</row>
    <row r="30" spans="1:42" x14ac:dyDescent="0.3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</row>
    <row r="31" spans="1:42" x14ac:dyDescent="0.3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</row>
    <row r="32" spans="1:42" x14ac:dyDescent="0.3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</row>
    <row r="33" spans="1:42" x14ac:dyDescent="0.3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</row>
    <row r="34" spans="1:42" x14ac:dyDescent="0.3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</row>
    <row r="35" spans="1:42" x14ac:dyDescent="0.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</row>
    <row r="36" spans="1:42" x14ac:dyDescent="0.3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</row>
    <row r="37" spans="1:42" x14ac:dyDescent="0.3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</row>
    <row r="38" spans="1:42" x14ac:dyDescent="0.3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</row>
    <row r="39" spans="1:42" x14ac:dyDescent="0.3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</row>
    <row r="40" spans="1:42" x14ac:dyDescent="0.3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</row>
    <row r="41" spans="1:42" x14ac:dyDescent="0.3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</row>
    <row r="42" spans="1:42" x14ac:dyDescent="0.3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</row>
    <row r="43" spans="1:42" x14ac:dyDescent="0.3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</row>
    <row r="44" spans="1:42" x14ac:dyDescent="0.3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</row>
    <row r="45" spans="1:42" x14ac:dyDescent="0.3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</row>
    <row r="46" spans="1:42" x14ac:dyDescent="0.3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</row>
    <row r="47" spans="1:42" x14ac:dyDescent="0.3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</row>
    <row r="48" spans="1:42" x14ac:dyDescent="0.3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</row>
    <row r="49" spans="1:42" x14ac:dyDescent="0.3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</row>
    <row r="50" spans="1:42" x14ac:dyDescent="0.3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</row>
    <row r="51" spans="1:42" x14ac:dyDescent="0.3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</row>
    <row r="52" spans="1:42" x14ac:dyDescent="0.3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</row>
    <row r="53" spans="1:42" x14ac:dyDescent="0.3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</row>
    <row r="54" spans="1:42" x14ac:dyDescent="0.3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</row>
    <row r="55" spans="1:42" x14ac:dyDescent="0.3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</row>
    <row r="56" spans="1:42" x14ac:dyDescent="0.3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</row>
    <row r="57" spans="1:42" x14ac:dyDescent="0.3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</row>
    <row r="58" spans="1:42" x14ac:dyDescent="0.3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</row>
    <row r="59" spans="1:42" x14ac:dyDescent="0.3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</row>
    <row r="60" spans="1:42" x14ac:dyDescent="0.3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</row>
    <row r="61" spans="1:42" x14ac:dyDescent="0.3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</row>
    <row r="62" spans="1:42" x14ac:dyDescent="0.3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</row>
    <row r="63" spans="1:42" x14ac:dyDescent="0.3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</row>
    <row r="64" spans="1:42" x14ac:dyDescent="0.3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</row>
    <row r="65" spans="1:42" x14ac:dyDescent="0.3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</row>
    <row r="66" spans="1:42" x14ac:dyDescent="0.3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</row>
    <row r="67" spans="1:42" x14ac:dyDescent="0.3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</row>
    <row r="68" spans="1:42" x14ac:dyDescent="0.3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</row>
    <row r="69" spans="1:42" x14ac:dyDescent="0.3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</row>
    <row r="70" spans="1:42" x14ac:dyDescent="0.3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</row>
    <row r="71" spans="1:42" x14ac:dyDescent="0.3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</row>
    <row r="72" spans="1:42" x14ac:dyDescent="0.3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</row>
    <row r="73" spans="1:42" x14ac:dyDescent="0.3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</row>
    <row r="74" spans="1:42" x14ac:dyDescent="0.3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</row>
    <row r="75" spans="1:42" x14ac:dyDescent="0.3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</row>
    <row r="76" spans="1:42" x14ac:dyDescent="0.3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</row>
    <row r="77" spans="1:42" x14ac:dyDescent="0.3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</row>
    <row r="78" spans="1:42" x14ac:dyDescent="0.3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</row>
    <row r="79" spans="1:42" x14ac:dyDescent="0.3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</row>
    <row r="80" spans="1:42" x14ac:dyDescent="0.3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</row>
    <row r="81" spans="1:42" x14ac:dyDescent="0.3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</row>
    <row r="82" spans="1:42" x14ac:dyDescent="0.3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</row>
    <row r="83" spans="1:42" x14ac:dyDescent="0.3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</row>
    <row r="84" spans="1:42" x14ac:dyDescent="0.3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</row>
    <row r="85" spans="1:42" x14ac:dyDescent="0.3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</row>
    <row r="86" spans="1:42" x14ac:dyDescent="0.3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</row>
    <row r="87" spans="1:42" x14ac:dyDescent="0.3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</row>
    <row r="88" spans="1:42" x14ac:dyDescent="0.3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</row>
    <row r="89" spans="1:42" x14ac:dyDescent="0.3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</row>
    <row r="90" spans="1:42" x14ac:dyDescent="0.3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</row>
    <row r="91" spans="1:42" x14ac:dyDescent="0.3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</row>
    <row r="92" spans="1:42" x14ac:dyDescent="0.3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</row>
    <row r="93" spans="1:42" x14ac:dyDescent="0.3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</row>
    <row r="94" spans="1:42" x14ac:dyDescent="0.3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</row>
    <row r="95" spans="1:42" x14ac:dyDescent="0.3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</row>
    <row r="96" spans="1:42" x14ac:dyDescent="0.3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</row>
    <row r="97" spans="1:42" x14ac:dyDescent="0.3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</row>
    <row r="98" spans="1:42" x14ac:dyDescent="0.3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</row>
    <row r="99" spans="1:42" x14ac:dyDescent="0.3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</row>
    <row r="100" spans="1:42" x14ac:dyDescent="0.3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</row>
    <row r="101" spans="1:42" x14ac:dyDescent="0.3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</row>
    <row r="102" spans="1:42" x14ac:dyDescent="0.3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</row>
    <row r="103" spans="1:42" x14ac:dyDescent="0.3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</row>
    <row r="104" spans="1:42" x14ac:dyDescent="0.3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</row>
    <row r="105" spans="1:42" x14ac:dyDescent="0.3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</row>
    <row r="106" spans="1:42" x14ac:dyDescent="0.3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</row>
    <row r="107" spans="1:42" x14ac:dyDescent="0.3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</row>
    <row r="108" spans="1:42" x14ac:dyDescent="0.3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</row>
    <row r="109" spans="1:42" x14ac:dyDescent="0.3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</row>
    <row r="110" spans="1:42" x14ac:dyDescent="0.3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</row>
    <row r="111" spans="1:42" x14ac:dyDescent="0.3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</row>
    <row r="112" spans="1:42" x14ac:dyDescent="0.3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</row>
    <row r="113" spans="1:42" x14ac:dyDescent="0.3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</row>
    <row r="114" spans="1:42" x14ac:dyDescent="0.3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</row>
    <row r="115" spans="1:42" x14ac:dyDescent="0.3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</row>
    <row r="116" spans="1:42" x14ac:dyDescent="0.3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</row>
    <row r="117" spans="1:42" x14ac:dyDescent="0.3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</row>
    <row r="118" spans="1:42" x14ac:dyDescent="0.3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</row>
    <row r="119" spans="1:42" x14ac:dyDescent="0.3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</row>
    <row r="120" spans="1:42" x14ac:dyDescent="0.3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</row>
    <row r="121" spans="1:42" x14ac:dyDescent="0.3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</row>
    <row r="122" spans="1:42" x14ac:dyDescent="0.3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</row>
    <row r="123" spans="1:42" x14ac:dyDescent="0.3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</row>
    <row r="124" spans="1:42" x14ac:dyDescent="0.3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EA12A-740F-441D-A97F-8124E9204947}">
  <dimension ref="A1:AA123"/>
  <sheetViews>
    <sheetView zoomScale="85" zoomScaleNormal="85" workbookViewId="0">
      <selection activeCell="H84" sqref="H84"/>
    </sheetView>
  </sheetViews>
  <sheetFormatPr defaultRowHeight="14.5" x14ac:dyDescent="0.35"/>
  <cols>
    <col min="1" max="1" width="45.453125" customWidth="1"/>
    <col min="2" max="12" width="10.6328125" customWidth="1"/>
    <col min="13" max="13" width="25.36328125" customWidth="1"/>
    <col min="15" max="15" width="39.81640625" customWidth="1"/>
    <col min="27" max="27" width="12.453125" bestFit="1" customWidth="1"/>
  </cols>
  <sheetData>
    <row r="1" spans="1:27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27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27" ht="17.5" x14ac:dyDescent="0.35">
      <c r="A3" s="21" t="s">
        <v>82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27" ht="17.5" x14ac:dyDescent="0.35">
      <c r="A4" s="20" t="s">
        <v>35</v>
      </c>
      <c r="B4" s="9">
        <v>2014</v>
      </c>
      <c r="C4" s="9">
        <v>2015</v>
      </c>
      <c r="D4" s="9">
        <v>2016</v>
      </c>
      <c r="E4" s="9">
        <v>2017</v>
      </c>
      <c r="F4" s="9">
        <v>2018</v>
      </c>
      <c r="G4" s="9">
        <v>2019</v>
      </c>
      <c r="H4" s="9">
        <v>2020</v>
      </c>
      <c r="I4" s="9">
        <v>2021</v>
      </c>
      <c r="J4" s="9">
        <v>2022</v>
      </c>
      <c r="K4" s="9">
        <v>2023</v>
      </c>
      <c r="L4" s="18">
        <v>2024</v>
      </c>
      <c r="M4" s="17" t="s">
        <v>81</v>
      </c>
      <c r="O4" t="s">
        <v>35</v>
      </c>
      <c r="P4">
        <v>2014</v>
      </c>
      <c r="Q4">
        <v>2015</v>
      </c>
      <c r="R4">
        <v>2016</v>
      </c>
      <c r="S4">
        <v>2017</v>
      </c>
      <c r="T4">
        <v>2018</v>
      </c>
      <c r="U4">
        <v>2019</v>
      </c>
      <c r="V4">
        <v>2020</v>
      </c>
      <c r="W4">
        <v>2021</v>
      </c>
      <c r="X4">
        <v>2022</v>
      </c>
      <c r="Y4">
        <v>2023</v>
      </c>
      <c r="Z4">
        <v>2024</v>
      </c>
    </row>
    <row r="5" spans="1:27" ht="18" x14ac:dyDescent="0.35">
      <c r="A5" s="14" t="s">
        <v>76</v>
      </c>
      <c r="B5" s="10">
        <f>P5/P$18</f>
        <v>0.58731155778894473</v>
      </c>
      <c r="C5" s="10">
        <f t="shared" ref="C5:M17" si="0">Q5/Q$18</f>
        <v>0.55387303436225976</v>
      </c>
      <c r="D5" s="10">
        <f t="shared" si="0"/>
        <v>0.55651105651105648</v>
      </c>
      <c r="E5" s="10">
        <f t="shared" si="0"/>
        <v>0.50990415335463257</v>
      </c>
      <c r="F5" s="10">
        <f t="shared" si="0"/>
        <v>0.51724137931034486</v>
      </c>
      <c r="G5" s="10">
        <f t="shared" si="0"/>
        <v>0.47603833865814699</v>
      </c>
      <c r="H5" s="10">
        <f t="shared" si="0"/>
        <v>0.45046296296296295</v>
      </c>
      <c r="I5" s="10">
        <f t="shared" si="0"/>
        <v>0.44970092441544318</v>
      </c>
      <c r="J5" s="10">
        <f t="shared" si="0"/>
        <v>0.42183994016454751</v>
      </c>
      <c r="K5" s="10">
        <f t="shared" si="0"/>
        <v>0.46345256609642299</v>
      </c>
      <c r="L5" s="10">
        <f>Z5/Z$18</f>
        <v>0.40934484509903507</v>
      </c>
      <c r="M5" s="11">
        <f>AA5/AA$18</f>
        <v>4.2791775806516934E-2</v>
      </c>
      <c r="O5" t="s">
        <v>76</v>
      </c>
      <c r="P5">
        <f>'EHR-Medline-Results'!B32</f>
        <v>935</v>
      </c>
      <c r="Q5">
        <f>'EHR-Medline-Results'!C32</f>
        <v>951</v>
      </c>
      <c r="R5">
        <f>'EHR-Medline-Results'!D32</f>
        <v>906</v>
      </c>
      <c r="S5">
        <f>'EHR-Medline-Results'!E32</f>
        <v>798</v>
      </c>
      <c r="T5">
        <f>'EHR-Medline-Results'!F32</f>
        <v>870</v>
      </c>
      <c r="U5">
        <f>'EHR-Medline-Results'!G32</f>
        <v>894</v>
      </c>
      <c r="V5">
        <f>'EHR-Medline-Results'!H32</f>
        <v>973</v>
      </c>
      <c r="W5">
        <f>'EHR-Medline-Results'!I32</f>
        <v>827</v>
      </c>
      <c r="X5">
        <f>'EHR-Medline-Results'!J32</f>
        <v>564</v>
      </c>
      <c r="Y5">
        <f>'EHR-Medline-Results'!K32</f>
        <v>596</v>
      </c>
      <c r="Z5">
        <f>'EHR-Medline-Results'!L32</f>
        <v>806</v>
      </c>
      <c r="AA5">
        <f>Population!B2/1000</f>
        <v>348.75367999999997</v>
      </c>
    </row>
    <row r="6" spans="1:27" ht="18" x14ac:dyDescent="0.35">
      <c r="A6" s="14" t="s">
        <v>38</v>
      </c>
      <c r="B6" s="10">
        <f t="shared" ref="B6:B17" si="1">P6/P$18</f>
        <v>4.2713567839195977E-2</v>
      </c>
      <c r="C6" s="10">
        <f t="shared" si="0"/>
        <v>4.1351193942923706E-2</v>
      </c>
      <c r="D6" s="10">
        <f t="shared" si="0"/>
        <v>3.562653562653563E-2</v>
      </c>
      <c r="E6" s="10">
        <f t="shared" si="0"/>
        <v>4.856230031948882E-2</v>
      </c>
      <c r="F6" s="10">
        <f t="shared" si="0"/>
        <v>3.9239001189060645E-2</v>
      </c>
      <c r="G6" s="10">
        <f t="shared" si="0"/>
        <v>4.3663471778487756E-2</v>
      </c>
      <c r="H6" s="10">
        <f t="shared" si="0"/>
        <v>4.583333333333333E-2</v>
      </c>
      <c r="I6" s="10">
        <f t="shared" si="0"/>
        <v>5.274605764002175E-2</v>
      </c>
      <c r="J6" s="10">
        <f t="shared" si="0"/>
        <v>5.0112191473448017E-2</v>
      </c>
      <c r="K6" s="10">
        <f t="shared" si="0"/>
        <v>4.9766718506998445E-2</v>
      </c>
      <c r="L6" s="10">
        <f t="shared" si="0"/>
        <v>2.8948704926358558E-2</v>
      </c>
      <c r="M6" s="11">
        <f>AA6/AA$18</f>
        <v>2.0939746128804355E-2</v>
      </c>
      <c r="O6" t="s">
        <v>38</v>
      </c>
      <c r="P6">
        <f>'EHR-Medline-Results'!B33</f>
        <v>68</v>
      </c>
      <c r="Q6">
        <f>'EHR-Medline-Results'!C33</f>
        <v>71</v>
      </c>
      <c r="R6">
        <f>'EHR-Medline-Results'!D33</f>
        <v>58</v>
      </c>
      <c r="S6">
        <f>'EHR-Medline-Results'!E33</f>
        <v>76</v>
      </c>
      <c r="T6">
        <f>'EHR-Medline-Results'!F33</f>
        <v>66</v>
      </c>
      <c r="U6">
        <f>'EHR-Medline-Results'!G33</f>
        <v>82</v>
      </c>
      <c r="V6">
        <f>'EHR-Medline-Results'!H33</f>
        <v>99</v>
      </c>
      <c r="W6">
        <f>'EHR-Medline-Results'!I33</f>
        <v>97</v>
      </c>
      <c r="X6">
        <f>'EHR-Medline-Results'!J33</f>
        <v>67</v>
      </c>
      <c r="Y6">
        <f>'EHR-Medline-Results'!K33</f>
        <v>64</v>
      </c>
      <c r="Z6">
        <f>'EHR-Medline-Results'!L33</f>
        <v>57</v>
      </c>
      <c r="AA6">
        <f>Population!B3/1000</f>
        <v>170.659277</v>
      </c>
    </row>
    <row r="7" spans="1:27" ht="18" x14ac:dyDescent="0.35">
      <c r="A7" s="14" t="s">
        <v>77</v>
      </c>
      <c r="B7" s="10">
        <f t="shared" si="1"/>
        <v>6.9095477386934667E-2</v>
      </c>
      <c r="C7" s="10">
        <f t="shared" si="0"/>
        <v>8.0372743156668605E-2</v>
      </c>
      <c r="D7" s="10">
        <f t="shared" si="0"/>
        <v>7.4938574938574934E-2</v>
      </c>
      <c r="E7" s="10">
        <f t="shared" si="0"/>
        <v>8.370607028753993E-2</v>
      </c>
      <c r="F7" s="10">
        <f t="shared" si="0"/>
        <v>8.4423305588585018E-2</v>
      </c>
      <c r="G7" s="10">
        <f t="shared" si="0"/>
        <v>9.2119275825346111E-2</v>
      </c>
      <c r="H7" s="10">
        <f t="shared" si="0"/>
        <v>7.7777777777777779E-2</v>
      </c>
      <c r="I7" s="10">
        <f t="shared" si="0"/>
        <v>8.1566068515497553E-2</v>
      </c>
      <c r="J7" s="10">
        <f t="shared" si="0"/>
        <v>7.8534031413612565E-2</v>
      </c>
      <c r="K7" s="10">
        <f t="shared" si="0"/>
        <v>7.6982892690513213E-2</v>
      </c>
      <c r="L7" s="10">
        <f t="shared" si="0"/>
        <v>9.3956323006602338E-2</v>
      </c>
      <c r="M7" s="11">
        <f t="shared" si="0"/>
        <v>8.4831965406986457E-3</v>
      </c>
      <c r="O7" t="s">
        <v>77</v>
      </c>
      <c r="P7">
        <f>'EHR-Medline-Results'!B34</f>
        <v>110</v>
      </c>
      <c r="Q7">
        <f>'EHR-Medline-Results'!C34</f>
        <v>138</v>
      </c>
      <c r="R7">
        <f>'EHR-Medline-Results'!D34</f>
        <v>122</v>
      </c>
      <c r="S7">
        <f>'EHR-Medline-Results'!E34</f>
        <v>131</v>
      </c>
      <c r="T7">
        <f>'EHR-Medline-Results'!F34</f>
        <v>142</v>
      </c>
      <c r="U7">
        <f>'EHR-Medline-Results'!G34</f>
        <v>173</v>
      </c>
      <c r="V7">
        <f>'EHR-Medline-Results'!H34</f>
        <v>168</v>
      </c>
      <c r="W7">
        <f>'EHR-Medline-Results'!I34</f>
        <v>150</v>
      </c>
      <c r="X7">
        <f>'EHR-Medline-Results'!J34</f>
        <v>105</v>
      </c>
      <c r="Y7">
        <f>'EHR-Medline-Results'!K34</f>
        <v>99</v>
      </c>
      <c r="Z7">
        <f>'EHR-Medline-Results'!L34</f>
        <v>185</v>
      </c>
      <c r="AA7">
        <f>Population!B4/1000</f>
        <v>69.138191999999989</v>
      </c>
    </row>
    <row r="8" spans="1:27" ht="18" x14ac:dyDescent="0.35">
      <c r="A8" s="14" t="s">
        <v>39</v>
      </c>
      <c r="B8" s="10">
        <f t="shared" si="1"/>
        <v>0.15075376884422109</v>
      </c>
      <c r="C8" s="10">
        <f t="shared" si="0"/>
        <v>0.16948165404775772</v>
      </c>
      <c r="D8" s="10">
        <f t="shared" si="0"/>
        <v>0.15294840294840295</v>
      </c>
      <c r="E8" s="10">
        <f t="shared" si="0"/>
        <v>0.13738019169329074</v>
      </c>
      <c r="F8" s="10">
        <f t="shared" si="0"/>
        <v>0.13912009512485138</v>
      </c>
      <c r="G8" s="10">
        <f t="shared" si="0"/>
        <v>0.13045793397231098</v>
      </c>
      <c r="H8" s="10">
        <f t="shared" si="0"/>
        <v>0.13287037037037036</v>
      </c>
      <c r="I8" s="10">
        <f t="shared" si="0"/>
        <v>0.12887438825448613</v>
      </c>
      <c r="J8" s="10">
        <f>X8/X$18</f>
        <v>0.13313388182498131</v>
      </c>
      <c r="K8" s="10">
        <f t="shared" si="0"/>
        <v>0.1088646967340591</v>
      </c>
      <c r="L8" s="10">
        <f t="shared" si="0"/>
        <v>0.1787709497206704</v>
      </c>
      <c r="M8" s="11">
        <f t="shared" si="0"/>
        <v>8.5005546036606899E-2</v>
      </c>
      <c r="O8" t="s">
        <v>39</v>
      </c>
      <c r="P8">
        <f>'EHR-Medline-Results'!B35</f>
        <v>240</v>
      </c>
      <c r="Q8">
        <f>'EHR-Medline-Results'!C35</f>
        <v>291</v>
      </c>
      <c r="R8">
        <f>'EHR-Medline-Results'!D35</f>
        <v>249</v>
      </c>
      <c r="S8">
        <f>'EHR-Medline-Results'!E35</f>
        <v>215</v>
      </c>
      <c r="T8">
        <f>'EHR-Medline-Results'!F35</f>
        <v>234</v>
      </c>
      <c r="U8">
        <f>'EHR-Medline-Results'!G35</f>
        <v>245</v>
      </c>
      <c r="V8">
        <f>'EHR-Medline-Results'!H35</f>
        <v>287</v>
      </c>
      <c r="W8">
        <f>'EHR-Medline-Results'!I35</f>
        <v>237</v>
      </c>
      <c r="X8">
        <f>'EHR-Medline-Results'!J35</f>
        <v>178</v>
      </c>
      <c r="Y8">
        <f>'EHR-Medline-Results'!K35</f>
        <v>140</v>
      </c>
      <c r="Z8">
        <f>'EHR-Medline-Results'!L35</f>
        <v>352</v>
      </c>
      <c r="AA8">
        <f>Population!B5/1000</f>
        <v>692.796605</v>
      </c>
    </row>
    <row r="9" spans="1:27" ht="18" x14ac:dyDescent="0.35">
      <c r="A9" s="14" t="s">
        <v>41</v>
      </c>
      <c r="B9" s="10">
        <f t="shared" si="1"/>
        <v>8.7939698492462311E-3</v>
      </c>
      <c r="C9" s="10">
        <f t="shared" si="0"/>
        <v>1.7472335468841003E-2</v>
      </c>
      <c r="D9" s="10">
        <f t="shared" si="0"/>
        <v>1.7199017199017199E-2</v>
      </c>
      <c r="E9" s="10">
        <f t="shared" si="0"/>
        <v>2.8115015974440896E-2</v>
      </c>
      <c r="F9" s="10">
        <f t="shared" si="0"/>
        <v>4.1022592152199763E-2</v>
      </c>
      <c r="G9" s="10">
        <f t="shared" si="0"/>
        <v>5.0053248136315232E-2</v>
      </c>
      <c r="H9" s="10">
        <f t="shared" si="0"/>
        <v>8.2870370370370372E-2</v>
      </c>
      <c r="I9" s="10">
        <f t="shared" si="0"/>
        <v>6.6884176182707991E-2</v>
      </c>
      <c r="J9" s="10">
        <f t="shared" si="0"/>
        <v>5.7591623036649213E-2</v>
      </c>
      <c r="K9" s="10">
        <f t="shared" si="0"/>
        <v>5.52099533437014E-2</v>
      </c>
      <c r="L9" s="10">
        <f t="shared" si="0"/>
        <v>6.80548501777552E-2</v>
      </c>
      <c r="M9" s="11">
        <f t="shared" si="0"/>
        <v>0.1751476755226398</v>
      </c>
      <c r="O9" t="s">
        <v>41</v>
      </c>
      <c r="P9">
        <f>'EHR-Medline-Results'!B36</f>
        <v>14</v>
      </c>
      <c r="Q9">
        <f>'EHR-Medline-Results'!C36</f>
        <v>30</v>
      </c>
      <c r="R9">
        <f>'EHR-Medline-Results'!D36</f>
        <v>28</v>
      </c>
      <c r="S9">
        <f>'EHR-Medline-Results'!E36</f>
        <v>44</v>
      </c>
      <c r="T9">
        <f>'EHR-Medline-Results'!F36</f>
        <v>69</v>
      </c>
      <c r="U9">
        <f>'EHR-Medline-Results'!G36</f>
        <v>94</v>
      </c>
      <c r="V9">
        <f>'EHR-Medline-Results'!H36</f>
        <v>179</v>
      </c>
      <c r="W9">
        <f>'EHR-Medline-Results'!I36</f>
        <v>123</v>
      </c>
      <c r="X9">
        <f>'EHR-Medline-Results'!J36</f>
        <v>77</v>
      </c>
      <c r="Y9">
        <f>'EHR-Medline-Results'!K36</f>
        <v>71</v>
      </c>
      <c r="Z9">
        <f>'EHR-Medline-Results'!L36</f>
        <v>134</v>
      </c>
      <c r="AA9">
        <f>Population!B6/1000</f>
        <v>1427.4564499999999</v>
      </c>
    </row>
    <row r="10" spans="1:27" ht="18" x14ac:dyDescent="0.35">
      <c r="A10" s="14" t="s">
        <v>42</v>
      </c>
      <c r="B10" s="10">
        <f t="shared" si="1"/>
        <v>2.4497487437185928E-2</v>
      </c>
      <c r="C10" s="10">
        <f t="shared" si="0"/>
        <v>3.5527082119976704E-2</v>
      </c>
      <c r="D10" s="10">
        <f t="shared" si="0"/>
        <v>3.9926289926289923E-2</v>
      </c>
      <c r="E10" s="10">
        <f t="shared" si="0"/>
        <v>3.1948881789137379E-2</v>
      </c>
      <c r="F10" s="10">
        <f t="shared" si="0"/>
        <v>3.6266349583828773E-2</v>
      </c>
      <c r="G10" s="10">
        <f t="shared" si="0"/>
        <v>4.7923322683706068E-2</v>
      </c>
      <c r="H10" s="10">
        <f t="shared" si="0"/>
        <v>3.5185185185185187E-2</v>
      </c>
      <c r="I10" s="10">
        <f t="shared" si="0"/>
        <v>4.5133224578575312E-2</v>
      </c>
      <c r="J10" s="10">
        <f t="shared" si="0"/>
        <v>3.3657442034405384E-2</v>
      </c>
      <c r="K10" s="10">
        <f t="shared" si="0"/>
        <v>3.3437013996889579E-2</v>
      </c>
      <c r="L10" s="10">
        <f t="shared" si="0"/>
        <v>4.1645505332656173E-2</v>
      </c>
      <c r="M10" s="11">
        <f t="shared" si="0"/>
        <v>2.8056256729116727E-2</v>
      </c>
      <c r="O10" t="s">
        <v>42</v>
      </c>
      <c r="P10">
        <f>'EHR-Medline-Results'!B37</f>
        <v>39</v>
      </c>
      <c r="Q10">
        <f>'EHR-Medline-Results'!C37</f>
        <v>61</v>
      </c>
      <c r="R10">
        <f>'EHR-Medline-Results'!D37</f>
        <v>65</v>
      </c>
      <c r="S10">
        <f>'EHR-Medline-Results'!E37</f>
        <v>50</v>
      </c>
      <c r="T10">
        <f>'EHR-Medline-Results'!F37</f>
        <v>61</v>
      </c>
      <c r="U10">
        <f>'EHR-Medline-Results'!G37</f>
        <v>90</v>
      </c>
      <c r="V10">
        <f>'EHR-Medline-Results'!H37</f>
        <v>76</v>
      </c>
      <c r="W10">
        <f>'EHR-Medline-Results'!I37</f>
        <v>83</v>
      </c>
      <c r="X10">
        <f>'EHR-Medline-Results'!J37</f>
        <v>45</v>
      </c>
      <c r="Y10">
        <f>'EHR-Medline-Results'!K37</f>
        <v>43</v>
      </c>
      <c r="Z10">
        <f>'EHR-Medline-Results'!L37</f>
        <v>82</v>
      </c>
      <c r="AA10">
        <f>Population!B7/1000</f>
        <v>228.65895600000002</v>
      </c>
    </row>
    <row r="11" spans="1:27" ht="18" x14ac:dyDescent="0.35">
      <c r="A11" s="14" t="s">
        <v>6</v>
      </c>
      <c r="B11" s="10">
        <f t="shared" si="1"/>
        <v>2.5125628140703518E-3</v>
      </c>
      <c r="C11" s="10">
        <f t="shared" si="0"/>
        <v>3.4944670937682005E-3</v>
      </c>
      <c r="D11" s="10">
        <f t="shared" si="0"/>
        <v>6.7567567567567571E-3</v>
      </c>
      <c r="E11" s="10">
        <f t="shared" si="0"/>
        <v>1.4057507987220448E-2</v>
      </c>
      <c r="F11" s="10">
        <f t="shared" si="0"/>
        <v>7.1343638525564806E-3</v>
      </c>
      <c r="G11" s="10">
        <f t="shared" si="0"/>
        <v>1.2247071352502662E-2</v>
      </c>
      <c r="H11" s="10">
        <f t="shared" si="0"/>
        <v>1.4351851851851852E-2</v>
      </c>
      <c r="I11" s="10">
        <f t="shared" si="0"/>
        <v>1.2506797172376292E-2</v>
      </c>
      <c r="J11" s="10">
        <f t="shared" si="0"/>
        <v>2.243829468960359E-2</v>
      </c>
      <c r="K11" s="10">
        <f t="shared" si="0"/>
        <v>2.3328149300155521E-2</v>
      </c>
      <c r="L11" s="10">
        <f t="shared" si="0"/>
        <v>1.6251904520060943E-2</v>
      </c>
      <c r="M11" s="11">
        <f t="shared" si="0"/>
        <v>0.24202266912065895</v>
      </c>
      <c r="O11" t="s">
        <v>6</v>
      </c>
      <c r="P11">
        <f>'EHR-Medline-Results'!B38</f>
        <v>4</v>
      </c>
      <c r="Q11">
        <f>'EHR-Medline-Results'!C38</f>
        <v>6</v>
      </c>
      <c r="R11">
        <f>'EHR-Medline-Results'!D38</f>
        <v>11</v>
      </c>
      <c r="S11">
        <f>'EHR-Medline-Results'!E38</f>
        <v>22</v>
      </c>
      <c r="T11">
        <f>'EHR-Medline-Results'!F38</f>
        <v>12</v>
      </c>
      <c r="U11">
        <f>'EHR-Medline-Results'!G38</f>
        <v>23</v>
      </c>
      <c r="V11">
        <f>'EHR-Medline-Results'!H38</f>
        <v>31</v>
      </c>
      <c r="W11">
        <f>'EHR-Medline-Results'!I38</f>
        <v>23</v>
      </c>
      <c r="X11">
        <f>'EHR-Medline-Results'!J38</f>
        <v>30</v>
      </c>
      <c r="Y11">
        <f>'EHR-Medline-Results'!K38</f>
        <v>30</v>
      </c>
      <c r="Z11">
        <f>'EHR-Medline-Results'!L38</f>
        <v>32</v>
      </c>
      <c r="AA11">
        <f>Population!B8/1000</f>
        <v>1972.4887530000001</v>
      </c>
    </row>
    <row r="12" spans="1:27" ht="18" x14ac:dyDescent="0.35">
      <c r="A12" s="14" t="s">
        <v>43</v>
      </c>
      <c r="B12" s="10">
        <f t="shared" si="1"/>
        <v>3.1407035175879399E-3</v>
      </c>
      <c r="C12" s="10">
        <f t="shared" si="0"/>
        <v>1.1648223645894002E-3</v>
      </c>
      <c r="D12" s="10">
        <f t="shared" si="0"/>
        <v>9.2137592137592136E-3</v>
      </c>
      <c r="E12" s="10">
        <f t="shared" si="0"/>
        <v>8.9456869009584671E-3</v>
      </c>
      <c r="F12" s="10">
        <f t="shared" si="0"/>
        <v>1.3674197384066587E-2</v>
      </c>
      <c r="G12" s="10">
        <f t="shared" si="0"/>
        <v>1.3844515441959531E-2</v>
      </c>
      <c r="H12" s="10">
        <f t="shared" si="0"/>
        <v>1.712962962962963E-2</v>
      </c>
      <c r="I12" s="10">
        <f t="shared" si="0"/>
        <v>1.1963023382272975E-2</v>
      </c>
      <c r="J12" s="10">
        <f t="shared" si="0"/>
        <v>1.6454749439042633E-2</v>
      </c>
      <c r="K12" s="10">
        <f t="shared" si="0"/>
        <v>1.3996889580093312E-2</v>
      </c>
      <c r="L12" s="10">
        <f t="shared" si="0"/>
        <v>1.3712544438801422E-2</v>
      </c>
      <c r="M12" s="11">
        <f t="shared" si="0"/>
        <v>8.5294235512572272E-2</v>
      </c>
      <c r="O12" t="s">
        <v>43</v>
      </c>
      <c r="P12">
        <f>'EHR-Medline-Results'!B39</f>
        <v>5</v>
      </c>
      <c r="Q12">
        <f>'EHR-Medline-Results'!C39</f>
        <v>2</v>
      </c>
      <c r="R12">
        <f>'EHR-Medline-Results'!D39</f>
        <v>15</v>
      </c>
      <c r="S12">
        <f>'EHR-Medline-Results'!E39</f>
        <v>14</v>
      </c>
      <c r="T12">
        <f>'EHR-Medline-Results'!F39</f>
        <v>23</v>
      </c>
      <c r="U12">
        <f>'EHR-Medline-Results'!G39</f>
        <v>26</v>
      </c>
      <c r="V12">
        <f>'EHR-Medline-Results'!H39</f>
        <v>37</v>
      </c>
      <c r="W12">
        <f>'EHR-Medline-Results'!I39</f>
        <v>22</v>
      </c>
      <c r="X12">
        <f>'EHR-Medline-Results'!J39</f>
        <v>22</v>
      </c>
      <c r="Y12">
        <f>'EHR-Medline-Results'!K39</f>
        <v>18</v>
      </c>
      <c r="Z12">
        <f>'EHR-Medline-Results'!L39</f>
        <v>27</v>
      </c>
      <c r="AA12">
        <f>Population!B9/1000</f>
        <v>695.14942900000005</v>
      </c>
    </row>
    <row r="13" spans="1:27" ht="18" x14ac:dyDescent="0.35">
      <c r="A13" s="14" t="s">
        <v>40</v>
      </c>
      <c r="B13" s="10">
        <f t="shared" si="1"/>
        <v>1.4447236180904523E-2</v>
      </c>
      <c r="C13" s="10">
        <f t="shared" si="0"/>
        <v>1.3977868375072802E-2</v>
      </c>
      <c r="D13" s="10">
        <f t="shared" si="0"/>
        <v>1.2285012285012284E-2</v>
      </c>
      <c r="E13" s="10">
        <f t="shared" si="0"/>
        <v>1.9808306709265176E-2</v>
      </c>
      <c r="F13" s="10">
        <f t="shared" si="0"/>
        <v>1.9024970273483946E-2</v>
      </c>
      <c r="G13" s="10">
        <f t="shared" si="0"/>
        <v>1.9701810436634718E-2</v>
      </c>
      <c r="H13" s="10">
        <f t="shared" si="0"/>
        <v>2.2222222222222223E-2</v>
      </c>
      <c r="I13" s="10">
        <f t="shared" si="0"/>
        <v>2.7188689505165852E-2</v>
      </c>
      <c r="J13" s="10">
        <f t="shared" si="0"/>
        <v>3.0665669409124907E-2</v>
      </c>
      <c r="K13" s="10">
        <f t="shared" si="0"/>
        <v>2.5660964230171075E-2</v>
      </c>
      <c r="L13" s="10">
        <f t="shared" si="0"/>
        <v>2.5901472828847132E-2</v>
      </c>
      <c r="M13" s="11">
        <f t="shared" si="0"/>
        <v>0.18552954305997196</v>
      </c>
      <c r="O13" t="s">
        <v>40</v>
      </c>
      <c r="P13">
        <f>'EHR-Medline-Results'!B40</f>
        <v>23</v>
      </c>
      <c r="Q13">
        <f>'EHR-Medline-Results'!C40</f>
        <v>24</v>
      </c>
      <c r="R13">
        <f>'EHR-Medline-Results'!D40</f>
        <v>20</v>
      </c>
      <c r="S13">
        <f>'EHR-Medline-Results'!E40</f>
        <v>31</v>
      </c>
      <c r="T13">
        <f>'EHR-Medline-Results'!F40</f>
        <v>32</v>
      </c>
      <c r="U13">
        <f>'EHR-Medline-Results'!G40</f>
        <v>37</v>
      </c>
      <c r="V13">
        <f>'EHR-Medline-Results'!H40</f>
        <v>48</v>
      </c>
      <c r="W13">
        <f>'EHR-Medline-Results'!I40</f>
        <v>50</v>
      </c>
      <c r="X13">
        <f>'EHR-Medline-Results'!J40</f>
        <v>41</v>
      </c>
      <c r="Y13">
        <f>'EHR-Medline-Results'!K40</f>
        <v>33</v>
      </c>
      <c r="Z13">
        <f>'EHR-Medline-Results'!L40</f>
        <v>51</v>
      </c>
      <c r="AA13">
        <f>Population!B10/1000</f>
        <v>1512.0688419999999</v>
      </c>
    </row>
    <row r="14" spans="1:27" ht="18" x14ac:dyDescent="0.35">
      <c r="A14" s="14" t="s">
        <v>11</v>
      </c>
      <c r="B14" s="10">
        <f t="shared" si="1"/>
        <v>2.2613065326633167E-2</v>
      </c>
      <c r="C14" s="10">
        <f t="shared" si="0"/>
        <v>1.4560279557367502E-2</v>
      </c>
      <c r="D14" s="10">
        <f t="shared" si="0"/>
        <v>1.7813267813267815E-2</v>
      </c>
      <c r="E14" s="10">
        <f t="shared" si="0"/>
        <v>3.3226837060702875E-2</v>
      </c>
      <c r="F14" s="10">
        <f t="shared" si="0"/>
        <v>2.8537455410225922E-2</v>
      </c>
      <c r="G14" s="10">
        <f t="shared" si="0"/>
        <v>2.8221512247071354E-2</v>
      </c>
      <c r="H14" s="10">
        <f t="shared" si="0"/>
        <v>4.027777777777778E-2</v>
      </c>
      <c r="I14" s="10">
        <f t="shared" si="0"/>
        <v>4.4045676998368678E-2</v>
      </c>
      <c r="J14" s="10">
        <f t="shared" si="0"/>
        <v>4.2632759910246822E-2</v>
      </c>
      <c r="K14" s="10">
        <f t="shared" si="0"/>
        <v>4.1213063763608088E-2</v>
      </c>
      <c r="L14" s="10">
        <f t="shared" si="0"/>
        <v>4.1137633316404264E-2</v>
      </c>
      <c r="M14" s="11">
        <f t="shared" si="0"/>
        <v>4.6251040571202891E-2</v>
      </c>
      <c r="O14" t="s">
        <v>11</v>
      </c>
      <c r="P14">
        <f>'EHR-Medline-Results'!B41</f>
        <v>36</v>
      </c>
      <c r="Q14">
        <f>'EHR-Medline-Results'!C41</f>
        <v>25</v>
      </c>
      <c r="R14">
        <f>'EHR-Medline-Results'!D41</f>
        <v>29</v>
      </c>
      <c r="S14">
        <f>'EHR-Medline-Results'!E41</f>
        <v>52</v>
      </c>
      <c r="T14">
        <f>'EHR-Medline-Results'!F41</f>
        <v>48</v>
      </c>
      <c r="U14">
        <f>'EHR-Medline-Results'!G41</f>
        <v>53</v>
      </c>
      <c r="V14">
        <f>'EHR-Medline-Results'!H41</f>
        <v>87</v>
      </c>
      <c r="W14">
        <f>'EHR-Medline-Results'!I41</f>
        <v>81</v>
      </c>
      <c r="X14">
        <f>'EHR-Medline-Results'!J41</f>
        <v>57</v>
      </c>
      <c r="Y14">
        <f>'EHR-Medline-Results'!K41</f>
        <v>53</v>
      </c>
      <c r="Z14">
        <f>'EHR-Medline-Results'!L41</f>
        <v>81</v>
      </c>
      <c r="AA14">
        <f>Population!B11/1000</f>
        <v>376.94674500000002</v>
      </c>
    </row>
    <row r="15" spans="1:27" ht="18" x14ac:dyDescent="0.35">
      <c r="A15" s="14" t="s">
        <v>15</v>
      </c>
      <c r="B15" s="10">
        <f t="shared" si="1"/>
        <v>3.9572864321608038E-2</v>
      </c>
      <c r="C15" s="10">
        <f t="shared" si="0"/>
        <v>3.0867792661619105E-2</v>
      </c>
      <c r="D15" s="10">
        <f t="shared" si="0"/>
        <v>3.2555282555282554E-2</v>
      </c>
      <c r="E15" s="10">
        <f t="shared" si="0"/>
        <v>4.2811501597444089E-2</v>
      </c>
      <c r="F15" s="10">
        <f t="shared" si="0"/>
        <v>2.9726516052318668E-2</v>
      </c>
      <c r="G15" s="10">
        <f t="shared" si="0"/>
        <v>4.6325878594249199E-2</v>
      </c>
      <c r="H15" s="10">
        <f t="shared" si="0"/>
        <v>3.1018518518518518E-2</v>
      </c>
      <c r="I15" s="10">
        <f t="shared" si="0"/>
        <v>4.0783034257748776E-2</v>
      </c>
      <c r="J15" s="10">
        <f t="shared" si="0"/>
        <v>7.0306656694091252E-2</v>
      </c>
      <c r="K15" s="10">
        <f t="shared" si="0"/>
        <v>6.4541213063763606E-2</v>
      </c>
      <c r="L15" s="10">
        <f t="shared" si="0"/>
        <v>4.6216353478923312E-2</v>
      </c>
      <c r="M15" s="11">
        <f t="shared" si="0"/>
        <v>3.9174336515940458E-3</v>
      </c>
      <c r="O15" t="s">
        <v>15</v>
      </c>
      <c r="P15">
        <f>'EHR-Medline-Results'!B42</f>
        <v>63</v>
      </c>
      <c r="Q15">
        <f>'EHR-Medline-Results'!C42</f>
        <v>53</v>
      </c>
      <c r="R15">
        <f>'EHR-Medline-Results'!D42</f>
        <v>53</v>
      </c>
      <c r="S15">
        <f>'EHR-Medline-Results'!E42</f>
        <v>67</v>
      </c>
      <c r="T15">
        <f>'EHR-Medline-Results'!F42</f>
        <v>50</v>
      </c>
      <c r="U15">
        <f>'EHR-Medline-Results'!G42</f>
        <v>87</v>
      </c>
      <c r="V15">
        <f>'EHR-Medline-Results'!H42</f>
        <v>67</v>
      </c>
      <c r="W15">
        <f>'EHR-Medline-Results'!I42</f>
        <v>75</v>
      </c>
      <c r="X15">
        <f>'EHR-Medline-Results'!J42</f>
        <v>94</v>
      </c>
      <c r="Y15">
        <f>'EHR-Medline-Results'!K42</f>
        <v>83</v>
      </c>
      <c r="Z15">
        <f>'EHR-Medline-Results'!L42</f>
        <v>91</v>
      </c>
      <c r="AA15">
        <f>Population!B12/1000</f>
        <v>31.927149</v>
      </c>
    </row>
    <row r="16" spans="1:27" ht="18" x14ac:dyDescent="0.35">
      <c r="A16" s="14" t="s">
        <v>45</v>
      </c>
      <c r="B16" s="10">
        <f t="shared" si="1"/>
        <v>2.6381909547738693E-2</v>
      </c>
      <c r="C16" s="10">
        <f t="shared" si="0"/>
        <v>1.5142690739662202E-2</v>
      </c>
      <c r="D16" s="10">
        <f t="shared" si="0"/>
        <v>3.0712530712530713E-2</v>
      </c>
      <c r="E16" s="10">
        <f t="shared" si="0"/>
        <v>3.2587859424920131E-2</v>
      </c>
      <c r="F16" s="10">
        <f t="shared" si="0"/>
        <v>2.8537455410225922E-2</v>
      </c>
      <c r="G16" s="10">
        <f t="shared" si="0"/>
        <v>2.2364217252396165E-2</v>
      </c>
      <c r="H16" s="10">
        <f t="shared" si="0"/>
        <v>2.4074074074074074E-2</v>
      </c>
      <c r="I16" s="10">
        <f t="shared" si="0"/>
        <v>2.3382272974442633E-2</v>
      </c>
      <c r="J16" s="10">
        <f t="shared" si="0"/>
        <v>1.6454749439042633E-2</v>
      </c>
      <c r="K16" s="10">
        <f t="shared" si="0"/>
        <v>2.5660964230171075E-2</v>
      </c>
      <c r="L16" s="10">
        <f t="shared" si="0"/>
        <v>2.0314880650076181E-2</v>
      </c>
      <c r="M16" s="11" t="s">
        <v>13</v>
      </c>
      <c r="O16" t="s">
        <v>45</v>
      </c>
      <c r="P16">
        <f>'EHR-Medline-Results'!B43</f>
        <v>42</v>
      </c>
      <c r="Q16">
        <f>'EHR-Medline-Results'!C43</f>
        <v>26</v>
      </c>
      <c r="R16">
        <f>'EHR-Medline-Results'!D43</f>
        <v>50</v>
      </c>
      <c r="S16">
        <f>'EHR-Medline-Results'!E43</f>
        <v>51</v>
      </c>
      <c r="T16">
        <f>'EHR-Medline-Results'!F43</f>
        <v>48</v>
      </c>
      <c r="U16">
        <f>'EHR-Medline-Results'!G43</f>
        <v>42</v>
      </c>
      <c r="V16">
        <f>'EHR-Medline-Results'!H43</f>
        <v>52</v>
      </c>
      <c r="W16">
        <f>'EHR-Medline-Results'!I43</f>
        <v>43</v>
      </c>
      <c r="X16">
        <f>'EHR-Medline-Results'!J43</f>
        <v>22</v>
      </c>
      <c r="Y16">
        <f>'EHR-Medline-Results'!K43</f>
        <v>33</v>
      </c>
      <c r="Z16">
        <f>'EHR-Medline-Results'!L43</f>
        <v>40</v>
      </c>
      <c r="AA16">
        <v>0</v>
      </c>
    </row>
    <row r="17" spans="1:27" ht="18" x14ac:dyDescent="0.35">
      <c r="A17" s="14" t="s">
        <v>44</v>
      </c>
      <c r="B17" s="10">
        <f t="shared" si="1"/>
        <v>8.1658291457286439E-3</v>
      </c>
      <c r="C17" s="10">
        <f t="shared" si="0"/>
        <v>2.2714036109493303E-2</v>
      </c>
      <c r="D17" s="10">
        <f t="shared" si="0"/>
        <v>1.3513513513513514E-2</v>
      </c>
      <c r="E17" s="10">
        <f t="shared" si="0"/>
        <v>8.9456869009584671E-3</v>
      </c>
      <c r="F17" s="10">
        <f t="shared" si="0"/>
        <v>1.6052318668252082E-2</v>
      </c>
      <c r="G17" s="10">
        <f t="shared" si="0"/>
        <v>1.7039403620873271E-2</v>
      </c>
      <c r="H17" s="10">
        <f t="shared" si="0"/>
        <v>2.5925925925925925E-2</v>
      </c>
      <c r="I17" s="10">
        <f t="shared" si="0"/>
        <v>1.5225666122892877E-2</v>
      </c>
      <c r="J17" s="10">
        <f t="shared" si="0"/>
        <v>2.6178010471204188E-2</v>
      </c>
      <c r="K17" s="10">
        <f t="shared" si="0"/>
        <v>1.7884914463452566E-2</v>
      </c>
      <c r="L17" s="10">
        <f t="shared" si="0"/>
        <v>1.5744032503809041E-2</v>
      </c>
      <c r="M17" s="11">
        <f t="shared" si="0"/>
        <v>7.6560881319616608E-2</v>
      </c>
      <c r="O17" t="s">
        <v>44</v>
      </c>
      <c r="P17">
        <f>'EHR-Medline-Results'!B44</f>
        <v>13</v>
      </c>
      <c r="Q17">
        <f>'EHR-Medline-Results'!C44</f>
        <v>39</v>
      </c>
      <c r="R17">
        <f>'EHR-Medline-Results'!D44</f>
        <v>22</v>
      </c>
      <c r="S17">
        <f>'EHR-Medline-Results'!E44</f>
        <v>14</v>
      </c>
      <c r="T17">
        <f>'EHR-Medline-Results'!F44</f>
        <v>27</v>
      </c>
      <c r="U17">
        <f>'EHR-Medline-Results'!G44</f>
        <v>32</v>
      </c>
      <c r="V17">
        <f>'EHR-Medline-Results'!H44</f>
        <v>56</v>
      </c>
      <c r="W17">
        <f>'EHR-Medline-Results'!I44</f>
        <v>28</v>
      </c>
      <c r="X17">
        <f>'EHR-Medline-Results'!J44</f>
        <v>35</v>
      </c>
      <c r="Y17">
        <f>'EHR-Medline-Results'!K44</f>
        <v>23</v>
      </c>
      <c r="Z17">
        <f>'EHR-Medline-Results'!L44</f>
        <v>31</v>
      </c>
      <c r="AA17">
        <f>Population!B13/1000</f>
        <v>623.97244799999999</v>
      </c>
    </row>
    <row r="18" spans="1:27" ht="18" x14ac:dyDescent="0.35">
      <c r="A18" s="15" t="s">
        <v>80</v>
      </c>
      <c r="B18" s="12">
        <f>P18</f>
        <v>1592</v>
      </c>
      <c r="C18" s="12">
        <f t="shared" ref="C18:L18" si="2">Q18</f>
        <v>1717</v>
      </c>
      <c r="D18" s="12">
        <f t="shared" si="2"/>
        <v>1628</v>
      </c>
      <c r="E18" s="12">
        <f t="shared" si="2"/>
        <v>1565</v>
      </c>
      <c r="F18" s="12">
        <f t="shared" si="2"/>
        <v>1682</v>
      </c>
      <c r="G18" s="12">
        <f t="shared" si="2"/>
        <v>1878</v>
      </c>
      <c r="H18" s="12">
        <f t="shared" si="2"/>
        <v>2160</v>
      </c>
      <c r="I18" s="12">
        <f t="shared" si="2"/>
        <v>1839</v>
      </c>
      <c r="J18" s="12">
        <f t="shared" si="2"/>
        <v>1337</v>
      </c>
      <c r="K18" s="12">
        <f t="shared" si="2"/>
        <v>1286</v>
      </c>
      <c r="L18" s="12">
        <f t="shared" si="2"/>
        <v>1969</v>
      </c>
      <c r="M18" s="13">
        <f>AA18</f>
        <v>8150.0165259999994</v>
      </c>
      <c r="O18" t="s">
        <v>80</v>
      </c>
      <c r="P18">
        <f>'EHR-Medline-Results'!B45</f>
        <v>1592</v>
      </c>
      <c r="Q18">
        <f>'EHR-Medline-Results'!C45</f>
        <v>1717</v>
      </c>
      <c r="R18">
        <f>'EHR-Medline-Results'!D45</f>
        <v>1628</v>
      </c>
      <c r="S18">
        <f>'EHR-Medline-Results'!E45</f>
        <v>1565</v>
      </c>
      <c r="T18">
        <f>'EHR-Medline-Results'!F45</f>
        <v>1682</v>
      </c>
      <c r="U18">
        <f>'EHR-Medline-Results'!G45</f>
        <v>1878</v>
      </c>
      <c r="V18">
        <f>'EHR-Medline-Results'!H45</f>
        <v>2160</v>
      </c>
      <c r="W18">
        <f>'EHR-Medline-Results'!I45</f>
        <v>1839</v>
      </c>
      <c r="X18">
        <f>'EHR-Medline-Results'!J45</f>
        <v>1337</v>
      </c>
      <c r="Y18">
        <f>'EHR-Medline-Results'!K45</f>
        <v>1286</v>
      </c>
      <c r="Z18">
        <f>'EHR-Medline-Results'!L45</f>
        <v>1969</v>
      </c>
      <c r="AA18">
        <v>8150.0165259999994</v>
      </c>
    </row>
    <row r="19" spans="1:27" x14ac:dyDescent="0.3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27" x14ac:dyDescent="0.3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27" x14ac:dyDescent="0.3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27" x14ac:dyDescent="0.3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27" ht="17.5" x14ac:dyDescent="0.35">
      <c r="A23" s="21" t="s">
        <v>83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27" ht="17.5" x14ac:dyDescent="0.35">
      <c r="A24" s="16" t="s">
        <v>35</v>
      </c>
      <c r="B24" s="9">
        <v>2014</v>
      </c>
      <c r="C24" s="9">
        <v>2015</v>
      </c>
      <c r="D24" s="9">
        <v>2016</v>
      </c>
      <c r="E24" s="9">
        <v>2017</v>
      </c>
      <c r="F24" s="9">
        <v>2018</v>
      </c>
      <c r="G24" s="9">
        <v>2019</v>
      </c>
      <c r="H24" s="9">
        <v>2020</v>
      </c>
      <c r="I24" s="9">
        <v>2021</v>
      </c>
      <c r="J24" s="9">
        <v>2022</v>
      </c>
      <c r="K24" s="9">
        <v>2023</v>
      </c>
      <c r="L24" s="18">
        <v>2024</v>
      </c>
      <c r="M24" s="17" t="s">
        <v>81</v>
      </c>
      <c r="O24" t="s">
        <v>35</v>
      </c>
      <c r="P24">
        <v>2014</v>
      </c>
      <c r="Q24">
        <v>2015</v>
      </c>
      <c r="R24">
        <v>2016</v>
      </c>
      <c r="S24">
        <v>2017</v>
      </c>
      <c r="T24">
        <v>2018</v>
      </c>
      <c r="U24">
        <v>2019</v>
      </c>
      <c r="V24">
        <v>2020</v>
      </c>
      <c r="W24">
        <v>2021</v>
      </c>
      <c r="X24">
        <v>2022</v>
      </c>
      <c r="Y24">
        <v>2023</v>
      </c>
      <c r="Z24">
        <v>2024</v>
      </c>
    </row>
    <row r="25" spans="1:27" ht="18" x14ac:dyDescent="0.35">
      <c r="A25" s="14" t="s">
        <v>76</v>
      </c>
      <c r="B25" s="10">
        <f>P25/P$38</f>
        <v>0.50592216582064298</v>
      </c>
      <c r="C25" s="10">
        <f t="shared" ref="C25:L37" si="3">Q25/Q$38</f>
        <v>0.47492163009404387</v>
      </c>
      <c r="D25" s="10">
        <f t="shared" si="3"/>
        <v>0.50150021431633085</v>
      </c>
      <c r="E25" s="10">
        <f t="shared" si="3"/>
        <v>0.4712340799297321</v>
      </c>
      <c r="F25" s="10">
        <f t="shared" si="3"/>
        <v>0.49198658218412228</v>
      </c>
      <c r="G25" s="10">
        <f t="shared" si="3"/>
        <v>0.48879065361540891</v>
      </c>
      <c r="H25" s="10">
        <f t="shared" si="3"/>
        <v>0.46405405405405403</v>
      </c>
      <c r="I25" s="10">
        <f t="shared" si="3"/>
        <v>0.4704364148287189</v>
      </c>
      <c r="J25" s="10">
        <f t="shared" si="3"/>
        <v>0.44998860788334472</v>
      </c>
      <c r="K25" s="10">
        <f t="shared" si="3"/>
        <v>0.44908675799086756</v>
      </c>
      <c r="L25" s="10">
        <f t="shared" si="3"/>
        <v>0.41861074705111401</v>
      </c>
      <c r="M25" s="11">
        <f>AA25/AA$18</f>
        <v>4.2791775806516934E-2</v>
      </c>
      <c r="O25" t="s">
        <v>76</v>
      </c>
      <c r="P25">
        <f>'EHR-Embase-Results'!B32</f>
        <v>1196</v>
      </c>
      <c r="Q25">
        <f>'EHR-Embase-Results'!C32</f>
        <v>1212</v>
      </c>
      <c r="R25">
        <f>'EHR-Embase-Results'!D32</f>
        <v>1170</v>
      </c>
      <c r="S25">
        <f>'EHR-Embase-Results'!E32</f>
        <v>1073</v>
      </c>
      <c r="T25">
        <f>'EHR-Embase-Results'!F32</f>
        <v>1320</v>
      </c>
      <c r="U25">
        <f>'EHR-Embase-Results'!G32</f>
        <v>1548</v>
      </c>
      <c r="V25">
        <f>'EHR-Embase-Results'!H32</f>
        <v>1717</v>
      </c>
      <c r="W25">
        <f>'EHR-Embase-Results'!I32</f>
        <v>2005</v>
      </c>
      <c r="X25">
        <f>'EHR-Embase-Results'!J32</f>
        <v>1975</v>
      </c>
      <c r="Y25">
        <f>'EHR-Embase-Results'!K32</f>
        <v>1967</v>
      </c>
      <c r="Z25">
        <f>'EHR-Embase-Results'!L32</f>
        <v>1597</v>
      </c>
      <c r="AA25">
        <f>AA5</f>
        <v>348.75367999999997</v>
      </c>
    </row>
    <row r="26" spans="1:27" ht="18" x14ac:dyDescent="0.35">
      <c r="A26" s="14" t="s">
        <v>38</v>
      </c>
      <c r="B26" s="10">
        <f t="shared" ref="B26:B37" si="4">P26/P$38</f>
        <v>4.7377326565143825E-2</v>
      </c>
      <c r="C26" s="10">
        <f t="shared" si="3"/>
        <v>5.0940438871473356E-2</v>
      </c>
      <c r="D26" s="10">
        <f t="shared" si="3"/>
        <v>4.4577796828118306E-2</v>
      </c>
      <c r="E26" s="10">
        <f t="shared" si="3"/>
        <v>5.0065876152832672E-2</v>
      </c>
      <c r="F26" s="10">
        <f t="shared" si="3"/>
        <v>4.8825941110696984E-2</v>
      </c>
      <c r="G26" s="10">
        <f t="shared" si="3"/>
        <v>4.5784654246921373E-2</v>
      </c>
      <c r="H26" s="10">
        <f t="shared" si="3"/>
        <v>4.7567567567567567E-2</v>
      </c>
      <c r="I26" s="10">
        <f t="shared" si="3"/>
        <v>4.3172219615204128E-2</v>
      </c>
      <c r="J26" s="10">
        <f t="shared" si="3"/>
        <v>3.896103896103896E-2</v>
      </c>
      <c r="K26" s="10">
        <f t="shared" si="3"/>
        <v>3.5844748858447489E-2</v>
      </c>
      <c r="L26" s="10">
        <f t="shared" si="3"/>
        <v>4.0104849279161206E-2</v>
      </c>
      <c r="M26" s="11">
        <f t="shared" ref="M26:M35" si="5">AA26/AA$18</f>
        <v>2.0939746128804355E-2</v>
      </c>
      <c r="O26" t="s">
        <v>38</v>
      </c>
      <c r="P26">
        <f>'EHR-Embase-Results'!B33</f>
        <v>112</v>
      </c>
      <c r="Q26">
        <f>'EHR-Embase-Results'!C33</f>
        <v>130</v>
      </c>
      <c r="R26">
        <f>'EHR-Embase-Results'!D33</f>
        <v>104</v>
      </c>
      <c r="S26">
        <f>'EHR-Embase-Results'!E33</f>
        <v>114</v>
      </c>
      <c r="T26">
        <f>'EHR-Embase-Results'!F33</f>
        <v>131</v>
      </c>
      <c r="U26">
        <f>'EHR-Embase-Results'!G33</f>
        <v>145</v>
      </c>
      <c r="V26">
        <f>'EHR-Embase-Results'!H33</f>
        <v>176</v>
      </c>
      <c r="W26">
        <f>'EHR-Embase-Results'!I33</f>
        <v>184</v>
      </c>
      <c r="X26">
        <f>'EHR-Embase-Results'!J33</f>
        <v>171</v>
      </c>
      <c r="Y26">
        <f>'EHR-Embase-Results'!K33</f>
        <v>157</v>
      </c>
      <c r="Z26">
        <f>'EHR-Embase-Results'!L33</f>
        <v>153</v>
      </c>
      <c r="AA26">
        <f t="shared" ref="AA26:AA37" si="6">AA6</f>
        <v>170.659277</v>
      </c>
    </row>
    <row r="27" spans="1:27" ht="18" x14ac:dyDescent="0.35">
      <c r="A27" s="14" t="s">
        <v>77</v>
      </c>
      <c r="B27" s="10">
        <f t="shared" si="4"/>
        <v>0.10575296108291032</v>
      </c>
      <c r="C27" s="10">
        <f t="shared" si="3"/>
        <v>0.10815047021943573</v>
      </c>
      <c r="D27" s="10">
        <f t="shared" si="3"/>
        <v>8.6583797685383629E-2</v>
      </c>
      <c r="E27" s="10">
        <f t="shared" si="3"/>
        <v>8.3443126921387792E-2</v>
      </c>
      <c r="F27" s="10">
        <f t="shared" si="3"/>
        <v>6.8579947819604914E-2</v>
      </c>
      <c r="G27" s="10">
        <f t="shared" si="3"/>
        <v>7.1360909377960219E-2</v>
      </c>
      <c r="H27" s="10">
        <f t="shared" si="3"/>
        <v>6.4864864864864868E-2</v>
      </c>
      <c r="I27" s="10">
        <f t="shared" si="3"/>
        <v>7.6959174096668234E-2</v>
      </c>
      <c r="J27" s="10">
        <f t="shared" si="3"/>
        <v>8.0656185919343815E-2</v>
      </c>
      <c r="K27" s="10">
        <f t="shared" si="3"/>
        <v>9.3378995433789955E-2</v>
      </c>
      <c r="L27" s="10">
        <f t="shared" si="3"/>
        <v>8.0733944954128445E-2</v>
      </c>
      <c r="M27" s="11">
        <f t="shared" si="5"/>
        <v>8.4831965406986457E-3</v>
      </c>
      <c r="O27" t="s">
        <v>77</v>
      </c>
      <c r="P27">
        <f>'EHR-Embase-Results'!B34</f>
        <v>250</v>
      </c>
      <c r="Q27">
        <f>'EHR-Embase-Results'!C34</f>
        <v>276</v>
      </c>
      <c r="R27">
        <f>'EHR-Embase-Results'!D34</f>
        <v>202</v>
      </c>
      <c r="S27">
        <f>'EHR-Embase-Results'!E34</f>
        <v>190</v>
      </c>
      <c r="T27">
        <f>'EHR-Embase-Results'!F34</f>
        <v>184</v>
      </c>
      <c r="U27">
        <f>'EHR-Embase-Results'!G34</f>
        <v>226</v>
      </c>
      <c r="V27">
        <f>'EHR-Embase-Results'!H34</f>
        <v>240</v>
      </c>
      <c r="W27">
        <f>'EHR-Embase-Results'!I34</f>
        <v>328</v>
      </c>
      <c r="X27">
        <f>'EHR-Embase-Results'!J34</f>
        <v>354</v>
      </c>
      <c r="Y27">
        <f>'EHR-Embase-Results'!K34</f>
        <v>409</v>
      </c>
      <c r="Z27">
        <f>'EHR-Embase-Results'!L34</f>
        <v>308</v>
      </c>
      <c r="AA27">
        <f t="shared" si="6"/>
        <v>69.138191999999989</v>
      </c>
    </row>
    <row r="28" spans="1:27" ht="18" x14ac:dyDescent="0.35">
      <c r="A28" s="14" t="s">
        <v>39</v>
      </c>
      <c r="B28" s="10">
        <f t="shared" si="4"/>
        <v>0.15651438240270726</v>
      </c>
      <c r="C28" s="10">
        <f t="shared" si="3"/>
        <v>0.15634796238244514</v>
      </c>
      <c r="D28" s="10">
        <f t="shared" si="3"/>
        <v>0.15002143163309045</v>
      </c>
      <c r="E28" s="10">
        <f t="shared" si="3"/>
        <v>0.14668423364075539</v>
      </c>
      <c r="F28" s="10">
        <f t="shared" si="3"/>
        <v>0.13194185613119641</v>
      </c>
      <c r="G28" s="10">
        <f t="shared" si="3"/>
        <v>0.12409220082096621</v>
      </c>
      <c r="H28" s="10">
        <f t="shared" si="3"/>
        <v>0.12351351351351351</v>
      </c>
      <c r="I28" s="10">
        <f t="shared" si="3"/>
        <v>0.11801970905678086</v>
      </c>
      <c r="J28" s="10">
        <f t="shared" si="3"/>
        <v>0.13374344953292322</v>
      </c>
      <c r="K28" s="10">
        <f t="shared" si="3"/>
        <v>0.12283105022831051</v>
      </c>
      <c r="L28" s="10">
        <f t="shared" si="3"/>
        <v>0.14967234600262122</v>
      </c>
      <c r="M28" s="11">
        <f t="shared" si="5"/>
        <v>8.5005546036606899E-2</v>
      </c>
      <c r="O28" t="s">
        <v>39</v>
      </c>
      <c r="P28">
        <f>'EHR-Embase-Results'!B35</f>
        <v>370</v>
      </c>
      <c r="Q28">
        <f>'EHR-Embase-Results'!C35</f>
        <v>399</v>
      </c>
      <c r="R28">
        <f>'EHR-Embase-Results'!D35</f>
        <v>350</v>
      </c>
      <c r="S28">
        <f>'EHR-Embase-Results'!E35</f>
        <v>334</v>
      </c>
      <c r="T28">
        <f>'EHR-Embase-Results'!F35</f>
        <v>354</v>
      </c>
      <c r="U28">
        <f>'EHR-Embase-Results'!G35</f>
        <v>393</v>
      </c>
      <c r="V28">
        <f>'EHR-Embase-Results'!H35</f>
        <v>457</v>
      </c>
      <c r="W28">
        <f>'EHR-Embase-Results'!I35</f>
        <v>503</v>
      </c>
      <c r="X28">
        <f>'EHR-Embase-Results'!J35</f>
        <v>587</v>
      </c>
      <c r="Y28">
        <f>'EHR-Embase-Results'!K35</f>
        <v>538</v>
      </c>
      <c r="Z28">
        <f>'EHR-Embase-Results'!L35</f>
        <v>571</v>
      </c>
      <c r="AA28">
        <f t="shared" si="6"/>
        <v>692.796605</v>
      </c>
    </row>
    <row r="29" spans="1:27" ht="18" x14ac:dyDescent="0.35">
      <c r="A29" s="14" t="s">
        <v>41</v>
      </c>
      <c r="B29" s="10">
        <f t="shared" si="4"/>
        <v>1.7343485617597292E-2</v>
      </c>
      <c r="C29" s="10">
        <f t="shared" si="3"/>
        <v>1.6457680250783698E-2</v>
      </c>
      <c r="D29" s="10">
        <f t="shared" si="3"/>
        <v>2.1431633090441493E-2</v>
      </c>
      <c r="E29" s="10">
        <f t="shared" si="3"/>
        <v>2.5032938076416336E-2</v>
      </c>
      <c r="F29" s="10">
        <f t="shared" si="3"/>
        <v>3.3544539694371975E-2</v>
      </c>
      <c r="G29" s="10">
        <f t="shared" si="3"/>
        <v>4.0101041995579415E-2</v>
      </c>
      <c r="H29" s="10">
        <f t="shared" si="3"/>
        <v>7.0810810810810809E-2</v>
      </c>
      <c r="I29" s="10">
        <f t="shared" si="3"/>
        <v>5.6311590802440172E-2</v>
      </c>
      <c r="J29" s="10">
        <f t="shared" si="3"/>
        <v>5.3315105946684892E-2</v>
      </c>
      <c r="K29" s="10">
        <f t="shared" si="3"/>
        <v>5.1598173515981734E-2</v>
      </c>
      <c r="L29" s="10">
        <f t="shared" si="3"/>
        <v>5.3473132372214939E-2</v>
      </c>
      <c r="M29" s="11">
        <f t="shared" si="5"/>
        <v>0.1751476755226398</v>
      </c>
      <c r="O29" t="s">
        <v>41</v>
      </c>
      <c r="P29">
        <f>'EHR-Embase-Results'!B36</f>
        <v>41</v>
      </c>
      <c r="Q29">
        <f>'EHR-Embase-Results'!C36</f>
        <v>42</v>
      </c>
      <c r="R29">
        <f>'EHR-Embase-Results'!D36</f>
        <v>50</v>
      </c>
      <c r="S29">
        <f>'EHR-Embase-Results'!E36</f>
        <v>57</v>
      </c>
      <c r="T29">
        <f>'EHR-Embase-Results'!F36</f>
        <v>90</v>
      </c>
      <c r="U29">
        <f>'EHR-Embase-Results'!G36</f>
        <v>127</v>
      </c>
      <c r="V29">
        <f>'EHR-Embase-Results'!H36</f>
        <v>262</v>
      </c>
      <c r="W29">
        <f>'EHR-Embase-Results'!I36</f>
        <v>240</v>
      </c>
      <c r="X29">
        <f>'EHR-Embase-Results'!J36</f>
        <v>234</v>
      </c>
      <c r="Y29">
        <f>'EHR-Embase-Results'!K36</f>
        <v>226</v>
      </c>
      <c r="Z29">
        <f>'EHR-Embase-Results'!L36</f>
        <v>204</v>
      </c>
      <c r="AA29">
        <f t="shared" si="6"/>
        <v>1427.4564499999999</v>
      </c>
    </row>
    <row r="30" spans="1:27" ht="18" x14ac:dyDescent="0.35">
      <c r="A30" s="14" t="s">
        <v>42</v>
      </c>
      <c r="B30" s="10">
        <f t="shared" si="4"/>
        <v>2.8341793570219966E-2</v>
      </c>
      <c r="C30" s="10">
        <f t="shared" si="3"/>
        <v>4.2319749216300939E-2</v>
      </c>
      <c r="D30" s="10">
        <f t="shared" si="3"/>
        <v>4.5863694813544791E-2</v>
      </c>
      <c r="E30" s="10">
        <f t="shared" si="3"/>
        <v>5.6214317083882304E-2</v>
      </c>
      <c r="F30" s="10">
        <f t="shared" si="3"/>
        <v>4.3980618710398808E-2</v>
      </c>
      <c r="G30" s="10">
        <f t="shared" si="3"/>
        <v>5.2415535206820338E-2</v>
      </c>
      <c r="H30" s="10">
        <f t="shared" si="3"/>
        <v>3.8108108108108107E-2</v>
      </c>
      <c r="I30" s="10">
        <f t="shared" si="3"/>
        <v>4.3641482871891131E-2</v>
      </c>
      <c r="J30" s="10">
        <f t="shared" si="3"/>
        <v>4.8074732285258603E-2</v>
      </c>
      <c r="K30" s="10">
        <f t="shared" si="3"/>
        <v>4.5890410958904108E-2</v>
      </c>
      <c r="L30" s="10">
        <f t="shared" si="3"/>
        <v>4.9017038007863695E-2</v>
      </c>
      <c r="M30" s="11">
        <f t="shared" si="5"/>
        <v>2.8056256729116727E-2</v>
      </c>
      <c r="O30" t="s">
        <v>42</v>
      </c>
      <c r="P30">
        <f>'EHR-Embase-Results'!B37</f>
        <v>67</v>
      </c>
      <c r="Q30">
        <f>'EHR-Embase-Results'!C37</f>
        <v>108</v>
      </c>
      <c r="R30">
        <f>'EHR-Embase-Results'!D37</f>
        <v>107</v>
      </c>
      <c r="S30">
        <f>'EHR-Embase-Results'!E37</f>
        <v>128</v>
      </c>
      <c r="T30">
        <f>'EHR-Embase-Results'!F37</f>
        <v>118</v>
      </c>
      <c r="U30">
        <f>'EHR-Embase-Results'!G37</f>
        <v>166</v>
      </c>
      <c r="V30">
        <f>'EHR-Embase-Results'!H37</f>
        <v>141</v>
      </c>
      <c r="W30">
        <f>'EHR-Embase-Results'!I37</f>
        <v>186</v>
      </c>
      <c r="X30">
        <f>'EHR-Embase-Results'!J37</f>
        <v>211</v>
      </c>
      <c r="Y30">
        <f>'EHR-Embase-Results'!K37</f>
        <v>201</v>
      </c>
      <c r="Z30">
        <f>'EHR-Embase-Results'!L37</f>
        <v>187</v>
      </c>
      <c r="AA30">
        <f t="shared" si="6"/>
        <v>228.65895600000002</v>
      </c>
    </row>
    <row r="31" spans="1:27" ht="18" x14ac:dyDescent="0.35">
      <c r="A31" s="14" t="s">
        <v>6</v>
      </c>
      <c r="B31" s="10">
        <f t="shared" si="4"/>
        <v>6.3451776649746192E-3</v>
      </c>
      <c r="C31" s="10">
        <f t="shared" si="3"/>
        <v>9.4043887147335428E-3</v>
      </c>
      <c r="D31" s="10">
        <f t="shared" si="3"/>
        <v>1.4144877839691384E-2</v>
      </c>
      <c r="E31" s="10">
        <f t="shared" si="3"/>
        <v>1.756697408871322E-2</v>
      </c>
      <c r="F31" s="10">
        <f t="shared" si="3"/>
        <v>1.7144986954901228E-2</v>
      </c>
      <c r="G31" s="10">
        <f t="shared" si="3"/>
        <v>1.7998105462582886E-2</v>
      </c>
      <c r="H31" s="10">
        <f t="shared" si="3"/>
        <v>2.2432432432432432E-2</v>
      </c>
      <c r="I31" s="10">
        <f t="shared" si="3"/>
        <v>2.2993899577663068E-2</v>
      </c>
      <c r="J31" s="10">
        <f t="shared" si="3"/>
        <v>2.8024606971975393E-2</v>
      </c>
      <c r="K31" s="10">
        <f t="shared" si="3"/>
        <v>2.3059360730593607E-2</v>
      </c>
      <c r="L31" s="10">
        <f t="shared" si="3"/>
        <v>2.1231979030144166E-2</v>
      </c>
      <c r="M31" s="11">
        <f t="shared" si="5"/>
        <v>0.24202266912065895</v>
      </c>
      <c r="O31" t="s">
        <v>6</v>
      </c>
      <c r="P31">
        <f>'EHR-Embase-Results'!B38</f>
        <v>15</v>
      </c>
      <c r="Q31">
        <f>'EHR-Embase-Results'!C38</f>
        <v>24</v>
      </c>
      <c r="R31">
        <f>'EHR-Embase-Results'!D38</f>
        <v>33</v>
      </c>
      <c r="S31">
        <f>'EHR-Embase-Results'!E38</f>
        <v>40</v>
      </c>
      <c r="T31">
        <f>'EHR-Embase-Results'!F38</f>
        <v>46</v>
      </c>
      <c r="U31">
        <f>'EHR-Embase-Results'!G38</f>
        <v>57</v>
      </c>
      <c r="V31">
        <f>'EHR-Embase-Results'!H38</f>
        <v>83</v>
      </c>
      <c r="W31">
        <f>'EHR-Embase-Results'!I38</f>
        <v>98</v>
      </c>
      <c r="X31">
        <f>'EHR-Embase-Results'!J38</f>
        <v>123</v>
      </c>
      <c r="Y31">
        <f>'EHR-Embase-Results'!K38</f>
        <v>101</v>
      </c>
      <c r="Z31">
        <f>'EHR-Embase-Results'!L38</f>
        <v>81</v>
      </c>
      <c r="AA31">
        <f t="shared" si="6"/>
        <v>1972.4887530000001</v>
      </c>
    </row>
    <row r="32" spans="1:27" ht="18" x14ac:dyDescent="0.35">
      <c r="A32" s="14" t="s">
        <v>43</v>
      </c>
      <c r="B32" s="10">
        <f t="shared" si="4"/>
        <v>1.1421319796954314E-2</v>
      </c>
      <c r="C32" s="10">
        <f t="shared" si="3"/>
        <v>1.0971786833855799E-2</v>
      </c>
      <c r="D32" s="10">
        <f t="shared" si="3"/>
        <v>1.2430347192456065E-2</v>
      </c>
      <c r="E32" s="10">
        <f t="shared" si="3"/>
        <v>1.6249451032059728E-2</v>
      </c>
      <c r="F32" s="10">
        <f t="shared" si="3"/>
        <v>2.3108460678345134E-2</v>
      </c>
      <c r="G32" s="10">
        <f t="shared" si="3"/>
        <v>2.0208399115882538E-2</v>
      </c>
      <c r="H32" s="10">
        <f t="shared" si="3"/>
        <v>2.2162162162162161E-2</v>
      </c>
      <c r="I32" s="10">
        <f t="shared" si="3"/>
        <v>1.9005161895823557E-2</v>
      </c>
      <c r="J32" s="10">
        <f t="shared" si="3"/>
        <v>2.1872863978127138E-2</v>
      </c>
      <c r="K32" s="10">
        <f t="shared" si="3"/>
        <v>2.4200913242009132E-2</v>
      </c>
      <c r="L32" s="10">
        <f t="shared" si="3"/>
        <v>1.9134993446920052E-2</v>
      </c>
      <c r="M32" s="11">
        <f t="shared" si="5"/>
        <v>8.5294235512572272E-2</v>
      </c>
      <c r="O32" t="s">
        <v>43</v>
      </c>
      <c r="P32">
        <f>'EHR-Embase-Results'!B39</f>
        <v>27</v>
      </c>
      <c r="Q32">
        <f>'EHR-Embase-Results'!C39</f>
        <v>28</v>
      </c>
      <c r="R32">
        <f>'EHR-Embase-Results'!D39</f>
        <v>29</v>
      </c>
      <c r="S32">
        <f>'EHR-Embase-Results'!E39</f>
        <v>37</v>
      </c>
      <c r="T32">
        <f>'EHR-Embase-Results'!F39</f>
        <v>62</v>
      </c>
      <c r="U32">
        <f>'EHR-Embase-Results'!G39</f>
        <v>64</v>
      </c>
      <c r="V32">
        <f>'EHR-Embase-Results'!H39</f>
        <v>82</v>
      </c>
      <c r="W32">
        <f>'EHR-Embase-Results'!I39</f>
        <v>81</v>
      </c>
      <c r="X32">
        <f>'EHR-Embase-Results'!J39</f>
        <v>96</v>
      </c>
      <c r="Y32">
        <f>'EHR-Embase-Results'!K39</f>
        <v>106</v>
      </c>
      <c r="Z32">
        <f>'EHR-Embase-Results'!L39</f>
        <v>73</v>
      </c>
      <c r="AA32">
        <f t="shared" si="6"/>
        <v>695.14942900000005</v>
      </c>
    </row>
    <row r="33" spans="1:27" ht="18" x14ac:dyDescent="0.35">
      <c r="A33" s="14" t="s">
        <v>40</v>
      </c>
      <c r="B33" s="10">
        <f t="shared" si="4"/>
        <v>1.4382402707275803E-2</v>
      </c>
      <c r="C33" s="10">
        <f t="shared" si="3"/>
        <v>1.8025078369905956E-2</v>
      </c>
      <c r="D33" s="10">
        <f t="shared" si="3"/>
        <v>2.1860265752250321E-2</v>
      </c>
      <c r="E33" s="10">
        <f t="shared" si="3"/>
        <v>2.766798418972332E-2</v>
      </c>
      <c r="F33" s="10">
        <f t="shared" si="3"/>
        <v>2.0872158032053671E-2</v>
      </c>
      <c r="G33" s="10">
        <f t="shared" si="3"/>
        <v>2.4944742658667508E-2</v>
      </c>
      <c r="H33" s="10">
        <f t="shared" si="3"/>
        <v>2.5405405405405406E-2</v>
      </c>
      <c r="I33" s="10">
        <f t="shared" si="3"/>
        <v>2.2759267949319567E-2</v>
      </c>
      <c r="J33" s="10">
        <f t="shared" si="3"/>
        <v>2.3923444976076555E-2</v>
      </c>
      <c r="K33" s="10">
        <f t="shared" si="3"/>
        <v>2.5799086757990867E-2</v>
      </c>
      <c r="L33" s="10">
        <f t="shared" si="3"/>
        <v>2.9882044560943642E-2</v>
      </c>
      <c r="M33" s="11">
        <f t="shared" si="5"/>
        <v>0.18552954305997196</v>
      </c>
      <c r="O33" t="s">
        <v>40</v>
      </c>
      <c r="P33">
        <f>'EHR-Embase-Results'!B40</f>
        <v>34</v>
      </c>
      <c r="Q33">
        <f>'EHR-Embase-Results'!C40</f>
        <v>46</v>
      </c>
      <c r="R33">
        <f>'EHR-Embase-Results'!D40</f>
        <v>51</v>
      </c>
      <c r="S33">
        <f>'EHR-Embase-Results'!E40</f>
        <v>63</v>
      </c>
      <c r="T33">
        <f>'EHR-Embase-Results'!F40</f>
        <v>56</v>
      </c>
      <c r="U33">
        <f>'EHR-Embase-Results'!G40</f>
        <v>79</v>
      </c>
      <c r="V33">
        <f>'EHR-Embase-Results'!H40</f>
        <v>94</v>
      </c>
      <c r="W33">
        <f>'EHR-Embase-Results'!I40</f>
        <v>97</v>
      </c>
      <c r="X33">
        <f>'EHR-Embase-Results'!J40</f>
        <v>105</v>
      </c>
      <c r="Y33">
        <f>'EHR-Embase-Results'!K40</f>
        <v>113</v>
      </c>
      <c r="Z33">
        <f>'EHR-Embase-Results'!L40</f>
        <v>114</v>
      </c>
      <c r="AA33">
        <f t="shared" si="6"/>
        <v>1512.0688419999999</v>
      </c>
    </row>
    <row r="34" spans="1:27" ht="18" x14ac:dyDescent="0.35">
      <c r="A34" s="14" t="s">
        <v>11</v>
      </c>
      <c r="B34" s="10">
        <f t="shared" si="4"/>
        <v>2.4534686971235193E-2</v>
      </c>
      <c r="C34" s="10">
        <f t="shared" si="3"/>
        <v>1.8025078369905956E-2</v>
      </c>
      <c r="D34" s="10">
        <f t="shared" si="3"/>
        <v>2.4860694384912129E-2</v>
      </c>
      <c r="E34" s="10">
        <f t="shared" si="3"/>
        <v>3.6451471234079928E-2</v>
      </c>
      <c r="F34" s="10">
        <f t="shared" si="3"/>
        <v>3.2426388371226238E-2</v>
      </c>
      <c r="G34" s="10">
        <f t="shared" si="3"/>
        <v>3.5680454688980109E-2</v>
      </c>
      <c r="H34" s="10">
        <f t="shared" si="3"/>
        <v>4.162162162162162E-2</v>
      </c>
      <c r="I34" s="10">
        <f t="shared" si="3"/>
        <v>5.1853589863913654E-2</v>
      </c>
      <c r="J34" s="10">
        <f t="shared" si="3"/>
        <v>4.9213943950786057E-2</v>
      </c>
      <c r="K34" s="10">
        <f t="shared" si="3"/>
        <v>5.410958904109589E-2</v>
      </c>
      <c r="L34" s="10">
        <f t="shared" si="3"/>
        <v>5.0065530799475753E-2</v>
      </c>
      <c r="M34" s="11">
        <f t="shared" si="5"/>
        <v>4.6251040571202891E-2</v>
      </c>
      <c r="O34" t="s">
        <v>11</v>
      </c>
      <c r="P34">
        <f>'EHR-Embase-Results'!B41</f>
        <v>58</v>
      </c>
      <c r="Q34">
        <f>'EHR-Embase-Results'!C41</f>
        <v>46</v>
      </c>
      <c r="R34">
        <f>'EHR-Embase-Results'!D41</f>
        <v>58</v>
      </c>
      <c r="S34">
        <f>'EHR-Embase-Results'!E41</f>
        <v>83</v>
      </c>
      <c r="T34">
        <f>'EHR-Embase-Results'!F41</f>
        <v>87</v>
      </c>
      <c r="U34">
        <f>'EHR-Embase-Results'!G41</f>
        <v>113</v>
      </c>
      <c r="V34">
        <f>'EHR-Embase-Results'!H41</f>
        <v>154</v>
      </c>
      <c r="W34">
        <f>'EHR-Embase-Results'!I41</f>
        <v>221</v>
      </c>
      <c r="X34">
        <f>'EHR-Embase-Results'!J41</f>
        <v>216</v>
      </c>
      <c r="Y34">
        <f>'EHR-Embase-Results'!K41</f>
        <v>237</v>
      </c>
      <c r="Z34">
        <f>'EHR-Embase-Results'!L41</f>
        <v>191</v>
      </c>
      <c r="AA34">
        <f t="shared" si="6"/>
        <v>376.94674500000002</v>
      </c>
    </row>
    <row r="35" spans="1:27" ht="18" x14ac:dyDescent="0.35">
      <c r="A35" s="14" t="s">
        <v>15</v>
      </c>
      <c r="B35" s="10">
        <f t="shared" si="4"/>
        <v>3.4263959390862943E-2</v>
      </c>
      <c r="C35" s="10">
        <f t="shared" si="3"/>
        <v>3.1739811912225704E-2</v>
      </c>
      <c r="D35" s="10">
        <f t="shared" si="3"/>
        <v>3.0432918988426916E-2</v>
      </c>
      <c r="E35" s="10">
        <f t="shared" si="3"/>
        <v>2.8985507246376812E-2</v>
      </c>
      <c r="F35" s="10">
        <f t="shared" si="3"/>
        <v>3.3171822586656727E-2</v>
      </c>
      <c r="G35" s="10">
        <f t="shared" si="3"/>
        <v>3.6627723397537101E-2</v>
      </c>
      <c r="H35" s="10">
        <f t="shared" si="3"/>
        <v>3.5945945945945947E-2</v>
      </c>
      <c r="I35" s="10">
        <f t="shared" si="3"/>
        <v>2.651337400281558E-2</v>
      </c>
      <c r="J35" s="10">
        <f t="shared" si="3"/>
        <v>4.5796308954203689E-2</v>
      </c>
      <c r="K35" s="10">
        <f t="shared" si="3"/>
        <v>4.1095890410958902E-2</v>
      </c>
      <c r="L35" s="10">
        <f t="shared" si="3"/>
        <v>4.0366972477064222E-2</v>
      </c>
      <c r="M35" s="11">
        <f t="shared" si="5"/>
        <v>3.9174336515940458E-3</v>
      </c>
      <c r="O35" t="s">
        <v>15</v>
      </c>
      <c r="P35">
        <f>'EHR-Embase-Results'!B42</f>
        <v>81</v>
      </c>
      <c r="Q35">
        <f>'EHR-Embase-Results'!C42</f>
        <v>81</v>
      </c>
      <c r="R35">
        <f>'EHR-Embase-Results'!D42</f>
        <v>71</v>
      </c>
      <c r="S35">
        <f>'EHR-Embase-Results'!E42</f>
        <v>66</v>
      </c>
      <c r="T35">
        <f>'EHR-Embase-Results'!F42</f>
        <v>89</v>
      </c>
      <c r="U35">
        <f>'EHR-Embase-Results'!G42</f>
        <v>116</v>
      </c>
      <c r="V35">
        <f>'EHR-Embase-Results'!H42</f>
        <v>133</v>
      </c>
      <c r="W35">
        <f>'EHR-Embase-Results'!I42</f>
        <v>113</v>
      </c>
      <c r="X35">
        <f>'EHR-Embase-Results'!J42</f>
        <v>201</v>
      </c>
      <c r="Y35">
        <f>'EHR-Embase-Results'!K42</f>
        <v>180</v>
      </c>
      <c r="Z35">
        <f>'EHR-Embase-Results'!L42</f>
        <v>154</v>
      </c>
      <c r="AA35">
        <f t="shared" si="6"/>
        <v>31.927149</v>
      </c>
    </row>
    <row r="36" spans="1:27" ht="18" x14ac:dyDescent="0.35">
      <c r="A36" s="14" t="s">
        <v>45</v>
      </c>
      <c r="B36" s="10">
        <f t="shared" si="4"/>
        <v>3.5109983079526223E-2</v>
      </c>
      <c r="C36" s="10">
        <f t="shared" si="3"/>
        <v>4.1144200626959247E-2</v>
      </c>
      <c r="D36" s="10">
        <f t="shared" si="3"/>
        <v>2.4432061723103301E-2</v>
      </c>
      <c r="E36" s="10">
        <f t="shared" si="3"/>
        <v>2.4593763724198508E-2</v>
      </c>
      <c r="F36" s="10">
        <f t="shared" si="3"/>
        <v>2.8699217294073799E-2</v>
      </c>
      <c r="G36" s="10">
        <f t="shared" si="3"/>
        <v>1.4209030628354911E-2</v>
      </c>
      <c r="H36" s="10">
        <f t="shared" si="3"/>
        <v>1.4864864864864866E-2</v>
      </c>
      <c r="I36" s="10">
        <f>W36/W$38</f>
        <v>2.2290004692632568E-2</v>
      </c>
      <c r="J36" s="10">
        <f t="shared" si="3"/>
        <v>3.4176349965823649E-3</v>
      </c>
      <c r="K36" s="10">
        <f t="shared" si="3"/>
        <v>9.8173515981735161E-3</v>
      </c>
      <c r="L36" s="10">
        <f t="shared" si="3"/>
        <v>1.7562254259501964E-2</v>
      </c>
      <c r="M36" s="11" t="s">
        <v>13</v>
      </c>
      <c r="O36" t="s">
        <v>45</v>
      </c>
      <c r="P36">
        <f>'EHR-Embase-Results'!B43</f>
        <v>83</v>
      </c>
      <c r="Q36">
        <f>'EHR-Embase-Results'!C43</f>
        <v>105</v>
      </c>
      <c r="R36">
        <f>'EHR-Embase-Results'!D43</f>
        <v>57</v>
      </c>
      <c r="S36">
        <f>'EHR-Embase-Results'!E43</f>
        <v>56</v>
      </c>
      <c r="T36">
        <f>'EHR-Embase-Results'!F43</f>
        <v>77</v>
      </c>
      <c r="U36">
        <f>'EHR-Embase-Results'!G43</f>
        <v>45</v>
      </c>
      <c r="V36">
        <f>'EHR-Embase-Results'!H43</f>
        <v>55</v>
      </c>
      <c r="W36">
        <f>'EHR-Embase-Results'!I43</f>
        <v>95</v>
      </c>
      <c r="X36">
        <f>'EHR-Embase-Results'!J43</f>
        <v>15</v>
      </c>
      <c r="Y36">
        <f>'EHR-Embase-Results'!K43</f>
        <v>43</v>
      </c>
      <c r="Z36">
        <f>'EHR-Embase-Results'!L43</f>
        <v>67</v>
      </c>
      <c r="AA36">
        <f t="shared" si="6"/>
        <v>0</v>
      </c>
    </row>
    <row r="37" spans="1:27" ht="18" x14ac:dyDescent="0.35">
      <c r="A37" s="14" t="s">
        <v>44</v>
      </c>
      <c r="B37" s="10">
        <f t="shared" si="4"/>
        <v>1.2690355329949238E-2</v>
      </c>
      <c r="C37" s="10">
        <f t="shared" si="3"/>
        <v>2.1551724137931036E-2</v>
      </c>
      <c r="D37" s="10">
        <f t="shared" si="3"/>
        <v>2.1860265752250321E-2</v>
      </c>
      <c r="E37" s="10">
        <f t="shared" si="3"/>
        <v>1.5810276679841896E-2</v>
      </c>
      <c r="F37" s="10">
        <f t="shared" si="3"/>
        <v>2.5717480432351846E-2</v>
      </c>
      <c r="G37" s="10">
        <f t="shared" si="3"/>
        <v>2.7786548784338491E-2</v>
      </c>
      <c r="H37" s="10">
        <f t="shared" si="3"/>
        <v>2.8648648648648647E-2</v>
      </c>
      <c r="I37" s="10">
        <f t="shared" si="3"/>
        <v>2.6044110746128578E-2</v>
      </c>
      <c r="J37" s="10">
        <f t="shared" si="3"/>
        <v>2.3012075643654591E-2</v>
      </c>
      <c r="K37" s="10">
        <f t="shared" si="3"/>
        <v>2.3287671232876714E-2</v>
      </c>
      <c r="L37" s="10">
        <f t="shared" si="3"/>
        <v>3.0144167758846659E-2</v>
      </c>
      <c r="M37" s="11">
        <f t="shared" ref="M37" si="7">AA37/AA$18</f>
        <v>7.6560881319616608E-2</v>
      </c>
      <c r="O37" t="s">
        <v>44</v>
      </c>
      <c r="P37">
        <f>'EHR-Embase-Results'!B44</f>
        <v>30</v>
      </c>
      <c r="Q37">
        <f>'EHR-Embase-Results'!C44</f>
        <v>55</v>
      </c>
      <c r="R37">
        <f>'EHR-Embase-Results'!D44</f>
        <v>51</v>
      </c>
      <c r="S37">
        <f>'EHR-Embase-Results'!E44</f>
        <v>36</v>
      </c>
      <c r="T37">
        <f>'EHR-Embase-Results'!F44</f>
        <v>69</v>
      </c>
      <c r="U37">
        <f>'EHR-Embase-Results'!G44</f>
        <v>88</v>
      </c>
      <c r="V37">
        <f>'EHR-Embase-Results'!H44</f>
        <v>106</v>
      </c>
      <c r="W37">
        <f>'EHR-Embase-Results'!I44</f>
        <v>111</v>
      </c>
      <c r="X37">
        <f>'EHR-Embase-Results'!J44</f>
        <v>101</v>
      </c>
      <c r="Y37">
        <f>'EHR-Embase-Results'!K44</f>
        <v>102</v>
      </c>
      <c r="Z37">
        <f>'EHR-Embase-Results'!L44</f>
        <v>115</v>
      </c>
      <c r="AA37">
        <f t="shared" si="6"/>
        <v>623.97244799999999</v>
      </c>
    </row>
    <row r="38" spans="1:27" ht="18" x14ac:dyDescent="0.35">
      <c r="A38" s="15" t="s">
        <v>80</v>
      </c>
      <c r="B38" s="12">
        <f>P38</f>
        <v>2364</v>
      </c>
      <c r="C38" s="12">
        <f t="shared" ref="C38:L38" si="8">Q38</f>
        <v>2552</v>
      </c>
      <c r="D38" s="12">
        <f t="shared" si="8"/>
        <v>2333</v>
      </c>
      <c r="E38" s="12">
        <f t="shared" si="8"/>
        <v>2277</v>
      </c>
      <c r="F38" s="12">
        <f t="shared" si="8"/>
        <v>2683</v>
      </c>
      <c r="G38" s="12">
        <f t="shared" si="8"/>
        <v>3167</v>
      </c>
      <c r="H38" s="12">
        <f t="shared" si="8"/>
        <v>3700</v>
      </c>
      <c r="I38" s="12">
        <f t="shared" si="8"/>
        <v>4262</v>
      </c>
      <c r="J38" s="12">
        <f t="shared" si="8"/>
        <v>4389</v>
      </c>
      <c r="K38" s="12">
        <f t="shared" si="8"/>
        <v>4380</v>
      </c>
      <c r="L38" s="12">
        <f t="shared" si="8"/>
        <v>3815</v>
      </c>
      <c r="M38" s="13">
        <f>AA38</f>
        <v>8150.0165259999994</v>
      </c>
      <c r="O38" t="s">
        <v>80</v>
      </c>
      <c r="P38">
        <f>'EHR-Embase-Results'!B45</f>
        <v>2364</v>
      </c>
      <c r="Q38">
        <f>'EHR-Embase-Results'!C45</f>
        <v>2552</v>
      </c>
      <c r="R38">
        <f>'EHR-Embase-Results'!D45</f>
        <v>2333</v>
      </c>
      <c r="S38">
        <f>'EHR-Embase-Results'!E45</f>
        <v>2277</v>
      </c>
      <c r="T38">
        <f>'EHR-Embase-Results'!F45</f>
        <v>2683</v>
      </c>
      <c r="U38">
        <f>'EHR-Embase-Results'!G45</f>
        <v>3167</v>
      </c>
      <c r="V38">
        <f>'EHR-Embase-Results'!H45</f>
        <v>3700</v>
      </c>
      <c r="W38">
        <f>'EHR-Embase-Results'!I45</f>
        <v>4262</v>
      </c>
      <c r="X38">
        <f>'EHR-Embase-Results'!J45</f>
        <v>4389</v>
      </c>
      <c r="Y38">
        <f>'EHR-Embase-Results'!K45</f>
        <v>4380</v>
      </c>
      <c r="Z38">
        <f>'EHR-Embase-Results'!L45</f>
        <v>3815</v>
      </c>
      <c r="AA38">
        <v>8150.0165259999994</v>
      </c>
    </row>
    <row r="39" spans="1:27" x14ac:dyDescent="0.3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27" x14ac:dyDescent="0.3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27" x14ac:dyDescent="0.3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27" ht="17.5" x14ac:dyDescent="0.35">
      <c r="A42" s="21" t="s">
        <v>84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27" ht="17.5" x14ac:dyDescent="0.35">
      <c r="A43" s="16" t="s">
        <v>35</v>
      </c>
      <c r="B43" s="9">
        <v>2014</v>
      </c>
      <c r="C43" s="9">
        <v>2015</v>
      </c>
      <c r="D43" s="9">
        <v>2016</v>
      </c>
      <c r="E43" s="9">
        <v>2017</v>
      </c>
      <c r="F43" s="9">
        <v>2018</v>
      </c>
      <c r="G43" s="9">
        <v>2019</v>
      </c>
      <c r="H43" s="9">
        <v>2020</v>
      </c>
      <c r="I43" s="9">
        <v>2021</v>
      </c>
      <c r="J43" s="9">
        <v>2022</v>
      </c>
      <c r="K43" s="9">
        <v>2023</v>
      </c>
      <c r="L43" s="18">
        <v>2024</v>
      </c>
      <c r="M43" s="17" t="s">
        <v>81</v>
      </c>
      <c r="O43" t="s">
        <v>23</v>
      </c>
      <c r="P43" t="s">
        <v>24</v>
      </c>
      <c r="Q43" t="s">
        <v>25</v>
      </c>
      <c r="R43" t="s">
        <v>26</v>
      </c>
      <c r="S43" t="s">
        <v>27</v>
      </c>
      <c r="T43" t="s">
        <v>28</v>
      </c>
      <c r="U43" t="s">
        <v>29</v>
      </c>
      <c r="V43" t="s">
        <v>30</v>
      </c>
      <c r="W43" t="s">
        <v>31</v>
      </c>
      <c r="X43" t="s">
        <v>32</v>
      </c>
      <c r="Y43" t="s">
        <v>33</v>
      </c>
      <c r="Z43" t="s">
        <v>34</v>
      </c>
    </row>
    <row r="44" spans="1:27" ht="18" x14ac:dyDescent="0.35">
      <c r="A44" s="14" t="s">
        <v>76</v>
      </c>
      <c r="B44" s="10">
        <f>P44/P$57</f>
        <v>0.13686131386861314</v>
      </c>
      <c r="C44" s="10">
        <f t="shared" ref="C44:L56" si="9">Q44/Q$57</f>
        <v>0.11222780569514237</v>
      </c>
      <c r="D44" s="10">
        <f t="shared" si="9"/>
        <v>0.11538461538461539</v>
      </c>
      <c r="E44" s="10">
        <f t="shared" si="9"/>
        <v>0.11413969335604771</v>
      </c>
      <c r="F44" s="10">
        <f t="shared" si="9"/>
        <v>9.9526066350710901E-2</v>
      </c>
      <c r="G44" s="10">
        <f t="shared" si="9"/>
        <v>9.4151212553495012E-2</v>
      </c>
      <c r="H44" s="10">
        <f t="shared" si="9"/>
        <v>6.1135371179039298E-2</v>
      </c>
      <c r="I44" s="10">
        <f t="shared" si="9"/>
        <v>6.3953488372093026E-2</v>
      </c>
      <c r="J44" s="10">
        <f t="shared" si="9"/>
        <v>7.0381231671554259E-2</v>
      </c>
      <c r="K44" s="10">
        <f t="shared" si="9"/>
        <v>8.143322475570032E-2</v>
      </c>
      <c r="L44" s="10">
        <f t="shared" si="9"/>
        <v>3.7433155080213901E-2</v>
      </c>
      <c r="M44" s="11">
        <f>AA44/AA$18</f>
        <v>4.2791775806516934E-2</v>
      </c>
      <c r="O44" t="s">
        <v>76</v>
      </c>
      <c r="P44">
        <f>'GWAS-Medline-Results'!B32</f>
        <v>75</v>
      </c>
      <c r="Q44">
        <f>'GWAS-Medline-Results'!C32</f>
        <v>67</v>
      </c>
      <c r="R44">
        <f>'GWAS-Medline-Results'!D32</f>
        <v>66</v>
      </c>
      <c r="S44">
        <f>'GWAS-Medline-Results'!E32</f>
        <v>67</v>
      </c>
      <c r="T44">
        <f>'GWAS-Medline-Results'!F32</f>
        <v>63</v>
      </c>
      <c r="U44">
        <f>'GWAS-Medline-Results'!G32</f>
        <v>66</v>
      </c>
      <c r="V44">
        <f>'GWAS-Medline-Results'!H32</f>
        <v>42</v>
      </c>
      <c r="W44">
        <f>'GWAS-Medline-Results'!I32</f>
        <v>44</v>
      </c>
      <c r="X44">
        <f>'GWAS-Medline-Results'!J32</f>
        <v>24</v>
      </c>
      <c r="Y44">
        <f>'GWAS-Medline-Results'!K32</f>
        <v>25</v>
      </c>
      <c r="Z44">
        <f>'GWAS-Medline-Results'!L32</f>
        <v>21</v>
      </c>
      <c r="AA44">
        <f>AA5</f>
        <v>348.75367999999997</v>
      </c>
    </row>
    <row r="45" spans="1:27" ht="18" x14ac:dyDescent="0.35">
      <c r="A45" s="14" t="s">
        <v>38</v>
      </c>
      <c r="B45" s="10">
        <f t="shared" ref="B45:B56" si="10">P45/P$57</f>
        <v>2.9197080291970802E-2</v>
      </c>
      <c r="C45" s="10">
        <f t="shared" si="9"/>
        <v>1.675041876046901E-2</v>
      </c>
      <c r="D45" s="10">
        <f t="shared" si="9"/>
        <v>2.6223776223776224E-2</v>
      </c>
      <c r="E45" s="10">
        <f t="shared" si="9"/>
        <v>8.5178875638841564E-3</v>
      </c>
      <c r="F45" s="10">
        <f t="shared" si="9"/>
        <v>3.7914691943127965E-2</v>
      </c>
      <c r="G45" s="10">
        <f t="shared" si="9"/>
        <v>3.2810271041369472E-2</v>
      </c>
      <c r="H45" s="10">
        <f t="shared" si="9"/>
        <v>2.4745269286754003E-2</v>
      </c>
      <c r="I45" s="10">
        <f t="shared" si="9"/>
        <v>3.4883720930232558E-2</v>
      </c>
      <c r="J45" s="10">
        <f t="shared" si="9"/>
        <v>4.6920821114369501E-2</v>
      </c>
      <c r="K45" s="10">
        <f t="shared" si="9"/>
        <v>3.5830618892508145E-2</v>
      </c>
      <c r="L45" s="10">
        <f t="shared" si="9"/>
        <v>3.0303030303030304E-2</v>
      </c>
      <c r="M45" s="11">
        <f t="shared" ref="M45:M54" si="11">AA45/AA$18</f>
        <v>2.0939746128804355E-2</v>
      </c>
      <c r="O45" t="s">
        <v>38</v>
      </c>
      <c r="P45">
        <f>'GWAS-Medline-Results'!B33</f>
        <v>16</v>
      </c>
      <c r="Q45">
        <f>'GWAS-Medline-Results'!C33</f>
        <v>10</v>
      </c>
      <c r="R45">
        <f>'GWAS-Medline-Results'!D33</f>
        <v>15</v>
      </c>
      <c r="S45">
        <f>'GWAS-Medline-Results'!E33</f>
        <v>5</v>
      </c>
      <c r="T45">
        <f>'GWAS-Medline-Results'!F33</f>
        <v>24</v>
      </c>
      <c r="U45">
        <f>'GWAS-Medline-Results'!G33</f>
        <v>23</v>
      </c>
      <c r="V45">
        <f>'GWAS-Medline-Results'!H33</f>
        <v>17</v>
      </c>
      <c r="W45">
        <f>'GWAS-Medline-Results'!I33</f>
        <v>24</v>
      </c>
      <c r="X45">
        <f>'GWAS-Medline-Results'!J33</f>
        <v>16</v>
      </c>
      <c r="Y45">
        <f>'GWAS-Medline-Results'!K33</f>
        <v>11</v>
      </c>
      <c r="Z45">
        <f>'GWAS-Medline-Results'!L33</f>
        <v>17</v>
      </c>
      <c r="AA45">
        <f t="shared" ref="AA45:AA56" si="12">AA6</f>
        <v>170.659277</v>
      </c>
    </row>
    <row r="46" spans="1:27" ht="18" x14ac:dyDescent="0.35">
      <c r="A46" s="14" t="s">
        <v>77</v>
      </c>
      <c r="B46" s="10">
        <f t="shared" si="10"/>
        <v>2.1897810218978103E-2</v>
      </c>
      <c r="C46" s="10">
        <f t="shared" si="9"/>
        <v>4.0201005025125629E-2</v>
      </c>
      <c r="D46" s="10">
        <f t="shared" si="9"/>
        <v>4.8951048951048952E-2</v>
      </c>
      <c r="E46" s="10">
        <f t="shared" si="9"/>
        <v>5.7921635434412269E-2</v>
      </c>
      <c r="F46" s="10">
        <f t="shared" si="9"/>
        <v>0.13270142180094788</v>
      </c>
      <c r="G46" s="10">
        <f t="shared" si="9"/>
        <v>0.14978601997146934</v>
      </c>
      <c r="H46" s="10">
        <f t="shared" si="9"/>
        <v>0.14410480349344978</v>
      </c>
      <c r="I46" s="10">
        <f t="shared" si="9"/>
        <v>0.19186046511627908</v>
      </c>
      <c r="J46" s="10">
        <f t="shared" si="9"/>
        <v>0.1906158357771261</v>
      </c>
      <c r="K46" s="10">
        <f t="shared" si="9"/>
        <v>0.24104234527687296</v>
      </c>
      <c r="L46" s="10">
        <f t="shared" si="9"/>
        <v>0.22103386809269163</v>
      </c>
      <c r="M46" s="11">
        <f t="shared" si="11"/>
        <v>8.4831965406986457E-3</v>
      </c>
      <c r="O46" t="s">
        <v>77</v>
      </c>
      <c r="P46">
        <f>'GWAS-Medline-Results'!B34</f>
        <v>12</v>
      </c>
      <c r="Q46">
        <f>'GWAS-Medline-Results'!C34</f>
        <v>24</v>
      </c>
      <c r="R46">
        <f>'GWAS-Medline-Results'!D34</f>
        <v>28</v>
      </c>
      <c r="S46">
        <f>'GWAS-Medline-Results'!E34</f>
        <v>34</v>
      </c>
      <c r="T46">
        <f>'GWAS-Medline-Results'!F34</f>
        <v>84</v>
      </c>
      <c r="U46">
        <f>'GWAS-Medline-Results'!G34</f>
        <v>105</v>
      </c>
      <c r="V46">
        <f>'GWAS-Medline-Results'!H34</f>
        <v>99</v>
      </c>
      <c r="W46">
        <f>'GWAS-Medline-Results'!I34</f>
        <v>132</v>
      </c>
      <c r="X46">
        <f>'GWAS-Medline-Results'!J34</f>
        <v>65</v>
      </c>
      <c r="Y46">
        <f>'GWAS-Medline-Results'!K34</f>
        <v>74</v>
      </c>
      <c r="Z46">
        <f>'GWAS-Medline-Results'!L34</f>
        <v>124</v>
      </c>
      <c r="AA46">
        <f t="shared" si="12"/>
        <v>69.138191999999989</v>
      </c>
    </row>
    <row r="47" spans="1:27" ht="18" x14ac:dyDescent="0.35">
      <c r="A47" s="14" t="s">
        <v>39</v>
      </c>
      <c r="B47" s="10">
        <f t="shared" si="10"/>
        <v>0.21715328467153286</v>
      </c>
      <c r="C47" s="10">
        <f t="shared" si="9"/>
        <v>0.23785594639865998</v>
      </c>
      <c r="D47" s="10">
        <f t="shared" si="9"/>
        <v>0.20279720279720279</v>
      </c>
      <c r="E47" s="10">
        <f t="shared" si="9"/>
        <v>0.22146507666098808</v>
      </c>
      <c r="F47" s="10">
        <f t="shared" si="9"/>
        <v>0.18799368088467613</v>
      </c>
      <c r="G47" s="10">
        <f t="shared" si="9"/>
        <v>0.20399429386590584</v>
      </c>
      <c r="H47" s="10">
        <f t="shared" si="9"/>
        <v>0.18922852983988356</v>
      </c>
      <c r="I47" s="10">
        <f t="shared" si="9"/>
        <v>0.16424418604651161</v>
      </c>
      <c r="J47" s="10">
        <f t="shared" si="9"/>
        <v>0.10263929618768329</v>
      </c>
      <c r="K47" s="10">
        <f t="shared" si="9"/>
        <v>0.1465798045602606</v>
      </c>
      <c r="L47" s="10">
        <f t="shared" si="9"/>
        <v>0.19964349376114082</v>
      </c>
      <c r="M47" s="11">
        <f t="shared" si="11"/>
        <v>8.5005546036606899E-2</v>
      </c>
      <c r="O47" t="s">
        <v>39</v>
      </c>
      <c r="P47">
        <f>'GWAS-Medline-Results'!B35</f>
        <v>119</v>
      </c>
      <c r="Q47">
        <f>'GWAS-Medline-Results'!C35</f>
        <v>142</v>
      </c>
      <c r="R47">
        <f>'GWAS-Medline-Results'!D35</f>
        <v>116</v>
      </c>
      <c r="S47">
        <f>'GWAS-Medline-Results'!E35</f>
        <v>130</v>
      </c>
      <c r="T47">
        <f>'GWAS-Medline-Results'!F35</f>
        <v>119</v>
      </c>
      <c r="U47">
        <f>'GWAS-Medline-Results'!G35</f>
        <v>143</v>
      </c>
      <c r="V47">
        <f>'GWAS-Medline-Results'!H35</f>
        <v>130</v>
      </c>
      <c r="W47">
        <f>'GWAS-Medline-Results'!I35</f>
        <v>113</v>
      </c>
      <c r="X47">
        <f>'GWAS-Medline-Results'!J35</f>
        <v>35</v>
      </c>
      <c r="Y47">
        <f>'GWAS-Medline-Results'!K35</f>
        <v>45</v>
      </c>
      <c r="Z47">
        <f>'GWAS-Medline-Results'!L35</f>
        <v>112</v>
      </c>
      <c r="AA47">
        <f t="shared" si="12"/>
        <v>692.796605</v>
      </c>
    </row>
    <row r="48" spans="1:27" ht="18" x14ac:dyDescent="0.35">
      <c r="A48" s="14" t="s">
        <v>41</v>
      </c>
      <c r="B48" s="10">
        <f t="shared" si="10"/>
        <v>0.19343065693430658</v>
      </c>
      <c r="C48" s="10">
        <f t="shared" si="9"/>
        <v>0.18592964824120603</v>
      </c>
      <c r="D48" s="10">
        <f t="shared" si="9"/>
        <v>0.24125874125874125</v>
      </c>
      <c r="E48" s="10">
        <f t="shared" si="9"/>
        <v>0.17035775127768313</v>
      </c>
      <c r="F48" s="10">
        <f t="shared" si="9"/>
        <v>0.15639810426540285</v>
      </c>
      <c r="G48" s="10">
        <f t="shared" si="9"/>
        <v>0.17261055634807418</v>
      </c>
      <c r="H48" s="10">
        <f t="shared" si="9"/>
        <v>0.16739446870451238</v>
      </c>
      <c r="I48" s="10">
        <f t="shared" si="9"/>
        <v>0.1380813953488372</v>
      </c>
      <c r="J48" s="10">
        <f t="shared" si="9"/>
        <v>0.12023460410557185</v>
      </c>
      <c r="K48" s="10">
        <f t="shared" si="9"/>
        <v>8.7947882736156349E-2</v>
      </c>
      <c r="L48" s="10">
        <f t="shared" si="9"/>
        <v>0.17112299465240641</v>
      </c>
      <c r="M48" s="11">
        <f t="shared" si="11"/>
        <v>0.1751476755226398</v>
      </c>
      <c r="O48" t="s">
        <v>41</v>
      </c>
      <c r="P48">
        <f>'GWAS-Medline-Results'!B36</f>
        <v>106</v>
      </c>
      <c r="Q48">
        <f>'GWAS-Medline-Results'!C36</f>
        <v>111</v>
      </c>
      <c r="R48">
        <f>'GWAS-Medline-Results'!D36</f>
        <v>138</v>
      </c>
      <c r="S48">
        <f>'GWAS-Medline-Results'!E36</f>
        <v>100</v>
      </c>
      <c r="T48">
        <f>'GWAS-Medline-Results'!F36</f>
        <v>99</v>
      </c>
      <c r="U48">
        <f>'GWAS-Medline-Results'!G36</f>
        <v>121</v>
      </c>
      <c r="V48">
        <f>'GWAS-Medline-Results'!H36</f>
        <v>115</v>
      </c>
      <c r="W48">
        <f>'GWAS-Medline-Results'!I36</f>
        <v>95</v>
      </c>
      <c r="X48">
        <f>'GWAS-Medline-Results'!J36</f>
        <v>41</v>
      </c>
      <c r="Y48">
        <f>'GWAS-Medline-Results'!K36</f>
        <v>27</v>
      </c>
      <c r="Z48">
        <f>'GWAS-Medline-Results'!L36</f>
        <v>96</v>
      </c>
      <c r="AA48">
        <f t="shared" si="12"/>
        <v>1427.4564499999999</v>
      </c>
    </row>
    <row r="49" spans="1:27" ht="18" x14ac:dyDescent="0.35">
      <c r="A49" s="14" t="s">
        <v>42</v>
      </c>
      <c r="B49" s="10">
        <f t="shared" si="10"/>
        <v>0.13138686131386862</v>
      </c>
      <c r="C49" s="10">
        <f t="shared" si="9"/>
        <v>0.11055276381909548</v>
      </c>
      <c r="D49" s="10">
        <f t="shared" si="9"/>
        <v>8.2167832167832161E-2</v>
      </c>
      <c r="E49" s="10">
        <f t="shared" si="9"/>
        <v>0.12947189097103917</v>
      </c>
      <c r="F49" s="10">
        <f t="shared" si="9"/>
        <v>9.7946287519747238E-2</v>
      </c>
      <c r="G49" s="10">
        <f t="shared" si="9"/>
        <v>0.10556348074179743</v>
      </c>
      <c r="H49" s="10">
        <f t="shared" si="9"/>
        <v>0.12081513828238719</v>
      </c>
      <c r="I49" s="10">
        <f t="shared" si="9"/>
        <v>0.13662790697674418</v>
      </c>
      <c r="J49" s="10">
        <f t="shared" si="9"/>
        <v>0.12903225806451613</v>
      </c>
      <c r="K49" s="10">
        <f t="shared" si="9"/>
        <v>0.11400651465798045</v>
      </c>
      <c r="L49" s="10">
        <f t="shared" si="9"/>
        <v>0.1497326203208556</v>
      </c>
      <c r="M49" s="11">
        <f t="shared" si="11"/>
        <v>2.8056256729116727E-2</v>
      </c>
      <c r="O49" t="s">
        <v>42</v>
      </c>
      <c r="P49">
        <f>'GWAS-Medline-Results'!B37</f>
        <v>72</v>
      </c>
      <c r="Q49">
        <f>'GWAS-Medline-Results'!C37</f>
        <v>66</v>
      </c>
      <c r="R49">
        <f>'GWAS-Medline-Results'!D37</f>
        <v>47</v>
      </c>
      <c r="S49">
        <f>'GWAS-Medline-Results'!E37</f>
        <v>76</v>
      </c>
      <c r="T49">
        <f>'GWAS-Medline-Results'!F37</f>
        <v>62</v>
      </c>
      <c r="U49">
        <f>'GWAS-Medline-Results'!G37</f>
        <v>74</v>
      </c>
      <c r="V49">
        <f>'GWAS-Medline-Results'!H37</f>
        <v>83</v>
      </c>
      <c r="W49">
        <f>'GWAS-Medline-Results'!I37</f>
        <v>94</v>
      </c>
      <c r="X49">
        <f>'GWAS-Medline-Results'!J37</f>
        <v>44</v>
      </c>
      <c r="Y49">
        <f>'GWAS-Medline-Results'!K37</f>
        <v>35</v>
      </c>
      <c r="Z49">
        <f>'GWAS-Medline-Results'!L37</f>
        <v>84</v>
      </c>
      <c r="AA49">
        <f t="shared" si="12"/>
        <v>228.65895600000002</v>
      </c>
    </row>
    <row r="50" spans="1:27" ht="18" x14ac:dyDescent="0.35">
      <c r="A50" s="14" t="s">
        <v>6</v>
      </c>
      <c r="B50" s="10">
        <f t="shared" si="10"/>
        <v>3.6496350364963501E-2</v>
      </c>
      <c r="C50" s="10">
        <f t="shared" si="9"/>
        <v>3.5175879396984924E-2</v>
      </c>
      <c r="D50" s="10">
        <f t="shared" si="9"/>
        <v>2.972027972027972E-2</v>
      </c>
      <c r="E50" s="10">
        <f t="shared" si="9"/>
        <v>1.7035775127768313E-2</v>
      </c>
      <c r="F50" s="10">
        <f t="shared" si="9"/>
        <v>2.3696682464454975E-2</v>
      </c>
      <c r="G50" s="10">
        <f t="shared" si="9"/>
        <v>3.2810271041369472E-2</v>
      </c>
      <c r="H50" s="10">
        <f t="shared" si="9"/>
        <v>3.0567685589519649E-2</v>
      </c>
      <c r="I50" s="10">
        <f t="shared" si="9"/>
        <v>2.3255813953488372E-2</v>
      </c>
      <c r="J50" s="10">
        <f t="shared" si="9"/>
        <v>4.398826979472141E-2</v>
      </c>
      <c r="K50" s="10">
        <f t="shared" si="9"/>
        <v>2.9315960912052116E-2</v>
      </c>
      <c r="L50" s="10">
        <f t="shared" si="9"/>
        <v>2.1390374331550801E-2</v>
      </c>
      <c r="M50" s="11">
        <f t="shared" si="11"/>
        <v>0.24202266912065895</v>
      </c>
      <c r="O50" t="s">
        <v>6</v>
      </c>
      <c r="P50">
        <f>'GWAS-Medline-Results'!B38</f>
        <v>20</v>
      </c>
      <c r="Q50">
        <f>'GWAS-Medline-Results'!C38</f>
        <v>21</v>
      </c>
      <c r="R50">
        <f>'GWAS-Medline-Results'!D38</f>
        <v>17</v>
      </c>
      <c r="S50">
        <f>'GWAS-Medline-Results'!E38</f>
        <v>10</v>
      </c>
      <c r="T50">
        <f>'GWAS-Medline-Results'!F38</f>
        <v>15</v>
      </c>
      <c r="U50">
        <f>'GWAS-Medline-Results'!G38</f>
        <v>23</v>
      </c>
      <c r="V50">
        <f>'GWAS-Medline-Results'!H38</f>
        <v>21</v>
      </c>
      <c r="W50">
        <f>'GWAS-Medline-Results'!I38</f>
        <v>16</v>
      </c>
      <c r="X50">
        <f>'GWAS-Medline-Results'!J38</f>
        <v>15</v>
      </c>
      <c r="Y50">
        <f>'GWAS-Medline-Results'!K38</f>
        <v>9</v>
      </c>
      <c r="Z50">
        <f>'GWAS-Medline-Results'!L38</f>
        <v>12</v>
      </c>
      <c r="AA50">
        <f t="shared" si="12"/>
        <v>1972.4887530000001</v>
      </c>
    </row>
    <row r="51" spans="1:27" ht="18" x14ac:dyDescent="0.35">
      <c r="A51" s="14" t="s">
        <v>43</v>
      </c>
      <c r="B51" s="10">
        <f t="shared" si="10"/>
        <v>1.6423357664233577E-2</v>
      </c>
      <c r="C51" s="10">
        <f t="shared" si="9"/>
        <v>1.8425460636515914E-2</v>
      </c>
      <c r="D51" s="10">
        <f t="shared" si="9"/>
        <v>1.5734265734265736E-2</v>
      </c>
      <c r="E51" s="10">
        <f t="shared" si="9"/>
        <v>2.5553662691652469E-2</v>
      </c>
      <c r="F51" s="10">
        <f t="shared" si="9"/>
        <v>2.2116903633491312E-2</v>
      </c>
      <c r="G51" s="10">
        <f t="shared" si="9"/>
        <v>1.9971469329529243E-2</v>
      </c>
      <c r="H51" s="10">
        <f t="shared" si="9"/>
        <v>1.1644832605531296E-2</v>
      </c>
      <c r="I51" s="10">
        <f t="shared" si="9"/>
        <v>1.7441860465116279E-2</v>
      </c>
      <c r="J51" s="10">
        <f t="shared" si="9"/>
        <v>2.3460410557184751E-2</v>
      </c>
      <c r="K51" s="10">
        <f>Y51/Y$57</f>
        <v>9.7719869706840382E-3</v>
      </c>
      <c r="L51" s="10">
        <f t="shared" si="9"/>
        <v>8.9126559714795012E-3</v>
      </c>
      <c r="M51" s="11">
        <f t="shared" si="11"/>
        <v>8.5294235512572272E-2</v>
      </c>
      <c r="O51" t="s">
        <v>43</v>
      </c>
      <c r="P51">
        <f>'GWAS-Medline-Results'!B39</f>
        <v>9</v>
      </c>
      <c r="Q51">
        <f>'GWAS-Medline-Results'!C39</f>
        <v>11</v>
      </c>
      <c r="R51">
        <f>'GWAS-Medline-Results'!D39</f>
        <v>9</v>
      </c>
      <c r="S51">
        <f>'GWAS-Medline-Results'!E39</f>
        <v>15</v>
      </c>
      <c r="T51">
        <f>'GWAS-Medline-Results'!F39</f>
        <v>14</v>
      </c>
      <c r="U51">
        <f>'GWAS-Medline-Results'!G39</f>
        <v>14</v>
      </c>
      <c r="V51">
        <f>'GWAS-Medline-Results'!H39</f>
        <v>8</v>
      </c>
      <c r="W51">
        <f>'GWAS-Medline-Results'!I39</f>
        <v>12</v>
      </c>
      <c r="X51">
        <f>'GWAS-Medline-Results'!J39</f>
        <v>8</v>
      </c>
      <c r="Y51">
        <f>'GWAS-Medline-Results'!K39</f>
        <v>3</v>
      </c>
      <c r="Z51">
        <f>'GWAS-Medline-Results'!L39</f>
        <v>5</v>
      </c>
      <c r="AA51">
        <f t="shared" si="12"/>
        <v>695.14942900000005</v>
      </c>
    </row>
    <row r="52" spans="1:27" ht="18" x14ac:dyDescent="0.35">
      <c r="A52" s="14" t="s">
        <v>40</v>
      </c>
      <c r="B52" s="10">
        <f t="shared" si="10"/>
        <v>3.4671532846715328E-2</v>
      </c>
      <c r="C52" s="10">
        <f t="shared" si="9"/>
        <v>3.1825795644891124E-2</v>
      </c>
      <c r="D52" s="10">
        <f t="shared" si="9"/>
        <v>4.0209790209790208E-2</v>
      </c>
      <c r="E52" s="10">
        <f t="shared" si="9"/>
        <v>3.7478705281090291E-2</v>
      </c>
      <c r="F52" s="10">
        <f t="shared" si="9"/>
        <v>4.4233807266982623E-2</v>
      </c>
      <c r="G52" s="10">
        <f t="shared" si="9"/>
        <v>3.1383737517831668E-2</v>
      </c>
      <c r="H52" s="10">
        <f t="shared" si="9"/>
        <v>4.2212518195050945E-2</v>
      </c>
      <c r="I52" s="10">
        <f t="shared" si="9"/>
        <v>5.232558139534884E-2</v>
      </c>
      <c r="J52" s="10">
        <f t="shared" si="9"/>
        <v>6.1583577712609971E-2</v>
      </c>
      <c r="K52" s="10">
        <f t="shared" si="9"/>
        <v>8.4690553745928335E-2</v>
      </c>
      <c r="L52" s="10">
        <f t="shared" si="9"/>
        <v>2.4955436720142603E-2</v>
      </c>
      <c r="M52" s="11">
        <f t="shared" si="11"/>
        <v>0.18552954305997196</v>
      </c>
      <c r="O52" t="s">
        <v>40</v>
      </c>
      <c r="P52">
        <f>'GWAS-Medline-Results'!B40</f>
        <v>19</v>
      </c>
      <c r="Q52">
        <f>'GWAS-Medline-Results'!C40</f>
        <v>19</v>
      </c>
      <c r="R52">
        <f>'GWAS-Medline-Results'!D40</f>
        <v>23</v>
      </c>
      <c r="S52">
        <f>'GWAS-Medline-Results'!E40</f>
        <v>22</v>
      </c>
      <c r="T52">
        <f>'GWAS-Medline-Results'!F40</f>
        <v>28</v>
      </c>
      <c r="U52">
        <f>'GWAS-Medline-Results'!G40</f>
        <v>22</v>
      </c>
      <c r="V52">
        <f>'GWAS-Medline-Results'!H40</f>
        <v>29</v>
      </c>
      <c r="W52">
        <f>'GWAS-Medline-Results'!I40</f>
        <v>36</v>
      </c>
      <c r="X52">
        <f>'GWAS-Medline-Results'!J40</f>
        <v>21</v>
      </c>
      <c r="Y52">
        <f>'GWAS-Medline-Results'!K40</f>
        <v>26</v>
      </c>
      <c r="Z52">
        <f>'GWAS-Medline-Results'!L40</f>
        <v>14</v>
      </c>
      <c r="AA52">
        <f t="shared" si="12"/>
        <v>1512.0688419999999</v>
      </c>
    </row>
    <row r="53" spans="1:27" ht="18" x14ac:dyDescent="0.35">
      <c r="A53" s="14" t="s">
        <v>11</v>
      </c>
      <c r="B53" s="10">
        <f t="shared" si="10"/>
        <v>2.5547445255474453E-2</v>
      </c>
      <c r="C53" s="10">
        <f t="shared" si="9"/>
        <v>3.6850921273031828E-2</v>
      </c>
      <c r="D53" s="10">
        <f t="shared" si="9"/>
        <v>3.6713286713286712E-2</v>
      </c>
      <c r="E53" s="10">
        <f t="shared" si="9"/>
        <v>3.9182282793867124E-2</v>
      </c>
      <c r="F53" s="10">
        <f t="shared" si="9"/>
        <v>3.0015797788309637E-2</v>
      </c>
      <c r="G53" s="10">
        <f t="shared" si="9"/>
        <v>3.2810271041369472E-2</v>
      </c>
      <c r="H53" s="10">
        <f t="shared" si="9"/>
        <v>4.0756914119359534E-2</v>
      </c>
      <c r="I53" s="10">
        <f t="shared" si="9"/>
        <v>3.6337209302325583E-2</v>
      </c>
      <c r="J53" s="10">
        <f t="shared" si="9"/>
        <v>4.398826979472141E-2</v>
      </c>
      <c r="K53" s="10">
        <f t="shared" si="9"/>
        <v>4.5602605863192182E-2</v>
      </c>
      <c r="L53" s="10">
        <f t="shared" si="9"/>
        <v>3.0303030303030304E-2</v>
      </c>
      <c r="M53" s="11">
        <f t="shared" si="11"/>
        <v>4.6251040571202891E-2</v>
      </c>
      <c r="O53" t="s">
        <v>11</v>
      </c>
      <c r="P53">
        <f>'GWAS-Medline-Results'!B41</f>
        <v>14</v>
      </c>
      <c r="Q53">
        <f>'GWAS-Medline-Results'!C41</f>
        <v>22</v>
      </c>
      <c r="R53">
        <f>'GWAS-Medline-Results'!D41</f>
        <v>21</v>
      </c>
      <c r="S53">
        <f>'GWAS-Medline-Results'!E41</f>
        <v>23</v>
      </c>
      <c r="T53">
        <f>'GWAS-Medline-Results'!F41</f>
        <v>19</v>
      </c>
      <c r="U53">
        <f>'GWAS-Medline-Results'!G41</f>
        <v>23</v>
      </c>
      <c r="V53">
        <f>'GWAS-Medline-Results'!H41</f>
        <v>28</v>
      </c>
      <c r="W53">
        <f>'GWAS-Medline-Results'!I41</f>
        <v>25</v>
      </c>
      <c r="X53">
        <f>'GWAS-Medline-Results'!J41</f>
        <v>15</v>
      </c>
      <c r="Y53">
        <f>'GWAS-Medline-Results'!K41</f>
        <v>14</v>
      </c>
      <c r="Z53">
        <f>'GWAS-Medline-Results'!L41</f>
        <v>17</v>
      </c>
      <c r="AA53">
        <f t="shared" si="12"/>
        <v>376.94674500000002</v>
      </c>
    </row>
    <row r="54" spans="1:27" ht="18" x14ac:dyDescent="0.35">
      <c r="A54" s="14" t="s">
        <v>15</v>
      </c>
      <c r="B54" s="10">
        <f t="shared" si="10"/>
        <v>2.5547445255474453E-2</v>
      </c>
      <c r="C54" s="10">
        <f t="shared" si="9"/>
        <v>1.675041876046901E-2</v>
      </c>
      <c r="D54" s="10">
        <f t="shared" si="9"/>
        <v>2.097902097902098E-2</v>
      </c>
      <c r="E54" s="10">
        <f t="shared" si="9"/>
        <v>3.5775127768313458E-2</v>
      </c>
      <c r="F54" s="10">
        <f t="shared" si="9"/>
        <v>3.15955766192733E-2</v>
      </c>
      <c r="G54" s="10">
        <f t="shared" si="9"/>
        <v>2.710413694721826E-2</v>
      </c>
      <c r="H54" s="10">
        <f t="shared" si="9"/>
        <v>2.4745269286754003E-2</v>
      </c>
      <c r="I54" s="10">
        <f t="shared" si="9"/>
        <v>2.616279069767442E-2</v>
      </c>
      <c r="J54" s="10">
        <f t="shared" si="9"/>
        <v>6.4516129032258063E-2</v>
      </c>
      <c r="K54" s="10">
        <f t="shared" si="9"/>
        <v>4.2345276872964167E-2</v>
      </c>
      <c r="L54" s="10">
        <f t="shared" si="9"/>
        <v>1.06951871657754E-2</v>
      </c>
      <c r="M54" s="11">
        <f t="shared" si="11"/>
        <v>3.9174336515940458E-3</v>
      </c>
      <c r="O54" t="s">
        <v>15</v>
      </c>
      <c r="P54">
        <f>'GWAS-Medline-Results'!B42</f>
        <v>14</v>
      </c>
      <c r="Q54">
        <f>'GWAS-Medline-Results'!C42</f>
        <v>10</v>
      </c>
      <c r="R54">
        <f>'GWAS-Medline-Results'!D42</f>
        <v>12</v>
      </c>
      <c r="S54">
        <f>'GWAS-Medline-Results'!E42</f>
        <v>21</v>
      </c>
      <c r="T54">
        <f>'GWAS-Medline-Results'!F42</f>
        <v>20</v>
      </c>
      <c r="U54">
        <f>'GWAS-Medline-Results'!G42</f>
        <v>19</v>
      </c>
      <c r="V54">
        <f>'GWAS-Medline-Results'!H42</f>
        <v>17</v>
      </c>
      <c r="W54">
        <f>'GWAS-Medline-Results'!I42</f>
        <v>18</v>
      </c>
      <c r="X54">
        <f>'GWAS-Medline-Results'!J42</f>
        <v>22</v>
      </c>
      <c r="Y54">
        <f>'GWAS-Medline-Results'!K42</f>
        <v>13</v>
      </c>
      <c r="Z54">
        <f>'GWAS-Medline-Results'!L42</f>
        <v>6</v>
      </c>
      <c r="AA54">
        <f t="shared" si="12"/>
        <v>31.927149</v>
      </c>
    </row>
    <row r="55" spans="1:27" ht="18" x14ac:dyDescent="0.35">
      <c r="A55" s="14" t="s">
        <v>45</v>
      </c>
      <c r="B55" s="10">
        <f t="shared" si="10"/>
        <v>0.10766423357664233</v>
      </c>
      <c r="C55" s="10">
        <f t="shared" si="9"/>
        <v>0.11222780569514237</v>
      </c>
      <c r="D55" s="10">
        <f t="shared" si="9"/>
        <v>0.10839160839160839</v>
      </c>
      <c r="E55" s="10">
        <f t="shared" si="9"/>
        <v>9.1993185689948895E-2</v>
      </c>
      <c r="F55" s="10">
        <f t="shared" si="9"/>
        <v>9.7946287519747238E-2</v>
      </c>
      <c r="G55" s="10">
        <f t="shared" si="9"/>
        <v>6.8473609129814553E-2</v>
      </c>
      <c r="H55" s="10">
        <f t="shared" si="9"/>
        <v>0.10334788937409024</v>
      </c>
      <c r="I55" s="10">
        <f t="shared" si="9"/>
        <v>7.5581395348837205E-2</v>
      </c>
      <c r="J55" s="10">
        <f t="shared" si="9"/>
        <v>5.2785923753665691E-2</v>
      </c>
      <c r="K55" s="10">
        <f t="shared" si="9"/>
        <v>3.2573289902280131E-2</v>
      </c>
      <c r="L55" s="10">
        <f t="shared" si="9"/>
        <v>5.5258467023172907E-2</v>
      </c>
      <c r="M55" s="11" t="s">
        <v>13</v>
      </c>
      <c r="O55" t="s">
        <v>45</v>
      </c>
      <c r="P55">
        <f>'GWAS-Medline-Results'!B43</f>
        <v>59</v>
      </c>
      <c r="Q55">
        <f>'GWAS-Medline-Results'!C43</f>
        <v>67</v>
      </c>
      <c r="R55">
        <f>'GWAS-Medline-Results'!D43</f>
        <v>62</v>
      </c>
      <c r="S55">
        <f>'GWAS-Medline-Results'!E43</f>
        <v>54</v>
      </c>
      <c r="T55">
        <f>'GWAS-Medline-Results'!F43</f>
        <v>62</v>
      </c>
      <c r="U55">
        <f>'GWAS-Medline-Results'!G43</f>
        <v>48</v>
      </c>
      <c r="V55">
        <f>'GWAS-Medline-Results'!H43</f>
        <v>71</v>
      </c>
      <c r="W55">
        <f>'GWAS-Medline-Results'!I43</f>
        <v>52</v>
      </c>
      <c r="X55">
        <f>'GWAS-Medline-Results'!J43</f>
        <v>18</v>
      </c>
      <c r="Y55">
        <f>'GWAS-Medline-Results'!K43</f>
        <v>10</v>
      </c>
      <c r="Z55">
        <f>'GWAS-Medline-Results'!L43</f>
        <v>31</v>
      </c>
      <c r="AA55">
        <f t="shared" si="12"/>
        <v>0</v>
      </c>
    </row>
    <row r="56" spans="1:27" ht="18" x14ac:dyDescent="0.35">
      <c r="A56" s="14" t="s">
        <v>44</v>
      </c>
      <c r="B56" s="10">
        <f t="shared" si="10"/>
        <v>2.3722627737226276E-2</v>
      </c>
      <c r="C56" s="10">
        <f t="shared" si="9"/>
        <v>4.5226130653266333E-2</v>
      </c>
      <c r="D56" s="10">
        <f t="shared" si="9"/>
        <v>3.1468531468531472E-2</v>
      </c>
      <c r="E56" s="10">
        <f t="shared" si="9"/>
        <v>5.1107325383304938E-2</v>
      </c>
      <c r="F56" s="10">
        <f t="shared" si="9"/>
        <v>3.7914691943127965E-2</v>
      </c>
      <c r="G56" s="10">
        <f t="shared" si="9"/>
        <v>2.8530670470756064E-2</v>
      </c>
      <c r="H56" s="10">
        <f t="shared" si="9"/>
        <v>3.9301310043668124E-2</v>
      </c>
      <c r="I56" s="10">
        <f t="shared" si="9"/>
        <v>3.9244186046511628E-2</v>
      </c>
      <c r="J56" s="10">
        <f t="shared" si="9"/>
        <v>4.9853372434017593E-2</v>
      </c>
      <c r="K56" s="10">
        <f t="shared" si="9"/>
        <v>4.8859934853420196E-2</v>
      </c>
      <c r="L56" s="10">
        <f t="shared" si="9"/>
        <v>3.9215686274509803E-2</v>
      </c>
      <c r="M56" s="11">
        <f t="shared" ref="M56" si="13">AA56/AA$18</f>
        <v>7.6560881319616608E-2</v>
      </c>
      <c r="O56" t="s">
        <v>44</v>
      </c>
      <c r="P56">
        <f>'GWAS-Medline-Results'!B44</f>
        <v>13</v>
      </c>
      <c r="Q56">
        <f>'GWAS-Medline-Results'!C44</f>
        <v>27</v>
      </c>
      <c r="R56">
        <f>'GWAS-Medline-Results'!D44</f>
        <v>18</v>
      </c>
      <c r="S56">
        <f>'GWAS-Medline-Results'!E44</f>
        <v>30</v>
      </c>
      <c r="T56">
        <f>'GWAS-Medline-Results'!F44</f>
        <v>24</v>
      </c>
      <c r="U56">
        <f>'GWAS-Medline-Results'!G44</f>
        <v>20</v>
      </c>
      <c r="V56">
        <f>'GWAS-Medline-Results'!H44</f>
        <v>27</v>
      </c>
      <c r="W56">
        <f>'GWAS-Medline-Results'!I44</f>
        <v>27</v>
      </c>
      <c r="X56">
        <f>'GWAS-Medline-Results'!J44</f>
        <v>17</v>
      </c>
      <c r="Y56">
        <f>'GWAS-Medline-Results'!K44</f>
        <v>15</v>
      </c>
      <c r="Z56">
        <f>'GWAS-Medline-Results'!L44</f>
        <v>22</v>
      </c>
      <c r="AA56">
        <f t="shared" si="12"/>
        <v>623.97244799999999</v>
      </c>
    </row>
    <row r="57" spans="1:27" ht="18" x14ac:dyDescent="0.35">
      <c r="A57" s="15" t="s">
        <v>80</v>
      </c>
      <c r="B57" s="12">
        <f>P57</f>
        <v>548</v>
      </c>
      <c r="C57" s="12">
        <f t="shared" ref="C57:L57" si="14">Q57</f>
        <v>597</v>
      </c>
      <c r="D57" s="12">
        <f t="shared" si="14"/>
        <v>572</v>
      </c>
      <c r="E57" s="12">
        <f t="shared" si="14"/>
        <v>587</v>
      </c>
      <c r="F57" s="12">
        <f t="shared" si="14"/>
        <v>633</v>
      </c>
      <c r="G57" s="12">
        <f t="shared" si="14"/>
        <v>701</v>
      </c>
      <c r="H57" s="12">
        <f t="shared" si="14"/>
        <v>687</v>
      </c>
      <c r="I57" s="12">
        <f t="shared" si="14"/>
        <v>688</v>
      </c>
      <c r="J57" s="12">
        <f t="shared" si="14"/>
        <v>341</v>
      </c>
      <c r="K57" s="12">
        <f t="shared" si="14"/>
        <v>307</v>
      </c>
      <c r="L57" s="12">
        <f t="shared" si="14"/>
        <v>561</v>
      </c>
      <c r="M57" s="13">
        <f>AA57</f>
        <v>8150.0165259999994</v>
      </c>
      <c r="O57" t="s">
        <v>80</v>
      </c>
      <c r="P57">
        <f>'GWAS-Medline-Results'!B45</f>
        <v>548</v>
      </c>
      <c r="Q57">
        <f>'GWAS-Medline-Results'!C45</f>
        <v>597</v>
      </c>
      <c r="R57">
        <f>'GWAS-Medline-Results'!D45</f>
        <v>572</v>
      </c>
      <c r="S57">
        <f>'GWAS-Medline-Results'!E45</f>
        <v>587</v>
      </c>
      <c r="T57">
        <f>'GWAS-Medline-Results'!F45</f>
        <v>633</v>
      </c>
      <c r="U57">
        <f>'GWAS-Medline-Results'!G45</f>
        <v>701</v>
      </c>
      <c r="V57">
        <f>'GWAS-Medline-Results'!H45</f>
        <v>687</v>
      </c>
      <c r="W57">
        <f>'GWAS-Medline-Results'!I45</f>
        <v>688</v>
      </c>
      <c r="X57">
        <f>'GWAS-Medline-Results'!J45</f>
        <v>341</v>
      </c>
      <c r="Y57">
        <f>'GWAS-Medline-Results'!K45</f>
        <v>307</v>
      </c>
      <c r="Z57">
        <f>'GWAS-Medline-Results'!L45</f>
        <v>561</v>
      </c>
      <c r="AA57">
        <v>8150.0165259999994</v>
      </c>
    </row>
    <row r="58" spans="1:27" x14ac:dyDescent="0.3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</row>
    <row r="59" spans="1:27" x14ac:dyDescent="0.3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</row>
    <row r="60" spans="1:27" x14ac:dyDescent="0.3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</row>
    <row r="61" spans="1:27" ht="17.5" x14ac:dyDescent="0.35">
      <c r="A61" s="21" t="s">
        <v>85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</row>
    <row r="62" spans="1:27" ht="17.5" x14ac:dyDescent="0.35">
      <c r="A62" s="16" t="s">
        <v>35</v>
      </c>
      <c r="B62" s="9">
        <v>2014</v>
      </c>
      <c r="C62" s="9">
        <v>2015</v>
      </c>
      <c r="D62" s="9">
        <v>2016</v>
      </c>
      <c r="E62" s="9">
        <v>2017</v>
      </c>
      <c r="F62" s="9">
        <v>2018</v>
      </c>
      <c r="G62" s="9">
        <v>2019</v>
      </c>
      <c r="H62" s="9">
        <v>2020</v>
      </c>
      <c r="I62" s="9">
        <v>2021</v>
      </c>
      <c r="J62" s="9">
        <v>2022</v>
      </c>
      <c r="K62" s="9">
        <v>2023</v>
      </c>
      <c r="L62" s="18">
        <v>2024</v>
      </c>
      <c r="M62" s="17" t="s">
        <v>81</v>
      </c>
      <c r="O62" t="s">
        <v>23</v>
      </c>
      <c r="P62" t="s">
        <v>24</v>
      </c>
      <c r="Q62" t="s">
        <v>25</v>
      </c>
      <c r="R62" t="s">
        <v>26</v>
      </c>
      <c r="S62" t="s">
        <v>27</v>
      </c>
      <c r="T62" t="s">
        <v>28</v>
      </c>
      <c r="U62" t="s">
        <v>29</v>
      </c>
      <c r="V62" t="s">
        <v>30</v>
      </c>
      <c r="W62" t="s">
        <v>31</v>
      </c>
      <c r="X62" t="s">
        <v>32</v>
      </c>
      <c r="Y62" t="s">
        <v>33</v>
      </c>
      <c r="Z62" t="s">
        <v>34</v>
      </c>
    </row>
    <row r="63" spans="1:27" ht="18" x14ac:dyDescent="0.35">
      <c r="A63" s="14" t="s">
        <v>76</v>
      </c>
      <c r="B63" s="10">
        <f>P63/P$76</f>
        <v>0.15238095238095239</v>
      </c>
      <c r="C63" s="10">
        <f t="shared" ref="C63:L75" si="15">Q63/Q$76</f>
        <v>0.17008196721311475</v>
      </c>
      <c r="D63" s="10">
        <f t="shared" si="15"/>
        <v>0.13655462184873948</v>
      </c>
      <c r="E63" s="10">
        <f t="shared" si="15"/>
        <v>0.17452830188679244</v>
      </c>
      <c r="F63" s="10">
        <f t="shared" si="15"/>
        <v>0.15114503816793892</v>
      </c>
      <c r="G63" s="10">
        <f t="shared" si="15"/>
        <v>0.14736842105263157</v>
      </c>
      <c r="H63" s="10">
        <f t="shared" si="15"/>
        <v>0.10131578947368421</v>
      </c>
      <c r="I63" s="10">
        <f t="shared" si="15"/>
        <v>0.11328976034858387</v>
      </c>
      <c r="J63" s="10">
        <f t="shared" si="15"/>
        <v>0.10857142857142857</v>
      </c>
      <c r="K63" s="10">
        <f t="shared" si="15"/>
        <v>9.6064814814814811E-2</v>
      </c>
      <c r="L63" s="10">
        <f t="shared" si="15"/>
        <v>7.3834196891191708E-2</v>
      </c>
      <c r="M63" s="11">
        <f>AA63/AA$18</f>
        <v>4.2791775806516934E-2</v>
      </c>
      <c r="O63" t="s">
        <v>76</v>
      </c>
      <c r="P63">
        <f>'GWAS-Embase-Results'!B32</f>
        <v>80</v>
      </c>
      <c r="Q63">
        <f>'GWAS-Embase-Results'!C32</f>
        <v>83</v>
      </c>
      <c r="R63">
        <f>'GWAS-Embase-Results'!D32</f>
        <v>65</v>
      </c>
      <c r="S63">
        <f>'GWAS-Embase-Results'!E32</f>
        <v>111</v>
      </c>
      <c r="T63">
        <f>'GWAS-Embase-Results'!F32</f>
        <v>99</v>
      </c>
      <c r="U63">
        <f>'GWAS-Embase-Results'!G32</f>
        <v>126</v>
      </c>
      <c r="V63">
        <f>'GWAS-Embase-Results'!H32</f>
        <v>77</v>
      </c>
      <c r="W63">
        <f>'GWAS-Embase-Results'!I32</f>
        <v>104</v>
      </c>
      <c r="X63">
        <f>'GWAS-Embase-Results'!J32</f>
        <v>95</v>
      </c>
      <c r="Y63">
        <f>'GWAS-Embase-Results'!K32</f>
        <v>83</v>
      </c>
      <c r="Z63">
        <f>'GWAS-Embase-Results'!L32</f>
        <v>57</v>
      </c>
      <c r="AA63">
        <f>AA25</f>
        <v>348.75367999999997</v>
      </c>
    </row>
    <row r="64" spans="1:27" ht="18" x14ac:dyDescent="0.35">
      <c r="A64" s="14" t="s">
        <v>38</v>
      </c>
      <c r="B64" s="10">
        <f t="shared" ref="B64:B75" si="16">P64/P$76</f>
        <v>3.2380952380952378E-2</v>
      </c>
      <c r="C64" s="10">
        <f t="shared" si="15"/>
        <v>2.0491803278688523E-2</v>
      </c>
      <c r="D64" s="10">
        <f t="shared" si="15"/>
        <v>2.7310924369747899E-2</v>
      </c>
      <c r="E64" s="10">
        <f t="shared" si="15"/>
        <v>1.8867924528301886E-2</v>
      </c>
      <c r="F64" s="10">
        <f t="shared" si="15"/>
        <v>3.0534351145038167E-2</v>
      </c>
      <c r="G64" s="10">
        <f t="shared" si="15"/>
        <v>2.6900584795321637E-2</v>
      </c>
      <c r="H64" s="10">
        <f t="shared" si="15"/>
        <v>1.9736842105263157E-2</v>
      </c>
      <c r="I64" s="10">
        <f t="shared" si="15"/>
        <v>1.8518518518518517E-2</v>
      </c>
      <c r="J64" s="10">
        <f t="shared" si="15"/>
        <v>2.2857142857142857E-2</v>
      </c>
      <c r="K64" s="10">
        <f t="shared" si="15"/>
        <v>2.0833333333333332E-2</v>
      </c>
      <c r="L64" s="10">
        <f t="shared" si="15"/>
        <v>2.7202072538860103E-2</v>
      </c>
      <c r="M64" s="11">
        <f t="shared" ref="M64:M73" si="17">AA64/AA$18</f>
        <v>2.0939746128804355E-2</v>
      </c>
      <c r="O64" t="s">
        <v>38</v>
      </c>
      <c r="P64">
        <f>'GWAS-Embase-Results'!B33</f>
        <v>17</v>
      </c>
      <c r="Q64">
        <f>'GWAS-Embase-Results'!C33</f>
        <v>10</v>
      </c>
      <c r="R64">
        <f>'GWAS-Embase-Results'!D33</f>
        <v>13</v>
      </c>
      <c r="S64">
        <f>'GWAS-Embase-Results'!E33</f>
        <v>12</v>
      </c>
      <c r="T64">
        <f>'GWAS-Embase-Results'!F33</f>
        <v>20</v>
      </c>
      <c r="U64">
        <f>'GWAS-Embase-Results'!G33</f>
        <v>23</v>
      </c>
      <c r="V64">
        <f>'GWAS-Embase-Results'!H33</f>
        <v>15</v>
      </c>
      <c r="W64">
        <f>'GWAS-Embase-Results'!I33</f>
        <v>17</v>
      </c>
      <c r="X64">
        <f>'GWAS-Embase-Results'!J33</f>
        <v>20</v>
      </c>
      <c r="Y64">
        <f>'GWAS-Embase-Results'!K33</f>
        <v>18</v>
      </c>
      <c r="Z64">
        <f>'GWAS-Embase-Results'!L33</f>
        <v>21</v>
      </c>
      <c r="AA64">
        <f t="shared" ref="AA64:AA75" si="18">AA26</f>
        <v>170.659277</v>
      </c>
    </row>
    <row r="65" spans="1:27" ht="18" x14ac:dyDescent="0.35">
      <c r="A65" s="14" t="s">
        <v>77</v>
      </c>
      <c r="B65" s="10">
        <f t="shared" si="16"/>
        <v>7.8095238095238093E-2</v>
      </c>
      <c r="C65" s="10">
        <f t="shared" si="15"/>
        <v>5.1229508196721313E-2</v>
      </c>
      <c r="D65" s="10">
        <f t="shared" si="15"/>
        <v>8.8235294117647065E-2</v>
      </c>
      <c r="E65" s="10">
        <f t="shared" si="15"/>
        <v>6.761006289308176E-2</v>
      </c>
      <c r="F65" s="10">
        <f t="shared" si="15"/>
        <v>0.11297709923664122</v>
      </c>
      <c r="G65" s="10">
        <f t="shared" si="15"/>
        <v>0.10994152046783626</v>
      </c>
      <c r="H65" s="10">
        <f t="shared" si="15"/>
        <v>0.1618421052631579</v>
      </c>
      <c r="I65" s="10">
        <f t="shared" si="15"/>
        <v>0.19389978213507625</v>
      </c>
      <c r="J65" s="10">
        <f t="shared" si="15"/>
        <v>0.21485714285714286</v>
      </c>
      <c r="K65" s="10">
        <f t="shared" si="15"/>
        <v>0.28472222222222221</v>
      </c>
      <c r="L65" s="10">
        <f t="shared" si="15"/>
        <v>0.20336787564766839</v>
      </c>
      <c r="M65" s="11">
        <f t="shared" si="17"/>
        <v>8.4831965406986457E-3</v>
      </c>
      <c r="O65" t="s">
        <v>77</v>
      </c>
      <c r="P65">
        <f>'GWAS-Embase-Results'!B34</f>
        <v>41</v>
      </c>
      <c r="Q65">
        <f>'GWAS-Embase-Results'!C34</f>
        <v>25</v>
      </c>
      <c r="R65">
        <f>'GWAS-Embase-Results'!D34</f>
        <v>42</v>
      </c>
      <c r="S65">
        <f>'GWAS-Embase-Results'!E34</f>
        <v>43</v>
      </c>
      <c r="T65">
        <f>'GWAS-Embase-Results'!F34</f>
        <v>74</v>
      </c>
      <c r="U65">
        <f>'GWAS-Embase-Results'!G34</f>
        <v>94</v>
      </c>
      <c r="V65">
        <f>'GWAS-Embase-Results'!H34</f>
        <v>123</v>
      </c>
      <c r="W65">
        <f>'GWAS-Embase-Results'!I34</f>
        <v>178</v>
      </c>
      <c r="X65">
        <f>'GWAS-Embase-Results'!J34</f>
        <v>188</v>
      </c>
      <c r="Y65">
        <f>'GWAS-Embase-Results'!K34</f>
        <v>246</v>
      </c>
      <c r="Z65">
        <f>'GWAS-Embase-Results'!L34</f>
        <v>157</v>
      </c>
      <c r="AA65">
        <f t="shared" si="18"/>
        <v>69.138191999999989</v>
      </c>
    </row>
    <row r="66" spans="1:27" ht="18" x14ac:dyDescent="0.35">
      <c r="A66" s="14" t="s">
        <v>39</v>
      </c>
      <c r="B66" s="10">
        <f t="shared" si="16"/>
        <v>0.20190476190476189</v>
      </c>
      <c r="C66" s="10">
        <f t="shared" si="15"/>
        <v>0.23155737704918034</v>
      </c>
      <c r="D66" s="10">
        <f t="shared" si="15"/>
        <v>0.26260504201680673</v>
      </c>
      <c r="E66" s="10">
        <f t="shared" si="15"/>
        <v>0.23270440251572327</v>
      </c>
      <c r="F66" s="10">
        <f t="shared" si="15"/>
        <v>0.22137404580152673</v>
      </c>
      <c r="G66" s="10">
        <f t="shared" si="15"/>
        <v>0.24444444444444444</v>
      </c>
      <c r="H66" s="10">
        <f t="shared" si="15"/>
        <v>0.21710526315789475</v>
      </c>
      <c r="I66" s="10">
        <f t="shared" si="15"/>
        <v>0.15795206971677561</v>
      </c>
      <c r="J66" s="10">
        <f t="shared" si="15"/>
        <v>0.17028571428571429</v>
      </c>
      <c r="K66" s="10">
        <f t="shared" si="15"/>
        <v>0.14351851851851852</v>
      </c>
      <c r="L66" s="10">
        <f t="shared" si="15"/>
        <v>0.15284974093264247</v>
      </c>
      <c r="M66" s="11">
        <f t="shared" si="17"/>
        <v>8.5005546036606899E-2</v>
      </c>
      <c r="O66" t="s">
        <v>39</v>
      </c>
      <c r="P66">
        <f>'GWAS-Embase-Results'!B35</f>
        <v>106</v>
      </c>
      <c r="Q66">
        <f>'GWAS-Embase-Results'!C35</f>
        <v>113</v>
      </c>
      <c r="R66">
        <f>'GWAS-Embase-Results'!D35</f>
        <v>125</v>
      </c>
      <c r="S66">
        <f>'GWAS-Embase-Results'!E35</f>
        <v>148</v>
      </c>
      <c r="T66">
        <f>'GWAS-Embase-Results'!F35</f>
        <v>145</v>
      </c>
      <c r="U66">
        <f>'GWAS-Embase-Results'!G35</f>
        <v>209</v>
      </c>
      <c r="V66">
        <f>'GWAS-Embase-Results'!H35</f>
        <v>165</v>
      </c>
      <c r="W66">
        <f>'GWAS-Embase-Results'!I35</f>
        <v>145</v>
      </c>
      <c r="X66">
        <f>'GWAS-Embase-Results'!J35</f>
        <v>149</v>
      </c>
      <c r="Y66">
        <f>'GWAS-Embase-Results'!K35</f>
        <v>124</v>
      </c>
      <c r="Z66">
        <f>'GWAS-Embase-Results'!L35</f>
        <v>118</v>
      </c>
      <c r="AA66">
        <f t="shared" si="18"/>
        <v>692.796605</v>
      </c>
    </row>
    <row r="67" spans="1:27" ht="18" x14ac:dyDescent="0.35">
      <c r="A67" s="14" t="s">
        <v>41</v>
      </c>
      <c r="B67" s="10">
        <f t="shared" si="16"/>
        <v>8.5714285714285715E-2</v>
      </c>
      <c r="C67" s="10">
        <f t="shared" si="15"/>
        <v>0.12704918032786885</v>
      </c>
      <c r="D67" s="10">
        <f t="shared" si="15"/>
        <v>9.6638655462184878E-2</v>
      </c>
      <c r="E67" s="10">
        <f t="shared" si="15"/>
        <v>8.4905660377358486E-2</v>
      </c>
      <c r="F67" s="10">
        <f t="shared" si="15"/>
        <v>9.6183206106870228E-2</v>
      </c>
      <c r="G67" s="10">
        <f t="shared" si="15"/>
        <v>9.7076023391812871E-2</v>
      </c>
      <c r="H67" s="10">
        <f t="shared" si="15"/>
        <v>0.10526315789473684</v>
      </c>
      <c r="I67" s="10">
        <f t="shared" si="15"/>
        <v>9.4771241830065356E-2</v>
      </c>
      <c r="J67" s="10">
        <f t="shared" si="15"/>
        <v>7.6571428571428568E-2</v>
      </c>
      <c r="K67" s="10">
        <f t="shared" si="15"/>
        <v>6.8287037037037035E-2</v>
      </c>
      <c r="L67" s="10">
        <f t="shared" si="15"/>
        <v>0.10621761658031088</v>
      </c>
      <c r="M67" s="11">
        <f t="shared" si="17"/>
        <v>0.1751476755226398</v>
      </c>
      <c r="O67" t="s">
        <v>41</v>
      </c>
      <c r="P67">
        <f>'GWAS-Embase-Results'!B36</f>
        <v>45</v>
      </c>
      <c r="Q67">
        <f>'GWAS-Embase-Results'!C36</f>
        <v>62</v>
      </c>
      <c r="R67">
        <f>'GWAS-Embase-Results'!D36</f>
        <v>46</v>
      </c>
      <c r="S67">
        <f>'GWAS-Embase-Results'!E36</f>
        <v>54</v>
      </c>
      <c r="T67">
        <f>'GWAS-Embase-Results'!F36</f>
        <v>63</v>
      </c>
      <c r="U67">
        <f>'GWAS-Embase-Results'!G36</f>
        <v>83</v>
      </c>
      <c r="V67">
        <f>'GWAS-Embase-Results'!H36</f>
        <v>80</v>
      </c>
      <c r="W67">
        <f>'GWAS-Embase-Results'!I36</f>
        <v>87</v>
      </c>
      <c r="X67">
        <f>'GWAS-Embase-Results'!J36</f>
        <v>67</v>
      </c>
      <c r="Y67">
        <f>'GWAS-Embase-Results'!K36</f>
        <v>59</v>
      </c>
      <c r="Z67">
        <f>'GWAS-Embase-Results'!L36</f>
        <v>82</v>
      </c>
      <c r="AA67">
        <f t="shared" si="18"/>
        <v>1427.4564499999999</v>
      </c>
    </row>
    <row r="68" spans="1:27" ht="18" x14ac:dyDescent="0.35">
      <c r="A68" s="14" t="s">
        <v>42</v>
      </c>
      <c r="B68" s="10">
        <f t="shared" si="16"/>
        <v>9.7142857142857142E-2</v>
      </c>
      <c r="C68" s="10">
        <f t="shared" si="15"/>
        <v>4.7131147540983603E-2</v>
      </c>
      <c r="D68" s="10">
        <f t="shared" si="15"/>
        <v>6.3025210084033612E-2</v>
      </c>
      <c r="E68" s="10">
        <f t="shared" si="15"/>
        <v>5.3459119496855348E-2</v>
      </c>
      <c r="F68" s="10">
        <f t="shared" si="15"/>
        <v>7.9389312977099238E-2</v>
      </c>
      <c r="G68" s="10">
        <f t="shared" si="15"/>
        <v>7.6023391812865493E-2</v>
      </c>
      <c r="H68" s="10">
        <f t="shared" si="15"/>
        <v>7.2368421052631582E-2</v>
      </c>
      <c r="I68" s="10">
        <f t="shared" si="15"/>
        <v>9.1503267973856203E-2</v>
      </c>
      <c r="J68" s="10">
        <f t="shared" si="15"/>
        <v>8.7999999999999995E-2</v>
      </c>
      <c r="K68" s="10">
        <f t="shared" si="15"/>
        <v>8.3333333333333329E-2</v>
      </c>
      <c r="L68" s="10">
        <f t="shared" si="15"/>
        <v>0.12694300518134716</v>
      </c>
      <c r="M68" s="11">
        <f t="shared" si="17"/>
        <v>2.8056256729116727E-2</v>
      </c>
      <c r="O68" t="s">
        <v>42</v>
      </c>
      <c r="P68">
        <f>'GWAS-Embase-Results'!B37</f>
        <v>51</v>
      </c>
      <c r="Q68">
        <f>'GWAS-Embase-Results'!C37</f>
        <v>23</v>
      </c>
      <c r="R68">
        <f>'GWAS-Embase-Results'!D37</f>
        <v>30</v>
      </c>
      <c r="S68">
        <f>'GWAS-Embase-Results'!E37</f>
        <v>34</v>
      </c>
      <c r="T68">
        <f>'GWAS-Embase-Results'!F37</f>
        <v>52</v>
      </c>
      <c r="U68">
        <f>'GWAS-Embase-Results'!G37</f>
        <v>65</v>
      </c>
      <c r="V68">
        <f>'GWAS-Embase-Results'!H37</f>
        <v>55</v>
      </c>
      <c r="W68">
        <f>'GWAS-Embase-Results'!I37</f>
        <v>84</v>
      </c>
      <c r="X68">
        <f>'GWAS-Embase-Results'!J37</f>
        <v>77</v>
      </c>
      <c r="Y68">
        <f>'GWAS-Embase-Results'!K37</f>
        <v>72</v>
      </c>
      <c r="Z68">
        <f>'GWAS-Embase-Results'!L37</f>
        <v>98</v>
      </c>
      <c r="AA68">
        <f t="shared" si="18"/>
        <v>228.65895600000002</v>
      </c>
    </row>
    <row r="69" spans="1:27" ht="18" x14ac:dyDescent="0.35">
      <c r="A69" s="14" t="s">
        <v>6</v>
      </c>
      <c r="B69" s="10">
        <f t="shared" si="16"/>
        <v>4.1904761904761903E-2</v>
      </c>
      <c r="C69" s="10">
        <f t="shared" si="15"/>
        <v>2.2540983606557378E-2</v>
      </c>
      <c r="D69" s="10">
        <f t="shared" si="15"/>
        <v>2.7310924369747899E-2</v>
      </c>
      <c r="E69" s="10">
        <f t="shared" si="15"/>
        <v>2.8301886792452831E-2</v>
      </c>
      <c r="F69" s="10">
        <f t="shared" si="15"/>
        <v>1.984732824427481E-2</v>
      </c>
      <c r="G69" s="10">
        <f t="shared" si="15"/>
        <v>3.3918128654970757E-2</v>
      </c>
      <c r="H69" s="10">
        <f t="shared" si="15"/>
        <v>3.5526315789473684E-2</v>
      </c>
      <c r="I69" s="10">
        <f t="shared" si="15"/>
        <v>2.6143790849673203E-2</v>
      </c>
      <c r="J69" s="10">
        <f t="shared" si="15"/>
        <v>3.5428571428571427E-2</v>
      </c>
      <c r="K69" s="10">
        <f t="shared" si="15"/>
        <v>2.7777777777777776E-2</v>
      </c>
      <c r="L69" s="10">
        <f t="shared" si="15"/>
        <v>2.3316062176165803E-2</v>
      </c>
      <c r="M69" s="11">
        <f t="shared" si="17"/>
        <v>0.24202266912065895</v>
      </c>
      <c r="O69" t="s">
        <v>6</v>
      </c>
      <c r="P69">
        <f>'GWAS-Embase-Results'!B38</f>
        <v>22</v>
      </c>
      <c r="Q69">
        <f>'GWAS-Embase-Results'!C38</f>
        <v>11</v>
      </c>
      <c r="R69">
        <f>'GWAS-Embase-Results'!D38</f>
        <v>13</v>
      </c>
      <c r="S69">
        <f>'GWAS-Embase-Results'!E38</f>
        <v>18</v>
      </c>
      <c r="T69">
        <f>'GWAS-Embase-Results'!F38</f>
        <v>13</v>
      </c>
      <c r="U69">
        <f>'GWAS-Embase-Results'!G38</f>
        <v>29</v>
      </c>
      <c r="V69">
        <f>'GWAS-Embase-Results'!H38</f>
        <v>27</v>
      </c>
      <c r="W69">
        <f>'GWAS-Embase-Results'!I38</f>
        <v>24</v>
      </c>
      <c r="X69">
        <f>'GWAS-Embase-Results'!J38</f>
        <v>31</v>
      </c>
      <c r="Y69">
        <f>'GWAS-Embase-Results'!K38</f>
        <v>24</v>
      </c>
      <c r="Z69">
        <f>'GWAS-Embase-Results'!L38</f>
        <v>18</v>
      </c>
      <c r="AA69">
        <f t="shared" si="18"/>
        <v>1972.4887530000001</v>
      </c>
    </row>
    <row r="70" spans="1:27" ht="18" x14ac:dyDescent="0.35">
      <c r="A70" s="14" t="s">
        <v>43</v>
      </c>
      <c r="B70" s="10">
        <f t="shared" si="16"/>
        <v>2.8571428571428571E-2</v>
      </c>
      <c r="C70" s="10">
        <f t="shared" si="15"/>
        <v>1.8442622950819672E-2</v>
      </c>
      <c r="D70" s="10">
        <f t="shared" si="15"/>
        <v>2.9411764705882353E-2</v>
      </c>
      <c r="E70" s="10">
        <f t="shared" si="15"/>
        <v>2.20125786163522E-2</v>
      </c>
      <c r="F70" s="10">
        <f t="shared" si="15"/>
        <v>2.4427480916030534E-2</v>
      </c>
      <c r="G70" s="10">
        <f t="shared" si="15"/>
        <v>2.2222222222222223E-2</v>
      </c>
      <c r="H70" s="10">
        <f t="shared" si="15"/>
        <v>1.4473684210526316E-2</v>
      </c>
      <c r="I70" s="10">
        <f t="shared" si="15"/>
        <v>1.9607843137254902E-2</v>
      </c>
      <c r="J70" s="10">
        <f t="shared" si="15"/>
        <v>2.4E-2</v>
      </c>
      <c r="K70" s="10">
        <f t="shared" si="15"/>
        <v>1.9675925925925927E-2</v>
      </c>
      <c r="L70" s="10">
        <f t="shared" si="15"/>
        <v>2.072538860103627E-2</v>
      </c>
      <c r="M70" s="11">
        <f t="shared" si="17"/>
        <v>8.5294235512572272E-2</v>
      </c>
      <c r="O70" t="s">
        <v>43</v>
      </c>
      <c r="P70">
        <f>'GWAS-Embase-Results'!B39</f>
        <v>15</v>
      </c>
      <c r="Q70">
        <f>'GWAS-Embase-Results'!C39</f>
        <v>9</v>
      </c>
      <c r="R70">
        <f>'GWAS-Embase-Results'!D39</f>
        <v>14</v>
      </c>
      <c r="S70">
        <f>'GWAS-Embase-Results'!E39</f>
        <v>14</v>
      </c>
      <c r="T70">
        <f>'GWAS-Embase-Results'!F39</f>
        <v>16</v>
      </c>
      <c r="U70">
        <f>'GWAS-Embase-Results'!G39</f>
        <v>19</v>
      </c>
      <c r="V70">
        <f>'GWAS-Embase-Results'!H39</f>
        <v>11</v>
      </c>
      <c r="W70">
        <f>'GWAS-Embase-Results'!I39</f>
        <v>18</v>
      </c>
      <c r="X70">
        <f>'GWAS-Embase-Results'!J39</f>
        <v>21</v>
      </c>
      <c r="Y70">
        <f>'GWAS-Embase-Results'!K39</f>
        <v>17</v>
      </c>
      <c r="Z70">
        <f>'GWAS-Embase-Results'!L39</f>
        <v>16</v>
      </c>
      <c r="AA70">
        <f t="shared" si="18"/>
        <v>695.14942900000005</v>
      </c>
    </row>
    <row r="71" spans="1:27" ht="18" x14ac:dyDescent="0.35">
      <c r="A71" s="14" t="s">
        <v>40</v>
      </c>
      <c r="B71" s="10">
        <f t="shared" si="16"/>
        <v>3.2380952380952378E-2</v>
      </c>
      <c r="C71" s="10">
        <f t="shared" si="15"/>
        <v>4.0983606557377046E-2</v>
      </c>
      <c r="D71" s="10">
        <f t="shared" si="15"/>
        <v>6.7226890756302518E-2</v>
      </c>
      <c r="E71" s="10">
        <f t="shared" si="15"/>
        <v>6.2893081761006289E-2</v>
      </c>
      <c r="F71" s="10">
        <f t="shared" si="15"/>
        <v>5.0381679389312976E-2</v>
      </c>
      <c r="G71" s="10">
        <f t="shared" si="15"/>
        <v>4.5614035087719301E-2</v>
      </c>
      <c r="H71" s="10">
        <f t="shared" si="15"/>
        <v>5.921052631578947E-2</v>
      </c>
      <c r="I71" s="10">
        <f t="shared" si="15"/>
        <v>7.0806100217864917E-2</v>
      </c>
      <c r="J71" s="10">
        <f t="shared" si="15"/>
        <v>6.7428571428571435E-2</v>
      </c>
      <c r="K71" s="10">
        <f t="shared" si="15"/>
        <v>7.407407407407407E-2</v>
      </c>
      <c r="L71" s="10">
        <f t="shared" si="15"/>
        <v>6.2176165803108807E-2</v>
      </c>
      <c r="M71" s="11">
        <f t="shared" si="17"/>
        <v>0.18552954305997196</v>
      </c>
      <c r="O71" t="s">
        <v>40</v>
      </c>
      <c r="P71">
        <f>'GWAS-Embase-Results'!B40</f>
        <v>17</v>
      </c>
      <c r="Q71">
        <f>'GWAS-Embase-Results'!C40</f>
        <v>20</v>
      </c>
      <c r="R71">
        <f>'GWAS-Embase-Results'!D40</f>
        <v>32</v>
      </c>
      <c r="S71">
        <f>'GWAS-Embase-Results'!E40</f>
        <v>40</v>
      </c>
      <c r="T71">
        <f>'GWAS-Embase-Results'!F40</f>
        <v>33</v>
      </c>
      <c r="U71">
        <f>'GWAS-Embase-Results'!G40</f>
        <v>39</v>
      </c>
      <c r="V71">
        <f>'GWAS-Embase-Results'!H40</f>
        <v>45</v>
      </c>
      <c r="W71">
        <f>'GWAS-Embase-Results'!I40</f>
        <v>65</v>
      </c>
      <c r="X71">
        <f>'GWAS-Embase-Results'!J40</f>
        <v>59</v>
      </c>
      <c r="Y71">
        <f>'GWAS-Embase-Results'!K40</f>
        <v>64</v>
      </c>
      <c r="Z71">
        <f>'GWAS-Embase-Results'!L40</f>
        <v>48</v>
      </c>
      <c r="AA71">
        <f t="shared" si="18"/>
        <v>1512.0688419999999</v>
      </c>
    </row>
    <row r="72" spans="1:27" ht="18" x14ac:dyDescent="0.35">
      <c r="A72" s="14" t="s">
        <v>11</v>
      </c>
      <c r="B72" s="10">
        <f t="shared" si="16"/>
        <v>2.0952380952380951E-2</v>
      </c>
      <c r="C72" s="10">
        <f t="shared" si="15"/>
        <v>2.0491803278688523E-2</v>
      </c>
      <c r="D72" s="10">
        <f t="shared" si="15"/>
        <v>2.3109243697478993E-2</v>
      </c>
      <c r="E72" s="10">
        <f t="shared" si="15"/>
        <v>2.358490566037736E-2</v>
      </c>
      <c r="F72" s="10">
        <f t="shared" si="15"/>
        <v>3.3587786259541987E-2</v>
      </c>
      <c r="G72" s="10">
        <f t="shared" si="15"/>
        <v>2.5730994152046785E-2</v>
      </c>
      <c r="H72" s="10">
        <f t="shared" si="15"/>
        <v>4.3421052631578951E-2</v>
      </c>
      <c r="I72" s="10">
        <f t="shared" si="15"/>
        <v>3.7037037037037035E-2</v>
      </c>
      <c r="J72" s="10">
        <f t="shared" si="15"/>
        <v>2.4E-2</v>
      </c>
      <c r="K72" s="10">
        <f t="shared" si="15"/>
        <v>2.3148148148148147E-2</v>
      </c>
      <c r="L72" s="10">
        <f t="shared" si="15"/>
        <v>2.4611398963730571E-2</v>
      </c>
      <c r="M72" s="11">
        <f t="shared" si="17"/>
        <v>4.6251040571202891E-2</v>
      </c>
      <c r="O72" t="s">
        <v>11</v>
      </c>
      <c r="P72">
        <f>'GWAS-Embase-Results'!B41</f>
        <v>11</v>
      </c>
      <c r="Q72">
        <f>'GWAS-Embase-Results'!C41</f>
        <v>10</v>
      </c>
      <c r="R72">
        <f>'GWAS-Embase-Results'!D41</f>
        <v>11</v>
      </c>
      <c r="S72">
        <f>'GWAS-Embase-Results'!E41</f>
        <v>15</v>
      </c>
      <c r="T72">
        <f>'GWAS-Embase-Results'!F41</f>
        <v>22</v>
      </c>
      <c r="U72">
        <f>'GWAS-Embase-Results'!G41</f>
        <v>22</v>
      </c>
      <c r="V72">
        <f>'GWAS-Embase-Results'!H41</f>
        <v>33</v>
      </c>
      <c r="W72">
        <f>'GWAS-Embase-Results'!I41</f>
        <v>34</v>
      </c>
      <c r="X72">
        <f>'GWAS-Embase-Results'!J41</f>
        <v>21</v>
      </c>
      <c r="Y72">
        <f>'GWAS-Embase-Results'!K41</f>
        <v>20</v>
      </c>
      <c r="Z72">
        <f>'GWAS-Embase-Results'!L41</f>
        <v>19</v>
      </c>
      <c r="AA72">
        <f t="shared" si="18"/>
        <v>376.94674500000002</v>
      </c>
    </row>
    <row r="73" spans="1:27" ht="18" x14ac:dyDescent="0.35">
      <c r="A73" s="14" t="s">
        <v>15</v>
      </c>
      <c r="B73" s="10">
        <f t="shared" si="16"/>
        <v>1.9047619047619049E-2</v>
      </c>
      <c r="C73" s="10">
        <f t="shared" si="15"/>
        <v>3.4836065573770489E-2</v>
      </c>
      <c r="D73" s="10">
        <f t="shared" si="15"/>
        <v>3.5714285714285712E-2</v>
      </c>
      <c r="E73" s="10">
        <f t="shared" si="15"/>
        <v>3.9308176100628929E-2</v>
      </c>
      <c r="F73" s="10">
        <f t="shared" si="15"/>
        <v>2.9007633587786259E-2</v>
      </c>
      <c r="G73" s="10">
        <f t="shared" si="15"/>
        <v>2.2222222222222223E-2</v>
      </c>
      <c r="H73" s="10">
        <f t="shared" si="15"/>
        <v>3.0263157894736843E-2</v>
      </c>
      <c r="I73" s="10">
        <f t="shared" si="15"/>
        <v>1.8518518518518517E-2</v>
      </c>
      <c r="J73" s="10">
        <f t="shared" si="15"/>
        <v>2.057142857142857E-2</v>
      </c>
      <c r="K73" s="10">
        <f t="shared" si="15"/>
        <v>2.0833333333333332E-2</v>
      </c>
      <c r="L73" s="10">
        <f t="shared" si="15"/>
        <v>1.2953367875647668E-2</v>
      </c>
      <c r="M73" s="11">
        <f t="shared" si="17"/>
        <v>3.9174336515940458E-3</v>
      </c>
      <c r="O73" t="s">
        <v>15</v>
      </c>
      <c r="P73">
        <f>'GWAS-Embase-Results'!B42</f>
        <v>10</v>
      </c>
      <c r="Q73">
        <f>'GWAS-Embase-Results'!C42</f>
        <v>17</v>
      </c>
      <c r="R73">
        <f>'GWAS-Embase-Results'!D42</f>
        <v>17</v>
      </c>
      <c r="S73">
        <f>'GWAS-Embase-Results'!E42</f>
        <v>25</v>
      </c>
      <c r="T73">
        <f>'GWAS-Embase-Results'!F42</f>
        <v>19</v>
      </c>
      <c r="U73">
        <f>'GWAS-Embase-Results'!G42</f>
        <v>19</v>
      </c>
      <c r="V73">
        <f>'GWAS-Embase-Results'!H42</f>
        <v>23</v>
      </c>
      <c r="W73">
        <f>'GWAS-Embase-Results'!I42</f>
        <v>17</v>
      </c>
      <c r="X73">
        <f>'GWAS-Embase-Results'!J42</f>
        <v>18</v>
      </c>
      <c r="Y73">
        <f>'GWAS-Embase-Results'!K42</f>
        <v>18</v>
      </c>
      <c r="Z73">
        <f>'GWAS-Embase-Results'!L42</f>
        <v>10</v>
      </c>
      <c r="AA73">
        <f t="shared" si="18"/>
        <v>31.927149</v>
      </c>
    </row>
    <row r="74" spans="1:27" ht="18" x14ac:dyDescent="0.35">
      <c r="A74" s="14" t="s">
        <v>45</v>
      </c>
      <c r="B74" s="10">
        <f t="shared" si="16"/>
        <v>0.17904761904761904</v>
      </c>
      <c r="C74" s="10">
        <f t="shared" si="15"/>
        <v>0.19057377049180327</v>
      </c>
      <c r="D74" s="10">
        <f t="shared" si="15"/>
        <v>0.10714285714285714</v>
      </c>
      <c r="E74" s="10">
        <f t="shared" si="15"/>
        <v>0.14150943396226415</v>
      </c>
      <c r="F74" s="10">
        <f t="shared" si="15"/>
        <v>0.11755725190839694</v>
      </c>
      <c r="G74" s="10">
        <f t="shared" si="15"/>
        <v>0.1111111111111111</v>
      </c>
      <c r="H74" s="10">
        <f t="shared" si="15"/>
        <v>0.10263157894736842</v>
      </c>
      <c r="I74" s="10">
        <f t="shared" si="15"/>
        <v>0.1056644880174292</v>
      </c>
      <c r="J74" s="10">
        <f t="shared" si="15"/>
        <v>0.104</v>
      </c>
      <c r="K74" s="10">
        <f t="shared" si="15"/>
        <v>9.7222222222222224E-2</v>
      </c>
      <c r="L74" s="10">
        <f t="shared" si="15"/>
        <v>0.10621761658031088</v>
      </c>
      <c r="M74" s="11" t="s">
        <v>13</v>
      </c>
      <c r="O74" t="s">
        <v>45</v>
      </c>
      <c r="P74">
        <f>'GWAS-Embase-Results'!B43</f>
        <v>94</v>
      </c>
      <c r="Q74">
        <f>'GWAS-Embase-Results'!C43</f>
        <v>93</v>
      </c>
      <c r="R74">
        <f>'GWAS-Embase-Results'!D43</f>
        <v>51</v>
      </c>
      <c r="S74">
        <f>'GWAS-Embase-Results'!E43</f>
        <v>90</v>
      </c>
      <c r="T74">
        <f>'GWAS-Embase-Results'!F43</f>
        <v>77</v>
      </c>
      <c r="U74">
        <f>'GWAS-Embase-Results'!G43</f>
        <v>95</v>
      </c>
      <c r="V74">
        <f>'GWAS-Embase-Results'!H43</f>
        <v>78</v>
      </c>
      <c r="W74">
        <f>'GWAS-Embase-Results'!I43</f>
        <v>97</v>
      </c>
      <c r="X74">
        <f>'GWAS-Embase-Results'!J43</f>
        <v>91</v>
      </c>
      <c r="Y74">
        <f>'GWAS-Embase-Results'!K43</f>
        <v>84</v>
      </c>
      <c r="Z74">
        <f>'GWAS-Embase-Results'!L43</f>
        <v>82</v>
      </c>
      <c r="AA74">
        <f t="shared" si="18"/>
        <v>0</v>
      </c>
    </row>
    <row r="75" spans="1:27" ht="18" x14ac:dyDescent="0.35">
      <c r="A75" s="14" t="s">
        <v>44</v>
      </c>
      <c r="B75" s="10">
        <f t="shared" si="16"/>
        <v>3.0476190476190476E-2</v>
      </c>
      <c r="C75" s="10">
        <f t="shared" si="15"/>
        <v>2.4590163934426229E-2</v>
      </c>
      <c r="D75" s="10">
        <f t="shared" si="15"/>
        <v>3.5714285714285712E-2</v>
      </c>
      <c r="E75" s="10">
        <f t="shared" si="15"/>
        <v>5.0314465408805034E-2</v>
      </c>
      <c r="F75" s="10">
        <f t="shared" si="15"/>
        <v>3.3587786259541987E-2</v>
      </c>
      <c r="G75" s="10">
        <f t="shared" si="15"/>
        <v>3.7426900584795322E-2</v>
      </c>
      <c r="H75" s="10">
        <f t="shared" si="15"/>
        <v>3.6842105263157891E-2</v>
      </c>
      <c r="I75" s="10">
        <f t="shared" si="15"/>
        <v>5.2287581699346407E-2</v>
      </c>
      <c r="J75" s="10">
        <f t="shared" si="15"/>
        <v>4.3428571428571427E-2</v>
      </c>
      <c r="K75" s="10">
        <f t="shared" si="15"/>
        <v>4.0509259259259259E-2</v>
      </c>
      <c r="L75" s="10">
        <f t="shared" si="15"/>
        <v>5.9585492227979271E-2</v>
      </c>
      <c r="M75" s="11">
        <f t="shared" ref="M75" si="19">AA75/AA$18</f>
        <v>7.6560881319616608E-2</v>
      </c>
      <c r="O75" t="s">
        <v>44</v>
      </c>
      <c r="P75">
        <f>'GWAS-Embase-Results'!B44</f>
        <v>16</v>
      </c>
      <c r="Q75">
        <f>'GWAS-Embase-Results'!C44</f>
        <v>12</v>
      </c>
      <c r="R75">
        <f>'GWAS-Embase-Results'!D44</f>
        <v>17</v>
      </c>
      <c r="S75">
        <f>'GWAS-Embase-Results'!E44</f>
        <v>32</v>
      </c>
      <c r="T75">
        <f>'GWAS-Embase-Results'!F44</f>
        <v>22</v>
      </c>
      <c r="U75">
        <f>'GWAS-Embase-Results'!G44</f>
        <v>32</v>
      </c>
      <c r="V75">
        <f>'GWAS-Embase-Results'!H44</f>
        <v>28</v>
      </c>
      <c r="W75">
        <f>'GWAS-Embase-Results'!I44</f>
        <v>48</v>
      </c>
      <c r="X75">
        <f>'GWAS-Embase-Results'!J44</f>
        <v>38</v>
      </c>
      <c r="Y75">
        <f>'GWAS-Embase-Results'!K44</f>
        <v>35</v>
      </c>
      <c r="Z75">
        <f>'GWAS-Embase-Results'!L44</f>
        <v>46</v>
      </c>
      <c r="AA75">
        <f t="shared" si="18"/>
        <v>623.97244799999999</v>
      </c>
    </row>
    <row r="76" spans="1:27" ht="18" x14ac:dyDescent="0.35">
      <c r="A76" s="15" t="s">
        <v>80</v>
      </c>
      <c r="B76" s="12">
        <f>P76</f>
        <v>525</v>
      </c>
      <c r="C76" s="12">
        <f t="shared" ref="C76:L76" si="20">Q76</f>
        <v>488</v>
      </c>
      <c r="D76" s="12">
        <f t="shared" si="20"/>
        <v>476</v>
      </c>
      <c r="E76" s="12">
        <f t="shared" si="20"/>
        <v>636</v>
      </c>
      <c r="F76" s="12">
        <f t="shared" si="20"/>
        <v>655</v>
      </c>
      <c r="G76" s="12">
        <f t="shared" si="20"/>
        <v>855</v>
      </c>
      <c r="H76" s="12">
        <f t="shared" si="20"/>
        <v>760</v>
      </c>
      <c r="I76" s="12">
        <f t="shared" si="20"/>
        <v>918</v>
      </c>
      <c r="J76" s="12">
        <f t="shared" si="20"/>
        <v>875</v>
      </c>
      <c r="K76" s="12">
        <f t="shared" si="20"/>
        <v>864</v>
      </c>
      <c r="L76" s="12">
        <f t="shared" si="20"/>
        <v>772</v>
      </c>
      <c r="M76" s="13">
        <f>AA76</f>
        <v>8150.0165259999994</v>
      </c>
      <c r="O76" t="s">
        <v>80</v>
      </c>
      <c r="P76">
        <f>'GWAS-Embase-Results'!B45</f>
        <v>525</v>
      </c>
      <c r="Q76">
        <f>'GWAS-Embase-Results'!C45</f>
        <v>488</v>
      </c>
      <c r="R76">
        <f>'GWAS-Embase-Results'!D45</f>
        <v>476</v>
      </c>
      <c r="S76">
        <f>'GWAS-Embase-Results'!E45</f>
        <v>636</v>
      </c>
      <c r="T76">
        <f>'GWAS-Embase-Results'!F45</f>
        <v>655</v>
      </c>
      <c r="U76">
        <f>'GWAS-Embase-Results'!G45</f>
        <v>855</v>
      </c>
      <c r="V76">
        <f>'GWAS-Embase-Results'!H45</f>
        <v>760</v>
      </c>
      <c r="W76">
        <f>'GWAS-Embase-Results'!I45</f>
        <v>918</v>
      </c>
      <c r="X76">
        <f>'GWAS-Embase-Results'!J45</f>
        <v>875</v>
      </c>
      <c r="Y76">
        <f>'GWAS-Embase-Results'!K45</f>
        <v>864</v>
      </c>
      <c r="Z76">
        <f>'GWAS-Embase-Results'!L45</f>
        <v>772</v>
      </c>
      <c r="AA76">
        <v>8150.0165259999994</v>
      </c>
    </row>
    <row r="77" spans="1:27" x14ac:dyDescent="0.3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</row>
    <row r="78" spans="1:27" x14ac:dyDescent="0.3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</row>
    <row r="79" spans="1:27" x14ac:dyDescent="0.3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</row>
    <row r="80" spans="1:27" x14ac:dyDescent="0.3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</row>
    <row r="81" spans="1:18" x14ac:dyDescent="0.3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</row>
    <row r="82" spans="1:18" x14ac:dyDescent="0.3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</row>
    <row r="83" spans="1:18" x14ac:dyDescent="0.3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</row>
    <row r="84" spans="1:18" x14ac:dyDescent="0.3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</row>
    <row r="85" spans="1:18" x14ac:dyDescent="0.3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</row>
    <row r="86" spans="1:18" x14ac:dyDescent="0.3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</row>
    <row r="87" spans="1:18" x14ac:dyDescent="0.3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</row>
    <row r="88" spans="1:18" x14ac:dyDescent="0.3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R88" s="19"/>
    </row>
    <row r="89" spans="1:18" x14ac:dyDescent="0.3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</row>
    <row r="90" spans="1:18" x14ac:dyDescent="0.3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</row>
    <row r="91" spans="1:18" x14ac:dyDescent="0.3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</row>
    <row r="92" spans="1:18" x14ac:dyDescent="0.3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</row>
    <row r="93" spans="1:18" x14ac:dyDescent="0.3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</row>
    <row r="94" spans="1:18" x14ac:dyDescent="0.3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</row>
    <row r="95" spans="1:18" x14ac:dyDescent="0.3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</row>
    <row r="96" spans="1:18" x14ac:dyDescent="0.3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</row>
    <row r="97" spans="1:13" x14ac:dyDescent="0.3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</row>
    <row r="98" spans="1:13" x14ac:dyDescent="0.3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</row>
    <row r="99" spans="1:13" x14ac:dyDescent="0.3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</row>
    <row r="100" spans="1:13" x14ac:dyDescent="0.3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</row>
    <row r="101" spans="1:13" x14ac:dyDescent="0.3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</row>
    <row r="102" spans="1:13" x14ac:dyDescent="0.3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</row>
    <row r="103" spans="1:13" x14ac:dyDescent="0.3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</row>
    <row r="104" spans="1:13" x14ac:dyDescent="0.3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</row>
    <row r="105" spans="1:13" x14ac:dyDescent="0.3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</row>
    <row r="106" spans="1:13" x14ac:dyDescent="0.3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</row>
    <row r="107" spans="1:13" x14ac:dyDescent="0.3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</row>
    <row r="108" spans="1:13" x14ac:dyDescent="0.3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</row>
    <row r="109" spans="1:13" x14ac:dyDescent="0.3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</row>
    <row r="110" spans="1:13" x14ac:dyDescent="0.3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</row>
    <row r="111" spans="1:13" x14ac:dyDescent="0.3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</row>
    <row r="112" spans="1:13" x14ac:dyDescent="0.3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</row>
    <row r="113" spans="1:13" x14ac:dyDescent="0.3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3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3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3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3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3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3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3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3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3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35">
      <c r="M12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D8B63-83CB-4DB4-BBA7-764398D478FD}">
  <sheetPr>
    <tabColor theme="9" tint="-0.249977111117893"/>
  </sheetPr>
  <dimension ref="B1:P29"/>
  <sheetViews>
    <sheetView workbookViewId="0">
      <selection activeCell="A8" sqref="A8"/>
    </sheetView>
  </sheetViews>
  <sheetFormatPr defaultRowHeight="14.5" x14ac:dyDescent="0.35"/>
  <cols>
    <col min="1" max="1" width="24.90625" customWidth="1"/>
    <col min="2" max="2" width="35.453125" customWidth="1"/>
    <col min="3" max="3" width="27.453125" customWidth="1"/>
    <col min="4" max="15" width="20" customWidth="1"/>
    <col min="16" max="16" width="29.08984375" customWidth="1"/>
    <col min="17" max="17" width="9.36328125" customWidth="1"/>
  </cols>
  <sheetData>
    <row r="1" spans="2:16" x14ac:dyDescent="0.35">
      <c r="B1" t="s">
        <v>0</v>
      </c>
      <c r="C1" t="s">
        <v>1</v>
      </c>
      <c r="D1" t="s">
        <v>2</v>
      </c>
      <c r="E1" t="s">
        <v>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</row>
    <row r="2" spans="2:16" x14ac:dyDescent="0.35"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  <c r="J2" t="s">
        <v>17</v>
      </c>
      <c r="K2" t="s">
        <v>17</v>
      </c>
      <c r="L2" t="s">
        <v>17</v>
      </c>
      <c r="M2" t="s">
        <v>17</v>
      </c>
      <c r="N2" t="s">
        <v>17</v>
      </c>
      <c r="O2" t="s">
        <v>17</v>
      </c>
      <c r="P2" t="s">
        <v>17</v>
      </c>
    </row>
    <row r="3" spans="2:16" x14ac:dyDescent="0.35">
      <c r="C3" t="s">
        <v>16</v>
      </c>
      <c r="D3" t="s">
        <v>16</v>
      </c>
      <c r="E3" t="s">
        <v>16</v>
      </c>
      <c r="F3" t="s">
        <v>16</v>
      </c>
      <c r="G3" t="s">
        <v>16</v>
      </c>
      <c r="H3" t="s">
        <v>16</v>
      </c>
      <c r="I3" t="s">
        <v>16</v>
      </c>
      <c r="J3" t="s">
        <v>16</v>
      </c>
      <c r="K3" t="s">
        <v>16</v>
      </c>
      <c r="L3" t="s">
        <v>16</v>
      </c>
      <c r="M3" t="s">
        <v>16</v>
      </c>
      <c r="N3" t="s">
        <v>16</v>
      </c>
      <c r="O3" t="s">
        <v>16</v>
      </c>
      <c r="P3" t="s">
        <v>16</v>
      </c>
    </row>
    <row r="4" spans="2:16" x14ac:dyDescent="0.35">
      <c r="B4" t="s">
        <v>75</v>
      </c>
      <c r="C4" t="s">
        <v>4</v>
      </c>
      <c r="D4" t="str">
        <f>C4&amp;" and 1"</f>
        <v>exp geographic locations/ and 1</v>
      </c>
      <c r="E4" t="str">
        <f>C4&amp;" and 1 and 2"</f>
        <v>exp geographic locations/ and 1 and 2</v>
      </c>
      <c r="F4" t="str">
        <f>$C4&amp;" and 1 and "&amp;F$1&amp;"*.dt."</f>
        <v>exp geographic locations/ and 1 and 2014*.dt.</v>
      </c>
      <c r="G4" t="str">
        <f t="shared" ref="G4:O19" si="0">$C4&amp;" and 1 and "&amp;G$1&amp;"*.dt."</f>
        <v>exp geographic locations/ and 1 and 2015*.dt.</v>
      </c>
      <c r="H4" t="str">
        <f t="shared" si="0"/>
        <v>exp geographic locations/ and 1 and 2016*.dt.</v>
      </c>
      <c r="I4" t="str">
        <f t="shared" si="0"/>
        <v>exp geographic locations/ and 1 and 2017*.dt.</v>
      </c>
      <c r="J4" t="str">
        <f t="shared" si="0"/>
        <v>exp geographic locations/ and 1 and 2018*.dt.</v>
      </c>
      <c r="K4" t="str">
        <f t="shared" si="0"/>
        <v>exp geographic locations/ and 1 and 2019*.dt.</v>
      </c>
      <c r="L4" t="str">
        <f t="shared" si="0"/>
        <v>exp geographic locations/ and 1 and 2020*.dt.</v>
      </c>
      <c r="M4" t="str">
        <f t="shared" si="0"/>
        <v>exp geographic locations/ and 1 and 2021*.dt.</v>
      </c>
      <c r="N4" t="str">
        <f t="shared" si="0"/>
        <v>exp geographic locations/ and 1 and 2022*.dt.</v>
      </c>
      <c r="O4" t="str">
        <f t="shared" si="0"/>
        <v>exp geographic locations/ and 1 and 2023*.dt.</v>
      </c>
      <c r="P4" t="str">
        <f>$C4&amp;" and 1 and "&amp;P$1&amp;"*.dt."</f>
        <v>exp geographic locations/ and 1 and 2024*.dt.</v>
      </c>
    </row>
    <row r="5" spans="2:16" x14ac:dyDescent="0.35">
      <c r="B5" s="4" t="s">
        <v>76</v>
      </c>
      <c r="C5" t="s">
        <v>19</v>
      </c>
      <c r="D5" t="str">
        <f t="shared" ref="D5:D29" si="1">C5&amp;" and 1"</f>
        <v>(exp United States/ or Puerto Rico/ or United States Virgin Islands/) and 1</v>
      </c>
      <c r="E5" t="str">
        <f t="shared" ref="E5:E29" si="2">C5&amp;" and 1 and 2"</f>
        <v>(exp United States/ or Puerto Rico/ or United States Virgin Islands/) and 1 and 2</v>
      </c>
      <c r="F5" t="str">
        <f t="shared" ref="F5:O29" si="3">$C5&amp;" and 1 and "&amp;F$1&amp;"*.dt."</f>
        <v>(exp United States/ or Puerto Rico/ or United States Virgin Islands/) and 1 and 2014*.dt.</v>
      </c>
      <c r="G5" t="str">
        <f t="shared" si="0"/>
        <v>(exp United States/ or Puerto Rico/ or United States Virgin Islands/) and 1 and 2015*.dt.</v>
      </c>
      <c r="H5" t="str">
        <f t="shared" si="0"/>
        <v>(exp United States/ or Puerto Rico/ or United States Virgin Islands/) and 1 and 2016*.dt.</v>
      </c>
      <c r="I5" t="str">
        <f t="shared" si="0"/>
        <v>(exp United States/ or Puerto Rico/ or United States Virgin Islands/) and 1 and 2017*.dt.</v>
      </c>
      <c r="J5" t="str">
        <f t="shared" si="0"/>
        <v>(exp United States/ or Puerto Rico/ or United States Virgin Islands/) and 1 and 2018*.dt.</v>
      </c>
      <c r="K5" t="str">
        <f t="shared" si="0"/>
        <v>(exp United States/ or Puerto Rico/ or United States Virgin Islands/) and 1 and 2019*.dt.</v>
      </c>
      <c r="L5" t="str">
        <f t="shared" si="0"/>
        <v>(exp United States/ or Puerto Rico/ or United States Virgin Islands/) and 1 and 2020*.dt.</v>
      </c>
      <c r="M5" t="str">
        <f t="shared" si="0"/>
        <v>(exp United States/ or Puerto Rico/ or United States Virgin Islands/) and 1 and 2021*.dt.</v>
      </c>
      <c r="N5" t="str">
        <f t="shared" si="0"/>
        <v>(exp United States/ or Puerto Rico/ or United States Virgin Islands/) and 1 and 2022*.dt.</v>
      </c>
      <c r="O5" t="str">
        <f t="shared" si="0"/>
        <v>(exp United States/ or Puerto Rico/ or United States Virgin Islands/) and 1 and 2023*.dt.</v>
      </c>
      <c r="P5" t="str">
        <f t="shared" ref="P5:P29" si="4">$C5&amp;" and 1 and "&amp;P$1&amp;"*.dt."</f>
        <v>(exp United States/ or Puerto Rico/ or United States Virgin Islands/) and 1 and 2024*.dt.</v>
      </c>
    </row>
    <row r="6" spans="2:16" x14ac:dyDescent="0.35">
      <c r="B6" t="s">
        <v>38</v>
      </c>
      <c r="C6" t="s">
        <v>20</v>
      </c>
      <c r="D6" t="str">
        <f>C6&amp;" and 1"</f>
        <v>(north america/ or exp canada/ or greenland/ or mexico/ ) and 1</v>
      </c>
      <c r="E6" t="str">
        <f>C6&amp;" and 1 and 2"</f>
        <v>(north america/ or exp canada/ or greenland/ or mexico/ ) and 1 and 2</v>
      </c>
      <c r="F6" t="str">
        <f t="shared" ref="F6:P6" si="5">$C6&amp;" and 1 and "&amp;F$1&amp;"*.dt."</f>
        <v>(north america/ or exp canada/ or greenland/ or mexico/ ) and 1 and 2014*.dt.</v>
      </c>
      <c r="G6" t="str">
        <f t="shared" si="5"/>
        <v>(north america/ or exp canada/ or greenland/ or mexico/ ) and 1 and 2015*.dt.</v>
      </c>
      <c r="H6" t="str">
        <f t="shared" si="5"/>
        <v>(north america/ or exp canada/ or greenland/ or mexico/ ) and 1 and 2016*.dt.</v>
      </c>
      <c r="I6" t="str">
        <f t="shared" si="5"/>
        <v>(north america/ or exp canada/ or greenland/ or mexico/ ) and 1 and 2017*.dt.</v>
      </c>
      <c r="J6" t="str">
        <f t="shared" si="5"/>
        <v>(north america/ or exp canada/ or greenland/ or mexico/ ) and 1 and 2018*.dt.</v>
      </c>
      <c r="K6" t="str">
        <f t="shared" si="5"/>
        <v>(north america/ or exp canada/ or greenland/ or mexico/ ) and 1 and 2019*.dt.</v>
      </c>
      <c r="L6" t="str">
        <f t="shared" si="5"/>
        <v>(north america/ or exp canada/ or greenland/ or mexico/ ) and 1 and 2020*.dt.</v>
      </c>
      <c r="M6" t="str">
        <f t="shared" si="5"/>
        <v>(north america/ or exp canada/ or greenland/ or mexico/ ) and 1 and 2021*.dt.</v>
      </c>
      <c r="N6" t="str">
        <f t="shared" si="5"/>
        <v>(north america/ or exp canada/ or greenland/ or mexico/ ) and 1 and 2022*.dt.</v>
      </c>
      <c r="O6" t="str">
        <f t="shared" si="5"/>
        <v>(north america/ or exp canada/ or greenland/ or mexico/ ) and 1 and 2023*.dt.</v>
      </c>
      <c r="P6" t="str">
        <f t="shared" si="5"/>
        <v>(north america/ or exp canada/ or greenland/ or mexico/ ) and 1 and 2024*.dt.</v>
      </c>
    </row>
    <row r="7" spans="2:16" x14ac:dyDescent="0.35">
      <c r="B7" t="s">
        <v>77</v>
      </c>
      <c r="C7" t="s">
        <v>10</v>
      </c>
      <c r="D7" t="str">
        <f t="shared" si="1"/>
        <v>exp united kingdom/ and 1</v>
      </c>
      <c r="E7" t="str">
        <f t="shared" si="2"/>
        <v>exp united kingdom/ and 1 and 2</v>
      </c>
      <c r="F7" t="str">
        <f t="shared" si="3"/>
        <v>exp united kingdom/ and 1 and 2014*.dt.</v>
      </c>
      <c r="G7" t="str">
        <f t="shared" si="0"/>
        <v>exp united kingdom/ and 1 and 2015*.dt.</v>
      </c>
      <c r="H7" t="str">
        <f t="shared" si="0"/>
        <v>exp united kingdom/ and 1 and 2016*.dt.</v>
      </c>
      <c r="I7" t="str">
        <f t="shared" si="0"/>
        <v>exp united kingdom/ and 1 and 2017*.dt.</v>
      </c>
      <c r="J7" t="str">
        <f t="shared" si="0"/>
        <v>exp united kingdom/ and 1 and 2018*.dt.</v>
      </c>
      <c r="K7" t="str">
        <f t="shared" si="0"/>
        <v>exp united kingdom/ and 1 and 2019*.dt.</v>
      </c>
      <c r="L7" t="str">
        <f t="shared" si="0"/>
        <v>exp united kingdom/ and 1 and 2020*.dt.</v>
      </c>
      <c r="M7" t="str">
        <f t="shared" si="0"/>
        <v>exp united kingdom/ and 1 and 2021*.dt.</v>
      </c>
      <c r="N7" t="str">
        <f t="shared" si="0"/>
        <v>exp united kingdom/ and 1 and 2022*.dt.</v>
      </c>
      <c r="O7" t="str">
        <f t="shared" si="0"/>
        <v>exp united kingdom/ and 1 and 2023*.dt.</v>
      </c>
      <c r="P7" t="str">
        <f t="shared" si="4"/>
        <v>exp united kingdom/ and 1 and 2024*.dt.</v>
      </c>
    </row>
    <row r="8" spans="2:16" x14ac:dyDescent="0.35">
      <c r="B8" t="s">
        <v>39</v>
      </c>
      <c r="C8" t="s">
        <v>18</v>
      </c>
      <c r="D8" t="str">
        <f>C8&amp;" and 1"</f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</v>
      </c>
      <c r="E8" t="str">
        <f t="shared" si="2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</v>
      </c>
      <c r="F8" t="str">
        <f t="shared" si="3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2014*.dt.</v>
      </c>
      <c r="G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2015*.dt.</v>
      </c>
      <c r="H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2016*.dt.</v>
      </c>
      <c r="I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2017*.dt.</v>
      </c>
      <c r="J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2018*.dt.</v>
      </c>
      <c r="K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2019*.dt.</v>
      </c>
      <c r="L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2020*.dt.</v>
      </c>
      <c r="M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2021*.dt.</v>
      </c>
      <c r="N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2022*.dt.</v>
      </c>
      <c r="O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2023*.dt.</v>
      </c>
      <c r="P8" t="str">
        <f t="shared" si="4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2024*.dt.</v>
      </c>
    </row>
    <row r="9" spans="2:16" x14ac:dyDescent="0.35">
      <c r="B9" t="s">
        <v>41</v>
      </c>
      <c r="C9" t="s">
        <v>46</v>
      </c>
      <c r="D9" t="str">
        <f>C9&amp;" and 1"</f>
        <v>exp China/ and 1</v>
      </c>
      <c r="E9" t="str">
        <f>C9&amp;" and 1 and 2"</f>
        <v>exp China/ and 1 and 2</v>
      </c>
      <c r="F9" t="str">
        <f t="shared" ref="F9:P12" si="6">$C9&amp;" and 1 and "&amp;F$1&amp;"*.dt."</f>
        <v>exp China/ and 1 and 2014*.dt.</v>
      </c>
      <c r="G9" t="str">
        <f t="shared" si="6"/>
        <v>exp China/ and 1 and 2015*.dt.</v>
      </c>
      <c r="H9" t="str">
        <f t="shared" si="6"/>
        <v>exp China/ and 1 and 2016*.dt.</v>
      </c>
      <c r="I9" t="str">
        <f t="shared" si="6"/>
        <v>exp China/ and 1 and 2017*.dt.</v>
      </c>
      <c r="J9" t="str">
        <f t="shared" si="6"/>
        <v>exp China/ and 1 and 2018*.dt.</v>
      </c>
      <c r="K9" t="str">
        <f t="shared" si="6"/>
        <v>exp China/ and 1 and 2019*.dt.</v>
      </c>
      <c r="L9" t="str">
        <f t="shared" si="6"/>
        <v>exp China/ and 1 and 2020*.dt.</v>
      </c>
      <c r="M9" t="str">
        <f t="shared" si="6"/>
        <v>exp China/ and 1 and 2021*.dt.</v>
      </c>
      <c r="N9" t="str">
        <f t="shared" si="6"/>
        <v>exp China/ and 1 and 2022*.dt.</v>
      </c>
      <c r="O9" t="str">
        <f t="shared" si="6"/>
        <v>exp China/ and 1 and 2023*.dt.</v>
      </c>
      <c r="P9" t="str">
        <f t="shared" si="6"/>
        <v>exp China/ and 1 and 2024*.dt.</v>
      </c>
    </row>
    <row r="10" spans="2:16" x14ac:dyDescent="0.35">
      <c r="B10" t="s">
        <v>42</v>
      </c>
      <c r="C10" t="s">
        <v>47</v>
      </c>
      <c r="D10" t="str">
        <f>C10&amp;" and 1"</f>
        <v>(Asia, Eastern/ or exp Japan/ or exp Korea/ or Mongolia/ or Taiwan/) and 1</v>
      </c>
      <c r="E10" t="str">
        <f>C10&amp;" and 1 and 2"</f>
        <v>(Asia, Eastern/ or exp Japan/ or exp Korea/ or Mongolia/ or Taiwan/) and 1 and 2</v>
      </c>
      <c r="F10" t="str">
        <f t="shared" si="6"/>
        <v>(Asia, Eastern/ or exp Japan/ or exp Korea/ or Mongolia/ or Taiwan/) and 1 and 2014*.dt.</v>
      </c>
      <c r="G10" t="str">
        <f t="shared" si="6"/>
        <v>(Asia, Eastern/ or exp Japan/ or exp Korea/ or Mongolia/ or Taiwan/) and 1 and 2015*.dt.</v>
      </c>
      <c r="H10" t="str">
        <f t="shared" si="6"/>
        <v>(Asia, Eastern/ or exp Japan/ or exp Korea/ or Mongolia/ or Taiwan/) and 1 and 2016*.dt.</v>
      </c>
      <c r="I10" t="str">
        <f t="shared" si="6"/>
        <v>(Asia, Eastern/ or exp Japan/ or exp Korea/ or Mongolia/ or Taiwan/) and 1 and 2017*.dt.</v>
      </c>
      <c r="J10" t="str">
        <f t="shared" si="6"/>
        <v>(Asia, Eastern/ or exp Japan/ or exp Korea/ or Mongolia/ or Taiwan/) and 1 and 2018*.dt.</v>
      </c>
      <c r="K10" t="str">
        <f t="shared" si="6"/>
        <v>(Asia, Eastern/ or exp Japan/ or exp Korea/ or Mongolia/ or Taiwan/) and 1 and 2019*.dt.</v>
      </c>
      <c r="L10" t="str">
        <f t="shared" si="6"/>
        <v>(Asia, Eastern/ or exp Japan/ or exp Korea/ or Mongolia/ or Taiwan/) and 1 and 2020*.dt.</v>
      </c>
      <c r="M10" t="str">
        <f t="shared" si="6"/>
        <v>(Asia, Eastern/ or exp Japan/ or exp Korea/ or Mongolia/ or Taiwan/) and 1 and 2021*.dt.</v>
      </c>
      <c r="N10" t="str">
        <f t="shared" si="6"/>
        <v>(Asia, Eastern/ or exp Japan/ or exp Korea/ or Mongolia/ or Taiwan/) and 1 and 2022*.dt.</v>
      </c>
      <c r="O10" t="str">
        <f t="shared" si="6"/>
        <v>(Asia, Eastern/ or exp Japan/ or exp Korea/ or Mongolia/ or Taiwan/) and 1 and 2023*.dt.</v>
      </c>
      <c r="P10" t="str">
        <f t="shared" si="6"/>
        <v>(Asia, Eastern/ or exp Japan/ or exp Korea/ or Mongolia/ or Taiwan/) and 1 and 2024*.dt.</v>
      </c>
    </row>
    <row r="11" spans="2:16" x14ac:dyDescent="0.35">
      <c r="B11" t="s">
        <v>6</v>
      </c>
      <c r="C11" t="s">
        <v>7</v>
      </c>
      <c r="D11" t="str">
        <f>C11&amp;" and 1"</f>
        <v>exp asia, southern/ and 1</v>
      </c>
      <c r="E11" t="str">
        <f>C11&amp;" and 1 and 2"</f>
        <v>exp asia, southern/ and 1 and 2</v>
      </c>
      <c r="F11" t="str">
        <f t="shared" si="6"/>
        <v>exp asia, southern/ and 1 and 2014*.dt.</v>
      </c>
      <c r="G11" t="str">
        <f t="shared" si="6"/>
        <v>exp asia, southern/ and 1 and 2015*.dt.</v>
      </c>
      <c r="H11" t="str">
        <f t="shared" si="6"/>
        <v>exp asia, southern/ and 1 and 2016*.dt.</v>
      </c>
      <c r="I11" t="str">
        <f t="shared" si="6"/>
        <v>exp asia, southern/ and 1 and 2017*.dt.</v>
      </c>
      <c r="J11" t="str">
        <f t="shared" si="6"/>
        <v>exp asia, southern/ and 1 and 2018*.dt.</v>
      </c>
      <c r="K11" t="str">
        <f t="shared" si="6"/>
        <v>exp asia, southern/ and 1 and 2019*.dt.</v>
      </c>
      <c r="L11" t="str">
        <f t="shared" si="6"/>
        <v>exp asia, southern/ and 1 and 2020*.dt.</v>
      </c>
      <c r="M11" t="str">
        <f t="shared" si="6"/>
        <v>exp asia, southern/ and 1 and 2021*.dt.</v>
      </c>
      <c r="N11" t="str">
        <f t="shared" si="6"/>
        <v>exp asia, southern/ and 1 and 2022*.dt.</v>
      </c>
      <c r="O11" t="str">
        <f t="shared" si="6"/>
        <v>exp asia, southern/ and 1 and 2023*.dt.</v>
      </c>
      <c r="P11" t="str">
        <f t="shared" si="6"/>
        <v>exp asia, southern/ and 1 and 2024*.dt.</v>
      </c>
    </row>
    <row r="12" spans="2:16" x14ac:dyDescent="0.35">
      <c r="B12" t="s">
        <v>43</v>
      </c>
      <c r="C12" t="s">
        <v>8</v>
      </c>
      <c r="D12" t="str">
        <f>C12&amp;" and 1"</f>
        <v>exp asia, southeastern/ and 1</v>
      </c>
      <c r="E12" t="str">
        <f>C12&amp;" and 1 and 2"</f>
        <v>exp asia, southeastern/ and 1 and 2</v>
      </c>
      <c r="F12" t="str">
        <f t="shared" si="6"/>
        <v>exp asia, southeastern/ and 1 and 2014*.dt.</v>
      </c>
      <c r="G12" t="str">
        <f t="shared" si="6"/>
        <v>exp asia, southeastern/ and 1 and 2015*.dt.</v>
      </c>
      <c r="H12" t="str">
        <f t="shared" si="6"/>
        <v>exp asia, southeastern/ and 1 and 2016*.dt.</v>
      </c>
      <c r="I12" t="str">
        <f t="shared" si="6"/>
        <v>exp asia, southeastern/ and 1 and 2017*.dt.</v>
      </c>
      <c r="J12" t="str">
        <f t="shared" si="6"/>
        <v>exp asia, southeastern/ and 1 and 2018*.dt.</v>
      </c>
      <c r="K12" t="str">
        <f t="shared" si="6"/>
        <v>exp asia, southeastern/ and 1 and 2019*.dt.</v>
      </c>
      <c r="L12" t="str">
        <f t="shared" si="6"/>
        <v>exp asia, southeastern/ and 1 and 2020*.dt.</v>
      </c>
      <c r="M12" t="str">
        <f t="shared" si="6"/>
        <v>exp asia, southeastern/ and 1 and 2021*.dt.</v>
      </c>
      <c r="N12" t="str">
        <f t="shared" si="6"/>
        <v>exp asia, southeastern/ and 1 and 2022*.dt.</v>
      </c>
      <c r="O12" t="str">
        <f t="shared" si="6"/>
        <v>exp asia, southeastern/ and 1 and 2023*.dt.</v>
      </c>
      <c r="P12" t="str">
        <f t="shared" si="6"/>
        <v>exp asia, southeastern/ and 1 and 2024*.dt.</v>
      </c>
    </row>
    <row r="13" spans="2:16" x14ac:dyDescent="0.35">
      <c r="B13" t="s">
        <v>40</v>
      </c>
      <c r="C13" t="s">
        <v>5</v>
      </c>
      <c r="D13" t="str">
        <f t="shared" si="1"/>
        <v>exp Africa/ and 1</v>
      </c>
      <c r="E13" t="str">
        <f t="shared" si="2"/>
        <v>exp Africa/ and 1 and 2</v>
      </c>
      <c r="F13" t="str">
        <f t="shared" si="3"/>
        <v>exp Africa/ and 1 and 2014*.dt.</v>
      </c>
      <c r="G13" t="str">
        <f t="shared" si="0"/>
        <v>exp Africa/ and 1 and 2015*.dt.</v>
      </c>
      <c r="H13" t="str">
        <f t="shared" si="0"/>
        <v>exp Africa/ and 1 and 2016*.dt.</v>
      </c>
      <c r="I13" t="str">
        <f t="shared" si="0"/>
        <v>exp Africa/ and 1 and 2017*.dt.</v>
      </c>
      <c r="J13" t="str">
        <f t="shared" si="0"/>
        <v>exp Africa/ and 1 and 2018*.dt.</v>
      </c>
      <c r="K13" t="str">
        <f t="shared" si="0"/>
        <v>exp Africa/ and 1 and 2019*.dt.</v>
      </c>
      <c r="L13" t="str">
        <f t="shared" si="0"/>
        <v>exp Africa/ and 1 and 2020*.dt.</v>
      </c>
      <c r="M13" t="str">
        <f t="shared" si="0"/>
        <v>exp Africa/ and 1 and 2021*.dt.</v>
      </c>
      <c r="N13" t="str">
        <f t="shared" si="0"/>
        <v>exp Africa/ and 1 and 2022*.dt.</v>
      </c>
      <c r="O13" t="str">
        <f t="shared" si="0"/>
        <v>exp Africa/ and 1 and 2023*.dt.</v>
      </c>
      <c r="P13" t="str">
        <f t="shared" si="4"/>
        <v>exp Africa/ and 1 and 2024*.dt.</v>
      </c>
    </row>
    <row r="14" spans="2:16" x14ac:dyDescent="0.35">
      <c r="B14" t="s">
        <v>11</v>
      </c>
      <c r="C14" t="s">
        <v>12</v>
      </c>
      <c r="D14" t="str">
        <f t="shared" si="1"/>
        <v>exp Middle East/ and 1</v>
      </c>
      <c r="E14" t="str">
        <f t="shared" si="2"/>
        <v>exp Middle East/ and 1 and 2</v>
      </c>
      <c r="F14" t="str">
        <f t="shared" si="3"/>
        <v>exp Middle East/ and 1 and 2014*.dt.</v>
      </c>
      <c r="G14" t="str">
        <f t="shared" si="0"/>
        <v>exp Middle East/ and 1 and 2015*.dt.</v>
      </c>
      <c r="H14" t="str">
        <f t="shared" si="0"/>
        <v>exp Middle East/ and 1 and 2016*.dt.</v>
      </c>
      <c r="I14" t="str">
        <f t="shared" si="0"/>
        <v>exp Middle East/ and 1 and 2017*.dt.</v>
      </c>
      <c r="J14" t="str">
        <f t="shared" si="0"/>
        <v>exp Middle East/ and 1 and 2018*.dt.</v>
      </c>
      <c r="K14" t="str">
        <f t="shared" si="0"/>
        <v>exp Middle East/ and 1 and 2019*.dt.</v>
      </c>
      <c r="L14" t="str">
        <f t="shared" si="0"/>
        <v>exp Middle East/ and 1 and 2020*.dt.</v>
      </c>
      <c r="M14" t="str">
        <f t="shared" si="0"/>
        <v>exp Middle East/ and 1 and 2021*.dt.</v>
      </c>
      <c r="N14" t="str">
        <f t="shared" si="0"/>
        <v>exp Middle East/ and 1 and 2022*.dt.</v>
      </c>
      <c r="O14" t="str">
        <f t="shared" si="0"/>
        <v>exp Middle East/ and 1 and 2023*.dt.</v>
      </c>
      <c r="P14" t="str">
        <f t="shared" si="4"/>
        <v>exp Middle East/ and 1 and 2024*.dt.</v>
      </c>
    </row>
    <row r="15" spans="2:16" x14ac:dyDescent="0.35">
      <c r="B15" t="s">
        <v>15</v>
      </c>
      <c r="C15" t="s">
        <v>21</v>
      </c>
      <c r="D15" t="str">
        <f t="shared" si="1"/>
        <v>(exp Australia/ or New Zealand/) and 1</v>
      </c>
      <c r="E15" t="str">
        <f t="shared" si="2"/>
        <v>(exp Australia/ or New Zealand/) and 1 and 2</v>
      </c>
      <c r="F15" t="str">
        <f t="shared" si="3"/>
        <v>(exp Australia/ or New Zealand/) and 1 and 2014*.dt.</v>
      </c>
      <c r="G15" t="str">
        <f t="shared" si="0"/>
        <v>(exp Australia/ or New Zealand/) and 1 and 2015*.dt.</v>
      </c>
      <c r="H15" t="str">
        <f t="shared" si="0"/>
        <v>(exp Australia/ or New Zealand/) and 1 and 2016*.dt.</v>
      </c>
      <c r="I15" t="str">
        <f t="shared" si="0"/>
        <v>(exp Australia/ or New Zealand/) and 1 and 2017*.dt.</v>
      </c>
      <c r="J15" t="str">
        <f t="shared" si="0"/>
        <v>(exp Australia/ or New Zealand/) and 1 and 2018*.dt.</v>
      </c>
      <c r="K15" t="str">
        <f t="shared" si="0"/>
        <v>(exp Australia/ or New Zealand/) and 1 and 2019*.dt.</v>
      </c>
      <c r="L15" t="str">
        <f t="shared" si="0"/>
        <v>(exp Australia/ or New Zealand/) and 1 and 2020*.dt.</v>
      </c>
      <c r="M15" t="str">
        <f t="shared" si="0"/>
        <v>(exp Australia/ or New Zealand/) and 1 and 2021*.dt.</v>
      </c>
      <c r="N15" t="str">
        <f t="shared" si="0"/>
        <v>(exp Australia/ or New Zealand/) and 1 and 2022*.dt.</v>
      </c>
      <c r="O15" t="str">
        <f t="shared" si="0"/>
        <v>(exp Australia/ or New Zealand/) and 1 and 2023*.dt.</v>
      </c>
      <c r="P15" t="str">
        <f t="shared" si="4"/>
        <v>(exp Australia/ or New Zealand/) and 1 and 2024*.dt.</v>
      </c>
    </row>
    <row r="16" spans="2:16" x14ac:dyDescent="0.35">
      <c r="B16" t="s">
        <v>44</v>
      </c>
      <c r="C16" t="s">
        <v>48</v>
      </c>
      <c r="D16" t="str">
        <f>C16&amp;" and 1"</f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</v>
      </c>
      <c r="E16" t="str">
        <f>C16&amp;" and 1 and 2"</f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</v>
      </c>
      <c r="F16" t="str">
        <f t="shared" ref="F16:P16" si="7">$C16&amp;" and 1 and "&amp;F$1&amp;"*.dt."</f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2014*.dt.</v>
      </c>
      <c r="G16" t="str">
        <f t="shared" si="7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2015*.dt.</v>
      </c>
      <c r="H16" t="str">
        <f t="shared" si="7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2016*.dt.</v>
      </c>
      <c r="I16" t="str">
        <f t="shared" si="7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2017*.dt.</v>
      </c>
      <c r="J16" t="str">
        <f t="shared" si="7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2018*.dt.</v>
      </c>
      <c r="K16" t="str">
        <f t="shared" si="7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2019*.dt.</v>
      </c>
      <c r="L16" t="str">
        <f t="shared" si="7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2020*.dt.</v>
      </c>
      <c r="M16" t="str">
        <f t="shared" si="7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2021*.dt.</v>
      </c>
      <c r="N16" t="str">
        <f t="shared" si="7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2022*.dt.</v>
      </c>
      <c r="O16" t="str">
        <f t="shared" si="7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2023*.dt.</v>
      </c>
      <c r="P16" t="str">
        <f t="shared" si="7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2024*.dt.</v>
      </c>
    </row>
    <row r="17" spans="2:16" x14ac:dyDescent="0.35">
      <c r="B17" t="s">
        <v>63</v>
      </c>
      <c r="C17" t="s">
        <v>50</v>
      </c>
      <c r="D17" t="str">
        <f t="shared" si="1"/>
        <v>(4 and ( 5 OR 6 OR 7 OR 8 OR 9 OR 10 OR 11 OR 12 OR 13 OR 14 OR 15)) and 1</v>
      </c>
      <c r="E17" t="str">
        <f t="shared" si="2"/>
        <v>(4 and ( 5 OR 6 OR 7 OR 8 OR 9 OR 10 OR 11 OR 12 OR 13 OR 14 OR 15)) and 1 and 2</v>
      </c>
      <c r="F17" t="str">
        <f t="shared" si="3"/>
        <v>(4 and ( 5 OR 6 OR 7 OR 8 OR 9 OR 10 OR 11 OR 12 OR 13 OR 14 OR 15)) and 1 and 2014*.dt.</v>
      </c>
      <c r="G17" t="str">
        <f t="shared" si="0"/>
        <v>(4 and ( 5 OR 6 OR 7 OR 8 OR 9 OR 10 OR 11 OR 12 OR 13 OR 14 OR 15)) and 1 and 2015*.dt.</v>
      </c>
      <c r="H17" t="str">
        <f t="shared" si="0"/>
        <v>(4 and ( 5 OR 6 OR 7 OR 8 OR 9 OR 10 OR 11 OR 12 OR 13 OR 14 OR 15)) and 1 and 2016*.dt.</v>
      </c>
      <c r="I17" t="str">
        <f t="shared" si="0"/>
        <v>(4 and ( 5 OR 6 OR 7 OR 8 OR 9 OR 10 OR 11 OR 12 OR 13 OR 14 OR 15)) and 1 and 2017*.dt.</v>
      </c>
      <c r="J17" t="str">
        <f t="shared" si="0"/>
        <v>(4 and ( 5 OR 6 OR 7 OR 8 OR 9 OR 10 OR 11 OR 12 OR 13 OR 14 OR 15)) and 1 and 2018*.dt.</v>
      </c>
      <c r="K17" t="str">
        <f t="shared" si="0"/>
        <v>(4 and ( 5 OR 6 OR 7 OR 8 OR 9 OR 10 OR 11 OR 12 OR 13 OR 14 OR 15)) and 1 and 2019*.dt.</v>
      </c>
      <c r="L17" t="str">
        <f t="shared" si="0"/>
        <v>(4 and ( 5 OR 6 OR 7 OR 8 OR 9 OR 10 OR 11 OR 12 OR 13 OR 14 OR 15)) and 1 and 2020*.dt.</v>
      </c>
      <c r="M17" t="str">
        <f t="shared" si="0"/>
        <v>(4 and ( 5 OR 6 OR 7 OR 8 OR 9 OR 10 OR 11 OR 12 OR 13 OR 14 OR 15)) and 1 and 2021*.dt.</v>
      </c>
      <c r="N17" t="str">
        <f t="shared" si="0"/>
        <v>(4 and ( 5 OR 6 OR 7 OR 8 OR 9 OR 10 OR 11 OR 12 OR 13 OR 14 OR 15)) and 1 and 2022*.dt.</v>
      </c>
      <c r="O17" t="str">
        <f t="shared" si="0"/>
        <v>(4 and ( 5 OR 6 OR 7 OR 8 OR 9 OR 10 OR 11 OR 12 OR 13 OR 14 OR 15)) and 1 and 2023*.dt.</v>
      </c>
      <c r="P17" t="str">
        <f t="shared" si="4"/>
        <v>(4 and ( 5 OR 6 OR 7 OR 8 OR 9 OR 10 OR 11 OR 12 OR 13 OR 14 OR 15)) and 1 and 2024*.dt.</v>
      </c>
    </row>
    <row r="18" spans="2:16" x14ac:dyDescent="0.35">
      <c r="B18" t="s">
        <v>65</v>
      </c>
      <c r="C18" t="s">
        <v>51</v>
      </c>
      <c r="D18" t="str">
        <f t="shared" si="1"/>
        <v>(5 and ( 4 OR 6 OR 7 OR 8 OR 9 OR 10 OR 11 OR 12 OR 13 OR 14 OR 15)) and 1</v>
      </c>
      <c r="E18" t="str">
        <f t="shared" si="2"/>
        <v>(5 and ( 4 OR 6 OR 7 OR 8 OR 9 OR 10 OR 11 OR 12 OR 13 OR 14 OR 15)) and 1 and 2</v>
      </c>
      <c r="F18" t="str">
        <f t="shared" si="3"/>
        <v>(5 and ( 4 OR 6 OR 7 OR 8 OR 9 OR 10 OR 11 OR 12 OR 13 OR 14 OR 15)) and 1 and 2014*.dt.</v>
      </c>
      <c r="G18" t="str">
        <f t="shared" si="0"/>
        <v>(5 and ( 4 OR 6 OR 7 OR 8 OR 9 OR 10 OR 11 OR 12 OR 13 OR 14 OR 15)) and 1 and 2015*.dt.</v>
      </c>
      <c r="H18" t="str">
        <f t="shared" si="0"/>
        <v>(5 and ( 4 OR 6 OR 7 OR 8 OR 9 OR 10 OR 11 OR 12 OR 13 OR 14 OR 15)) and 1 and 2016*.dt.</v>
      </c>
      <c r="I18" t="str">
        <f t="shared" si="0"/>
        <v>(5 and ( 4 OR 6 OR 7 OR 8 OR 9 OR 10 OR 11 OR 12 OR 13 OR 14 OR 15)) and 1 and 2017*.dt.</v>
      </c>
      <c r="J18" t="str">
        <f t="shared" si="0"/>
        <v>(5 and ( 4 OR 6 OR 7 OR 8 OR 9 OR 10 OR 11 OR 12 OR 13 OR 14 OR 15)) and 1 and 2018*.dt.</v>
      </c>
      <c r="K18" t="str">
        <f t="shared" si="0"/>
        <v>(5 and ( 4 OR 6 OR 7 OR 8 OR 9 OR 10 OR 11 OR 12 OR 13 OR 14 OR 15)) and 1 and 2019*.dt.</v>
      </c>
      <c r="L18" t="str">
        <f t="shared" si="0"/>
        <v>(5 and ( 4 OR 6 OR 7 OR 8 OR 9 OR 10 OR 11 OR 12 OR 13 OR 14 OR 15)) and 1 and 2020*.dt.</v>
      </c>
      <c r="M18" t="str">
        <f t="shared" si="0"/>
        <v>(5 and ( 4 OR 6 OR 7 OR 8 OR 9 OR 10 OR 11 OR 12 OR 13 OR 14 OR 15)) and 1 and 2021*.dt.</v>
      </c>
      <c r="N18" t="str">
        <f t="shared" si="0"/>
        <v>(5 and ( 4 OR 6 OR 7 OR 8 OR 9 OR 10 OR 11 OR 12 OR 13 OR 14 OR 15)) and 1 and 2022*.dt.</v>
      </c>
      <c r="O18" t="str">
        <f t="shared" si="0"/>
        <v>(5 and ( 4 OR 6 OR 7 OR 8 OR 9 OR 10 OR 11 OR 12 OR 13 OR 14 OR 15)) and 1 and 2023*.dt.</v>
      </c>
      <c r="P18" t="str">
        <f t="shared" si="4"/>
        <v>(5 and ( 4 OR 6 OR 7 OR 8 OR 9 OR 10 OR 11 OR 12 OR 13 OR 14 OR 15)) and 1 and 2024*.dt.</v>
      </c>
    </row>
    <row r="19" spans="2:16" x14ac:dyDescent="0.35">
      <c r="B19" t="s">
        <v>66</v>
      </c>
      <c r="C19" t="s">
        <v>52</v>
      </c>
      <c r="D19" t="str">
        <f t="shared" si="1"/>
        <v>(6 and ( 4 OR 5 OR 7 OR 8 OR 9 OR 10 OR 11 OR 12 OR 13 OR 14 OR 15)) and 1</v>
      </c>
      <c r="E19" t="str">
        <f t="shared" si="2"/>
        <v>(6 and ( 4 OR 5 OR 7 OR 8 OR 9 OR 10 OR 11 OR 12 OR 13 OR 14 OR 15)) and 1 and 2</v>
      </c>
      <c r="F19" t="str">
        <f t="shared" si="3"/>
        <v>(6 and ( 4 OR 5 OR 7 OR 8 OR 9 OR 10 OR 11 OR 12 OR 13 OR 14 OR 15)) and 1 and 2014*.dt.</v>
      </c>
      <c r="G19" t="str">
        <f t="shared" si="0"/>
        <v>(6 and ( 4 OR 5 OR 7 OR 8 OR 9 OR 10 OR 11 OR 12 OR 13 OR 14 OR 15)) and 1 and 2015*.dt.</v>
      </c>
      <c r="H19" t="str">
        <f t="shared" si="0"/>
        <v>(6 and ( 4 OR 5 OR 7 OR 8 OR 9 OR 10 OR 11 OR 12 OR 13 OR 14 OR 15)) and 1 and 2016*.dt.</v>
      </c>
      <c r="I19" t="str">
        <f t="shared" si="0"/>
        <v>(6 and ( 4 OR 5 OR 7 OR 8 OR 9 OR 10 OR 11 OR 12 OR 13 OR 14 OR 15)) and 1 and 2017*.dt.</v>
      </c>
      <c r="J19" t="str">
        <f t="shared" si="0"/>
        <v>(6 and ( 4 OR 5 OR 7 OR 8 OR 9 OR 10 OR 11 OR 12 OR 13 OR 14 OR 15)) and 1 and 2018*.dt.</v>
      </c>
      <c r="K19" t="str">
        <f t="shared" si="0"/>
        <v>(6 and ( 4 OR 5 OR 7 OR 8 OR 9 OR 10 OR 11 OR 12 OR 13 OR 14 OR 15)) and 1 and 2019*.dt.</v>
      </c>
      <c r="L19" t="str">
        <f t="shared" si="0"/>
        <v>(6 and ( 4 OR 5 OR 7 OR 8 OR 9 OR 10 OR 11 OR 12 OR 13 OR 14 OR 15)) and 1 and 2020*.dt.</v>
      </c>
      <c r="M19" t="str">
        <f t="shared" si="0"/>
        <v>(6 and ( 4 OR 5 OR 7 OR 8 OR 9 OR 10 OR 11 OR 12 OR 13 OR 14 OR 15)) and 1 and 2021*.dt.</v>
      </c>
      <c r="N19" t="str">
        <f t="shared" si="0"/>
        <v>(6 and ( 4 OR 5 OR 7 OR 8 OR 9 OR 10 OR 11 OR 12 OR 13 OR 14 OR 15)) and 1 and 2022*.dt.</v>
      </c>
      <c r="O19" t="str">
        <f t="shared" si="0"/>
        <v>(6 and ( 4 OR 5 OR 7 OR 8 OR 9 OR 10 OR 11 OR 12 OR 13 OR 14 OR 15)) and 1 and 2023*.dt.</v>
      </c>
      <c r="P19" t="str">
        <f t="shared" si="4"/>
        <v>(6 and ( 4 OR 5 OR 7 OR 8 OR 9 OR 10 OR 11 OR 12 OR 13 OR 14 OR 15)) and 1 and 2024*.dt.</v>
      </c>
    </row>
    <row r="20" spans="2:16" x14ac:dyDescent="0.35">
      <c r="B20" t="s">
        <v>67</v>
      </c>
      <c r="C20" t="s">
        <v>53</v>
      </c>
      <c r="D20" t="str">
        <f t="shared" si="1"/>
        <v>(7 AND (4 OR 5 OR 6 OR 8 OR 9 OR 10 OR 11 OR 12 OR 13 OR 14 OR 15)) and 1</v>
      </c>
      <c r="E20" t="str">
        <f t="shared" si="2"/>
        <v>(7 AND (4 OR 5 OR 6 OR 8 OR 9 OR 10 OR 11 OR 12 OR 13 OR 14 OR 15)) and 1 and 2</v>
      </c>
      <c r="F20" t="str">
        <f t="shared" si="3"/>
        <v>(7 AND (4 OR 5 OR 6 OR 8 OR 9 OR 10 OR 11 OR 12 OR 13 OR 14 OR 15)) and 1 and 2014*.dt.</v>
      </c>
      <c r="G20" t="str">
        <f t="shared" si="3"/>
        <v>(7 AND (4 OR 5 OR 6 OR 8 OR 9 OR 10 OR 11 OR 12 OR 13 OR 14 OR 15)) and 1 and 2015*.dt.</v>
      </c>
      <c r="H20" t="str">
        <f t="shared" si="3"/>
        <v>(7 AND (4 OR 5 OR 6 OR 8 OR 9 OR 10 OR 11 OR 12 OR 13 OR 14 OR 15)) and 1 and 2016*.dt.</v>
      </c>
      <c r="I20" t="str">
        <f t="shared" si="3"/>
        <v>(7 AND (4 OR 5 OR 6 OR 8 OR 9 OR 10 OR 11 OR 12 OR 13 OR 14 OR 15)) and 1 and 2017*.dt.</v>
      </c>
      <c r="J20" t="str">
        <f t="shared" si="3"/>
        <v>(7 AND (4 OR 5 OR 6 OR 8 OR 9 OR 10 OR 11 OR 12 OR 13 OR 14 OR 15)) and 1 and 2018*.dt.</v>
      </c>
      <c r="K20" t="str">
        <f>$C20&amp;" and 1 and "&amp;K$1&amp;"*.dt."</f>
        <v>(7 AND (4 OR 5 OR 6 OR 8 OR 9 OR 10 OR 11 OR 12 OR 13 OR 14 OR 15)) and 1 and 2019*.dt.</v>
      </c>
      <c r="L20" t="str">
        <f t="shared" si="3"/>
        <v>(7 AND (4 OR 5 OR 6 OR 8 OR 9 OR 10 OR 11 OR 12 OR 13 OR 14 OR 15)) and 1 and 2020*.dt.</v>
      </c>
      <c r="M20" t="str">
        <f t="shared" si="3"/>
        <v>(7 AND (4 OR 5 OR 6 OR 8 OR 9 OR 10 OR 11 OR 12 OR 13 OR 14 OR 15)) and 1 and 2021*.dt.</v>
      </c>
      <c r="N20" t="str">
        <f t="shared" si="3"/>
        <v>(7 AND (4 OR 5 OR 6 OR 8 OR 9 OR 10 OR 11 OR 12 OR 13 OR 14 OR 15)) and 1 and 2022*.dt.</v>
      </c>
      <c r="O20" t="str">
        <f t="shared" si="3"/>
        <v>(7 AND (4 OR 5 OR 6 OR 8 OR 9 OR 10 OR 11 OR 12 OR 13 OR 14 OR 15)) and 1 and 2023*.dt.</v>
      </c>
      <c r="P20" t="str">
        <f t="shared" si="4"/>
        <v>(7 AND (4 OR 5 OR 6 OR 8 OR 9 OR 10 OR 11 OR 12 OR 13 OR 14 OR 15)) and 1 and 2024*.dt.</v>
      </c>
    </row>
    <row r="21" spans="2:16" x14ac:dyDescent="0.35">
      <c r="B21" t="s">
        <v>68</v>
      </c>
      <c r="C21" t="s">
        <v>54</v>
      </c>
      <c r="D21" t="str">
        <f t="shared" si="1"/>
        <v>(8 AND (4 OR 5 OR 6 OR 7 OR 9 OR 10 OR 11 OR 12 OR 13 OR 14 OR 15)) and 1</v>
      </c>
      <c r="E21" t="str">
        <f t="shared" si="2"/>
        <v>(8 AND (4 OR 5 OR 6 OR 7 OR 9 OR 10 OR 11 OR 12 OR 13 OR 14 OR 15)) and 1 and 2</v>
      </c>
      <c r="F21" t="str">
        <f t="shared" si="3"/>
        <v>(8 AND (4 OR 5 OR 6 OR 7 OR 9 OR 10 OR 11 OR 12 OR 13 OR 14 OR 15)) and 1 and 2014*.dt.</v>
      </c>
      <c r="G21" t="str">
        <f t="shared" si="3"/>
        <v>(8 AND (4 OR 5 OR 6 OR 7 OR 9 OR 10 OR 11 OR 12 OR 13 OR 14 OR 15)) and 1 and 2015*.dt.</v>
      </c>
      <c r="H21" t="str">
        <f t="shared" si="3"/>
        <v>(8 AND (4 OR 5 OR 6 OR 7 OR 9 OR 10 OR 11 OR 12 OR 13 OR 14 OR 15)) and 1 and 2016*.dt.</v>
      </c>
      <c r="I21" t="str">
        <f t="shared" si="3"/>
        <v>(8 AND (4 OR 5 OR 6 OR 7 OR 9 OR 10 OR 11 OR 12 OR 13 OR 14 OR 15)) and 1 and 2017*.dt.</v>
      </c>
      <c r="J21" t="str">
        <f t="shared" si="3"/>
        <v>(8 AND (4 OR 5 OR 6 OR 7 OR 9 OR 10 OR 11 OR 12 OR 13 OR 14 OR 15)) and 1 and 2018*.dt.</v>
      </c>
      <c r="K21" t="str">
        <f t="shared" si="3"/>
        <v>(8 AND (4 OR 5 OR 6 OR 7 OR 9 OR 10 OR 11 OR 12 OR 13 OR 14 OR 15)) and 1 and 2019*.dt.</v>
      </c>
      <c r="L21" t="str">
        <f t="shared" si="3"/>
        <v>(8 AND (4 OR 5 OR 6 OR 7 OR 9 OR 10 OR 11 OR 12 OR 13 OR 14 OR 15)) and 1 and 2020*.dt.</v>
      </c>
      <c r="M21" t="str">
        <f t="shared" si="3"/>
        <v>(8 AND (4 OR 5 OR 6 OR 7 OR 9 OR 10 OR 11 OR 12 OR 13 OR 14 OR 15)) and 1 and 2021*.dt.</v>
      </c>
      <c r="N21" t="str">
        <f t="shared" si="3"/>
        <v>(8 AND (4 OR 5 OR 6 OR 7 OR 9 OR 10 OR 11 OR 12 OR 13 OR 14 OR 15)) and 1 and 2022*.dt.</v>
      </c>
      <c r="O21" t="str">
        <f t="shared" si="3"/>
        <v>(8 AND (4 OR 5 OR 6 OR 7 OR 9 OR 10 OR 11 OR 12 OR 13 OR 14 OR 15)) and 1 and 2023*.dt.</v>
      </c>
      <c r="P21" t="str">
        <f t="shared" si="4"/>
        <v>(8 AND (4 OR 5 OR 6 OR 7 OR 9 OR 10 OR 11 OR 12 OR 13 OR 14 OR 15)) and 1 and 2024*.dt.</v>
      </c>
    </row>
    <row r="22" spans="2:16" x14ac:dyDescent="0.35">
      <c r="B22" t="s">
        <v>69</v>
      </c>
      <c r="C22" t="s">
        <v>55</v>
      </c>
      <c r="D22" t="str">
        <f t="shared" si="1"/>
        <v>(9 AND (4 OR 5 OR 6 OR 7 OR 8 OR 10 OR 11 OR 12 OR 13 OR 14 OR 15)) and 1</v>
      </c>
      <c r="E22" t="str">
        <f t="shared" si="2"/>
        <v>(9 AND (4 OR 5 OR 6 OR 7 OR 8 OR 10 OR 11 OR 12 OR 13 OR 14 OR 15)) and 1 and 2</v>
      </c>
      <c r="F22" t="str">
        <f t="shared" si="3"/>
        <v>(9 AND (4 OR 5 OR 6 OR 7 OR 8 OR 10 OR 11 OR 12 OR 13 OR 14 OR 15)) and 1 and 2014*.dt.</v>
      </c>
      <c r="G22" t="str">
        <f t="shared" si="3"/>
        <v>(9 AND (4 OR 5 OR 6 OR 7 OR 8 OR 10 OR 11 OR 12 OR 13 OR 14 OR 15)) and 1 and 2015*.dt.</v>
      </c>
      <c r="H22" t="str">
        <f t="shared" si="3"/>
        <v>(9 AND (4 OR 5 OR 6 OR 7 OR 8 OR 10 OR 11 OR 12 OR 13 OR 14 OR 15)) and 1 and 2016*.dt.</v>
      </c>
      <c r="I22" t="str">
        <f t="shared" si="3"/>
        <v>(9 AND (4 OR 5 OR 6 OR 7 OR 8 OR 10 OR 11 OR 12 OR 13 OR 14 OR 15)) and 1 and 2017*.dt.</v>
      </c>
      <c r="J22" t="str">
        <f t="shared" si="3"/>
        <v>(9 AND (4 OR 5 OR 6 OR 7 OR 8 OR 10 OR 11 OR 12 OR 13 OR 14 OR 15)) and 1 and 2018*.dt.</v>
      </c>
      <c r="K22" t="str">
        <f t="shared" si="3"/>
        <v>(9 AND (4 OR 5 OR 6 OR 7 OR 8 OR 10 OR 11 OR 12 OR 13 OR 14 OR 15)) and 1 and 2019*.dt.</v>
      </c>
      <c r="L22" t="str">
        <f t="shared" si="3"/>
        <v>(9 AND (4 OR 5 OR 6 OR 7 OR 8 OR 10 OR 11 OR 12 OR 13 OR 14 OR 15)) and 1 and 2020*.dt.</v>
      </c>
      <c r="M22" t="str">
        <f t="shared" si="3"/>
        <v>(9 AND (4 OR 5 OR 6 OR 7 OR 8 OR 10 OR 11 OR 12 OR 13 OR 14 OR 15)) and 1 and 2021*.dt.</v>
      </c>
      <c r="N22" t="str">
        <f t="shared" si="3"/>
        <v>(9 AND (4 OR 5 OR 6 OR 7 OR 8 OR 10 OR 11 OR 12 OR 13 OR 14 OR 15)) and 1 and 2022*.dt.</v>
      </c>
      <c r="O22" t="str">
        <f t="shared" si="3"/>
        <v>(9 AND (4 OR 5 OR 6 OR 7 OR 8 OR 10 OR 11 OR 12 OR 13 OR 14 OR 15)) and 1 and 2023*.dt.</v>
      </c>
      <c r="P22" t="str">
        <f t="shared" si="4"/>
        <v>(9 AND (4 OR 5 OR 6 OR 7 OR 8 OR 10 OR 11 OR 12 OR 13 OR 14 OR 15)) and 1 and 2024*.dt.</v>
      </c>
    </row>
    <row r="23" spans="2:16" x14ac:dyDescent="0.35">
      <c r="B23" t="s">
        <v>70</v>
      </c>
      <c r="C23" t="s">
        <v>56</v>
      </c>
      <c r="D23" t="str">
        <f t="shared" si="1"/>
        <v>(10 AND (4 OR 5 OR 6 OR 7 OR 8 OR 9 OR 11 OR 12 OR 13 OR 14 OR 15)) and 1</v>
      </c>
      <c r="E23" t="str">
        <f t="shared" si="2"/>
        <v>(10 AND (4 OR 5 OR 6 OR 7 OR 8 OR 9 OR 11 OR 12 OR 13 OR 14 OR 15)) and 1 and 2</v>
      </c>
      <c r="F23" t="str">
        <f t="shared" si="3"/>
        <v>(10 AND (4 OR 5 OR 6 OR 7 OR 8 OR 9 OR 11 OR 12 OR 13 OR 14 OR 15)) and 1 and 2014*.dt.</v>
      </c>
      <c r="G23" t="str">
        <f t="shared" si="3"/>
        <v>(10 AND (4 OR 5 OR 6 OR 7 OR 8 OR 9 OR 11 OR 12 OR 13 OR 14 OR 15)) and 1 and 2015*.dt.</v>
      </c>
      <c r="H23" t="str">
        <f t="shared" si="3"/>
        <v>(10 AND (4 OR 5 OR 6 OR 7 OR 8 OR 9 OR 11 OR 12 OR 13 OR 14 OR 15)) and 1 and 2016*.dt.</v>
      </c>
      <c r="I23" t="str">
        <f t="shared" si="3"/>
        <v>(10 AND (4 OR 5 OR 6 OR 7 OR 8 OR 9 OR 11 OR 12 OR 13 OR 14 OR 15)) and 1 and 2017*.dt.</v>
      </c>
      <c r="J23" t="str">
        <f t="shared" si="3"/>
        <v>(10 AND (4 OR 5 OR 6 OR 7 OR 8 OR 9 OR 11 OR 12 OR 13 OR 14 OR 15)) and 1 and 2018*.dt.</v>
      </c>
      <c r="K23" t="str">
        <f t="shared" si="3"/>
        <v>(10 AND (4 OR 5 OR 6 OR 7 OR 8 OR 9 OR 11 OR 12 OR 13 OR 14 OR 15)) and 1 and 2019*.dt.</v>
      </c>
      <c r="L23" t="str">
        <f t="shared" si="3"/>
        <v>(10 AND (4 OR 5 OR 6 OR 7 OR 8 OR 9 OR 11 OR 12 OR 13 OR 14 OR 15)) and 1 and 2020*.dt.</v>
      </c>
      <c r="M23" t="str">
        <f t="shared" si="3"/>
        <v>(10 AND (4 OR 5 OR 6 OR 7 OR 8 OR 9 OR 11 OR 12 OR 13 OR 14 OR 15)) and 1 and 2021*.dt.</v>
      </c>
      <c r="N23" t="str">
        <f t="shared" si="3"/>
        <v>(10 AND (4 OR 5 OR 6 OR 7 OR 8 OR 9 OR 11 OR 12 OR 13 OR 14 OR 15)) and 1 and 2022*.dt.</v>
      </c>
      <c r="O23" t="str">
        <f t="shared" si="3"/>
        <v>(10 AND (4 OR 5 OR 6 OR 7 OR 8 OR 9 OR 11 OR 12 OR 13 OR 14 OR 15)) and 1 and 2023*.dt.</v>
      </c>
      <c r="P23" t="str">
        <f t="shared" si="4"/>
        <v>(10 AND (4 OR 5 OR 6 OR 7 OR 8 OR 9 OR 11 OR 12 OR 13 OR 14 OR 15)) and 1 and 2024*.dt.</v>
      </c>
    </row>
    <row r="24" spans="2:16" x14ac:dyDescent="0.35">
      <c r="B24" t="s">
        <v>71</v>
      </c>
      <c r="C24" t="s">
        <v>57</v>
      </c>
      <c r="D24" t="str">
        <f t="shared" si="1"/>
        <v>(11 AND (4 OR 5 OR 6 OR 7 OR 8 OR 9 OR 10 OR 12 OR 13 OR 14 OR 15)) and 1</v>
      </c>
      <c r="E24" t="str">
        <f t="shared" si="2"/>
        <v>(11 AND (4 OR 5 OR 6 OR 7 OR 8 OR 9 OR 10 OR 12 OR 13 OR 14 OR 15)) and 1 and 2</v>
      </c>
      <c r="F24" t="str">
        <f t="shared" si="3"/>
        <v>(11 AND (4 OR 5 OR 6 OR 7 OR 8 OR 9 OR 10 OR 12 OR 13 OR 14 OR 15)) and 1 and 2014*.dt.</v>
      </c>
      <c r="G24" t="str">
        <f t="shared" si="3"/>
        <v>(11 AND (4 OR 5 OR 6 OR 7 OR 8 OR 9 OR 10 OR 12 OR 13 OR 14 OR 15)) and 1 and 2015*.dt.</v>
      </c>
      <c r="H24" t="str">
        <f t="shared" si="3"/>
        <v>(11 AND (4 OR 5 OR 6 OR 7 OR 8 OR 9 OR 10 OR 12 OR 13 OR 14 OR 15)) and 1 and 2016*.dt.</v>
      </c>
      <c r="I24" t="str">
        <f t="shared" si="3"/>
        <v>(11 AND (4 OR 5 OR 6 OR 7 OR 8 OR 9 OR 10 OR 12 OR 13 OR 14 OR 15)) and 1 and 2017*.dt.</v>
      </c>
      <c r="J24" t="str">
        <f t="shared" si="3"/>
        <v>(11 AND (4 OR 5 OR 6 OR 7 OR 8 OR 9 OR 10 OR 12 OR 13 OR 14 OR 15)) and 1 and 2018*.dt.</v>
      </c>
      <c r="K24" t="str">
        <f t="shared" si="3"/>
        <v>(11 AND (4 OR 5 OR 6 OR 7 OR 8 OR 9 OR 10 OR 12 OR 13 OR 14 OR 15)) and 1 and 2019*.dt.</v>
      </c>
      <c r="L24" t="str">
        <f t="shared" si="3"/>
        <v>(11 AND (4 OR 5 OR 6 OR 7 OR 8 OR 9 OR 10 OR 12 OR 13 OR 14 OR 15)) and 1 and 2020*.dt.</v>
      </c>
      <c r="M24" t="str">
        <f t="shared" si="3"/>
        <v>(11 AND (4 OR 5 OR 6 OR 7 OR 8 OR 9 OR 10 OR 12 OR 13 OR 14 OR 15)) and 1 and 2021*.dt.</v>
      </c>
      <c r="N24" t="str">
        <f t="shared" si="3"/>
        <v>(11 AND (4 OR 5 OR 6 OR 7 OR 8 OR 9 OR 10 OR 12 OR 13 OR 14 OR 15)) and 1 and 2022*.dt.</v>
      </c>
      <c r="O24" t="str">
        <f t="shared" si="3"/>
        <v>(11 AND (4 OR 5 OR 6 OR 7 OR 8 OR 9 OR 10 OR 12 OR 13 OR 14 OR 15)) and 1 and 2023*.dt.</v>
      </c>
      <c r="P24" t="str">
        <f t="shared" si="4"/>
        <v>(11 AND (4 OR 5 OR 6 OR 7 OR 8 OR 9 OR 10 OR 12 OR 13 OR 14 OR 15)) and 1 and 2024*.dt.</v>
      </c>
    </row>
    <row r="25" spans="2:16" x14ac:dyDescent="0.35">
      <c r="B25" t="s">
        <v>64</v>
      </c>
      <c r="C25" t="s">
        <v>58</v>
      </c>
      <c r="D25" t="str">
        <f t="shared" si="1"/>
        <v>(12 AND (4 OR 5 OR 6 OR 7 OR 8 OR 9 OR 10 OR 11 OR 13 OR 14 OR 15)) and 1</v>
      </c>
      <c r="E25" t="str">
        <f t="shared" si="2"/>
        <v>(12 AND (4 OR 5 OR 6 OR 7 OR 8 OR 9 OR 10 OR 11 OR 13 OR 14 OR 15)) and 1 and 2</v>
      </c>
      <c r="F25" t="str">
        <f t="shared" si="3"/>
        <v>(12 AND (4 OR 5 OR 6 OR 7 OR 8 OR 9 OR 10 OR 11 OR 13 OR 14 OR 15)) and 1 and 2014*.dt.</v>
      </c>
      <c r="G25" t="str">
        <f t="shared" si="3"/>
        <v>(12 AND (4 OR 5 OR 6 OR 7 OR 8 OR 9 OR 10 OR 11 OR 13 OR 14 OR 15)) and 1 and 2015*.dt.</v>
      </c>
      <c r="H25" t="str">
        <f t="shared" si="3"/>
        <v>(12 AND (4 OR 5 OR 6 OR 7 OR 8 OR 9 OR 10 OR 11 OR 13 OR 14 OR 15)) and 1 and 2016*.dt.</v>
      </c>
      <c r="I25" t="str">
        <f t="shared" si="3"/>
        <v>(12 AND (4 OR 5 OR 6 OR 7 OR 8 OR 9 OR 10 OR 11 OR 13 OR 14 OR 15)) and 1 and 2017*.dt.</v>
      </c>
      <c r="J25" t="str">
        <f t="shared" si="3"/>
        <v>(12 AND (4 OR 5 OR 6 OR 7 OR 8 OR 9 OR 10 OR 11 OR 13 OR 14 OR 15)) and 1 and 2018*.dt.</v>
      </c>
      <c r="K25" t="str">
        <f t="shared" si="3"/>
        <v>(12 AND (4 OR 5 OR 6 OR 7 OR 8 OR 9 OR 10 OR 11 OR 13 OR 14 OR 15)) and 1 and 2019*.dt.</v>
      </c>
      <c r="L25" t="str">
        <f t="shared" si="3"/>
        <v>(12 AND (4 OR 5 OR 6 OR 7 OR 8 OR 9 OR 10 OR 11 OR 13 OR 14 OR 15)) and 1 and 2020*.dt.</v>
      </c>
      <c r="M25" t="str">
        <f t="shared" si="3"/>
        <v>(12 AND (4 OR 5 OR 6 OR 7 OR 8 OR 9 OR 10 OR 11 OR 13 OR 14 OR 15)) and 1 and 2021*.dt.</v>
      </c>
      <c r="N25" t="str">
        <f t="shared" si="3"/>
        <v>(12 AND (4 OR 5 OR 6 OR 7 OR 8 OR 9 OR 10 OR 11 OR 13 OR 14 OR 15)) and 1 and 2022*.dt.</v>
      </c>
      <c r="O25" t="str">
        <f t="shared" si="3"/>
        <v>(12 AND (4 OR 5 OR 6 OR 7 OR 8 OR 9 OR 10 OR 11 OR 13 OR 14 OR 15)) and 1 and 2023*.dt.</v>
      </c>
      <c r="P25" t="str">
        <f t="shared" si="4"/>
        <v>(12 AND (4 OR 5 OR 6 OR 7 OR 8 OR 9 OR 10 OR 11 OR 13 OR 14 OR 15)) and 1 and 2024*.dt.</v>
      </c>
    </row>
    <row r="26" spans="2:16" x14ac:dyDescent="0.35">
      <c r="B26" t="s">
        <v>72</v>
      </c>
      <c r="C26" t="s">
        <v>59</v>
      </c>
      <c r="D26" t="str">
        <f t="shared" si="1"/>
        <v>(13 AND (4 OR 5 OR 6 OR 7 OR 8 OR 9 OR 10 OR 11 OR 12 OR 14 OR 15)) and 1</v>
      </c>
      <c r="E26" t="str">
        <f t="shared" si="2"/>
        <v>(13 AND (4 OR 5 OR 6 OR 7 OR 8 OR 9 OR 10 OR 11 OR 12 OR 14 OR 15)) and 1 and 2</v>
      </c>
      <c r="F26" t="str">
        <f t="shared" si="3"/>
        <v>(13 AND (4 OR 5 OR 6 OR 7 OR 8 OR 9 OR 10 OR 11 OR 12 OR 14 OR 15)) and 1 and 2014*.dt.</v>
      </c>
      <c r="G26" t="str">
        <f t="shared" si="3"/>
        <v>(13 AND (4 OR 5 OR 6 OR 7 OR 8 OR 9 OR 10 OR 11 OR 12 OR 14 OR 15)) and 1 and 2015*.dt.</v>
      </c>
      <c r="H26" t="str">
        <f t="shared" si="3"/>
        <v>(13 AND (4 OR 5 OR 6 OR 7 OR 8 OR 9 OR 10 OR 11 OR 12 OR 14 OR 15)) and 1 and 2016*.dt.</v>
      </c>
      <c r="I26" t="str">
        <f t="shared" si="3"/>
        <v>(13 AND (4 OR 5 OR 6 OR 7 OR 8 OR 9 OR 10 OR 11 OR 12 OR 14 OR 15)) and 1 and 2017*.dt.</v>
      </c>
      <c r="J26" t="str">
        <f t="shared" si="3"/>
        <v>(13 AND (4 OR 5 OR 6 OR 7 OR 8 OR 9 OR 10 OR 11 OR 12 OR 14 OR 15)) and 1 and 2018*.dt.</v>
      </c>
      <c r="K26" t="str">
        <f t="shared" si="3"/>
        <v>(13 AND (4 OR 5 OR 6 OR 7 OR 8 OR 9 OR 10 OR 11 OR 12 OR 14 OR 15)) and 1 and 2019*.dt.</v>
      </c>
      <c r="L26" t="str">
        <f t="shared" si="3"/>
        <v>(13 AND (4 OR 5 OR 6 OR 7 OR 8 OR 9 OR 10 OR 11 OR 12 OR 14 OR 15)) and 1 and 2020*.dt.</v>
      </c>
      <c r="M26" t="str">
        <f t="shared" si="3"/>
        <v>(13 AND (4 OR 5 OR 6 OR 7 OR 8 OR 9 OR 10 OR 11 OR 12 OR 14 OR 15)) and 1 and 2021*.dt.</v>
      </c>
      <c r="N26" t="str">
        <f t="shared" si="3"/>
        <v>(13 AND (4 OR 5 OR 6 OR 7 OR 8 OR 9 OR 10 OR 11 OR 12 OR 14 OR 15)) and 1 and 2022*.dt.</v>
      </c>
      <c r="O26" t="str">
        <f t="shared" si="3"/>
        <v>(13 AND (4 OR 5 OR 6 OR 7 OR 8 OR 9 OR 10 OR 11 OR 12 OR 14 OR 15)) and 1 and 2023*.dt.</v>
      </c>
      <c r="P26" t="str">
        <f t="shared" si="4"/>
        <v>(13 AND (4 OR 5 OR 6 OR 7 OR 8 OR 9 OR 10 OR 11 OR 12 OR 14 OR 15)) and 1 and 2024*.dt.</v>
      </c>
    </row>
    <row r="27" spans="2:16" x14ac:dyDescent="0.35">
      <c r="B27" t="s">
        <v>73</v>
      </c>
      <c r="C27" t="s">
        <v>60</v>
      </c>
      <c r="D27" t="str">
        <f t="shared" si="1"/>
        <v>(14 AND (4 OR 5 OR 6 OR 7 OR 8 OR 9 OR 10 OR 11 OR 12 OR 13 OR 15)) and 1</v>
      </c>
      <c r="E27" t="str">
        <f t="shared" si="2"/>
        <v>(14 AND (4 OR 5 OR 6 OR 7 OR 8 OR 9 OR 10 OR 11 OR 12 OR 13 OR 15)) and 1 and 2</v>
      </c>
      <c r="F27" t="str">
        <f t="shared" si="3"/>
        <v>(14 AND (4 OR 5 OR 6 OR 7 OR 8 OR 9 OR 10 OR 11 OR 12 OR 13 OR 15)) and 1 and 2014*.dt.</v>
      </c>
      <c r="G27" t="str">
        <f t="shared" si="3"/>
        <v>(14 AND (4 OR 5 OR 6 OR 7 OR 8 OR 9 OR 10 OR 11 OR 12 OR 13 OR 15)) and 1 and 2015*.dt.</v>
      </c>
      <c r="H27" t="str">
        <f t="shared" si="3"/>
        <v>(14 AND (4 OR 5 OR 6 OR 7 OR 8 OR 9 OR 10 OR 11 OR 12 OR 13 OR 15)) and 1 and 2016*.dt.</v>
      </c>
      <c r="I27" t="str">
        <f t="shared" si="3"/>
        <v>(14 AND (4 OR 5 OR 6 OR 7 OR 8 OR 9 OR 10 OR 11 OR 12 OR 13 OR 15)) and 1 and 2017*.dt.</v>
      </c>
      <c r="J27" t="str">
        <f t="shared" si="3"/>
        <v>(14 AND (4 OR 5 OR 6 OR 7 OR 8 OR 9 OR 10 OR 11 OR 12 OR 13 OR 15)) and 1 and 2018*.dt.</v>
      </c>
      <c r="K27" t="str">
        <f t="shared" si="3"/>
        <v>(14 AND (4 OR 5 OR 6 OR 7 OR 8 OR 9 OR 10 OR 11 OR 12 OR 13 OR 15)) and 1 and 2019*.dt.</v>
      </c>
      <c r="L27" t="str">
        <f t="shared" si="3"/>
        <v>(14 AND (4 OR 5 OR 6 OR 7 OR 8 OR 9 OR 10 OR 11 OR 12 OR 13 OR 15)) and 1 and 2020*.dt.</v>
      </c>
      <c r="M27" t="str">
        <f t="shared" si="3"/>
        <v>(14 AND (4 OR 5 OR 6 OR 7 OR 8 OR 9 OR 10 OR 11 OR 12 OR 13 OR 15)) and 1 and 2021*.dt.</v>
      </c>
      <c r="N27" t="str">
        <f t="shared" si="3"/>
        <v>(14 AND (4 OR 5 OR 6 OR 7 OR 8 OR 9 OR 10 OR 11 OR 12 OR 13 OR 15)) and 1 and 2022*.dt.</v>
      </c>
      <c r="O27" t="str">
        <f t="shared" si="3"/>
        <v>(14 AND (4 OR 5 OR 6 OR 7 OR 8 OR 9 OR 10 OR 11 OR 12 OR 13 OR 15)) and 1 and 2023*.dt.</v>
      </c>
      <c r="P27" t="str">
        <f t="shared" si="4"/>
        <v>(14 AND (4 OR 5 OR 6 OR 7 OR 8 OR 9 OR 10 OR 11 OR 12 OR 13 OR 15)) and 1 and 2024*.dt.</v>
      </c>
    </row>
    <row r="28" spans="2:16" x14ac:dyDescent="0.35">
      <c r="B28" t="s">
        <v>74</v>
      </c>
      <c r="C28" t="s">
        <v>61</v>
      </c>
      <c r="D28" t="str">
        <f t="shared" si="1"/>
        <v>(15 AND (4 OR 5 OR 6 OR 7 OR 8 OR 9 OR 10 OR 11 OR 12 OR 13 OR 14)) and 1</v>
      </c>
      <c r="E28" t="str">
        <f t="shared" si="2"/>
        <v>(15 AND (4 OR 5 OR 6 OR 7 OR 8 OR 9 OR 10 OR 11 OR 12 OR 13 OR 14)) and 1 and 2</v>
      </c>
      <c r="F28" t="str">
        <f t="shared" si="3"/>
        <v>(15 AND (4 OR 5 OR 6 OR 7 OR 8 OR 9 OR 10 OR 11 OR 12 OR 13 OR 14)) and 1 and 2014*.dt.</v>
      </c>
      <c r="G28" t="str">
        <f t="shared" si="3"/>
        <v>(15 AND (4 OR 5 OR 6 OR 7 OR 8 OR 9 OR 10 OR 11 OR 12 OR 13 OR 14)) and 1 and 2015*.dt.</v>
      </c>
      <c r="H28" t="str">
        <f t="shared" si="3"/>
        <v>(15 AND (4 OR 5 OR 6 OR 7 OR 8 OR 9 OR 10 OR 11 OR 12 OR 13 OR 14)) and 1 and 2016*.dt.</v>
      </c>
      <c r="I28" t="str">
        <f t="shared" si="3"/>
        <v>(15 AND (4 OR 5 OR 6 OR 7 OR 8 OR 9 OR 10 OR 11 OR 12 OR 13 OR 14)) and 1 and 2017*.dt.</v>
      </c>
      <c r="J28" t="str">
        <f t="shared" si="3"/>
        <v>(15 AND (4 OR 5 OR 6 OR 7 OR 8 OR 9 OR 10 OR 11 OR 12 OR 13 OR 14)) and 1 and 2018*.dt.</v>
      </c>
      <c r="K28" t="str">
        <f t="shared" si="3"/>
        <v>(15 AND (4 OR 5 OR 6 OR 7 OR 8 OR 9 OR 10 OR 11 OR 12 OR 13 OR 14)) and 1 and 2019*.dt.</v>
      </c>
      <c r="L28" t="str">
        <f t="shared" si="3"/>
        <v>(15 AND (4 OR 5 OR 6 OR 7 OR 8 OR 9 OR 10 OR 11 OR 12 OR 13 OR 14)) and 1 and 2020*.dt.</v>
      </c>
      <c r="M28" t="str">
        <f t="shared" si="3"/>
        <v>(15 AND (4 OR 5 OR 6 OR 7 OR 8 OR 9 OR 10 OR 11 OR 12 OR 13 OR 14)) and 1 and 2021*.dt.</v>
      </c>
      <c r="N28" t="str">
        <f t="shared" si="3"/>
        <v>(15 AND (4 OR 5 OR 6 OR 7 OR 8 OR 9 OR 10 OR 11 OR 12 OR 13 OR 14)) and 1 and 2022*.dt.</v>
      </c>
      <c r="O28" t="str">
        <f t="shared" si="3"/>
        <v>(15 AND (4 OR 5 OR 6 OR 7 OR 8 OR 9 OR 10 OR 11 OR 12 OR 13 OR 14)) and 1 and 2023*.dt.</v>
      </c>
      <c r="P28" t="str">
        <f t="shared" si="4"/>
        <v>(15 AND (4 OR 5 OR 6 OR 7 OR 8 OR 9 OR 10 OR 11 OR 12 OR 13 OR 14)) and 1 and 2024*.dt.</v>
      </c>
    </row>
    <row r="29" spans="2:16" x14ac:dyDescent="0.35">
      <c r="B29" t="s">
        <v>62</v>
      </c>
      <c r="C29" t="s">
        <v>49</v>
      </c>
      <c r="D29" t="str">
        <f t="shared" si="1"/>
        <v>(exp africa/ or exp americas/ or exp asia/ or exp europe/  or exp oceania/) and 1</v>
      </c>
      <c r="E29" t="str">
        <f t="shared" si="2"/>
        <v>(exp africa/ or exp americas/ or exp asia/ or exp europe/  or exp oceania/) and 1 and 2</v>
      </c>
      <c r="F29" t="str">
        <f t="shared" si="3"/>
        <v>(exp africa/ or exp americas/ or exp asia/ or exp europe/  or exp oceania/) and 1 and 2014*.dt.</v>
      </c>
      <c r="G29" t="str">
        <f t="shared" si="3"/>
        <v>(exp africa/ or exp americas/ or exp asia/ or exp europe/  or exp oceania/) and 1 and 2015*.dt.</v>
      </c>
      <c r="H29" t="str">
        <f t="shared" si="3"/>
        <v>(exp africa/ or exp americas/ or exp asia/ or exp europe/  or exp oceania/) and 1 and 2016*.dt.</v>
      </c>
      <c r="I29" t="str">
        <f t="shared" si="3"/>
        <v>(exp africa/ or exp americas/ or exp asia/ or exp europe/  or exp oceania/) and 1 and 2017*.dt.</v>
      </c>
      <c r="J29" t="str">
        <f t="shared" si="3"/>
        <v>(exp africa/ or exp americas/ or exp asia/ or exp europe/  or exp oceania/) and 1 and 2018*.dt.</v>
      </c>
      <c r="K29" t="str">
        <f t="shared" si="3"/>
        <v>(exp africa/ or exp americas/ or exp asia/ or exp europe/  or exp oceania/) and 1 and 2019*.dt.</v>
      </c>
      <c r="L29" t="str">
        <f t="shared" si="3"/>
        <v>(exp africa/ or exp americas/ or exp asia/ or exp europe/  or exp oceania/) and 1 and 2020*.dt.</v>
      </c>
      <c r="M29" t="str">
        <f t="shared" si="3"/>
        <v>(exp africa/ or exp americas/ or exp asia/ or exp europe/  or exp oceania/) and 1 and 2021*.dt.</v>
      </c>
      <c r="N29" t="str">
        <f t="shared" si="3"/>
        <v>(exp africa/ or exp americas/ or exp asia/ or exp europe/  or exp oceania/) and 1 and 2022*.dt.</v>
      </c>
      <c r="O29" t="str">
        <f t="shared" si="3"/>
        <v>(exp africa/ or exp americas/ or exp asia/ or exp europe/  or exp oceania/) and 1 and 2023*.dt.</v>
      </c>
      <c r="P29" t="str">
        <f t="shared" si="4"/>
        <v>(exp africa/ or exp americas/ or exp asia/ or exp europe/  or exp oceania/) and 1 and 2024*.dt.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AC796-1EA5-49D1-A2EA-B9621C3C6D14}">
  <sheetPr>
    <tabColor theme="9" tint="-0.249977111117893"/>
  </sheetPr>
  <dimension ref="A1:O45"/>
  <sheetViews>
    <sheetView zoomScale="70" zoomScaleNormal="70" workbookViewId="0">
      <selection activeCell="N34" sqref="N34"/>
    </sheetView>
  </sheetViews>
  <sheetFormatPr defaultRowHeight="14.5" x14ac:dyDescent="0.35"/>
  <cols>
    <col min="1" max="1" width="28.36328125" customWidth="1"/>
    <col min="2" max="3" width="15.54296875" customWidth="1"/>
    <col min="4" max="4" width="16.90625" customWidth="1"/>
    <col min="5" max="15" width="9.36328125" customWidth="1"/>
  </cols>
  <sheetData>
    <row r="1" spans="1:15" x14ac:dyDescent="0.35">
      <c r="A1" t="s">
        <v>23</v>
      </c>
      <c r="B1" t="s">
        <v>22</v>
      </c>
      <c r="C1" t="s">
        <v>2</v>
      </c>
      <c r="D1" t="s">
        <v>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</row>
    <row r="2" spans="1:15" x14ac:dyDescent="0.35">
      <c r="A2" t="s">
        <v>75</v>
      </c>
      <c r="B2">
        <v>5097036</v>
      </c>
      <c r="C2">
        <v>26316</v>
      </c>
      <c r="D2">
        <v>18670</v>
      </c>
      <c r="E2">
        <v>1592</v>
      </c>
      <c r="F2">
        <v>1717</v>
      </c>
      <c r="G2">
        <v>1629</v>
      </c>
      <c r="H2">
        <v>1565</v>
      </c>
      <c r="I2">
        <v>1682</v>
      </c>
      <c r="J2">
        <v>1881</v>
      </c>
      <c r="K2">
        <v>2164</v>
      </c>
      <c r="L2">
        <v>1845</v>
      </c>
      <c r="M2">
        <v>1339</v>
      </c>
      <c r="N2">
        <v>1287</v>
      </c>
      <c r="O2">
        <v>1969</v>
      </c>
    </row>
    <row r="3" spans="1:15" x14ac:dyDescent="0.35">
      <c r="A3" t="s">
        <v>14</v>
      </c>
      <c r="B3">
        <v>1508293</v>
      </c>
      <c r="C3">
        <v>14598</v>
      </c>
      <c r="D3">
        <v>9333</v>
      </c>
      <c r="E3">
        <v>957</v>
      </c>
      <c r="F3">
        <v>965</v>
      </c>
      <c r="G3">
        <v>936</v>
      </c>
      <c r="H3">
        <v>815</v>
      </c>
      <c r="I3">
        <v>897</v>
      </c>
      <c r="J3">
        <v>917</v>
      </c>
      <c r="K3">
        <v>994</v>
      </c>
      <c r="L3">
        <v>848</v>
      </c>
      <c r="M3">
        <v>577</v>
      </c>
      <c r="N3">
        <v>608</v>
      </c>
      <c r="O3">
        <v>819</v>
      </c>
    </row>
    <row r="4" spans="1:15" x14ac:dyDescent="0.35">
      <c r="A4" t="s">
        <v>38</v>
      </c>
      <c r="B4">
        <v>258892</v>
      </c>
      <c r="C4">
        <v>1235</v>
      </c>
      <c r="D4">
        <v>905</v>
      </c>
      <c r="E4">
        <v>74</v>
      </c>
      <c r="F4">
        <v>77</v>
      </c>
      <c r="G4">
        <v>69</v>
      </c>
      <c r="H4">
        <v>82</v>
      </c>
      <c r="I4">
        <v>77</v>
      </c>
      <c r="J4">
        <v>94</v>
      </c>
      <c r="K4">
        <v>108</v>
      </c>
      <c r="L4">
        <v>109</v>
      </c>
      <c r="M4">
        <v>75</v>
      </c>
      <c r="N4">
        <v>72</v>
      </c>
      <c r="O4">
        <v>68</v>
      </c>
    </row>
    <row r="5" spans="1:15" x14ac:dyDescent="0.35">
      <c r="A5" t="s">
        <v>9</v>
      </c>
      <c r="B5">
        <v>400289</v>
      </c>
      <c r="C5">
        <v>2002</v>
      </c>
      <c r="D5">
        <v>1625</v>
      </c>
      <c r="E5">
        <v>123</v>
      </c>
      <c r="F5">
        <v>141</v>
      </c>
      <c r="G5">
        <v>136</v>
      </c>
      <c r="H5">
        <v>144</v>
      </c>
      <c r="I5">
        <v>150</v>
      </c>
      <c r="J5">
        <v>183</v>
      </c>
      <c r="K5">
        <v>176</v>
      </c>
      <c r="L5">
        <v>159</v>
      </c>
      <c r="M5">
        <v>108</v>
      </c>
      <c r="N5">
        <v>106</v>
      </c>
      <c r="O5">
        <v>199</v>
      </c>
    </row>
    <row r="6" spans="1:15" x14ac:dyDescent="0.35">
      <c r="A6" t="s">
        <v>39</v>
      </c>
      <c r="B6">
        <v>1171557</v>
      </c>
      <c r="C6">
        <v>3921</v>
      </c>
      <c r="D6">
        <v>2898</v>
      </c>
      <c r="E6">
        <v>262</v>
      </c>
      <c r="F6">
        <v>302</v>
      </c>
      <c r="G6">
        <v>271</v>
      </c>
      <c r="H6">
        <v>249</v>
      </c>
      <c r="I6">
        <v>251</v>
      </c>
      <c r="J6">
        <v>262</v>
      </c>
      <c r="K6">
        <v>318</v>
      </c>
      <c r="L6">
        <v>260</v>
      </c>
      <c r="M6">
        <v>187</v>
      </c>
      <c r="N6">
        <v>159</v>
      </c>
      <c r="O6">
        <v>377</v>
      </c>
    </row>
    <row r="7" spans="1:15" x14ac:dyDescent="0.35">
      <c r="A7" t="s">
        <v>41</v>
      </c>
      <c r="B7">
        <v>301894</v>
      </c>
      <c r="C7">
        <v>944</v>
      </c>
      <c r="D7">
        <v>886</v>
      </c>
      <c r="E7">
        <v>14</v>
      </c>
      <c r="F7">
        <v>31</v>
      </c>
      <c r="G7">
        <v>32</v>
      </c>
      <c r="H7">
        <v>45</v>
      </c>
      <c r="I7">
        <v>74</v>
      </c>
      <c r="J7">
        <v>98</v>
      </c>
      <c r="K7">
        <v>180</v>
      </c>
      <c r="L7">
        <v>127</v>
      </c>
      <c r="M7">
        <v>78</v>
      </c>
      <c r="N7">
        <v>72</v>
      </c>
      <c r="O7">
        <v>135</v>
      </c>
    </row>
    <row r="8" spans="1:15" x14ac:dyDescent="0.35">
      <c r="A8" t="s">
        <v>42</v>
      </c>
      <c r="B8">
        <v>275163</v>
      </c>
      <c r="C8">
        <v>988</v>
      </c>
      <c r="D8">
        <v>736</v>
      </c>
      <c r="E8">
        <v>42</v>
      </c>
      <c r="F8">
        <v>63</v>
      </c>
      <c r="G8">
        <v>70</v>
      </c>
      <c r="H8">
        <v>51</v>
      </c>
      <c r="I8">
        <v>68</v>
      </c>
      <c r="J8">
        <v>96</v>
      </c>
      <c r="K8">
        <v>81</v>
      </c>
      <c r="L8">
        <v>88</v>
      </c>
      <c r="M8">
        <v>48</v>
      </c>
      <c r="N8">
        <v>44</v>
      </c>
      <c r="O8">
        <v>85</v>
      </c>
    </row>
    <row r="9" spans="1:15" x14ac:dyDescent="0.35">
      <c r="A9" t="s">
        <v>6</v>
      </c>
      <c r="B9">
        <v>184678</v>
      </c>
      <c r="C9">
        <v>284</v>
      </c>
      <c r="D9">
        <v>247</v>
      </c>
      <c r="E9">
        <v>6</v>
      </c>
      <c r="F9">
        <v>7</v>
      </c>
      <c r="G9">
        <v>14</v>
      </c>
      <c r="H9">
        <v>24</v>
      </c>
      <c r="I9">
        <v>13</v>
      </c>
      <c r="J9">
        <v>24</v>
      </c>
      <c r="K9">
        <v>35</v>
      </c>
      <c r="L9">
        <v>25</v>
      </c>
      <c r="M9">
        <v>31</v>
      </c>
      <c r="N9">
        <v>32</v>
      </c>
      <c r="O9">
        <v>36</v>
      </c>
    </row>
    <row r="10" spans="1:15" x14ac:dyDescent="0.35">
      <c r="A10" t="s">
        <v>43</v>
      </c>
      <c r="B10">
        <v>119774</v>
      </c>
      <c r="C10">
        <v>267</v>
      </c>
      <c r="D10">
        <v>232</v>
      </c>
      <c r="E10">
        <v>6</v>
      </c>
      <c r="F10">
        <v>4</v>
      </c>
      <c r="G10">
        <v>18</v>
      </c>
      <c r="H10">
        <v>17</v>
      </c>
      <c r="I10">
        <v>25</v>
      </c>
      <c r="J10">
        <v>29</v>
      </c>
      <c r="K10">
        <v>37</v>
      </c>
      <c r="L10">
        <v>25</v>
      </c>
      <c r="M10">
        <v>23</v>
      </c>
      <c r="N10">
        <v>20</v>
      </c>
      <c r="O10">
        <v>28</v>
      </c>
    </row>
    <row r="11" spans="1:15" x14ac:dyDescent="0.35">
      <c r="A11" t="s">
        <v>40</v>
      </c>
      <c r="B11">
        <v>345482</v>
      </c>
      <c r="C11">
        <v>554</v>
      </c>
      <c r="D11">
        <v>453</v>
      </c>
      <c r="E11">
        <v>29</v>
      </c>
      <c r="F11">
        <v>30</v>
      </c>
      <c r="G11">
        <v>24</v>
      </c>
      <c r="H11">
        <v>35</v>
      </c>
      <c r="I11">
        <v>39</v>
      </c>
      <c r="J11">
        <v>41</v>
      </c>
      <c r="K11">
        <v>64</v>
      </c>
      <c r="L11">
        <v>54</v>
      </c>
      <c r="M11">
        <v>46</v>
      </c>
      <c r="N11">
        <v>38</v>
      </c>
      <c r="O11">
        <v>53</v>
      </c>
    </row>
    <row r="12" spans="1:15" x14ac:dyDescent="0.35">
      <c r="A12" t="s">
        <v>11</v>
      </c>
      <c r="B12">
        <v>172851</v>
      </c>
      <c r="C12">
        <v>810</v>
      </c>
      <c r="D12">
        <v>699</v>
      </c>
      <c r="E12">
        <v>42</v>
      </c>
      <c r="F12">
        <v>30</v>
      </c>
      <c r="G12">
        <v>32</v>
      </c>
      <c r="H12">
        <v>69</v>
      </c>
      <c r="I12">
        <v>57</v>
      </c>
      <c r="J12">
        <v>64</v>
      </c>
      <c r="K12">
        <v>107</v>
      </c>
      <c r="L12">
        <v>88</v>
      </c>
      <c r="M12">
        <v>59</v>
      </c>
      <c r="N12">
        <v>62</v>
      </c>
      <c r="O12">
        <v>89</v>
      </c>
    </row>
    <row r="13" spans="1:15" x14ac:dyDescent="0.35">
      <c r="A13" t="s">
        <v>15</v>
      </c>
      <c r="B13">
        <v>217688</v>
      </c>
      <c r="C13">
        <v>1027</v>
      </c>
      <c r="D13">
        <v>823</v>
      </c>
      <c r="E13">
        <v>66</v>
      </c>
      <c r="F13">
        <v>56</v>
      </c>
      <c r="G13">
        <v>58</v>
      </c>
      <c r="H13">
        <v>74</v>
      </c>
      <c r="I13">
        <v>54</v>
      </c>
      <c r="J13">
        <v>89</v>
      </c>
      <c r="K13">
        <v>70</v>
      </c>
      <c r="L13">
        <v>82</v>
      </c>
      <c r="M13">
        <v>95</v>
      </c>
      <c r="N13">
        <v>85</v>
      </c>
      <c r="O13">
        <v>94</v>
      </c>
    </row>
    <row r="14" spans="1:15" x14ac:dyDescent="0.35">
      <c r="A14" t="s">
        <v>44</v>
      </c>
      <c r="B14">
        <v>284687</v>
      </c>
      <c r="C14">
        <v>418</v>
      </c>
      <c r="D14">
        <v>350</v>
      </c>
      <c r="E14">
        <v>17</v>
      </c>
      <c r="F14">
        <v>43</v>
      </c>
      <c r="G14">
        <v>25</v>
      </c>
      <c r="H14">
        <v>17</v>
      </c>
      <c r="I14">
        <v>32</v>
      </c>
      <c r="J14">
        <v>33</v>
      </c>
      <c r="K14">
        <v>61</v>
      </c>
      <c r="L14">
        <v>31</v>
      </c>
      <c r="M14">
        <v>36</v>
      </c>
      <c r="N14">
        <v>23</v>
      </c>
      <c r="O14">
        <v>32</v>
      </c>
    </row>
    <row r="15" spans="1:15" x14ac:dyDescent="0.35">
      <c r="A15" t="s">
        <v>63</v>
      </c>
      <c r="B15">
        <v>120179</v>
      </c>
      <c r="C15">
        <v>323</v>
      </c>
      <c r="D15">
        <v>213</v>
      </c>
      <c r="E15">
        <v>22</v>
      </c>
      <c r="F15">
        <v>14</v>
      </c>
      <c r="G15">
        <v>30</v>
      </c>
      <c r="H15">
        <v>17</v>
      </c>
      <c r="I15">
        <v>27</v>
      </c>
      <c r="J15">
        <v>23</v>
      </c>
      <c r="K15">
        <v>21</v>
      </c>
      <c r="L15">
        <v>21</v>
      </c>
      <c r="M15">
        <v>13</v>
      </c>
      <c r="N15">
        <v>12</v>
      </c>
      <c r="O15">
        <v>13</v>
      </c>
    </row>
    <row r="16" spans="1:15" x14ac:dyDescent="0.35">
      <c r="A16" t="s">
        <v>65</v>
      </c>
      <c r="B16">
        <v>49910</v>
      </c>
      <c r="C16">
        <v>139</v>
      </c>
      <c r="D16">
        <v>102</v>
      </c>
      <c r="E16">
        <v>13</v>
      </c>
      <c r="F16">
        <v>3</v>
      </c>
      <c r="G16">
        <v>14</v>
      </c>
      <c r="H16">
        <v>13</v>
      </c>
      <c r="I16">
        <v>8</v>
      </c>
      <c r="J16">
        <v>10</v>
      </c>
      <c r="K16">
        <v>8</v>
      </c>
      <c r="L16">
        <v>9</v>
      </c>
      <c r="M16">
        <v>3</v>
      </c>
      <c r="N16">
        <v>7</v>
      </c>
      <c r="O16">
        <v>14</v>
      </c>
    </row>
    <row r="17" spans="1:15" x14ac:dyDescent="0.35">
      <c r="A17" t="s">
        <v>66</v>
      </c>
      <c r="B17">
        <v>56572</v>
      </c>
      <c r="C17">
        <v>146</v>
      </c>
      <c r="D17">
        <v>100</v>
      </c>
      <c r="E17">
        <v>6</v>
      </c>
      <c r="F17">
        <v>6</v>
      </c>
      <c r="G17">
        <v>11</v>
      </c>
      <c r="H17">
        <v>6</v>
      </c>
      <c r="I17">
        <v>11</v>
      </c>
      <c r="J17">
        <v>12</v>
      </c>
      <c r="K17">
        <v>9</v>
      </c>
      <c r="L17">
        <v>12</v>
      </c>
      <c r="M17">
        <v>8</v>
      </c>
      <c r="N17">
        <v>8</v>
      </c>
      <c r="O17">
        <v>11</v>
      </c>
    </row>
    <row r="18" spans="1:15" x14ac:dyDescent="0.35">
      <c r="A18" t="s">
        <v>67</v>
      </c>
      <c r="B18">
        <v>106903</v>
      </c>
      <c r="C18">
        <v>308</v>
      </c>
      <c r="D18">
        <v>230</v>
      </c>
      <c r="E18">
        <v>22</v>
      </c>
      <c r="F18">
        <v>11</v>
      </c>
      <c r="G18">
        <v>22</v>
      </c>
      <c r="H18">
        <v>34</v>
      </c>
      <c r="I18">
        <v>17</v>
      </c>
      <c r="J18">
        <v>17</v>
      </c>
      <c r="K18">
        <v>31</v>
      </c>
      <c r="L18">
        <v>23</v>
      </c>
      <c r="M18">
        <v>9</v>
      </c>
      <c r="N18">
        <v>19</v>
      </c>
      <c r="O18">
        <v>25</v>
      </c>
    </row>
    <row r="19" spans="1:15" x14ac:dyDescent="0.35">
      <c r="A19" t="s">
        <v>68</v>
      </c>
      <c r="B19">
        <v>38755</v>
      </c>
      <c r="C19">
        <v>81</v>
      </c>
      <c r="D19">
        <v>63</v>
      </c>
      <c r="E19">
        <v>6</v>
      </c>
      <c r="F19">
        <v>6</v>
      </c>
      <c r="G19">
        <v>4</v>
      </c>
      <c r="H19">
        <v>4</v>
      </c>
      <c r="I19">
        <v>7</v>
      </c>
      <c r="J19">
        <v>4</v>
      </c>
      <c r="K19">
        <v>16</v>
      </c>
      <c r="L19">
        <v>4</v>
      </c>
      <c r="M19">
        <v>5</v>
      </c>
      <c r="N19">
        <v>5</v>
      </c>
      <c r="O19">
        <v>2</v>
      </c>
    </row>
    <row r="20" spans="1:15" x14ac:dyDescent="0.35">
      <c r="A20" t="s">
        <v>69</v>
      </c>
      <c r="B20">
        <v>20715</v>
      </c>
      <c r="C20">
        <v>122</v>
      </c>
      <c r="D20">
        <v>97</v>
      </c>
      <c r="E20">
        <v>6</v>
      </c>
      <c r="F20">
        <v>5</v>
      </c>
      <c r="G20">
        <v>3</v>
      </c>
      <c r="H20">
        <v>17</v>
      </c>
      <c r="I20">
        <v>9</v>
      </c>
      <c r="J20">
        <v>11</v>
      </c>
      <c r="K20">
        <v>20</v>
      </c>
      <c r="L20">
        <v>7</v>
      </c>
      <c r="M20">
        <v>2</v>
      </c>
      <c r="N20">
        <v>9</v>
      </c>
      <c r="O20">
        <v>8</v>
      </c>
    </row>
    <row r="21" spans="1:15" x14ac:dyDescent="0.35">
      <c r="A21" t="s">
        <v>70</v>
      </c>
      <c r="B21">
        <v>24959</v>
      </c>
      <c r="C21">
        <v>32</v>
      </c>
      <c r="D21">
        <v>23</v>
      </c>
      <c r="E21">
        <v>0</v>
      </c>
      <c r="F21">
        <v>1</v>
      </c>
      <c r="G21">
        <v>4</v>
      </c>
      <c r="H21">
        <v>1</v>
      </c>
      <c r="I21">
        <v>5</v>
      </c>
      <c r="J21">
        <v>4</v>
      </c>
      <c r="K21">
        <v>1</v>
      </c>
      <c r="L21">
        <v>4</v>
      </c>
      <c r="M21">
        <v>1</v>
      </c>
      <c r="N21">
        <v>1</v>
      </c>
      <c r="O21">
        <v>1</v>
      </c>
    </row>
    <row r="22" spans="1:15" x14ac:dyDescent="0.35">
      <c r="A22" t="s">
        <v>71</v>
      </c>
      <c r="B22">
        <v>28208</v>
      </c>
      <c r="C22">
        <v>53</v>
      </c>
      <c r="D22">
        <v>41</v>
      </c>
      <c r="E22">
        <v>3</v>
      </c>
      <c r="F22">
        <v>2</v>
      </c>
      <c r="G22">
        <v>5</v>
      </c>
      <c r="H22">
        <v>1</v>
      </c>
      <c r="I22">
        <v>7</v>
      </c>
      <c r="J22">
        <v>6</v>
      </c>
      <c r="K22">
        <v>5</v>
      </c>
      <c r="L22">
        <v>5</v>
      </c>
      <c r="M22">
        <v>3</v>
      </c>
      <c r="N22">
        <v>1</v>
      </c>
      <c r="O22">
        <v>3</v>
      </c>
    </row>
    <row r="23" spans="1:15" x14ac:dyDescent="0.35">
      <c r="A23" t="s">
        <v>64</v>
      </c>
      <c r="B23">
        <v>19421</v>
      </c>
      <c r="C23">
        <v>30</v>
      </c>
      <c r="D23">
        <v>23</v>
      </c>
      <c r="E23">
        <v>2</v>
      </c>
      <c r="F23">
        <v>1</v>
      </c>
      <c r="G23">
        <v>3</v>
      </c>
      <c r="H23">
        <v>2</v>
      </c>
      <c r="I23">
        <v>1</v>
      </c>
      <c r="J23">
        <v>1</v>
      </c>
      <c r="K23">
        <v>4</v>
      </c>
      <c r="L23">
        <v>2</v>
      </c>
      <c r="M23">
        <v>1</v>
      </c>
      <c r="N23">
        <v>2</v>
      </c>
      <c r="O23">
        <v>4</v>
      </c>
    </row>
    <row r="24" spans="1:15" x14ac:dyDescent="0.35">
      <c r="A24" t="s">
        <v>72</v>
      </c>
      <c r="B24">
        <v>20594</v>
      </c>
      <c r="C24">
        <v>28</v>
      </c>
      <c r="D24">
        <v>21</v>
      </c>
      <c r="E24">
        <v>1</v>
      </c>
      <c r="F24">
        <v>2</v>
      </c>
      <c r="G24">
        <v>3</v>
      </c>
      <c r="H24">
        <v>3</v>
      </c>
      <c r="I24">
        <v>2</v>
      </c>
      <c r="J24">
        <v>3</v>
      </c>
      <c r="K24">
        <v>0</v>
      </c>
      <c r="L24">
        <v>3</v>
      </c>
      <c r="M24">
        <v>1</v>
      </c>
      <c r="N24">
        <v>2</v>
      </c>
      <c r="O24">
        <v>1</v>
      </c>
    </row>
    <row r="25" spans="1:15" x14ac:dyDescent="0.35">
      <c r="A25" t="s">
        <v>73</v>
      </c>
      <c r="B25">
        <v>24188</v>
      </c>
      <c r="C25">
        <v>66</v>
      </c>
      <c r="D25">
        <v>40</v>
      </c>
      <c r="E25">
        <v>3</v>
      </c>
      <c r="F25">
        <v>3</v>
      </c>
      <c r="G25">
        <v>5</v>
      </c>
      <c r="H25">
        <v>7</v>
      </c>
      <c r="I25">
        <v>4</v>
      </c>
      <c r="J25">
        <v>2</v>
      </c>
      <c r="K25">
        <v>3</v>
      </c>
      <c r="L25">
        <v>7</v>
      </c>
      <c r="M25">
        <v>1</v>
      </c>
      <c r="N25">
        <v>2</v>
      </c>
      <c r="O25">
        <v>3</v>
      </c>
    </row>
    <row r="26" spans="1:15" x14ac:dyDescent="0.35">
      <c r="A26" t="s">
        <v>74</v>
      </c>
      <c r="B26">
        <v>38899</v>
      </c>
      <c r="C26">
        <v>45</v>
      </c>
      <c r="D26">
        <v>30</v>
      </c>
      <c r="E26">
        <v>4</v>
      </c>
      <c r="F26">
        <v>4</v>
      </c>
      <c r="G26">
        <v>3</v>
      </c>
      <c r="H26">
        <v>3</v>
      </c>
      <c r="I26">
        <v>5</v>
      </c>
      <c r="J26">
        <v>1</v>
      </c>
      <c r="K26">
        <v>5</v>
      </c>
      <c r="L26">
        <v>3</v>
      </c>
      <c r="M26">
        <v>1</v>
      </c>
      <c r="N26">
        <v>0</v>
      </c>
      <c r="O26">
        <v>1</v>
      </c>
    </row>
    <row r="27" spans="1:15" x14ac:dyDescent="0.35">
      <c r="A27" t="s">
        <v>62</v>
      </c>
      <c r="B27">
        <v>4981668</v>
      </c>
      <c r="C27">
        <v>26297</v>
      </c>
      <c r="D27">
        <v>18653</v>
      </c>
      <c r="E27">
        <v>1592</v>
      </c>
      <c r="F27">
        <v>1717</v>
      </c>
      <c r="G27">
        <v>1628</v>
      </c>
      <c r="H27">
        <v>1565</v>
      </c>
      <c r="I27">
        <v>1682</v>
      </c>
      <c r="J27">
        <v>1878</v>
      </c>
      <c r="K27">
        <v>2160</v>
      </c>
      <c r="L27">
        <v>1839</v>
      </c>
      <c r="M27">
        <v>1337</v>
      </c>
      <c r="N27">
        <v>1286</v>
      </c>
      <c r="O27">
        <v>1969</v>
      </c>
    </row>
    <row r="31" spans="1:15" x14ac:dyDescent="0.35">
      <c r="A31" s="5" t="s">
        <v>23</v>
      </c>
      <c r="B31" s="5" t="s">
        <v>24</v>
      </c>
      <c r="C31" s="5" t="s">
        <v>25</v>
      </c>
      <c r="D31" s="5" t="s">
        <v>26</v>
      </c>
      <c r="E31" s="5" t="s">
        <v>27</v>
      </c>
      <c r="F31" s="5" t="s">
        <v>28</v>
      </c>
      <c r="G31" s="5" t="s">
        <v>29</v>
      </c>
      <c r="H31" s="5" t="s">
        <v>30</v>
      </c>
      <c r="I31" s="5" t="s">
        <v>31</v>
      </c>
      <c r="J31" s="5" t="s">
        <v>32</v>
      </c>
      <c r="K31" s="5" t="s">
        <v>33</v>
      </c>
      <c r="L31" s="5" t="s">
        <v>34</v>
      </c>
    </row>
    <row r="32" spans="1:15" x14ac:dyDescent="0.35">
      <c r="A32" t="s">
        <v>76</v>
      </c>
      <c r="B32">
        <f>E3-E15</f>
        <v>935</v>
      </c>
      <c r="C32">
        <f t="shared" ref="C32:L32" si="0">F3-F15</f>
        <v>951</v>
      </c>
      <c r="D32">
        <f t="shared" si="0"/>
        <v>906</v>
      </c>
      <c r="E32">
        <f t="shared" si="0"/>
        <v>798</v>
      </c>
      <c r="F32">
        <f t="shared" si="0"/>
        <v>870</v>
      </c>
      <c r="G32">
        <f t="shared" si="0"/>
        <v>894</v>
      </c>
      <c r="H32">
        <f t="shared" si="0"/>
        <v>973</v>
      </c>
      <c r="I32">
        <f t="shared" si="0"/>
        <v>827</v>
      </c>
      <c r="J32">
        <f t="shared" si="0"/>
        <v>564</v>
      </c>
      <c r="K32">
        <f t="shared" si="0"/>
        <v>596</v>
      </c>
      <c r="L32">
        <f t="shared" si="0"/>
        <v>806</v>
      </c>
    </row>
    <row r="33" spans="1:12" x14ac:dyDescent="0.35">
      <c r="A33" t="s">
        <v>38</v>
      </c>
      <c r="B33">
        <f t="shared" ref="B33:L33" si="1">E4-E17</f>
        <v>68</v>
      </c>
      <c r="C33">
        <f t="shared" si="1"/>
        <v>71</v>
      </c>
      <c r="D33">
        <f t="shared" si="1"/>
        <v>58</v>
      </c>
      <c r="E33">
        <f t="shared" si="1"/>
        <v>76</v>
      </c>
      <c r="F33">
        <f t="shared" si="1"/>
        <v>66</v>
      </c>
      <c r="G33">
        <f t="shared" si="1"/>
        <v>82</v>
      </c>
      <c r="H33">
        <f t="shared" si="1"/>
        <v>99</v>
      </c>
      <c r="I33">
        <f t="shared" si="1"/>
        <v>97</v>
      </c>
      <c r="J33">
        <f t="shared" si="1"/>
        <v>67</v>
      </c>
      <c r="K33">
        <f t="shared" si="1"/>
        <v>64</v>
      </c>
      <c r="L33">
        <f t="shared" si="1"/>
        <v>57</v>
      </c>
    </row>
    <row r="34" spans="1:12" x14ac:dyDescent="0.35">
      <c r="A34" t="s">
        <v>77</v>
      </c>
      <c r="B34">
        <f t="shared" ref="B34:L34" si="2">E5-E16</f>
        <v>110</v>
      </c>
      <c r="C34">
        <f t="shared" si="2"/>
        <v>138</v>
      </c>
      <c r="D34">
        <f t="shared" si="2"/>
        <v>122</v>
      </c>
      <c r="E34">
        <f t="shared" si="2"/>
        <v>131</v>
      </c>
      <c r="F34">
        <f t="shared" si="2"/>
        <v>142</v>
      </c>
      <c r="G34">
        <f t="shared" si="2"/>
        <v>173</v>
      </c>
      <c r="H34">
        <f t="shared" si="2"/>
        <v>168</v>
      </c>
      <c r="I34">
        <f t="shared" si="2"/>
        <v>150</v>
      </c>
      <c r="J34">
        <f t="shared" si="2"/>
        <v>105</v>
      </c>
      <c r="K34">
        <f t="shared" si="2"/>
        <v>99</v>
      </c>
      <c r="L34">
        <f t="shared" si="2"/>
        <v>185</v>
      </c>
    </row>
    <row r="35" spans="1:12" x14ac:dyDescent="0.35">
      <c r="A35" t="s">
        <v>39</v>
      </c>
      <c r="B35">
        <f t="shared" ref="B35:L35" si="3">E6-E18</f>
        <v>240</v>
      </c>
      <c r="C35">
        <f t="shared" si="3"/>
        <v>291</v>
      </c>
      <c r="D35">
        <f t="shared" si="3"/>
        <v>249</v>
      </c>
      <c r="E35">
        <f t="shared" si="3"/>
        <v>215</v>
      </c>
      <c r="F35">
        <f t="shared" si="3"/>
        <v>234</v>
      </c>
      <c r="G35">
        <f t="shared" si="3"/>
        <v>245</v>
      </c>
      <c r="H35">
        <f t="shared" si="3"/>
        <v>287</v>
      </c>
      <c r="I35">
        <f t="shared" si="3"/>
        <v>237</v>
      </c>
      <c r="J35">
        <f t="shared" si="3"/>
        <v>178</v>
      </c>
      <c r="K35">
        <f t="shared" si="3"/>
        <v>140</v>
      </c>
      <c r="L35">
        <f t="shared" si="3"/>
        <v>352</v>
      </c>
    </row>
    <row r="36" spans="1:12" x14ac:dyDescent="0.35">
      <c r="A36" t="s">
        <v>41</v>
      </c>
      <c r="B36">
        <f t="shared" ref="B36:L39" si="4">E7-E21</f>
        <v>14</v>
      </c>
      <c r="C36">
        <f t="shared" si="4"/>
        <v>30</v>
      </c>
      <c r="D36">
        <f t="shared" si="4"/>
        <v>28</v>
      </c>
      <c r="E36">
        <f t="shared" si="4"/>
        <v>44</v>
      </c>
      <c r="F36">
        <f t="shared" si="4"/>
        <v>69</v>
      </c>
      <c r="G36">
        <f t="shared" si="4"/>
        <v>94</v>
      </c>
      <c r="H36">
        <f t="shared" si="4"/>
        <v>179</v>
      </c>
      <c r="I36">
        <f t="shared" si="4"/>
        <v>123</v>
      </c>
      <c r="J36">
        <f t="shared" si="4"/>
        <v>77</v>
      </c>
      <c r="K36">
        <f t="shared" si="4"/>
        <v>71</v>
      </c>
      <c r="L36">
        <f t="shared" si="4"/>
        <v>134</v>
      </c>
    </row>
    <row r="37" spans="1:12" x14ac:dyDescent="0.35">
      <c r="A37" t="s">
        <v>42</v>
      </c>
      <c r="B37">
        <f t="shared" si="4"/>
        <v>39</v>
      </c>
      <c r="C37">
        <f t="shared" si="4"/>
        <v>61</v>
      </c>
      <c r="D37">
        <f t="shared" si="4"/>
        <v>65</v>
      </c>
      <c r="E37">
        <f t="shared" si="4"/>
        <v>50</v>
      </c>
      <c r="F37">
        <f t="shared" si="4"/>
        <v>61</v>
      </c>
      <c r="G37">
        <f t="shared" si="4"/>
        <v>90</v>
      </c>
      <c r="H37">
        <f t="shared" si="4"/>
        <v>76</v>
      </c>
      <c r="I37">
        <f t="shared" si="4"/>
        <v>83</v>
      </c>
      <c r="J37">
        <f t="shared" si="4"/>
        <v>45</v>
      </c>
      <c r="K37">
        <f t="shared" si="4"/>
        <v>43</v>
      </c>
      <c r="L37">
        <f t="shared" si="4"/>
        <v>82</v>
      </c>
    </row>
    <row r="38" spans="1:12" x14ac:dyDescent="0.35">
      <c r="A38" t="s">
        <v>6</v>
      </c>
      <c r="B38">
        <f t="shared" si="4"/>
        <v>4</v>
      </c>
      <c r="C38">
        <f t="shared" si="4"/>
        <v>6</v>
      </c>
      <c r="D38">
        <f t="shared" si="4"/>
        <v>11</v>
      </c>
      <c r="E38">
        <f t="shared" si="4"/>
        <v>22</v>
      </c>
      <c r="F38">
        <f t="shared" si="4"/>
        <v>12</v>
      </c>
      <c r="G38">
        <f t="shared" si="4"/>
        <v>23</v>
      </c>
      <c r="H38">
        <f t="shared" si="4"/>
        <v>31</v>
      </c>
      <c r="I38">
        <f t="shared" si="4"/>
        <v>23</v>
      </c>
      <c r="J38">
        <f t="shared" si="4"/>
        <v>30</v>
      </c>
      <c r="K38">
        <f t="shared" si="4"/>
        <v>30</v>
      </c>
      <c r="L38">
        <f t="shared" si="4"/>
        <v>32</v>
      </c>
    </row>
    <row r="39" spans="1:12" x14ac:dyDescent="0.35">
      <c r="A39" t="s">
        <v>43</v>
      </c>
      <c r="B39">
        <f t="shared" si="4"/>
        <v>5</v>
      </c>
      <c r="C39">
        <f t="shared" si="4"/>
        <v>2</v>
      </c>
      <c r="D39">
        <f t="shared" si="4"/>
        <v>15</v>
      </c>
      <c r="E39">
        <f t="shared" si="4"/>
        <v>14</v>
      </c>
      <c r="F39">
        <f t="shared" si="4"/>
        <v>23</v>
      </c>
      <c r="G39">
        <f t="shared" si="4"/>
        <v>26</v>
      </c>
      <c r="H39">
        <f t="shared" si="4"/>
        <v>37</v>
      </c>
      <c r="I39">
        <f t="shared" si="4"/>
        <v>22</v>
      </c>
      <c r="J39">
        <f t="shared" si="4"/>
        <v>22</v>
      </c>
      <c r="K39">
        <f t="shared" si="4"/>
        <v>18</v>
      </c>
      <c r="L39">
        <f t="shared" si="4"/>
        <v>27</v>
      </c>
    </row>
    <row r="40" spans="1:12" x14ac:dyDescent="0.35">
      <c r="A40" t="s">
        <v>40</v>
      </c>
      <c r="B40">
        <f t="shared" ref="B40:L41" si="5">E11-E19</f>
        <v>23</v>
      </c>
      <c r="C40">
        <f t="shared" si="5"/>
        <v>24</v>
      </c>
      <c r="D40">
        <f t="shared" si="5"/>
        <v>20</v>
      </c>
      <c r="E40">
        <f t="shared" si="5"/>
        <v>31</v>
      </c>
      <c r="F40">
        <f t="shared" si="5"/>
        <v>32</v>
      </c>
      <c r="G40">
        <f t="shared" si="5"/>
        <v>37</v>
      </c>
      <c r="H40">
        <f t="shared" si="5"/>
        <v>48</v>
      </c>
      <c r="I40">
        <f t="shared" si="5"/>
        <v>50</v>
      </c>
      <c r="J40">
        <f t="shared" si="5"/>
        <v>41</v>
      </c>
      <c r="K40">
        <f t="shared" si="5"/>
        <v>33</v>
      </c>
      <c r="L40">
        <f t="shared" si="5"/>
        <v>51</v>
      </c>
    </row>
    <row r="41" spans="1:12" x14ac:dyDescent="0.35">
      <c r="A41" t="s">
        <v>11</v>
      </c>
      <c r="B41">
        <f t="shared" si="5"/>
        <v>36</v>
      </c>
      <c r="C41">
        <f t="shared" si="5"/>
        <v>25</v>
      </c>
      <c r="D41">
        <f t="shared" si="5"/>
        <v>29</v>
      </c>
      <c r="E41">
        <f t="shared" si="5"/>
        <v>52</v>
      </c>
      <c r="F41">
        <f t="shared" si="5"/>
        <v>48</v>
      </c>
      <c r="G41">
        <f t="shared" si="5"/>
        <v>53</v>
      </c>
      <c r="H41">
        <f t="shared" si="5"/>
        <v>87</v>
      </c>
      <c r="I41">
        <f t="shared" si="5"/>
        <v>81</v>
      </c>
      <c r="J41">
        <f t="shared" si="5"/>
        <v>57</v>
      </c>
      <c r="K41">
        <f t="shared" si="5"/>
        <v>53</v>
      </c>
      <c r="L41">
        <f t="shared" si="5"/>
        <v>81</v>
      </c>
    </row>
    <row r="42" spans="1:12" x14ac:dyDescent="0.35">
      <c r="A42" t="s">
        <v>15</v>
      </c>
      <c r="B42">
        <f t="shared" ref="B42:L42" si="6">E13-E25</f>
        <v>63</v>
      </c>
      <c r="C42">
        <f t="shared" si="6"/>
        <v>53</v>
      </c>
      <c r="D42">
        <f t="shared" si="6"/>
        <v>53</v>
      </c>
      <c r="E42">
        <f t="shared" si="6"/>
        <v>67</v>
      </c>
      <c r="F42">
        <f t="shared" si="6"/>
        <v>50</v>
      </c>
      <c r="G42">
        <f t="shared" si="6"/>
        <v>87</v>
      </c>
      <c r="H42">
        <f t="shared" si="6"/>
        <v>67</v>
      </c>
      <c r="I42">
        <f t="shared" si="6"/>
        <v>75</v>
      </c>
      <c r="J42">
        <f t="shared" si="6"/>
        <v>94</v>
      </c>
      <c r="K42">
        <f t="shared" si="6"/>
        <v>83</v>
      </c>
      <c r="L42">
        <f t="shared" si="6"/>
        <v>91</v>
      </c>
    </row>
    <row r="43" spans="1:12" x14ac:dyDescent="0.35">
      <c r="A43" t="s">
        <v>45</v>
      </c>
      <c r="B43">
        <f t="shared" ref="B43:L43" si="7">E27-SUM(B32:B42)-B44</f>
        <v>42</v>
      </c>
      <c r="C43">
        <f t="shared" si="7"/>
        <v>26</v>
      </c>
      <c r="D43">
        <f t="shared" si="7"/>
        <v>50</v>
      </c>
      <c r="E43">
        <f t="shared" si="7"/>
        <v>51</v>
      </c>
      <c r="F43">
        <f t="shared" si="7"/>
        <v>48</v>
      </c>
      <c r="G43">
        <f t="shared" si="7"/>
        <v>42</v>
      </c>
      <c r="H43">
        <f t="shared" si="7"/>
        <v>52</v>
      </c>
      <c r="I43">
        <f t="shared" si="7"/>
        <v>43</v>
      </c>
      <c r="J43">
        <f t="shared" si="7"/>
        <v>22</v>
      </c>
      <c r="K43">
        <f t="shared" si="7"/>
        <v>33</v>
      </c>
      <c r="L43">
        <f t="shared" si="7"/>
        <v>40</v>
      </c>
    </row>
    <row r="44" spans="1:12" x14ac:dyDescent="0.35">
      <c r="A44" t="s">
        <v>44</v>
      </c>
      <c r="B44">
        <f>E14-E26</f>
        <v>13</v>
      </c>
      <c r="C44">
        <f t="shared" ref="C44:L44" si="8">F14-F26</f>
        <v>39</v>
      </c>
      <c r="D44">
        <f t="shared" si="8"/>
        <v>22</v>
      </c>
      <c r="E44">
        <f t="shared" si="8"/>
        <v>14</v>
      </c>
      <c r="F44">
        <f t="shared" si="8"/>
        <v>27</v>
      </c>
      <c r="G44">
        <f t="shared" si="8"/>
        <v>32</v>
      </c>
      <c r="H44">
        <f t="shared" si="8"/>
        <v>56</v>
      </c>
      <c r="I44">
        <f t="shared" si="8"/>
        <v>28</v>
      </c>
      <c r="J44">
        <f t="shared" si="8"/>
        <v>35</v>
      </c>
      <c r="K44">
        <f t="shared" si="8"/>
        <v>23</v>
      </c>
      <c r="L44">
        <f t="shared" si="8"/>
        <v>31</v>
      </c>
    </row>
    <row r="45" spans="1:12" x14ac:dyDescent="0.35">
      <c r="A45" t="s">
        <v>80</v>
      </c>
      <c r="B45">
        <f>SUM(B32:B44)</f>
        <v>1592</v>
      </c>
      <c r="C45">
        <f t="shared" ref="C45:L45" si="9">SUM(C32:C44)</f>
        <v>1717</v>
      </c>
      <c r="D45">
        <f t="shared" si="9"/>
        <v>1628</v>
      </c>
      <c r="E45">
        <f t="shared" si="9"/>
        <v>1565</v>
      </c>
      <c r="F45">
        <f t="shared" si="9"/>
        <v>1682</v>
      </c>
      <c r="G45">
        <f t="shared" si="9"/>
        <v>1878</v>
      </c>
      <c r="H45">
        <f t="shared" si="9"/>
        <v>2160</v>
      </c>
      <c r="I45">
        <f t="shared" si="9"/>
        <v>1839</v>
      </c>
      <c r="J45">
        <f t="shared" si="9"/>
        <v>1337</v>
      </c>
      <c r="K45">
        <f t="shared" si="9"/>
        <v>1286</v>
      </c>
      <c r="L45">
        <f t="shared" si="9"/>
        <v>1969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9818B-05B8-4D96-83BC-71660BF703AC}">
  <sheetPr>
    <tabColor theme="9" tint="-0.249977111117893"/>
  </sheetPr>
  <dimension ref="B1:P29"/>
  <sheetViews>
    <sheetView zoomScale="85" zoomScaleNormal="85" workbookViewId="0">
      <selection activeCell="G39" sqref="G39"/>
    </sheetView>
  </sheetViews>
  <sheetFormatPr defaultRowHeight="14.5" x14ac:dyDescent="0.35"/>
  <cols>
    <col min="1" max="1" width="26.6328125" customWidth="1"/>
    <col min="2" max="5" width="21.453125" customWidth="1"/>
    <col min="6" max="6" width="28.36328125" customWidth="1"/>
    <col min="7" max="9" width="21.453125" customWidth="1"/>
    <col min="10" max="10" width="28.453125" customWidth="1"/>
    <col min="11" max="16" width="21.453125" customWidth="1"/>
    <col min="17" max="17" width="9.36328125" customWidth="1"/>
  </cols>
  <sheetData>
    <row r="1" spans="2:16" x14ac:dyDescent="0.35">
      <c r="B1" t="s">
        <v>0</v>
      </c>
      <c r="C1" t="s">
        <v>1</v>
      </c>
      <c r="D1" t="s">
        <v>2</v>
      </c>
      <c r="E1" t="s">
        <v>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</row>
    <row r="2" spans="2:16" x14ac:dyDescent="0.35"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  <c r="J2" t="s">
        <v>17</v>
      </c>
      <c r="K2" t="s">
        <v>17</v>
      </c>
      <c r="L2" t="s">
        <v>17</v>
      </c>
      <c r="M2" t="s">
        <v>17</v>
      </c>
      <c r="N2" t="s">
        <v>17</v>
      </c>
      <c r="O2" t="s">
        <v>17</v>
      </c>
      <c r="P2" t="s">
        <v>17</v>
      </c>
    </row>
    <row r="3" spans="2:16" x14ac:dyDescent="0.35">
      <c r="C3" s="1" t="s">
        <v>37</v>
      </c>
      <c r="D3" s="1" t="s">
        <v>37</v>
      </c>
      <c r="E3" s="1" t="s">
        <v>37</v>
      </c>
      <c r="F3" s="1" t="s">
        <v>37</v>
      </c>
      <c r="G3" s="1" t="s">
        <v>37</v>
      </c>
      <c r="H3" s="1" t="s">
        <v>37</v>
      </c>
      <c r="I3" s="1" t="s">
        <v>37</v>
      </c>
      <c r="J3" s="1" t="s">
        <v>37</v>
      </c>
      <c r="K3" s="1" t="s">
        <v>37</v>
      </c>
      <c r="L3" s="1" t="s">
        <v>37</v>
      </c>
      <c r="M3" s="1" t="s">
        <v>37</v>
      </c>
      <c r="N3" s="1" t="s">
        <v>37</v>
      </c>
      <c r="O3" s="1" t="s">
        <v>37</v>
      </c>
      <c r="P3" s="1" t="s">
        <v>37</v>
      </c>
    </row>
    <row r="4" spans="2:16" x14ac:dyDescent="0.35">
      <c r="B4" t="s">
        <v>75</v>
      </c>
      <c r="C4" t="s">
        <v>4</v>
      </c>
      <c r="D4" t="str">
        <f>C4&amp;" and 1"</f>
        <v>exp geographic locations/ and 1</v>
      </c>
      <c r="E4" t="str">
        <f>C4&amp;" and 1 and 2"</f>
        <v>exp geographic locations/ and 1 and 2</v>
      </c>
      <c r="F4" t="str">
        <f>$C4&amp;" and 1 and "&amp;F$1&amp;"*.yr."</f>
        <v>exp geographic locations/ and 1 and 2014*.yr.</v>
      </c>
      <c r="G4" t="str">
        <f t="shared" ref="G4:P19" si="0">$C4&amp;" and 1 and "&amp;G$1&amp;"*.yr."</f>
        <v>exp geographic locations/ and 1 and 2015*.yr.</v>
      </c>
      <c r="H4" t="str">
        <f t="shared" si="0"/>
        <v>exp geographic locations/ and 1 and 2016*.yr.</v>
      </c>
      <c r="I4" t="str">
        <f t="shared" si="0"/>
        <v>exp geographic locations/ and 1 and 2017*.yr.</v>
      </c>
      <c r="J4" t="str">
        <f t="shared" si="0"/>
        <v>exp geographic locations/ and 1 and 2018*.yr.</v>
      </c>
      <c r="K4" t="str">
        <f t="shared" si="0"/>
        <v>exp geographic locations/ and 1 and 2019*.yr.</v>
      </c>
      <c r="L4" t="str">
        <f t="shared" si="0"/>
        <v>exp geographic locations/ and 1 and 2020*.yr.</v>
      </c>
      <c r="M4" t="str">
        <f t="shared" si="0"/>
        <v>exp geographic locations/ and 1 and 2021*.yr.</v>
      </c>
      <c r="N4" t="str">
        <f t="shared" si="0"/>
        <v>exp geographic locations/ and 1 and 2022*.yr.</v>
      </c>
      <c r="O4" t="str">
        <f t="shared" si="0"/>
        <v>exp geographic locations/ and 1 and 2023*.yr.</v>
      </c>
      <c r="P4" t="str">
        <f t="shared" si="0"/>
        <v>exp geographic locations/ and 1 and 2024*.yr.</v>
      </c>
    </row>
    <row r="5" spans="2:16" x14ac:dyDescent="0.35">
      <c r="B5" s="4" t="s">
        <v>76</v>
      </c>
      <c r="C5" t="s">
        <v>19</v>
      </c>
      <c r="D5" t="str">
        <f t="shared" ref="D5:D29" si="1">C5&amp;" and 1"</f>
        <v>(exp United States/ or Puerto Rico/ or United States Virgin Islands/) and 1</v>
      </c>
      <c r="E5" t="str">
        <f t="shared" ref="E5:E29" si="2">C5&amp;" and 1 and 2"</f>
        <v>(exp United States/ or Puerto Rico/ or United States Virgin Islands/) and 1 and 2</v>
      </c>
      <c r="F5" t="str">
        <f t="shared" ref="F5:P29" si="3">$C5&amp;" and 1 and "&amp;F$1&amp;"*.yr."</f>
        <v>(exp United States/ or Puerto Rico/ or United States Virgin Islands/) and 1 and 2014*.yr.</v>
      </c>
      <c r="G5" t="str">
        <f t="shared" si="0"/>
        <v>(exp United States/ or Puerto Rico/ or United States Virgin Islands/) and 1 and 2015*.yr.</v>
      </c>
      <c r="H5" t="str">
        <f t="shared" si="0"/>
        <v>(exp United States/ or Puerto Rico/ or United States Virgin Islands/) and 1 and 2016*.yr.</v>
      </c>
      <c r="I5" t="str">
        <f t="shared" si="0"/>
        <v>(exp United States/ or Puerto Rico/ or United States Virgin Islands/) and 1 and 2017*.yr.</v>
      </c>
      <c r="J5" t="str">
        <f t="shared" si="0"/>
        <v>(exp United States/ or Puerto Rico/ or United States Virgin Islands/) and 1 and 2018*.yr.</v>
      </c>
      <c r="K5" t="str">
        <f t="shared" si="0"/>
        <v>(exp United States/ or Puerto Rico/ or United States Virgin Islands/) and 1 and 2019*.yr.</v>
      </c>
      <c r="L5" t="str">
        <f t="shared" si="0"/>
        <v>(exp United States/ or Puerto Rico/ or United States Virgin Islands/) and 1 and 2020*.yr.</v>
      </c>
      <c r="M5" t="str">
        <f t="shared" si="0"/>
        <v>(exp United States/ or Puerto Rico/ or United States Virgin Islands/) and 1 and 2021*.yr.</v>
      </c>
      <c r="N5" t="str">
        <f t="shared" si="0"/>
        <v>(exp United States/ or Puerto Rico/ or United States Virgin Islands/) and 1 and 2022*.yr.</v>
      </c>
      <c r="O5" t="str">
        <f t="shared" si="0"/>
        <v>(exp United States/ or Puerto Rico/ or United States Virgin Islands/) and 1 and 2023*.yr.</v>
      </c>
      <c r="P5" t="str">
        <f t="shared" si="0"/>
        <v>(exp United States/ or Puerto Rico/ or United States Virgin Islands/) and 1 and 2024*.yr.</v>
      </c>
    </row>
    <row r="6" spans="2:16" x14ac:dyDescent="0.35">
      <c r="B6" t="s">
        <v>38</v>
      </c>
      <c r="C6" t="s">
        <v>20</v>
      </c>
      <c r="D6" t="str">
        <f>C6&amp;" and 1"</f>
        <v>(north america/ or exp canada/ or greenland/ or mexico/ ) and 1</v>
      </c>
      <c r="E6" t="str">
        <f>C6&amp;" and 1 and 2"</f>
        <v>(north america/ or exp canada/ or greenland/ or mexico/ ) and 1 and 2</v>
      </c>
      <c r="F6" t="str">
        <f t="shared" ref="F6:P6" si="4">$C6&amp;" and 1 and "&amp;F$1&amp;"*.yr."</f>
        <v>(north america/ or exp canada/ or greenland/ or mexico/ ) and 1 and 2014*.yr.</v>
      </c>
      <c r="G6" t="str">
        <f t="shared" si="4"/>
        <v>(north america/ or exp canada/ or greenland/ or mexico/ ) and 1 and 2015*.yr.</v>
      </c>
      <c r="H6" t="str">
        <f t="shared" si="4"/>
        <v>(north america/ or exp canada/ or greenland/ or mexico/ ) and 1 and 2016*.yr.</v>
      </c>
      <c r="I6" t="str">
        <f t="shared" si="4"/>
        <v>(north america/ or exp canada/ or greenland/ or mexico/ ) and 1 and 2017*.yr.</v>
      </c>
      <c r="J6" t="str">
        <f t="shared" si="4"/>
        <v>(north america/ or exp canada/ or greenland/ or mexico/ ) and 1 and 2018*.yr.</v>
      </c>
      <c r="K6" t="str">
        <f t="shared" si="4"/>
        <v>(north america/ or exp canada/ or greenland/ or mexico/ ) and 1 and 2019*.yr.</v>
      </c>
      <c r="L6" t="str">
        <f t="shared" si="4"/>
        <v>(north america/ or exp canada/ or greenland/ or mexico/ ) and 1 and 2020*.yr.</v>
      </c>
      <c r="M6" t="str">
        <f t="shared" si="4"/>
        <v>(north america/ or exp canada/ or greenland/ or mexico/ ) and 1 and 2021*.yr.</v>
      </c>
      <c r="N6" t="str">
        <f t="shared" si="4"/>
        <v>(north america/ or exp canada/ or greenland/ or mexico/ ) and 1 and 2022*.yr.</v>
      </c>
      <c r="O6" t="str">
        <f t="shared" si="4"/>
        <v>(north america/ or exp canada/ or greenland/ or mexico/ ) and 1 and 2023*.yr.</v>
      </c>
      <c r="P6" t="str">
        <f t="shared" si="4"/>
        <v>(north america/ or exp canada/ or greenland/ or mexico/ ) and 1 and 2024*.yr.</v>
      </c>
    </row>
    <row r="7" spans="2:16" x14ac:dyDescent="0.35">
      <c r="B7" t="s">
        <v>77</v>
      </c>
      <c r="C7" t="s">
        <v>10</v>
      </c>
      <c r="D7" t="str">
        <f t="shared" si="1"/>
        <v>exp united kingdom/ and 1</v>
      </c>
      <c r="E7" t="str">
        <f t="shared" si="2"/>
        <v>exp united kingdom/ and 1 and 2</v>
      </c>
      <c r="F7" t="str">
        <f t="shared" si="3"/>
        <v>exp united kingdom/ and 1 and 2014*.yr.</v>
      </c>
      <c r="G7" t="str">
        <f t="shared" si="0"/>
        <v>exp united kingdom/ and 1 and 2015*.yr.</v>
      </c>
      <c r="H7" t="str">
        <f t="shared" si="0"/>
        <v>exp united kingdom/ and 1 and 2016*.yr.</v>
      </c>
      <c r="I7" t="str">
        <f t="shared" si="0"/>
        <v>exp united kingdom/ and 1 and 2017*.yr.</v>
      </c>
      <c r="J7" t="str">
        <f t="shared" si="0"/>
        <v>exp united kingdom/ and 1 and 2018*.yr.</v>
      </c>
      <c r="K7" t="str">
        <f t="shared" si="0"/>
        <v>exp united kingdom/ and 1 and 2019*.yr.</v>
      </c>
      <c r="L7" t="str">
        <f t="shared" si="0"/>
        <v>exp united kingdom/ and 1 and 2020*.yr.</v>
      </c>
      <c r="M7" t="str">
        <f t="shared" si="0"/>
        <v>exp united kingdom/ and 1 and 2021*.yr.</v>
      </c>
      <c r="N7" t="str">
        <f t="shared" si="0"/>
        <v>exp united kingdom/ and 1 and 2022*.yr.</v>
      </c>
      <c r="O7" t="str">
        <f t="shared" si="0"/>
        <v>exp united kingdom/ and 1 and 2023*.yr.</v>
      </c>
      <c r="P7" t="str">
        <f t="shared" si="0"/>
        <v>exp united kingdom/ and 1 and 2024*.yr.</v>
      </c>
    </row>
    <row r="8" spans="2:16" x14ac:dyDescent="0.35">
      <c r="B8" t="s">
        <v>39</v>
      </c>
      <c r="C8" t="s">
        <v>18</v>
      </c>
      <c r="D8" t="str">
        <f t="shared" si="1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</v>
      </c>
      <c r="E8" t="str">
        <f t="shared" si="2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</v>
      </c>
      <c r="F8" t="str">
        <f t="shared" si="3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2014*.yr.</v>
      </c>
      <c r="G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2015*.yr.</v>
      </c>
      <c r="H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2016*.yr.</v>
      </c>
      <c r="I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2017*.yr.</v>
      </c>
      <c r="J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2018*.yr.</v>
      </c>
      <c r="K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2019*.yr.</v>
      </c>
      <c r="L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2020*.yr.</v>
      </c>
      <c r="M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2021*.yr.</v>
      </c>
      <c r="N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2022*.yr.</v>
      </c>
      <c r="O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2023*.yr.</v>
      </c>
      <c r="P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2024*.yr.</v>
      </c>
    </row>
    <row r="9" spans="2:16" x14ac:dyDescent="0.35">
      <c r="B9" t="s">
        <v>41</v>
      </c>
      <c r="C9" t="s">
        <v>46</v>
      </c>
      <c r="D9" t="str">
        <f>C9&amp;" and 1"</f>
        <v>exp China/ and 1</v>
      </c>
      <c r="E9" t="str">
        <f>C9&amp;" and 1 and 2"</f>
        <v>exp China/ and 1 and 2</v>
      </c>
      <c r="F9" t="str">
        <f t="shared" ref="F9:P12" si="5">$C9&amp;" and 1 and "&amp;F$1&amp;"*.yr."</f>
        <v>exp China/ and 1 and 2014*.yr.</v>
      </c>
      <c r="G9" t="str">
        <f t="shared" si="5"/>
        <v>exp China/ and 1 and 2015*.yr.</v>
      </c>
      <c r="H9" t="str">
        <f t="shared" si="5"/>
        <v>exp China/ and 1 and 2016*.yr.</v>
      </c>
      <c r="I9" t="str">
        <f t="shared" si="5"/>
        <v>exp China/ and 1 and 2017*.yr.</v>
      </c>
      <c r="J9" t="str">
        <f t="shared" si="5"/>
        <v>exp China/ and 1 and 2018*.yr.</v>
      </c>
      <c r="K9" t="str">
        <f t="shared" si="5"/>
        <v>exp China/ and 1 and 2019*.yr.</v>
      </c>
      <c r="L9" t="str">
        <f t="shared" si="5"/>
        <v>exp China/ and 1 and 2020*.yr.</v>
      </c>
      <c r="M9" t="str">
        <f t="shared" si="5"/>
        <v>exp China/ and 1 and 2021*.yr.</v>
      </c>
      <c r="N9" t="str">
        <f t="shared" si="5"/>
        <v>exp China/ and 1 and 2022*.yr.</v>
      </c>
      <c r="O9" t="str">
        <f t="shared" si="5"/>
        <v>exp China/ and 1 and 2023*.yr.</v>
      </c>
      <c r="P9" t="str">
        <f t="shared" si="5"/>
        <v>exp China/ and 1 and 2024*.yr.</v>
      </c>
    </row>
    <row r="10" spans="2:16" x14ac:dyDescent="0.35">
      <c r="B10" t="s">
        <v>42</v>
      </c>
      <c r="C10" t="s">
        <v>47</v>
      </c>
      <c r="D10" t="str">
        <f>C10&amp;" and 1"</f>
        <v>(Asia, Eastern/ or exp Japan/ or exp Korea/ or Mongolia/ or Taiwan/) and 1</v>
      </c>
      <c r="E10" t="str">
        <f>C10&amp;" and 1 and 2"</f>
        <v>(Asia, Eastern/ or exp Japan/ or exp Korea/ or Mongolia/ or Taiwan/) and 1 and 2</v>
      </c>
      <c r="F10" t="str">
        <f t="shared" si="5"/>
        <v>(Asia, Eastern/ or exp Japan/ or exp Korea/ or Mongolia/ or Taiwan/) and 1 and 2014*.yr.</v>
      </c>
      <c r="G10" t="str">
        <f t="shared" si="5"/>
        <v>(Asia, Eastern/ or exp Japan/ or exp Korea/ or Mongolia/ or Taiwan/) and 1 and 2015*.yr.</v>
      </c>
      <c r="H10" t="str">
        <f t="shared" si="5"/>
        <v>(Asia, Eastern/ or exp Japan/ or exp Korea/ or Mongolia/ or Taiwan/) and 1 and 2016*.yr.</v>
      </c>
      <c r="I10" t="str">
        <f t="shared" si="5"/>
        <v>(Asia, Eastern/ or exp Japan/ or exp Korea/ or Mongolia/ or Taiwan/) and 1 and 2017*.yr.</v>
      </c>
      <c r="J10" t="str">
        <f t="shared" si="5"/>
        <v>(Asia, Eastern/ or exp Japan/ or exp Korea/ or Mongolia/ or Taiwan/) and 1 and 2018*.yr.</v>
      </c>
      <c r="K10" t="str">
        <f t="shared" si="5"/>
        <v>(Asia, Eastern/ or exp Japan/ or exp Korea/ or Mongolia/ or Taiwan/) and 1 and 2019*.yr.</v>
      </c>
      <c r="L10" t="str">
        <f t="shared" si="5"/>
        <v>(Asia, Eastern/ or exp Japan/ or exp Korea/ or Mongolia/ or Taiwan/) and 1 and 2020*.yr.</v>
      </c>
      <c r="M10" t="str">
        <f t="shared" si="5"/>
        <v>(Asia, Eastern/ or exp Japan/ or exp Korea/ or Mongolia/ or Taiwan/) and 1 and 2021*.yr.</v>
      </c>
      <c r="N10" t="str">
        <f t="shared" si="5"/>
        <v>(Asia, Eastern/ or exp Japan/ or exp Korea/ or Mongolia/ or Taiwan/) and 1 and 2022*.yr.</v>
      </c>
      <c r="O10" t="str">
        <f t="shared" si="5"/>
        <v>(Asia, Eastern/ or exp Japan/ or exp Korea/ or Mongolia/ or Taiwan/) and 1 and 2023*.yr.</v>
      </c>
      <c r="P10" t="str">
        <f t="shared" si="5"/>
        <v>(Asia, Eastern/ or exp Japan/ or exp Korea/ or Mongolia/ or Taiwan/) and 1 and 2024*.yr.</v>
      </c>
    </row>
    <row r="11" spans="2:16" x14ac:dyDescent="0.35">
      <c r="B11" t="s">
        <v>6</v>
      </c>
      <c r="C11" t="s">
        <v>7</v>
      </c>
      <c r="D11" t="str">
        <f>C11&amp;" and 1"</f>
        <v>exp asia, southern/ and 1</v>
      </c>
      <c r="E11" t="str">
        <f>C11&amp;" and 1 and 2"</f>
        <v>exp asia, southern/ and 1 and 2</v>
      </c>
      <c r="F11" t="str">
        <f t="shared" si="5"/>
        <v>exp asia, southern/ and 1 and 2014*.yr.</v>
      </c>
      <c r="G11" t="str">
        <f t="shared" si="5"/>
        <v>exp asia, southern/ and 1 and 2015*.yr.</v>
      </c>
      <c r="H11" t="str">
        <f t="shared" si="5"/>
        <v>exp asia, southern/ and 1 and 2016*.yr.</v>
      </c>
      <c r="I11" t="str">
        <f t="shared" si="5"/>
        <v>exp asia, southern/ and 1 and 2017*.yr.</v>
      </c>
      <c r="J11" t="str">
        <f t="shared" si="5"/>
        <v>exp asia, southern/ and 1 and 2018*.yr.</v>
      </c>
      <c r="K11" t="str">
        <f t="shared" si="5"/>
        <v>exp asia, southern/ and 1 and 2019*.yr.</v>
      </c>
      <c r="L11" t="str">
        <f t="shared" si="5"/>
        <v>exp asia, southern/ and 1 and 2020*.yr.</v>
      </c>
      <c r="M11" t="str">
        <f t="shared" si="5"/>
        <v>exp asia, southern/ and 1 and 2021*.yr.</v>
      </c>
      <c r="N11" t="str">
        <f t="shared" si="5"/>
        <v>exp asia, southern/ and 1 and 2022*.yr.</v>
      </c>
      <c r="O11" t="str">
        <f t="shared" si="5"/>
        <v>exp asia, southern/ and 1 and 2023*.yr.</v>
      </c>
      <c r="P11" t="str">
        <f t="shared" si="5"/>
        <v>exp asia, southern/ and 1 and 2024*.yr.</v>
      </c>
    </row>
    <row r="12" spans="2:16" x14ac:dyDescent="0.35">
      <c r="B12" t="s">
        <v>43</v>
      </c>
      <c r="C12" t="s">
        <v>8</v>
      </c>
      <c r="D12" t="str">
        <f>C12&amp;" and 1"</f>
        <v>exp asia, southeastern/ and 1</v>
      </c>
      <c r="E12" t="str">
        <f>C12&amp;" and 1 and 2"</f>
        <v>exp asia, southeastern/ and 1 and 2</v>
      </c>
      <c r="F12" t="str">
        <f t="shared" si="5"/>
        <v>exp asia, southeastern/ and 1 and 2014*.yr.</v>
      </c>
      <c r="G12" t="str">
        <f t="shared" si="5"/>
        <v>exp asia, southeastern/ and 1 and 2015*.yr.</v>
      </c>
      <c r="H12" t="str">
        <f t="shared" si="5"/>
        <v>exp asia, southeastern/ and 1 and 2016*.yr.</v>
      </c>
      <c r="I12" t="str">
        <f t="shared" si="5"/>
        <v>exp asia, southeastern/ and 1 and 2017*.yr.</v>
      </c>
      <c r="J12" t="str">
        <f t="shared" si="5"/>
        <v>exp asia, southeastern/ and 1 and 2018*.yr.</v>
      </c>
      <c r="K12" t="str">
        <f t="shared" si="5"/>
        <v>exp asia, southeastern/ and 1 and 2019*.yr.</v>
      </c>
      <c r="L12" t="str">
        <f t="shared" si="5"/>
        <v>exp asia, southeastern/ and 1 and 2020*.yr.</v>
      </c>
      <c r="M12" t="str">
        <f t="shared" si="5"/>
        <v>exp asia, southeastern/ and 1 and 2021*.yr.</v>
      </c>
      <c r="N12" t="str">
        <f t="shared" si="5"/>
        <v>exp asia, southeastern/ and 1 and 2022*.yr.</v>
      </c>
      <c r="O12" t="str">
        <f t="shared" si="5"/>
        <v>exp asia, southeastern/ and 1 and 2023*.yr.</v>
      </c>
      <c r="P12" t="str">
        <f t="shared" si="5"/>
        <v>exp asia, southeastern/ and 1 and 2024*.yr.</v>
      </c>
    </row>
    <row r="13" spans="2:16" x14ac:dyDescent="0.35">
      <c r="B13" t="s">
        <v>40</v>
      </c>
      <c r="C13" t="s">
        <v>5</v>
      </c>
      <c r="D13" t="str">
        <f t="shared" si="1"/>
        <v>exp Africa/ and 1</v>
      </c>
      <c r="E13" t="str">
        <f t="shared" si="2"/>
        <v>exp Africa/ and 1 and 2</v>
      </c>
      <c r="F13" t="str">
        <f t="shared" si="3"/>
        <v>exp Africa/ and 1 and 2014*.yr.</v>
      </c>
      <c r="G13" t="str">
        <f>$C13&amp;" and 1 and "&amp;G$1&amp;"*.yr."</f>
        <v>exp Africa/ and 1 and 2015*.yr.</v>
      </c>
      <c r="H13" t="str">
        <f t="shared" si="0"/>
        <v>exp Africa/ and 1 and 2016*.yr.</v>
      </c>
      <c r="I13" t="str">
        <f t="shared" si="0"/>
        <v>exp Africa/ and 1 and 2017*.yr.</v>
      </c>
      <c r="J13" t="str">
        <f t="shared" si="0"/>
        <v>exp Africa/ and 1 and 2018*.yr.</v>
      </c>
      <c r="K13" t="str">
        <f t="shared" si="0"/>
        <v>exp Africa/ and 1 and 2019*.yr.</v>
      </c>
      <c r="L13" t="str">
        <f t="shared" si="0"/>
        <v>exp Africa/ and 1 and 2020*.yr.</v>
      </c>
      <c r="M13" t="str">
        <f t="shared" si="0"/>
        <v>exp Africa/ and 1 and 2021*.yr.</v>
      </c>
      <c r="N13" t="str">
        <f t="shared" si="0"/>
        <v>exp Africa/ and 1 and 2022*.yr.</v>
      </c>
      <c r="O13" t="str">
        <f t="shared" si="0"/>
        <v>exp Africa/ and 1 and 2023*.yr.</v>
      </c>
      <c r="P13" t="str">
        <f t="shared" si="0"/>
        <v>exp Africa/ and 1 and 2024*.yr.</v>
      </c>
    </row>
    <row r="14" spans="2:16" x14ac:dyDescent="0.35">
      <c r="B14" t="s">
        <v>11</v>
      </c>
      <c r="C14" t="s">
        <v>12</v>
      </c>
      <c r="D14" t="str">
        <f t="shared" si="1"/>
        <v>exp Middle East/ and 1</v>
      </c>
      <c r="E14" t="str">
        <f t="shared" si="2"/>
        <v>exp Middle East/ and 1 and 2</v>
      </c>
      <c r="F14" t="str">
        <f t="shared" si="3"/>
        <v>exp Middle East/ and 1 and 2014*.yr.</v>
      </c>
      <c r="G14" t="str">
        <f t="shared" si="0"/>
        <v>exp Middle East/ and 1 and 2015*.yr.</v>
      </c>
      <c r="H14" t="str">
        <f t="shared" si="0"/>
        <v>exp Middle East/ and 1 and 2016*.yr.</v>
      </c>
      <c r="I14" t="str">
        <f t="shared" si="0"/>
        <v>exp Middle East/ and 1 and 2017*.yr.</v>
      </c>
      <c r="J14" t="str">
        <f t="shared" si="0"/>
        <v>exp Middle East/ and 1 and 2018*.yr.</v>
      </c>
      <c r="K14" t="str">
        <f t="shared" si="0"/>
        <v>exp Middle East/ and 1 and 2019*.yr.</v>
      </c>
      <c r="L14" t="str">
        <f t="shared" si="0"/>
        <v>exp Middle East/ and 1 and 2020*.yr.</v>
      </c>
      <c r="M14" t="str">
        <f t="shared" si="0"/>
        <v>exp Middle East/ and 1 and 2021*.yr.</v>
      </c>
      <c r="N14" t="str">
        <f t="shared" si="0"/>
        <v>exp Middle East/ and 1 and 2022*.yr.</v>
      </c>
      <c r="O14" t="str">
        <f t="shared" si="0"/>
        <v>exp Middle East/ and 1 and 2023*.yr.</v>
      </c>
      <c r="P14" t="str">
        <f t="shared" si="0"/>
        <v>exp Middle East/ and 1 and 2024*.yr.</v>
      </c>
    </row>
    <row r="15" spans="2:16" x14ac:dyDescent="0.35">
      <c r="B15" t="s">
        <v>15</v>
      </c>
      <c r="C15" t="s">
        <v>21</v>
      </c>
      <c r="D15" t="str">
        <f t="shared" si="1"/>
        <v>(exp Australia/ or New Zealand/) and 1</v>
      </c>
      <c r="E15" t="str">
        <f t="shared" si="2"/>
        <v>(exp Australia/ or New Zealand/) and 1 and 2</v>
      </c>
      <c r="F15" t="str">
        <f t="shared" si="3"/>
        <v>(exp Australia/ or New Zealand/) and 1 and 2014*.yr.</v>
      </c>
      <c r="G15" t="str">
        <f t="shared" si="0"/>
        <v>(exp Australia/ or New Zealand/) and 1 and 2015*.yr.</v>
      </c>
      <c r="H15" t="str">
        <f t="shared" si="0"/>
        <v>(exp Australia/ or New Zealand/) and 1 and 2016*.yr.</v>
      </c>
      <c r="I15" t="str">
        <f t="shared" si="0"/>
        <v>(exp Australia/ or New Zealand/) and 1 and 2017*.yr.</v>
      </c>
      <c r="J15" t="str">
        <f t="shared" si="0"/>
        <v>(exp Australia/ or New Zealand/) and 1 and 2018*.yr.</v>
      </c>
      <c r="K15" t="str">
        <f t="shared" si="0"/>
        <v>(exp Australia/ or New Zealand/) and 1 and 2019*.yr.</v>
      </c>
      <c r="L15" t="str">
        <f t="shared" si="0"/>
        <v>(exp Australia/ or New Zealand/) and 1 and 2020*.yr.</v>
      </c>
      <c r="M15" t="str">
        <f t="shared" si="0"/>
        <v>(exp Australia/ or New Zealand/) and 1 and 2021*.yr.</v>
      </c>
      <c r="N15" t="str">
        <f t="shared" si="0"/>
        <v>(exp Australia/ or New Zealand/) and 1 and 2022*.yr.</v>
      </c>
      <c r="O15" t="str">
        <f t="shared" si="0"/>
        <v>(exp Australia/ or New Zealand/) and 1 and 2023*.yr.</v>
      </c>
      <c r="P15" t="str">
        <f t="shared" si="0"/>
        <v>(exp Australia/ or New Zealand/) and 1 and 2024*.yr.</v>
      </c>
    </row>
    <row r="16" spans="2:16" x14ac:dyDescent="0.35">
      <c r="B16" t="s">
        <v>44</v>
      </c>
      <c r="C16" t="s">
        <v>48</v>
      </c>
      <c r="D16" t="str">
        <f t="shared" si="1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</v>
      </c>
      <c r="E16" t="str">
        <f t="shared" si="2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</v>
      </c>
      <c r="F16" t="str">
        <f t="shared" si="3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2014*.yr.</v>
      </c>
      <c r="G16" t="str">
        <f t="shared" si="0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2015*.yr.</v>
      </c>
      <c r="H16" t="str">
        <f t="shared" si="0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2016*.yr.</v>
      </c>
      <c r="I16" t="str">
        <f t="shared" si="0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2017*.yr.</v>
      </c>
      <c r="J16" t="str">
        <f t="shared" si="0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2018*.yr.</v>
      </c>
      <c r="K16" t="str">
        <f t="shared" si="0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2019*.yr.</v>
      </c>
      <c r="L16" t="str">
        <f t="shared" si="0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2020*.yr.</v>
      </c>
      <c r="M16" t="str">
        <f t="shared" si="0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2021*.yr.</v>
      </c>
      <c r="N16" t="str">
        <f t="shared" si="0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2022*.yr.</v>
      </c>
      <c r="O16" t="str">
        <f t="shared" si="0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2023*.yr.</v>
      </c>
      <c r="P16" t="str">
        <f t="shared" si="0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2024*.yr.</v>
      </c>
    </row>
    <row r="17" spans="2:16" x14ac:dyDescent="0.35">
      <c r="B17" t="s">
        <v>63</v>
      </c>
      <c r="C17" t="s">
        <v>50</v>
      </c>
      <c r="D17" t="str">
        <f t="shared" si="1"/>
        <v>(4 and ( 5 OR 6 OR 7 OR 8 OR 9 OR 10 OR 11 OR 12 OR 13 OR 14 OR 15)) and 1</v>
      </c>
      <c r="E17" t="str">
        <f t="shared" si="2"/>
        <v>(4 and ( 5 OR 6 OR 7 OR 8 OR 9 OR 10 OR 11 OR 12 OR 13 OR 14 OR 15)) and 1 and 2</v>
      </c>
      <c r="F17" t="str">
        <f t="shared" si="3"/>
        <v>(4 and ( 5 OR 6 OR 7 OR 8 OR 9 OR 10 OR 11 OR 12 OR 13 OR 14 OR 15)) and 1 and 2014*.yr.</v>
      </c>
      <c r="G17" t="str">
        <f t="shared" si="0"/>
        <v>(4 and ( 5 OR 6 OR 7 OR 8 OR 9 OR 10 OR 11 OR 12 OR 13 OR 14 OR 15)) and 1 and 2015*.yr.</v>
      </c>
      <c r="H17" t="str">
        <f t="shared" si="0"/>
        <v>(4 and ( 5 OR 6 OR 7 OR 8 OR 9 OR 10 OR 11 OR 12 OR 13 OR 14 OR 15)) and 1 and 2016*.yr.</v>
      </c>
      <c r="I17" t="str">
        <f t="shared" si="0"/>
        <v>(4 and ( 5 OR 6 OR 7 OR 8 OR 9 OR 10 OR 11 OR 12 OR 13 OR 14 OR 15)) and 1 and 2017*.yr.</v>
      </c>
      <c r="J17" t="str">
        <f t="shared" si="0"/>
        <v>(4 and ( 5 OR 6 OR 7 OR 8 OR 9 OR 10 OR 11 OR 12 OR 13 OR 14 OR 15)) and 1 and 2018*.yr.</v>
      </c>
      <c r="K17" t="str">
        <f t="shared" si="0"/>
        <v>(4 and ( 5 OR 6 OR 7 OR 8 OR 9 OR 10 OR 11 OR 12 OR 13 OR 14 OR 15)) and 1 and 2019*.yr.</v>
      </c>
      <c r="L17" t="str">
        <f t="shared" si="0"/>
        <v>(4 and ( 5 OR 6 OR 7 OR 8 OR 9 OR 10 OR 11 OR 12 OR 13 OR 14 OR 15)) and 1 and 2020*.yr.</v>
      </c>
      <c r="M17" t="str">
        <f t="shared" si="0"/>
        <v>(4 and ( 5 OR 6 OR 7 OR 8 OR 9 OR 10 OR 11 OR 12 OR 13 OR 14 OR 15)) and 1 and 2021*.yr.</v>
      </c>
      <c r="N17" t="str">
        <f t="shared" si="0"/>
        <v>(4 and ( 5 OR 6 OR 7 OR 8 OR 9 OR 10 OR 11 OR 12 OR 13 OR 14 OR 15)) and 1 and 2022*.yr.</v>
      </c>
      <c r="O17" t="str">
        <f t="shared" si="0"/>
        <v>(4 and ( 5 OR 6 OR 7 OR 8 OR 9 OR 10 OR 11 OR 12 OR 13 OR 14 OR 15)) and 1 and 2023*.yr.</v>
      </c>
      <c r="P17" t="str">
        <f t="shared" si="0"/>
        <v>(4 and ( 5 OR 6 OR 7 OR 8 OR 9 OR 10 OR 11 OR 12 OR 13 OR 14 OR 15)) and 1 and 2024*.yr.</v>
      </c>
    </row>
    <row r="18" spans="2:16" x14ac:dyDescent="0.35">
      <c r="B18" t="s">
        <v>65</v>
      </c>
      <c r="C18" t="s">
        <v>51</v>
      </c>
      <c r="D18" t="str">
        <f t="shared" si="1"/>
        <v>(5 and ( 4 OR 6 OR 7 OR 8 OR 9 OR 10 OR 11 OR 12 OR 13 OR 14 OR 15)) and 1</v>
      </c>
      <c r="E18" t="str">
        <f t="shared" si="2"/>
        <v>(5 and ( 4 OR 6 OR 7 OR 8 OR 9 OR 10 OR 11 OR 12 OR 13 OR 14 OR 15)) and 1 and 2</v>
      </c>
      <c r="F18" t="str">
        <f t="shared" si="3"/>
        <v>(5 and ( 4 OR 6 OR 7 OR 8 OR 9 OR 10 OR 11 OR 12 OR 13 OR 14 OR 15)) and 1 and 2014*.yr.</v>
      </c>
      <c r="G18" t="str">
        <f t="shared" si="0"/>
        <v>(5 and ( 4 OR 6 OR 7 OR 8 OR 9 OR 10 OR 11 OR 12 OR 13 OR 14 OR 15)) and 1 and 2015*.yr.</v>
      </c>
      <c r="H18" t="str">
        <f t="shared" si="0"/>
        <v>(5 and ( 4 OR 6 OR 7 OR 8 OR 9 OR 10 OR 11 OR 12 OR 13 OR 14 OR 15)) and 1 and 2016*.yr.</v>
      </c>
      <c r="I18" t="str">
        <f t="shared" si="0"/>
        <v>(5 and ( 4 OR 6 OR 7 OR 8 OR 9 OR 10 OR 11 OR 12 OR 13 OR 14 OR 15)) and 1 and 2017*.yr.</v>
      </c>
      <c r="J18" t="str">
        <f t="shared" si="0"/>
        <v>(5 and ( 4 OR 6 OR 7 OR 8 OR 9 OR 10 OR 11 OR 12 OR 13 OR 14 OR 15)) and 1 and 2018*.yr.</v>
      </c>
      <c r="K18" t="str">
        <f t="shared" si="0"/>
        <v>(5 and ( 4 OR 6 OR 7 OR 8 OR 9 OR 10 OR 11 OR 12 OR 13 OR 14 OR 15)) and 1 and 2019*.yr.</v>
      </c>
      <c r="L18" t="str">
        <f t="shared" si="0"/>
        <v>(5 and ( 4 OR 6 OR 7 OR 8 OR 9 OR 10 OR 11 OR 12 OR 13 OR 14 OR 15)) and 1 and 2020*.yr.</v>
      </c>
      <c r="M18" t="str">
        <f t="shared" si="0"/>
        <v>(5 and ( 4 OR 6 OR 7 OR 8 OR 9 OR 10 OR 11 OR 12 OR 13 OR 14 OR 15)) and 1 and 2021*.yr.</v>
      </c>
      <c r="N18" t="str">
        <f t="shared" si="0"/>
        <v>(5 and ( 4 OR 6 OR 7 OR 8 OR 9 OR 10 OR 11 OR 12 OR 13 OR 14 OR 15)) and 1 and 2022*.yr.</v>
      </c>
      <c r="O18" t="str">
        <f t="shared" si="0"/>
        <v>(5 and ( 4 OR 6 OR 7 OR 8 OR 9 OR 10 OR 11 OR 12 OR 13 OR 14 OR 15)) and 1 and 2023*.yr.</v>
      </c>
      <c r="P18" t="str">
        <f t="shared" si="0"/>
        <v>(5 and ( 4 OR 6 OR 7 OR 8 OR 9 OR 10 OR 11 OR 12 OR 13 OR 14 OR 15)) and 1 and 2024*.yr.</v>
      </c>
    </row>
    <row r="19" spans="2:16" x14ac:dyDescent="0.35">
      <c r="B19" t="s">
        <v>66</v>
      </c>
      <c r="C19" t="s">
        <v>52</v>
      </c>
      <c r="D19" t="str">
        <f t="shared" si="1"/>
        <v>(6 and ( 4 OR 5 OR 7 OR 8 OR 9 OR 10 OR 11 OR 12 OR 13 OR 14 OR 15)) and 1</v>
      </c>
      <c r="E19" t="str">
        <f t="shared" si="2"/>
        <v>(6 and ( 4 OR 5 OR 7 OR 8 OR 9 OR 10 OR 11 OR 12 OR 13 OR 14 OR 15)) and 1 and 2</v>
      </c>
      <c r="F19" t="str">
        <f t="shared" si="3"/>
        <v>(6 and ( 4 OR 5 OR 7 OR 8 OR 9 OR 10 OR 11 OR 12 OR 13 OR 14 OR 15)) and 1 and 2014*.yr.</v>
      </c>
      <c r="G19" t="str">
        <f t="shared" si="0"/>
        <v>(6 and ( 4 OR 5 OR 7 OR 8 OR 9 OR 10 OR 11 OR 12 OR 13 OR 14 OR 15)) and 1 and 2015*.yr.</v>
      </c>
      <c r="H19" t="str">
        <f t="shared" si="0"/>
        <v>(6 and ( 4 OR 5 OR 7 OR 8 OR 9 OR 10 OR 11 OR 12 OR 13 OR 14 OR 15)) and 1 and 2016*.yr.</v>
      </c>
      <c r="I19" t="str">
        <f t="shared" si="0"/>
        <v>(6 and ( 4 OR 5 OR 7 OR 8 OR 9 OR 10 OR 11 OR 12 OR 13 OR 14 OR 15)) and 1 and 2017*.yr.</v>
      </c>
      <c r="J19" t="str">
        <f t="shared" si="0"/>
        <v>(6 and ( 4 OR 5 OR 7 OR 8 OR 9 OR 10 OR 11 OR 12 OR 13 OR 14 OR 15)) and 1 and 2018*.yr.</v>
      </c>
      <c r="K19" t="str">
        <f t="shared" si="0"/>
        <v>(6 and ( 4 OR 5 OR 7 OR 8 OR 9 OR 10 OR 11 OR 12 OR 13 OR 14 OR 15)) and 1 and 2019*.yr.</v>
      </c>
      <c r="L19" t="str">
        <f t="shared" si="0"/>
        <v>(6 and ( 4 OR 5 OR 7 OR 8 OR 9 OR 10 OR 11 OR 12 OR 13 OR 14 OR 15)) and 1 and 2020*.yr.</v>
      </c>
      <c r="M19" t="str">
        <f t="shared" si="0"/>
        <v>(6 and ( 4 OR 5 OR 7 OR 8 OR 9 OR 10 OR 11 OR 12 OR 13 OR 14 OR 15)) and 1 and 2021*.yr.</v>
      </c>
      <c r="N19" t="str">
        <f t="shared" si="0"/>
        <v>(6 and ( 4 OR 5 OR 7 OR 8 OR 9 OR 10 OR 11 OR 12 OR 13 OR 14 OR 15)) and 1 and 2022*.yr.</v>
      </c>
      <c r="O19" t="str">
        <f t="shared" si="0"/>
        <v>(6 and ( 4 OR 5 OR 7 OR 8 OR 9 OR 10 OR 11 OR 12 OR 13 OR 14 OR 15)) and 1 and 2023*.yr.</v>
      </c>
      <c r="P19" t="str">
        <f t="shared" si="0"/>
        <v>(6 and ( 4 OR 5 OR 7 OR 8 OR 9 OR 10 OR 11 OR 12 OR 13 OR 14 OR 15)) and 1 and 2024*.yr.</v>
      </c>
    </row>
    <row r="20" spans="2:16" x14ac:dyDescent="0.35">
      <c r="B20" t="s">
        <v>67</v>
      </c>
      <c r="C20" t="s">
        <v>53</v>
      </c>
      <c r="D20" t="str">
        <f t="shared" si="1"/>
        <v>(7 AND (4 OR 5 OR 6 OR 8 OR 9 OR 10 OR 11 OR 12 OR 13 OR 14 OR 15)) and 1</v>
      </c>
      <c r="E20" t="str">
        <f t="shared" si="2"/>
        <v>(7 AND (4 OR 5 OR 6 OR 8 OR 9 OR 10 OR 11 OR 12 OR 13 OR 14 OR 15)) and 1 and 2</v>
      </c>
      <c r="F20" t="str">
        <f t="shared" si="3"/>
        <v>(7 AND (4 OR 5 OR 6 OR 8 OR 9 OR 10 OR 11 OR 12 OR 13 OR 14 OR 15)) and 1 and 2014*.yr.</v>
      </c>
      <c r="G20" t="str">
        <f t="shared" si="3"/>
        <v>(7 AND (4 OR 5 OR 6 OR 8 OR 9 OR 10 OR 11 OR 12 OR 13 OR 14 OR 15)) and 1 and 2015*.yr.</v>
      </c>
      <c r="H20" t="str">
        <f t="shared" si="3"/>
        <v>(7 AND (4 OR 5 OR 6 OR 8 OR 9 OR 10 OR 11 OR 12 OR 13 OR 14 OR 15)) and 1 and 2016*.yr.</v>
      </c>
      <c r="I20" t="str">
        <f t="shared" si="3"/>
        <v>(7 AND (4 OR 5 OR 6 OR 8 OR 9 OR 10 OR 11 OR 12 OR 13 OR 14 OR 15)) and 1 and 2017*.yr.</v>
      </c>
      <c r="J20" t="str">
        <f t="shared" si="3"/>
        <v>(7 AND (4 OR 5 OR 6 OR 8 OR 9 OR 10 OR 11 OR 12 OR 13 OR 14 OR 15)) and 1 and 2018*.yr.</v>
      </c>
      <c r="K20" t="str">
        <f t="shared" si="3"/>
        <v>(7 AND (4 OR 5 OR 6 OR 8 OR 9 OR 10 OR 11 OR 12 OR 13 OR 14 OR 15)) and 1 and 2019*.yr.</v>
      </c>
      <c r="L20" t="str">
        <f t="shared" si="3"/>
        <v>(7 AND (4 OR 5 OR 6 OR 8 OR 9 OR 10 OR 11 OR 12 OR 13 OR 14 OR 15)) and 1 and 2020*.yr.</v>
      </c>
      <c r="M20" t="str">
        <f t="shared" si="3"/>
        <v>(7 AND (4 OR 5 OR 6 OR 8 OR 9 OR 10 OR 11 OR 12 OR 13 OR 14 OR 15)) and 1 and 2021*.yr.</v>
      </c>
      <c r="N20" t="str">
        <f t="shared" si="3"/>
        <v>(7 AND (4 OR 5 OR 6 OR 8 OR 9 OR 10 OR 11 OR 12 OR 13 OR 14 OR 15)) and 1 and 2022*.yr.</v>
      </c>
      <c r="O20" t="str">
        <f t="shared" si="3"/>
        <v>(7 AND (4 OR 5 OR 6 OR 8 OR 9 OR 10 OR 11 OR 12 OR 13 OR 14 OR 15)) and 1 and 2023*.yr.</v>
      </c>
      <c r="P20" t="str">
        <f t="shared" si="3"/>
        <v>(7 AND (4 OR 5 OR 6 OR 8 OR 9 OR 10 OR 11 OR 12 OR 13 OR 14 OR 15)) and 1 and 2024*.yr.</v>
      </c>
    </row>
    <row r="21" spans="2:16" x14ac:dyDescent="0.35">
      <c r="B21" t="s">
        <v>68</v>
      </c>
      <c r="C21" t="s">
        <v>54</v>
      </c>
      <c r="D21" t="str">
        <f t="shared" si="1"/>
        <v>(8 AND (4 OR 5 OR 6 OR 7 OR 9 OR 10 OR 11 OR 12 OR 13 OR 14 OR 15)) and 1</v>
      </c>
      <c r="E21" t="str">
        <f t="shared" si="2"/>
        <v>(8 AND (4 OR 5 OR 6 OR 7 OR 9 OR 10 OR 11 OR 12 OR 13 OR 14 OR 15)) and 1 and 2</v>
      </c>
      <c r="F21" t="str">
        <f t="shared" si="3"/>
        <v>(8 AND (4 OR 5 OR 6 OR 7 OR 9 OR 10 OR 11 OR 12 OR 13 OR 14 OR 15)) and 1 and 2014*.yr.</v>
      </c>
      <c r="G21" t="str">
        <f t="shared" si="3"/>
        <v>(8 AND (4 OR 5 OR 6 OR 7 OR 9 OR 10 OR 11 OR 12 OR 13 OR 14 OR 15)) and 1 and 2015*.yr.</v>
      </c>
      <c r="H21" t="str">
        <f t="shared" si="3"/>
        <v>(8 AND (4 OR 5 OR 6 OR 7 OR 9 OR 10 OR 11 OR 12 OR 13 OR 14 OR 15)) and 1 and 2016*.yr.</v>
      </c>
      <c r="I21" t="str">
        <f t="shared" si="3"/>
        <v>(8 AND (4 OR 5 OR 6 OR 7 OR 9 OR 10 OR 11 OR 12 OR 13 OR 14 OR 15)) and 1 and 2017*.yr.</v>
      </c>
      <c r="J21" t="str">
        <f t="shared" si="3"/>
        <v>(8 AND (4 OR 5 OR 6 OR 7 OR 9 OR 10 OR 11 OR 12 OR 13 OR 14 OR 15)) and 1 and 2018*.yr.</v>
      </c>
      <c r="K21" t="str">
        <f t="shared" si="3"/>
        <v>(8 AND (4 OR 5 OR 6 OR 7 OR 9 OR 10 OR 11 OR 12 OR 13 OR 14 OR 15)) and 1 and 2019*.yr.</v>
      </c>
      <c r="L21" t="str">
        <f t="shared" si="3"/>
        <v>(8 AND (4 OR 5 OR 6 OR 7 OR 9 OR 10 OR 11 OR 12 OR 13 OR 14 OR 15)) and 1 and 2020*.yr.</v>
      </c>
      <c r="M21" t="str">
        <f t="shared" si="3"/>
        <v>(8 AND (4 OR 5 OR 6 OR 7 OR 9 OR 10 OR 11 OR 12 OR 13 OR 14 OR 15)) and 1 and 2021*.yr.</v>
      </c>
      <c r="N21" t="str">
        <f t="shared" si="3"/>
        <v>(8 AND (4 OR 5 OR 6 OR 7 OR 9 OR 10 OR 11 OR 12 OR 13 OR 14 OR 15)) and 1 and 2022*.yr.</v>
      </c>
      <c r="O21" t="str">
        <f t="shared" si="3"/>
        <v>(8 AND (4 OR 5 OR 6 OR 7 OR 9 OR 10 OR 11 OR 12 OR 13 OR 14 OR 15)) and 1 and 2023*.yr.</v>
      </c>
      <c r="P21" t="str">
        <f t="shared" si="3"/>
        <v>(8 AND (4 OR 5 OR 6 OR 7 OR 9 OR 10 OR 11 OR 12 OR 13 OR 14 OR 15)) and 1 and 2024*.yr.</v>
      </c>
    </row>
    <row r="22" spans="2:16" x14ac:dyDescent="0.35">
      <c r="B22" t="s">
        <v>69</v>
      </c>
      <c r="C22" t="s">
        <v>55</v>
      </c>
      <c r="D22" t="str">
        <f t="shared" si="1"/>
        <v>(9 AND (4 OR 5 OR 6 OR 7 OR 8 OR 10 OR 11 OR 12 OR 13 OR 14 OR 15)) and 1</v>
      </c>
      <c r="E22" t="str">
        <f t="shared" si="2"/>
        <v>(9 AND (4 OR 5 OR 6 OR 7 OR 8 OR 10 OR 11 OR 12 OR 13 OR 14 OR 15)) and 1 and 2</v>
      </c>
      <c r="F22" t="str">
        <f t="shared" si="3"/>
        <v>(9 AND (4 OR 5 OR 6 OR 7 OR 8 OR 10 OR 11 OR 12 OR 13 OR 14 OR 15)) and 1 and 2014*.yr.</v>
      </c>
      <c r="G22" t="str">
        <f t="shared" si="3"/>
        <v>(9 AND (4 OR 5 OR 6 OR 7 OR 8 OR 10 OR 11 OR 12 OR 13 OR 14 OR 15)) and 1 and 2015*.yr.</v>
      </c>
      <c r="H22" t="str">
        <f t="shared" si="3"/>
        <v>(9 AND (4 OR 5 OR 6 OR 7 OR 8 OR 10 OR 11 OR 12 OR 13 OR 14 OR 15)) and 1 and 2016*.yr.</v>
      </c>
      <c r="I22" t="str">
        <f t="shared" si="3"/>
        <v>(9 AND (4 OR 5 OR 6 OR 7 OR 8 OR 10 OR 11 OR 12 OR 13 OR 14 OR 15)) and 1 and 2017*.yr.</v>
      </c>
      <c r="J22" t="str">
        <f t="shared" si="3"/>
        <v>(9 AND (4 OR 5 OR 6 OR 7 OR 8 OR 10 OR 11 OR 12 OR 13 OR 14 OR 15)) and 1 and 2018*.yr.</v>
      </c>
      <c r="K22" t="str">
        <f t="shared" si="3"/>
        <v>(9 AND (4 OR 5 OR 6 OR 7 OR 8 OR 10 OR 11 OR 12 OR 13 OR 14 OR 15)) and 1 and 2019*.yr.</v>
      </c>
      <c r="L22" t="str">
        <f t="shared" si="3"/>
        <v>(9 AND (4 OR 5 OR 6 OR 7 OR 8 OR 10 OR 11 OR 12 OR 13 OR 14 OR 15)) and 1 and 2020*.yr.</v>
      </c>
      <c r="M22" t="str">
        <f t="shared" si="3"/>
        <v>(9 AND (4 OR 5 OR 6 OR 7 OR 8 OR 10 OR 11 OR 12 OR 13 OR 14 OR 15)) and 1 and 2021*.yr.</v>
      </c>
      <c r="N22" t="str">
        <f t="shared" si="3"/>
        <v>(9 AND (4 OR 5 OR 6 OR 7 OR 8 OR 10 OR 11 OR 12 OR 13 OR 14 OR 15)) and 1 and 2022*.yr.</v>
      </c>
      <c r="O22" t="str">
        <f t="shared" si="3"/>
        <v>(9 AND (4 OR 5 OR 6 OR 7 OR 8 OR 10 OR 11 OR 12 OR 13 OR 14 OR 15)) and 1 and 2023*.yr.</v>
      </c>
      <c r="P22" t="str">
        <f t="shared" si="3"/>
        <v>(9 AND (4 OR 5 OR 6 OR 7 OR 8 OR 10 OR 11 OR 12 OR 13 OR 14 OR 15)) and 1 and 2024*.yr.</v>
      </c>
    </row>
    <row r="23" spans="2:16" x14ac:dyDescent="0.35">
      <c r="B23" t="s">
        <v>70</v>
      </c>
      <c r="C23" t="s">
        <v>56</v>
      </c>
      <c r="D23" t="str">
        <f t="shared" si="1"/>
        <v>(10 AND (4 OR 5 OR 6 OR 7 OR 8 OR 9 OR 11 OR 12 OR 13 OR 14 OR 15)) and 1</v>
      </c>
      <c r="E23" t="str">
        <f t="shared" si="2"/>
        <v>(10 AND (4 OR 5 OR 6 OR 7 OR 8 OR 9 OR 11 OR 12 OR 13 OR 14 OR 15)) and 1 and 2</v>
      </c>
      <c r="F23" t="str">
        <f t="shared" si="3"/>
        <v>(10 AND (4 OR 5 OR 6 OR 7 OR 8 OR 9 OR 11 OR 12 OR 13 OR 14 OR 15)) and 1 and 2014*.yr.</v>
      </c>
      <c r="G23" t="str">
        <f t="shared" si="3"/>
        <v>(10 AND (4 OR 5 OR 6 OR 7 OR 8 OR 9 OR 11 OR 12 OR 13 OR 14 OR 15)) and 1 and 2015*.yr.</v>
      </c>
      <c r="H23" t="str">
        <f t="shared" si="3"/>
        <v>(10 AND (4 OR 5 OR 6 OR 7 OR 8 OR 9 OR 11 OR 12 OR 13 OR 14 OR 15)) and 1 and 2016*.yr.</v>
      </c>
      <c r="I23" t="str">
        <f t="shared" si="3"/>
        <v>(10 AND (4 OR 5 OR 6 OR 7 OR 8 OR 9 OR 11 OR 12 OR 13 OR 14 OR 15)) and 1 and 2017*.yr.</v>
      </c>
      <c r="J23" t="str">
        <f t="shared" si="3"/>
        <v>(10 AND (4 OR 5 OR 6 OR 7 OR 8 OR 9 OR 11 OR 12 OR 13 OR 14 OR 15)) and 1 and 2018*.yr.</v>
      </c>
      <c r="K23" t="str">
        <f t="shared" si="3"/>
        <v>(10 AND (4 OR 5 OR 6 OR 7 OR 8 OR 9 OR 11 OR 12 OR 13 OR 14 OR 15)) and 1 and 2019*.yr.</v>
      </c>
      <c r="L23" t="str">
        <f t="shared" si="3"/>
        <v>(10 AND (4 OR 5 OR 6 OR 7 OR 8 OR 9 OR 11 OR 12 OR 13 OR 14 OR 15)) and 1 and 2020*.yr.</v>
      </c>
      <c r="M23" t="str">
        <f t="shared" si="3"/>
        <v>(10 AND (4 OR 5 OR 6 OR 7 OR 8 OR 9 OR 11 OR 12 OR 13 OR 14 OR 15)) and 1 and 2021*.yr.</v>
      </c>
      <c r="N23" t="str">
        <f t="shared" si="3"/>
        <v>(10 AND (4 OR 5 OR 6 OR 7 OR 8 OR 9 OR 11 OR 12 OR 13 OR 14 OR 15)) and 1 and 2022*.yr.</v>
      </c>
      <c r="O23" t="str">
        <f t="shared" si="3"/>
        <v>(10 AND (4 OR 5 OR 6 OR 7 OR 8 OR 9 OR 11 OR 12 OR 13 OR 14 OR 15)) and 1 and 2023*.yr.</v>
      </c>
      <c r="P23" t="str">
        <f t="shared" si="3"/>
        <v>(10 AND (4 OR 5 OR 6 OR 7 OR 8 OR 9 OR 11 OR 12 OR 13 OR 14 OR 15)) and 1 and 2024*.yr.</v>
      </c>
    </row>
    <row r="24" spans="2:16" x14ac:dyDescent="0.35">
      <c r="B24" t="s">
        <v>71</v>
      </c>
      <c r="C24" t="s">
        <v>57</v>
      </c>
      <c r="D24" t="str">
        <f t="shared" si="1"/>
        <v>(11 AND (4 OR 5 OR 6 OR 7 OR 8 OR 9 OR 10 OR 12 OR 13 OR 14 OR 15)) and 1</v>
      </c>
      <c r="E24" t="str">
        <f t="shared" si="2"/>
        <v>(11 AND (4 OR 5 OR 6 OR 7 OR 8 OR 9 OR 10 OR 12 OR 13 OR 14 OR 15)) and 1 and 2</v>
      </c>
      <c r="F24" t="str">
        <f t="shared" si="3"/>
        <v>(11 AND (4 OR 5 OR 6 OR 7 OR 8 OR 9 OR 10 OR 12 OR 13 OR 14 OR 15)) and 1 and 2014*.yr.</v>
      </c>
      <c r="G24" t="str">
        <f t="shared" si="3"/>
        <v>(11 AND (4 OR 5 OR 6 OR 7 OR 8 OR 9 OR 10 OR 12 OR 13 OR 14 OR 15)) and 1 and 2015*.yr.</v>
      </c>
      <c r="H24" t="str">
        <f t="shared" si="3"/>
        <v>(11 AND (4 OR 5 OR 6 OR 7 OR 8 OR 9 OR 10 OR 12 OR 13 OR 14 OR 15)) and 1 and 2016*.yr.</v>
      </c>
      <c r="I24" t="str">
        <f t="shared" si="3"/>
        <v>(11 AND (4 OR 5 OR 6 OR 7 OR 8 OR 9 OR 10 OR 12 OR 13 OR 14 OR 15)) and 1 and 2017*.yr.</v>
      </c>
      <c r="J24" t="str">
        <f t="shared" si="3"/>
        <v>(11 AND (4 OR 5 OR 6 OR 7 OR 8 OR 9 OR 10 OR 12 OR 13 OR 14 OR 15)) and 1 and 2018*.yr.</v>
      </c>
      <c r="K24" t="str">
        <f t="shared" si="3"/>
        <v>(11 AND (4 OR 5 OR 6 OR 7 OR 8 OR 9 OR 10 OR 12 OR 13 OR 14 OR 15)) and 1 and 2019*.yr.</v>
      </c>
      <c r="L24" t="str">
        <f t="shared" si="3"/>
        <v>(11 AND (4 OR 5 OR 6 OR 7 OR 8 OR 9 OR 10 OR 12 OR 13 OR 14 OR 15)) and 1 and 2020*.yr.</v>
      </c>
      <c r="M24" t="str">
        <f t="shared" si="3"/>
        <v>(11 AND (4 OR 5 OR 6 OR 7 OR 8 OR 9 OR 10 OR 12 OR 13 OR 14 OR 15)) and 1 and 2021*.yr.</v>
      </c>
      <c r="N24" t="str">
        <f t="shared" si="3"/>
        <v>(11 AND (4 OR 5 OR 6 OR 7 OR 8 OR 9 OR 10 OR 12 OR 13 OR 14 OR 15)) and 1 and 2022*.yr.</v>
      </c>
      <c r="O24" t="str">
        <f t="shared" si="3"/>
        <v>(11 AND (4 OR 5 OR 6 OR 7 OR 8 OR 9 OR 10 OR 12 OR 13 OR 14 OR 15)) and 1 and 2023*.yr.</v>
      </c>
      <c r="P24" t="str">
        <f t="shared" si="3"/>
        <v>(11 AND (4 OR 5 OR 6 OR 7 OR 8 OR 9 OR 10 OR 12 OR 13 OR 14 OR 15)) and 1 and 2024*.yr.</v>
      </c>
    </row>
    <row r="25" spans="2:16" x14ac:dyDescent="0.35">
      <c r="B25" t="s">
        <v>64</v>
      </c>
      <c r="C25" t="s">
        <v>58</v>
      </c>
      <c r="D25" t="str">
        <f t="shared" si="1"/>
        <v>(12 AND (4 OR 5 OR 6 OR 7 OR 8 OR 9 OR 10 OR 11 OR 13 OR 14 OR 15)) and 1</v>
      </c>
      <c r="E25" t="str">
        <f t="shared" si="2"/>
        <v>(12 AND (4 OR 5 OR 6 OR 7 OR 8 OR 9 OR 10 OR 11 OR 13 OR 14 OR 15)) and 1 and 2</v>
      </c>
      <c r="F25" t="str">
        <f t="shared" si="3"/>
        <v>(12 AND (4 OR 5 OR 6 OR 7 OR 8 OR 9 OR 10 OR 11 OR 13 OR 14 OR 15)) and 1 and 2014*.yr.</v>
      </c>
      <c r="G25" t="str">
        <f t="shared" si="3"/>
        <v>(12 AND (4 OR 5 OR 6 OR 7 OR 8 OR 9 OR 10 OR 11 OR 13 OR 14 OR 15)) and 1 and 2015*.yr.</v>
      </c>
      <c r="H25" t="str">
        <f t="shared" si="3"/>
        <v>(12 AND (4 OR 5 OR 6 OR 7 OR 8 OR 9 OR 10 OR 11 OR 13 OR 14 OR 15)) and 1 and 2016*.yr.</v>
      </c>
      <c r="I25" t="str">
        <f t="shared" si="3"/>
        <v>(12 AND (4 OR 5 OR 6 OR 7 OR 8 OR 9 OR 10 OR 11 OR 13 OR 14 OR 15)) and 1 and 2017*.yr.</v>
      </c>
      <c r="J25" t="str">
        <f t="shared" si="3"/>
        <v>(12 AND (4 OR 5 OR 6 OR 7 OR 8 OR 9 OR 10 OR 11 OR 13 OR 14 OR 15)) and 1 and 2018*.yr.</v>
      </c>
      <c r="K25" t="str">
        <f t="shared" si="3"/>
        <v>(12 AND (4 OR 5 OR 6 OR 7 OR 8 OR 9 OR 10 OR 11 OR 13 OR 14 OR 15)) and 1 and 2019*.yr.</v>
      </c>
      <c r="L25" t="str">
        <f t="shared" si="3"/>
        <v>(12 AND (4 OR 5 OR 6 OR 7 OR 8 OR 9 OR 10 OR 11 OR 13 OR 14 OR 15)) and 1 and 2020*.yr.</v>
      </c>
      <c r="M25" t="str">
        <f t="shared" si="3"/>
        <v>(12 AND (4 OR 5 OR 6 OR 7 OR 8 OR 9 OR 10 OR 11 OR 13 OR 14 OR 15)) and 1 and 2021*.yr.</v>
      </c>
      <c r="N25" t="str">
        <f t="shared" si="3"/>
        <v>(12 AND (4 OR 5 OR 6 OR 7 OR 8 OR 9 OR 10 OR 11 OR 13 OR 14 OR 15)) and 1 and 2022*.yr.</v>
      </c>
      <c r="O25" t="str">
        <f t="shared" si="3"/>
        <v>(12 AND (4 OR 5 OR 6 OR 7 OR 8 OR 9 OR 10 OR 11 OR 13 OR 14 OR 15)) and 1 and 2023*.yr.</v>
      </c>
      <c r="P25" t="str">
        <f t="shared" si="3"/>
        <v>(12 AND (4 OR 5 OR 6 OR 7 OR 8 OR 9 OR 10 OR 11 OR 13 OR 14 OR 15)) and 1 and 2024*.yr.</v>
      </c>
    </row>
    <row r="26" spans="2:16" x14ac:dyDescent="0.35">
      <c r="B26" t="s">
        <v>72</v>
      </c>
      <c r="C26" t="s">
        <v>59</v>
      </c>
      <c r="D26" t="str">
        <f t="shared" si="1"/>
        <v>(13 AND (4 OR 5 OR 6 OR 7 OR 8 OR 9 OR 10 OR 11 OR 12 OR 14 OR 15)) and 1</v>
      </c>
      <c r="E26" t="str">
        <f t="shared" si="2"/>
        <v>(13 AND (4 OR 5 OR 6 OR 7 OR 8 OR 9 OR 10 OR 11 OR 12 OR 14 OR 15)) and 1 and 2</v>
      </c>
      <c r="F26" t="str">
        <f t="shared" si="3"/>
        <v>(13 AND (4 OR 5 OR 6 OR 7 OR 8 OR 9 OR 10 OR 11 OR 12 OR 14 OR 15)) and 1 and 2014*.yr.</v>
      </c>
      <c r="G26" t="str">
        <f t="shared" si="3"/>
        <v>(13 AND (4 OR 5 OR 6 OR 7 OR 8 OR 9 OR 10 OR 11 OR 12 OR 14 OR 15)) and 1 and 2015*.yr.</v>
      </c>
      <c r="H26" t="str">
        <f t="shared" si="3"/>
        <v>(13 AND (4 OR 5 OR 6 OR 7 OR 8 OR 9 OR 10 OR 11 OR 12 OR 14 OR 15)) and 1 and 2016*.yr.</v>
      </c>
      <c r="I26" t="str">
        <f t="shared" si="3"/>
        <v>(13 AND (4 OR 5 OR 6 OR 7 OR 8 OR 9 OR 10 OR 11 OR 12 OR 14 OR 15)) and 1 and 2017*.yr.</v>
      </c>
      <c r="J26" t="str">
        <f t="shared" si="3"/>
        <v>(13 AND (4 OR 5 OR 6 OR 7 OR 8 OR 9 OR 10 OR 11 OR 12 OR 14 OR 15)) and 1 and 2018*.yr.</v>
      </c>
      <c r="K26" t="str">
        <f t="shared" si="3"/>
        <v>(13 AND (4 OR 5 OR 6 OR 7 OR 8 OR 9 OR 10 OR 11 OR 12 OR 14 OR 15)) and 1 and 2019*.yr.</v>
      </c>
      <c r="L26" t="str">
        <f t="shared" si="3"/>
        <v>(13 AND (4 OR 5 OR 6 OR 7 OR 8 OR 9 OR 10 OR 11 OR 12 OR 14 OR 15)) and 1 and 2020*.yr.</v>
      </c>
      <c r="M26" t="str">
        <f t="shared" si="3"/>
        <v>(13 AND (4 OR 5 OR 6 OR 7 OR 8 OR 9 OR 10 OR 11 OR 12 OR 14 OR 15)) and 1 and 2021*.yr.</v>
      </c>
      <c r="N26" t="str">
        <f t="shared" si="3"/>
        <v>(13 AND (4 OR 5 OR 6 OR 7 OR 8 OR 9 OR 10 OR 11 OR 12 OR 14 OR 15)) and 1 and 2022*.yr.</v>
      </c>
      <c r="O26" t="str">
        <f t="shared" si="3"/>
        <v>(13 AND (4 OR 5 OR 6 OR 7 OR 8 OR 9 OR 10 OR 11 OR 12 OR 14 OR 15)) and 1 and 2023*.yr.</v>
      </c>
      <c r="P26" t="str">
        <f t="shared" si="3"/>
        <v>(13 AND (4 OR 5 OR 6 OR 7 OR 8 OR 9 OR 10 OR 11 OR 12 OR 14 OR 15)) and 1 and 2024*.yr.</v>
      </c>
    </row>
    <row r="27" spans="2:16" x14ac:dyDescent="0.35">
      <c r="B27" t="s">
        <v>73</v>
      </c>
      <c r="C27" t="s">
        <v>60</v>
      </c>
      <c r="D27" t="str">
        <f t="shared" si="1"/>
        <v>(14 AND (4 OR 5 OR 6 OR 7 OR 8 OR 9 OR 10 OR 11 OR 12 OR 13 OR 15)) and 1</v>
      </c>
      <c r="E27" t="str">
        <f t="shared" si="2"/>
        <v>(14 AND (4 OR 5 OR 6 OR 7 OR 8 OR 9 OR 10 OR 11 OR 12 OR 13 OR 15)) and 1 and 2</v>
      </c>
      <c r="F27" t="str">
        <f t="shared" si="3"/>
        <v>(14 AND (4 OR 5 OR 6 OR 7 OR 8 OR 9 OR 10 OR 11 OR 12 OR 13 OR 15)) and 1 and 2014*.yr.</v>
      </c>
      <c r="G27" t="str">
        <f t="shared" si="3"/>
        <v>(14 AND (4 OR 5 OR 6 OR 7 OR 8 OR 9 OR 10 OR 11 OR 12 OR 13 OR 15)) and 1 and 2015*.yr.</v>
      </c>
      <c r="H27" t="str">
        <f t="shared" si="3"/>
        <v>(14 AND (4 OR 5 OR 6 OR 7 OR 8 OR 9 OR 10 OR 11 OR 12 OR 13 OR 15)) and 1 and 2016*.yr.</v>
      </c>
      <c r="I27" t="str">
        <f t="shared" si="3"/>
        <v>(14 AND (4 OR 5 OR 6 OR 7 OR 8 OR 9 OR 10 OR 11 OR 12 OR 13 OR 15)) and 1 and 2017*.yr.</v>
      </c>
      <c r="J27" t="str">
        <f t="shared" si="3"/>
        <v>(14 AND (4 OR 5 OR 6 OR 7 OR 8 OR 9 OR 10 OR 11 OR 12 OR 13 OR 15)) and 1 and 2018*.yr.</v>
      </c>
      <c r="K27" t="str">
        <f t="shared" si="3"/>
        <v>(14 AND (4 OR 5 OR 6 OR 7 OR 8 OR 9 OR 10 OR 11 OR 12 OR 13 OR 15)) and 1 and 2019*.yr.</v>
      </c>
      <c r="L27" t="str">
        <f t="shared" si="3"/>
        <v>(14 AND (4 OR 5 OR 6 OR 7 OR 8 OR 9 OR 10 OR 11 OR 12 OR 13 OR 15)) and 1 and 2020*.yr.</v>
      </c>
      <c r="M27" t="str">
        <f t="shared" si="3"/>
        <v>(14 AND (4 OR 5 OR 6 OR 7 OR 8 OR 9 OR 10 OR 11 OR 12 OR 13 OR 15)) and 1 and 2021*.yr.</v>
      </c>
      <c r="N27" t="str">
        <f t="shared" si="3"/>
        <v>(14 AND (4 OR 5 OR 6 OR 7 OR 8 OR 9 OR 10 OR 11 OR 12 OR 13 OR 15)) and 1 and 2022*.yr.</v>
      </c>
      <c r="O27" t="str">
        <f t="shared" si="3"/>
        <v>(14 AND (4 OR 5 OR 6 OR 7 OR 8 OR 9 OR 10 OR 11 OR 12 OR 13 OR 15)) and 1 and 2023*.yr.</v>
      </c>
      <c r="P27" t="str">
        <f t="shared" si="3"/>
        <v>(14 AND (4 OR 5 OR 6 OR 7 OR 8 OR 9 OR 10 OR 11 OR 12 OR 13 OR 15)) and 1 and 2024*.yr.</v>
      </c>
    </row>
    <row r="28" spans="2:16" x14ac:dyDescent="0.35">
      <c r="B28" t="s">
        <v>74</v>
      </c>
      <c r="C28" t="s">
        <v>61</v>
      </c>
      <c r="D28" t="str">
        <f t="shared" si="1"/>
        <v>(15 AND (4 OR 5 OR 6 OR 7 OR 8 OR 9 OR 10 OR 11 OR 12 OR 13 OR 14)) and 1</v>
      </c>
      <c r="E28" t="str">
        <f t="shared" si="2"/>
        <v>(15 AND (4 OR 5 OR 6 OR 7 OR 8 OR 9 OR 10 OR 11 OR 12 OR 13 OR 14)) and 1 and 2</v>
      </c>
      <c r="F28" t="str">
        <f t="shared" si="3"/>
        <v>(15 AND (4 OR 5 OR 6 OR 7 OR 8 OR 9 OR 10 OR 11 OR 12 OR 13 OR 14)) and 1 and 2014*.yr.</v>
      </c>
      <c r="G28" t="str">
        <f t="shared" si="3"/>
        <v>(15 AND (4 OR 5 OR 6 OR 7 OR 8 OR 9 OR 10 OR 11 OR 12 OR 13 OR 14)) and 1 and 2015*.yr.</v>
      </c>
      <c r="H28" t="str">
        <f t="shared" si="3"/>
        <v>(15 AND (4 OR 5 OR 6 OR 7 OR 8 OR 9 OR 10 OR 11 OR 12 OR 13 OR 14)) and 1 and 2016*.yr.</v>
      </c>
      <c r="I28" t="str">
        <f t="shared" si="3"/>
        <v>(15 AND (4 OR 5 OR 6 OR 7 OR 8 OR 9 OR 10 OR 11 OR 12 OR 13 OR 14)) and 1 and 2017*.yr.</v>
      </c>
      <c r="J28" t="str">
        <f t="shared" si="3"/>
        <v>(15 AND (4 OR 5 OR 6 OR 7 OR 8 OR 9 OR 10 OR 11 OR 12 OR 13 OR 14)) and 1 and 2018*.yr.</v>
      </c>
      <c r="K28" t="str">
        <f t="shared" si="3"/>
        <v>(15 AND (4 OR 5 OR 6 OR 7 OR 8 OR 9 OR 10 OR 11 OR 12 OR 13 OR 14)) and 1 and 2019*.yr.</v>
      </c>
      <c r="L28" t="str">
        <f t="shared" si="3"/>
        <v>(15 AND (4 OR 5 OR 6 OR 7 OR 8 OR 9 OR 10 OR 11 OR 12 OR 13 OR 14)) and 1 and 2020*.yr.</v>
      </c>
      <c r="M28" t="str">
        <f t="shared" si="3"/>
        <v>(15 AND (4 OR 5 OR 6 OR 7 OR 8 OR 9 OR 10 OR 11 OR 12 OR 13 OR 14)) and 1 and 2021*.yr.</v>
      </c>
      <c r="N28" t="str">
        <f t="shared" si="3"/>
        <v>(15 AND (4 OR 5 OR 6 OR 7 OR 8 OR 9 OR 10 OR 11 OR 12 OR 13 OR 14)) and 1 and 2022*.yr.</v>
      </c>
      <c r="O28" t="str">
        <f t="shared" si="3"/>
        <v>(15 AND (4 OR 5 OR 6 OR 7 OR 8 OR 9 OR 10 OR 11 OR 12 OR 13 OR 14)) and 1 and 2023*.yr.</v>
      </c>
      <c r="P28" t="str">
        <f t="shared" si="3"/>
        <v>(15 AND (4 OR 5 OR 6 OR 7 OR 8 OR 9 OR 10 OR 11 OR 12 OR 13 OR 14)) and 1 and 2024*.yr.</v>
      </c>
    </row>
    <row r="29" spans="2:16" x14ac:dyDescent="0.35">
      <c r="B29" t="s">
        <v>62</v>
      </c>
      <c r="C29" t="s">
        <v>49</v>
      </c>
      <c r="D29" t="str">
        <f t="shared" si="1"/>
        <v>(exp africa/ or exp americas/ or exp asia/ or exp europe/  or exp oceania/) and 1</v>
      </c>
      <c r="E29" t="str">
        <f t="shared" si="2"/>
        <v>(exp africa/ or exp americas/ or exp asia/ or exp europe/  or exp oceania/) and 1 and 2</v>
      </c>
      <c r="F29" t="str">
        <f t="shared" si="3"/>
        <v>(exp africa/ or exp americas/ or exp asia/ or exp europe/  or exp oceania/) and 1 and 2014*.yr.</v>
      </c>
      <c r="G29" t="str">
        <f t="shared" si="3"/>
        <v>(exp africa/ or exp americas/ or exp asia/ or exp europe/  or exp oceania/) and 1 and 2015*.yr.</v>
      </c>
      <c r="H29" t="str">
        <f t="shared" si="3"/>
        <v>(exp africa/ or exp americas/ or exp asia/ or exp europe/  or exp oceania/) and 1 and 2016*.yr.</v>
      </c>
      <c r="I29" t="str">
        <f t="shared" si="3"/>
        <v>(exp africa/ or exp americas/ or exp asia/ or exp europe/  or exp oceania/) and 1 and 2017*.yr.</v>
      </c>
      <c r="J29" t="str">
        <f t="shared" si="3"/>
        <v>(exp africa/ or exp americas/ or exp asia/ or exp europe/  or exp oceania/) and 1 and 2018*.yr.</v>
      </c>
      <c r="K29" t="str">
        <f t="shared" si="3"/>
        <v>(exp africa/ or exp americas/ or exp asia/ or exp europe/  or exp oceania/) and 1 and 2019*.yr.</v>
      </c>
      <c r="L29" t="str">
        <f t="shared" si="3"/>
        <v>(exp africa/ or exp americas/ or exp asia/ or exp europe/  or exp oceania/) and 1 and 2020*.yr.</v>
      </c>
      <c r="M29" t="str">
        <f t="shared" si="3"/>
        <v>(exp africa/ or exp americas/ or exp asia/ or exp europe/  or exp oceania/) and 1 and 2021*.yr.</v>
      </c>
      <c r="N29" t="str">
        <f t="shared" si="3"/>
        <v>(exp africa/ or exp americas/ or exp asia/ or exp europe/  or exp oceania/) and 1 and 2022*.yr.</v>
      </c>
      <c r="O29" t="str">
        <f t="shared" si="3"/>
        <v>(exp africa/ or exp americas/ or exp asia/ or exp europe/  or exp oceania/) and 1 and 2023*.yr.</v>
      </c>
      <c r="P29" t="str">
        <f t="shared" si="3"/>
        <v>(exp africa/ or exp americas/ or exp asia/ or exp europe/  or exp oceania/) and 1 and 2024*.yr.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583C2-185C-4421-BBF9-7DA97ADAB7F8}">
  <sheetPr>
    <tabColor theme="9" tint="-0.249977111117893"/>
  </sheetPr>
  <dimension ref="A1:O45"/>
  <sheetViews>
    <sheetView zoomScale="70" zoomScaleNormal="70" workbookViewId="0">
      <selection activeCell="V43" sqref="V43"/>
    </sheetView>
  </sheetViews>
  <sheetFormatPr defaultRowHeight="14.5" x14ac:dyDescent="0.35"/>
  <cols>
    <col min="1" max="1" width="28.36328125" customWidth="1"/>
    <col min="2" max="3" width="15.54296875" customWidth="1"/>
    <col min="4" max="4" width="16.90625" customWidth="1"/>
    <col min="5" max="15" width="9.36328125" customWidth="1"/>
  </cols>
  <sheetData>
    <row r="1" spans="1:15" x14ac:dyDescent="0.35">
      <c r="A1" t="s">
        <v>23</v>
      </c>
      <c r="B1" t="s">
        <v>22</v>
      </c>
      <c r="C1" t="s">
        <v>2</v>
      </c>
      <c r="D1" t="s">
        <v>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</row>
    <row r="2" spans="1:15" x14ac:dyDescent="0.35">
      <c r="A2" t="s">
        <v>75</v>
      </c>
      <c r="B2">
        <v>893267</v>
      </c>
      <c r="C2">
        <v>17160</v>
      </c>
      <c r="D2">
        <v>16303</v>
      </c>
      <c r="E2">
        <v>206</v>
      </c>
      <c r="F2">
        <v>313</v>
      </c>
      <c r="G2">
        <v>317</v>
      </c>
      <c r="H2">
        <v>331</v>
      </c>
      <c r="I2">
        <v>461</v>
      </c>
      <c r="J2">
        <v>1003</v>
      </c>
      <c r="K2">
        <v>2080</v>
      </c>
      <c r="L2">
        <v>2834</v>
      </c>
      <c r="M2">
        <v>3637</v>
      </c>
      <c r="N2">
        <v>3214</v>
      </c>
      <c r="O2">
        <v>1907</v>
      </c>
    </row>
    <row r="3" spans="1:15" x14ac:dyDescent="0.35">
      <c r="A3" t="s">
        <v>76</v>
      </c>
      <c r="B3">
        <v>1434729</v>
      </c>
      <c r="C3">
        <v>23702</v>
      </c>
      <c r="D3">
        <v>17707</v>
      </c>
      <c r="E3">
        <v>1259</v>
      </c>
      <c r="F3">
        <v>1266</v>
      </c>
      <c r="G3">
        <v>1223</v>
      </c>
      <c r="H3">
        <v>1130</v>
      </c>
      <c r="I3">
        <v>1396</v>
      </c>
      <c r="J3">
        <v>1644</v>
      </c>
      <c r="K3">
        <v>1815</v>
      </c>
      <c r="L3">
        <v>2102</v>
      </c>
      <c r="M3">
        <v>2079</v>
      </c>
      <c r="N3">
        <v>2075</v>
      </c>
      <c r="O3">
        <v>1718</v>
      </c>
    </row>
    <row r="4" spans="1:15" x14ac:dyDescent="0.35">
      <c r="A4" t="s">
        <v>38</v>
      </c>
      <c r="B4">
        <v>325526</v>
      </c>
      <c r="C4">
        <v>2581</v>
      </c>
      <c r="D4">
        <v>2020</v>
      </c>
      <c r="E4">
        <v>144</v>
      </c>
      <c r="F4">
        <v>160</v>
      </c>
      <c r="G4">
        <v>132</v>
      </c>
      <c r="H4">
        <v>142</v>
      </c>
      <c r="I4">
        <v>171</v>
      </c>
      <c r="J4">
        <v>187</v>
      </c>
      <c r="K4">
        <v>213</v>
      </c>
      <c r="L4">
        <v>232</v>
      </c>
      <c r="M4">
        <v>222</v>
      </c>
      <c r="N4">
        <v>209</v>
      </c>
      <c r="O4">
        <v>208</v>
      </c>
    </row>
    <row r="5" spans="1:15" x14ac:dyDescent="0.35">
      <c r="A5" t="s">
        <v>77</v>
      </c>
      <c r="B5">
        <v>484036</v>
      </c>
      <c r="C5">
        <v>4520</v>
      </c>
      <c r="D5">
        <v>3517</v>
      </c>
      <c r="E5">
        <v>307</v>
      </c>
      <c r="F5">
        <v>353</v>
      </c>
      <c r="G5">
        <v>248</v>
      </c>
      <c r="H5">
        <v>220</v>
      </c>
      <c r="I5">
        <v>222</v>
      </c>
      <c r="J5">
        <v>273</v>
      </c>
      <c r="K5">
        <v>281</v>
      </c>
      <c r="L5">
        <v>385</v>
      </c>
      <c r="M5">
        <v>400</v>
      </c>
      <c r="N5">
        <v>464</v>
      </c>
      <c r="O5">
        <v>364</v>
      </c>
    </row>
    <row r="6" spans="1:15" x14ac:dyDescent="0.35">
      <c r="A6" t="s">
        <v>39</v>
      </c>
      <c r="B6">
        <v>1473236</v>
      </c>
      <c r="C6">
        <v>7679</v>
      </c>
      <c r="D6">
        <v>5885</v>
      </c>
      <c r="E6">
        <v>445</v>
      </c>
      <c r="F6">
        <v>502</v>
      </c>
      <c r="G6">
        <v>414</v>
      </c>
      <c r="H6">
        <v>396</v>
      </c>
      <c r="I6">
        <v>443</v>
      </c>
      <c r="J6">
        <v>467</v>
      </c>
      <c r="K6">
        <v>559</v>
      </c>
      <c r="L6">
        <v>607</v>
      </c>
      <c r="M6">
        <v>694</v>
      </c>
      <c r="N6">
        <v>665</v>
      </c>
      <c r="O6">
        <v>693</v>
      </c>
    </row>
    <row r="7" spans="1:15" x14ac:dyDescent="0.35">
      <c r="A7" t="s">
        <v>41</v>
      </c>
      <c r="B7">
        <v>361626</v>
      </c>
      <c r="C7">
        <v>1864</v>
      </c>
      <c r="D7">
        <v>1745</v>
      </c>
      <c r="E7">
        <v>51</v>
      </c>
      <c r="F7">
        <v>52</v>
      </c>
      <c r="G7">
        <v>66</v>
      </c>
      <c r="H7">
        <v>60</v>
      </c>
      <c r="I7">
        <v>99</v>
      </c>
      <c r="J7">
        <v>143</v>
      </c>
      <c r="K7">
        <v>286</v>
      </c>
      <c r="L7">
        <v>268</v>
      </c>
      <c r="M7">
        <v>257</v>
      </c>
      <c r="N7">
        <v>239</v>
      </c>
      <c r="O7">
        <v>224</v>
      </c>
    </row>
    <row r="8" spans="1:15" x14ac:dyDescent="0.35">
      <c r="A8" t="s">
        <v>42</v>
      </c>
      <c r="B8">
        <v>359301</v>
      </c>
      <c r="C8">
        <v>2414</v>
      </c>
      <c r="D8">
        <v>1875</v>
      </c>
      <c r="E8">
        <v>79</v>
      </c>
      <c r="F8">
        <v>123</v>
      </c>
      <c r="G8">
        <v>133</v>
      </c>
      <c r="H8">
        <v>148</v>
      </c>
      <c r="I8">
        <v>135</v>
      </c>
      <c r="J8">
        <v>184</v>
      </c>
      <c r="K8">
        <v>156</v>
      </c>
      <c r="L8">
        <v>219</v>
      </c>
      <c r="M8">
        <v>241</v>
      </c>
      <c r="N8">
        <v>242</v>
      </c>
      <c r="O8">
        <v>215</v>
      </c>
    </row>
    <row r="9" spans="1:15" x14ac:dyDescent="0.35">
      <c r="A9" t="s">
        <v>6</v>
      </c>
      <c r="B9">
        <v>295262</v>
      </c>
      <c r="C9">
        <v>1002</v>
      </c>
      <c r="D9">
        <v>883</v>
      </c>
      <c r="E9">
        <v>25</v>
      </c>
      <c r="F9">
        <v>36</v>
      </c>
      <c r="G9">
        <v>49</v>
      </c>
      <c r="H9">
        <v>57</v>
      </c>
      <c r="I9">
        <v>60</v>
      </c>
      <c r="J9">
        <v>69</v>
      </c>
      <c r="K9">
        <v>99</v>
      </c>
      <c r="L9">
        <v>122</v>
      </c>
      <c r="M9">
        <v>142</v>
      </c>
      <c r="N9">
        <v>124</v>
      </c>
      <c r="O9">
        <v>100</v>
      </c>
    </row>
    <row r="10" spans="1:15" x14ac:dyDescent="0.35">
      <c r="A10" t="s">
        <v>43</v>
      </c>
      <c r="B10">
        <v>170460</v>
      </c>
      <c r="C10">
        <v>898</v>
      </c>
      <c r="D10">
        <v>795</v>
      </c>
      <c r="E10">
        <v>33</v>
      </c>
      <c r="F10">
        <v>36</v>
      </c>
      <c r="G10">
        <v>31</v>
      </c>
      <c r="H10">
        <v>47</v>
      </c>
      <c r="I10">
        <v>66</v>
      </c>
      <c r="J10">
        <v>73</v>
      </c>
      <c r="K10">
        <v>95</v>
      </c>
      <c r="L10">
        <v>101</v>
      </c>
      <c r="M10">
        <v>109</v>
      </c>
      <c r="N10">
        <v>114</v>
      </c>
      <c r="O10">
        <v>90</v>
      </c>
    </row>
    <row r="11" spans="1:15" x14ac:dyDescent="0.35">
      <c r="A11" t="s">
        <v>40</v>
      </c>
      <c r="B11">
        <v>440333</v>
      </c>
      <c r="C11">
        <v>1295</v>
      </c>
      <c r="D11">
        <v>1102</v>
      </c>
      <c r="E11">
        <v>45</v>
      </c>
      <c r="F11">
        <v>58</v>
      </c>
      <c r="G11">
        <v>65</v>
      </c>
      <c r="H11">
        <v>80</v>
      </c>
      <c r="I11">
        <v>90</v>
      </c>
      <c r="J11">
        <v>97</v>
      </c>
      <c r="K11">
        <v>120</v>
      </c>
      <c r="L11">
        <v>125</v>
      </c>
      <c r="M11">
        <v>131</v>
      </c>
      <c r="N11">
        <v>147</v>
      </c>
      <c r="O11">
        <v>144</v>
      </c>
    </row>
    <row r="12" spans="1:15" x14ac:dyDescent="0.35">
      <c r="A12" t="s">
        <v>11</v>
      </c>
      <c r="B12">
        <v>250085</v>
      </c>
      <c r="C12">
        <v>2001</v>
      </c>
      <c r="D12">
        <v>1785</v>
      </c>
      <c r="E12">
        <v>76</v>
      </c>
      <c r="F12">
        <v>65</v>
      </c>
      <c r="G12">
        <v>77</v>
      </c>
      <c r="H12">
        <v>107</v>
      </c>
      <c r="I12">
        <v>138</v>
      </c>
      <c r="J12">
        <v>128</v>
      </c>
      <c r="K12">
        <v>190</v>
      </c>
      <c r="L12">
        <v>267</v>
      </c>
      <c r="M12">
        <v>244</v>
      </c>
      <c r="N12">
        <v>279</v>
      </c>
      <c r="O12">
        <v>214</v>
      </c>
    </row>
    <row r="13" spans="1:15" x14ac:dyDescent="0.35">
      <c r="A13" t="s">
        <v>15</v>
      </c>
      <c r="B13">
        <v>264390</v>
      </c>
      <c r="C13">
        <v>1929</v>
      </c>
      <c r="D13">
        <v>1486</v>
      </c>
      <c r="E13">
        <v>93</v>
      </c>
      <c r="F13">
        <v>95</v>
      </c>
      <c r="G13">
        <v>88</v>
      </c>
      <c r="H13">
        <v>84</v>
      </c>
      <c r="I13">
        <v>105</v>
      </c>
      <c r="J13">
        <v>126</v>
      </c>
      <c r="K13">
        <v>151</v>
      </c>
      <c r="L13">
        <v>136</v>
      </c>
      <c r="M13">
        <v>227</v>
      </c>
      <c r="N13">
        <v>203</v>
      </c>
      <c r="O13">
        <v>178</v>
      </c>
    </row>
    <row r="14" spans="1:15" x14ac:dyDescent="0.35">
      <c r="A14" t="s">
        <v>44</v>
      </c>
      <c r="B14">
        <v>374491</v>
      </c>
      <c r="C14">
        <v>1323</v>
      </c>
      <c r="D14">
        <v>1150</v>
      </c>
      <c r="E14">
        <v>47</v>
      </c>
      <c r="F14">
        <v>72</v>
      </c>
      <c r="G14">
        <v>66</v>
      </c>
      <c r="H14">
        <v>51</v>
      </c>
      <c r="I14">
        <v>87</v>
      </c>
      <c r="J14">
        <v>109</v>
      </c>
      <c r="K14">
        <v>130</v>
      </c>
      <c r="L14">
        <v>149</v>
      </c>
      <c r="M14">
        <v>128</v>
      </c>
      <c r="N14">
        <v>144</v>
      </c>
      <c r="O14">
        <v>167</v>
      </c>
    </row>
    <row r="15" spans="1:15" x14ac:dyDescent="0.35">
      <c r="A15" t="s">
        <v>63</v>
      </c>
      <c r="B15">
        <v>157932</v>
      </c>
      <c r="C15">
        <v>1205</v>
      </c>
      <c r="D15">
        <v>927</v>
      </c>
      <c r="E15">
        <v>63</v>
      </c>
      <c r="F15">
        <v>54</v>
      </c>
      <c r="G15">
        <v>53</v>
      </c>
      <c r="H15">
        <v>57</v>
      </c>
      <c r="I15">
        <v>76</v>
      </c>
      <c r="J15">
        <v>96</v>
      </c>
      <c r="K15">
        <v>98</v>
      </c>
      <c r="L15">
        <v>97</v>
      </c>
      <c r="M15">
        <v>104</v>
      </c>
      <c r="N15">
        <v>108</v>
      </c>
      <c r="O15">
        <v>121</v>
      </c>
    </row>
    <row r="16" spans="1:15" x14ac:dyDescent="0.35">
      <c r="A16" t="s">
        <v>65</v>
      </c>
      <c r="B16">
        <v>90154</v>
      </c>
      <c r="C16">
        <v>745</v>
      </c>
      <c r="D16">
        <v>550</v>
      </c>
      <c r="E16">
        <v>57</v>
      </c>
      <c r="F16">
        <v>77</v>
      </c>
      <c r="G16">
        <v>46</v>
      </c>
      <c r="H16">
        <v>30</v>
      </c>
      <c r="I16">
        <v>38</v>
      </c>
      <c r="J16">
        <v>47</v>
      </c>
      <c r="K16">
        <v>41</v>
      </c>
      <c r="L16">
        <v>57</v>
      </c>
      <c r="M16">
        <v>46</v>
      </c>
      <c r="N16">
        <v>55</v>
      </c>
      <c r="O16">
        <v>56</v>
      </c>
    </row>
    <row r="17" spans="1:15" x14ac:dyDescent="0.35">
      <c r="A17" t="s">
        <v>66</v>
      </c>
      <c r="B17">
        <v>92492</v>
      </c>
      <c r="C17">
        <v>557</v>
      </c>
      <c r="D17">
        <v>443</v>
      </c>
      <c r="E17">
        <v>32</v>
      </c>
      <c r="F17">
        <v>30</v>
      </c>
      <c r="G17">
        <v>28</v>
      </c>
      <c r="H17">
        <v>28</v>
      </c>
      <c r="I17">
        <v>40</v>
      </c>
      <c r="J17">
        <v>42</v>
      </c>
      <c r="K17">
        <v>37</v>
      </c>
      <c r="L17">
        <v>48</v>
      </c>
      <c r="M17">
        <v>51</v>
      </c>
      <c r="N17">
        <v>52</v>
      </c>
      <c r="O17">
        <v>55</v>
      </c>
    </row>
    <row r="18" spans="1:15" x14ac:dyDescent="0.35">
      <c r="A18" t="s">
        <v>67</v>
      </c>
      <c r="B18">
        <v>205270</v>
      </c>
      <c r="C18">
        <v>1303</v>
      </c>
      <c r="D18">
        <v>1029</v>
      </c>
      <c r="E18">
        <v>75</v>
      </c>
      <c r="F18">
        <v>103</v>
      </c>
      <c r="G18">
        <v>64</v>
      </c>
      <c r="H18">
        <v>62</v>
      </c>
      <c r="I18">
        <v>89</v>
      </c>
      <c r="J18">
        <v>74</v>
      </c>
      <c r="K18">
        <v>102</v>
      </c>
      <c r="L18">
        <v>104</v>
      </c>
      <c r="M18">
        <v>107</v>
      </c>
      <c r="N18">
        <v>127</v>
      </c>
      <c r="O18">
        <v>122</v>
      </c>
    </row>
    <row r="19" spans="1:15" x14ac:dyDescent="0.35">
      <c r="A19" t="s">
        <v>68</v>
      </c>
      <c r="B19">
        <v>65951</v>
      </c>
      <c r="C19">
        <v>299</v>
      </c>
      <c r="D19">
        <v>250</v>
      </c>
      <c r="E19">
        <v>11</v>
      </c>
      <c r="F19">
        <v>12</v>
      </c>
      <c r="G19">
        <v>14</v>
      </c>
      <c r="H19">
        <v>17</v>
      </c>
      <c r="I19">
        <v>34</v>
      </c>
      <c r="J19">
        <v>18</v>
      </c>
      <c r="K19">
        <v>26</v>
      </c>
      <c r="L19">
        <v>28</v>
      </c>
      <c r="M19">
        <v>26</v>
      </c>
      <c r="N19">
        <v>34</v>
      </c>
      <c r="O19">
        <v>30</v>
      </c>
    </row>
    <row r="20" spans="1:15" x14ac:dyDescent="0.35">
      <c r="A20" t="s">
        <v>69</v>
      </c>
      <c r="B20">
        <v>42016</v>
      </c>
      <c r="C20">
        <v>392</v>
      </c>
      <c r="D20">
        <v>321</v>
      </c>
      <c r="E20">
        <v>18</v>
      </c>
      <c r="F20">
        <v>19</v>
      </c>
      <c r="G20">
        <v>19</v>
      </c>
      <c r="H20">
        <v>24</v>
      </c>
      <c r="I20">
        <v>51</v>
      </c>
      <c r="J20">
        <v>15</v>
      </c>
      <c r="K20">
        <v>36</v>
      </c>
      <c r="L20">
        <v>46</v>
      </c>
      <c r="M20">
        <v>28</v>
      </c>
      <c r="N20">
        <v>42</v>
      </c>
      <c r="O20">
        <v>23</v>
      </c>
    </row>
    <row r="21" spans="1:15" x14ac:dyDescent="0.35">
      <c r="A21" t="s">
        <v>70</v>
      </c>
      <c r="B21">
        <v>46442</v>
      </c>
      <c r="C21">
        <v>197</v>
      </c>
      <c r="D21">
        <v>172</v>
      </c>
      <c r="E21">
        <v>10</v>
      </c>
      <c r="F21">
        <v>10</v>
      </c>
      <c r="G21">
        <v>16</v>
      </c>
      <c r="H21">
        <v>3</v>
      </c>
      <c r="I21">
        <v>9</v>
      </c>
      <c r="J21">
        <v>16</v>
      </c>
      <c r="K21">
        <v>24</v>
      </c>
      <c r="L21">
        <v>28</v>
      </c>
      <c r="M21">
        <v>23</v>
      </c>
      <c r="N21">
        <v>13</v>
      </c>
      <c r="O21">
        <v>20</v>
      </c>
    </row>
    <row r="22" spans="1:15" x14ac:dyDescent="0.35">
      <c r="A22" t="s">
        <v>71</v>
      </c>
      <c r="B22">
        <v>54361</v>
      </c>
      <c r="C22">
        <v>318</v>
      </c>
      <c r="D22">
        <v>255</v>
      </c>
      <c r="E22">
        <v>12</v>
      </c>
      <c r="F22">
        <v>15</v>
      </c>
      <c r="G22">
        <v>26</v>
      </c>
      <c r="H22">
        <v>20</v>
      </c>
      <c r="I22">
        <v>17</v>
      </c>
      <c r="J22">
        <v>18</v>
      </c>
      <c r="K22">
        <v>15</v>
      </c>
      <c r="L22">
        <v>33</v>
      </c>
      <c r="M22">
        <v>30</v>
      </c>
      <c r="N22">
        <v>41</v>
      </c>
      <c r="O22">
        <v>28</v>
      </c>
    </row>
    <row r="23" spans="1:15" x14ac:dyDescent="0.35">
      <c r="A23" t="s">
        <v>64</v>
      </c>
      <c r="B23">
        <v>40749</v>
      </c>
      <c r="C23">
        <v>229</v>
      </c>
      <c r="D23">
        <v>182</v>
      </c>
      <c r="E23">
        <v>10</v>
      </c>
      <c r="F23">
        <v>12</v>
      </c>
      <c r="G23">
        <v>16</v>
      </c>
      <c r="H23">
        <v>17</v>
      </c>
      <c r="I23">
        <v>14</v>
      </c>
      <c r="J23">
        <v>12</v>
      </c>
      <c r="K23">
        <v>16</v>
      </c>
      <c r="L23">
        <v>24</v>
      </c>
      <c r="M23">
        <v>19</v>
      </c>
      <c r="N23">
        <v>23</v>
      </c>
      <c r="O23">
        <v>19</v>
      </c>
    </row>
    <row r="24" spans="1:15" x14ac:dyDescent="0.35">
      <c r="A24" t="s">
        <v>72</v>
      </c>
      <c r="B24">
        <v>34692</v>
      </c>
      <c r="C24">
        <v>129</v>
      </c>
      <c r="D24">
        <v>110</v>
      </c>
      <c r="E24">
        <v>6</v>
      </c>
      <c r="F24">
        <v>8</v>
      </c>
      <c r="G24">
        <v>2</v>
      </c>
      <c r="H24">
        <v>10</v>
      </c>
      <c r="I24">
        <v>4</v>
      </c>
      <c r="J24">
        <v>9</v>
      </c>
      <c r="K24">
        <v>13</v>
      </c>
      <c r="L24">
        <v>20</v>
      </c>
      <c r="M24">
        <v>13</v>
      </c>
      <c r="N24">
        <v>8</v>
      </c>
      <c r="O24">
        <v>17</v>
      </c>
    </row>
    <row r="25" spans="1:15" x14ac:dyDescent="0.35">
      <c r="A25" t="s">
        <v>73</v>
      </c>
      <c r="B25">
        <v>50294</v>
      </c>
      <c r="C25">
        <v>288</v>
      </c>
      <c r="D25">
        <v>201</v>
      </c>
      <c r="E25">
        <v>12</v>
      </c>
      <c r="F25">
        <v>14</v>
      </c>
      <c r="G25">
        <v>17</v>
      </c>
      <c r="H25">
        <v>18</v>
      </c>
      <c r="I25">
        <v>16</v>
      </c>
      <c r="J25">
        <v>10</v>
      </c>
      <c r="K25">
        <v>18</v>
      </c>
      <c r="L25">
        <v>23</v>
      </c>
      <c r="M25">
        <v>26</v>
      </c>
      <c r="N25">
        <v>23</v>
      </c>
      <c r="O25">
        <v>24</v>
      </c>
    </row>
    <row r="26" spans="1:15" x14ac:dyDescent="0.35">
      <c r="A26" t="s">
        <v>74</v>
      </c>
      <c r="B26">
        <v>82114</v>
      </c>
      <c r="C26">
        <v>336</v>
      </c>
      <c r="D26">
        <v>286</v>
      </c>
      <c r="E26">
        <v>17</v>
      </c>
      <c r="F26">
        <v>17</v>
      </c>
      <c r="G26">
        <v>15</v>
      </c>
      <c r="H26">
        <v>15</v>
      </c>
      <c r="I26">
        <v>18</v>
      </c>
      <c r="J26">
        <v>21</v>
      </c>
      <c r="K26">
        <v>24</v>
      </c>
      <c r="L26">
        <v>38</v>
      </c>
      <c r="M26">
        <v>27</v>
      </c>
      <c r="N26">
        <v>42</v>
      </c>
      <c r="O26">
        <v>52</v>
      </c>
    </row>
    <row r="27" spans="1:15" x14ac:dyDescent="0.35">
      <c r="A27" t="s">
        <v>62</v>
      </c>
      <c r="B27">
        <v>5453214</v>
      </c>
      <c r="C27">
        <v>46148</v>
      </c>
      <c r="D27">
        <v>35922</v>
      </c>
      <c r="E27">
        <v>2364</v>
      </c>
      <c r="F27">
        <v>2552</v>
      </c>
      <c r="G27">
        <v>2333</v>
      </c>
      <c r="H27">
        <v>2277</v>
      </c>
      <c r="I27">
        <v>2683</v>
      </c>
      <c r="J27">
        <v>3167</v>
      </c>
      <c r="K27">
        <v>3700</v>
      </c>
      <c r="L27">
        <v>4262</v>
      </c>
      <c r="M27">
        <v>4389</v>
      </c>
      <c r="N27">
        <v>4380</v>
      </c>
      <c r="O27">
        <v>3815</v>
      </c>
    </row>
    <row r="31" spans="1:15" x14ac:dyDescent="0.35">
      <c r="A31" s="5" t="s">
        <v>23</v>
      </c>
      <c r="B31" s="5" t="s">
        <v>24</v>
      </c>
      <c r="C31" s="5" t="s">
        <v>25</v>
      </c>
      <c r="D31" s="5" t="s">
        <v>26</v>
      </c>
      <c r="E31" s="5" t="s">
        <v>27</v>
      </c>
      <c r="F31" s="5" t="s">
        <v>28</v>
      </c>
      <c r="G31" s="5" t="s">
        <v>29</v>
      </c>
      <c r="H31" s="5" t="s">
        <v>30</v>
      </c>
      <c r="I31" s="5" t="s">
        <v>31</v>
      </c>
      <c r="J31" s="5" t="s">
        <v>32</v>
      </c>
      <c r="K31" s="5" t="s">
        <v>33</v>
      </c>
      <c r="L31" s="5" t="s">
        <v>34</v>
      </c>
    </row>
    <row r="32" spans="1:15" x14ac:dyDescent="0.35">
      <c r="A32" t="s">
        <v>76</v>
      </c>
      <c r="B32">
        <f t="shared" ref="B32:L32" si="0">E3-E15</f>
        <v>1196</v>
      </c>
      <c r="C32">
        <f t="shared" si="0"/>
        <v>1212</v>
      </c>
      <c r="D32">
        <f t="shared" si="0"/>
        <v>1170</v>
      </c>
      <c r="E32">
        <f t="shared" si="0"/>
        <v>1073</v>
      </c>
      <c r="F32">
        <f t="shared" si="0"/>
        <v>1320</v>
      </c>
      <c r="G32">
        <f t="shared" si="0"/>
        <v>1548</v>
      </c>
      <c r="H32">
        <f t="shared" si="0"/>
        <v>1717</v>
      </c>
      <c r="I32">
        <f t="shared" si="0"/>
        <v>2005</v>
      </c>
      <c r="J32">
        <f t="shared" si="0"/>
        <v>1975</v>
      </c>
      <c r="K32">
        <f t="shared" si="0"/>
        <v>1967</v>
      </c>
      <c r="L32">
        <f t="shared" si="0"/>
        <v>1597</v>
      </c>
    </row>
    <row r="33" spans="1:12" x14ac:dyDescent="0.35">
      <c r="A33" t="s">
        <v>38</v>
      </c>
      <c r="B33">
        <f t="shared" ref="B33:L33" si="1">E4-E17</f>
        <v>112</v>
      </c>
      <c r="C33">
        <f t="shared" si="1"/>
        <v>130</v>
      </c>
      <c r="D33">
        <f t="shared" si="1"/>
        <v>104</v>
      </c>
      <c r="E33">
        <f t="shared" si="1"/>
        <v>114</v>
      </c>
      <c r="F33">
        <f t="shared" si="1"/>
        <v>131</v>
      </c>
      <c r="G33">
        <f t="shared" si="1"/>
        <v>145</v>
      </c>
      <c r="H33">
        <f t="shared" si="1"/>
        <v>176</v>
      </c>
      <c r="I33">
        <f t="shared" si="1"/>
        <v>184</v>
      </c>
      <c r="J33">
        <f t="shared" si="1"/>
        <v>171</v>
      </c>
      <c r="K33">
        <f t="shared" si="1"/>
        <v>157</v>
      </c>
      <c r="L33">
        <f t="shared" si="1"/>
        <v>153</v>
      </c>
    </row>
    <row r="34" spans="1:12" x14ac:dyDescent="0.35">
      <c r="A34" t="s">
        <v>77</v>
      </c>
      <c r="B34">
        <f t="shared" ref="B34:L34" si="2">E5-E16</f>
        <v>250</v>
      </c>
      <c r="C34">
        <f t="shared" si="2"/>
        <v>276</v>
      </c>
      <c r="D34">
        <f t="shared" si="2"/>
        <v>202</v>
      </c>
      <c r="E34">
        <f t="shared" si="2"/>
        <v>190</v>
      </c>
      <c r="F34">
        <f t="shared" si="2"/>
        <v>184</v>
      </c>
      <c r="G34">
        <f t="shared" si="2"/>
        <v>226</v>
      </c>
      <c r="H34">
        <f t="shared" si="2"/>
        <v>240</v>
      </c>
      <c r="I34">
        <f t="shared" si="2"/>
        <v>328</v>
      </c>
      <c r="J34">
        <f t="shared" si="2"/>
        <v>354</v>
      </c>
      <c r="K34">
        <f t="shared" si="2"/>
        <v>409</v>
      </c>
      <c r="L34">
        <f t="shared" si="2"/>
        <v>308</v>
      </c>
    </row>
    <row r="35" spans="1:12" x14ac:dyDescent="0.35">
      <c r="A35" t="s">
        <v>39</v>
      </c>
      <c r="B35">
        <f t="shared" ref="B35:L35" si="3">E6-E18</f>
        <v>370</v>
      </c>
      <c r="C35">
        <f t="shared" si="3"/>
        <v>399</v>
      </c>
      <c r="D35">
        <f t="shared" si="3"/>
        <v>350</v>
      </c>
      <c r="E35">
        <f t="shared" si="3"/>
        <v>334</v>
      </c>
      <c r="F35">
        <f t="shared" si="3"/>
        <v>354</v>
      </c>
      <c r="G35">
        <f t="shared" si="3"/>
        <v>393</v>
      </c>
      <c r="H35">
        <f t="shared" si="3"/>
        <v>457</v>
      </c>
      <c r="I35">
        <f t="shared" si="3"/>
        <v>503</v>
      </c>
      <c r="J35">
        <f t="shared" si="3"/>
        <v>587</v>
      </c>
      <c r="K35">
        <f t="shared" si="3"/>
        <v>538</v>
      </c>
      <c r="L35">
        <f t="shared" si="3"/>
        <v>571</v>
      </c>
    </row>
    <row r="36" spans="1:12" x14ac:dyDescent="0.35">
      <c r="A36" t="s">
        <v>41</v>
      </c>
      <c r="B36">
        <f t="shared" ref="B36:L39" si="4">E7-E21</f>
        <v>41</v>
      </c>
      <c r="C36">
        <f t="shared" si="4"/>
        <v>42</v>
      </c>
      <c r="D36">
        <f t="shared" si="4"/>
        <v>50</v>
      </c>
      <c r="E36">
        <f t="shared" si="4"/>
        <v>57</v>
      </c>
      <c r="F36">
        <f t="shared" si="4"/>
        <v>90</v>
      </c>
      <c r="G36">
        <f t="shared" si="4"/>
        <v>127</v>
      </c>
      <c r="H36">
        <f t="shared" si="4"/>
        <v>262</v>
      </c>
      <c r="I36">
        <f t="shared" si="4"/>
        <v>240</v>
      </c>
      <c r="J36">
        <f t="shared" si="4"/>
        <v>234</v>
      </c>
      <c r="K36">
        <f t="shared" si="4"/>
        <v>226</v>
      </c>
      <c r="L36">
        <f t="shared" si="4"/>
        <v>204</v>
      </c>
    </row>
    <row r="37" spans="1:12" x14ac:dyDescent="0.35">
      <c r="A37" t="s">
        <v>42</v>
      </c>
      <c r="B37">
        <f t="shared" si="4"/>
        <v>67</v>
      </c>
      <c r="C37">
        <f t="shared" si="4"/>
        <v>108</v>
      </c>
      <c r="D37">
        <f t="shared" si="4"/>
        <v>107</v>
      </c>
      <c r="E37">
        <f t="shared" si="4"/>
        <v>128</v>
      </c>
      <c r="F37">
        <f t="shared" si="4"/>
        <v>118</v>
      </c>
      <c r="G37">
        <f t="shared" si="4"/>
        <v>166</v>
      </c>
      <c r="H37">
        <f t="shared" si="4"/>
        <v>141</v>
      </c>
      <c r="I37">
        <f t="shared" si="4"/>
        <v>186</v>
      </c>
      <c r="J37">
        <f t="shared" si="4"/>
        <v>211</v>
      </c>
      <c r="K37">
        <f t="shared" si="4"/>
        <v>201</v>
      </c>
      <c r="L37">
        <f t="shared" si="4"/>
        <v>187</v>
      </c>
    </row>
    <row r="38" spans="1:12" x14ac:dyDescent="0.35">
      <c r="A38" t="s">
        <v>6</v>
      </c>
      <c r="B38">
        <f t="shared" si="4"/>
        <v>15</v>
      </c>
      <c r="C38">
        <f t="shared" si="4"/>
        <v>24</v>
      </c>
      <c r="D38">
        <f t="shared" si="4"/>
        <v>33</v>
      </c>
      <c r="E38">
        <f t="shared" si="4"/>
        <v>40</v>
      </c>
      <c r="F38">
        <f t="shared" si="4"/>
        <v>46</v>
      </c>
      <c r="G38">
        <f t="shared" si="4"/>
        <v>57</v>
      </c>
      <c r="H38">
        <f t="shared" si="4"/>
        <v>83</v>
      </c>
      <c r="I38">
        <f t="shared" si="4"/>
        <v>98</v>
      </c>
      <c r="J38">
        <f t="shared" si="4"/>
        <v>123</v>
      </c>
      <c r="K38">
        <f t="shared" si="4"/>
        <v>101</v>
      </c>
      <c r="L38">
        <f t="shared" si="4"/>
        <v>81</v>
      </c>
    </row>
    <row r="39" spans="1:12" x14ac:dyDescent="0.35">
      <c r="A39" t="s">
        <v>43</v>
      </c>
      <c r="B39">
        <f t="shared" si="4"/>
        <v>27</v>
      </c>
      <c r="C39">
        <f t="shared" si="4"/>
        <v>28</v>
      </c>
      <c r="D39">
        <f t="shared" si="4"/>
        <v>29</v>
      </c>
      <c r="E39">
        <f t="shared" si="4"/>
        <v>37</v>
      </c>
      <c r="F39">
        <f t="shared" si="4"/>
        <v>62</v>
      </c>
      <c r="G39">
        <f t="shared" si="4"/>
        <v>64</v>
      </c>
      <c r="H39">
        <f t="shared" si="4"/>
        <v>82</v>
      </c>
      <c r="I39">
        <f t="shared" si="4"/>
        <v>81</v>
      </c>
      <c r="J39">
        <f t="shared" si="4"/>
        <v>96</v>
      </c>
      <c r="K39">
        <f t="shared" si="4"/>
        <v>106</v>
      </c>
      <c r="L39">
        <f t="shared" si="4"/>
        <v>73</v>
      </c>
    </row>
    <row r="40" spans="1:12" x14ac:dyDescent="0.35">
      <c r="A40" t="s">
        <v>40</v>
      </c>
      <c r="B40">
        <f t="shared" ref="B40:L41" si="5">E11-E19</f>
        <v>34</v>
      </c>
      <c r="C40">
        <f t="shared" si="5"/>
        <v>46</v>
      </c>
      <c r="D40">
        <f t="shared" si="5"/>
        <v>51</v>
      </c>
      <c r="E40">
        <f t="shared" si="5"/>
        <v>63</v>
      </c>
      <c r="F40">
        <f t="shared" si="5"/>
        <v>56</v>
      </c>
      <c r="G40">
        <f t="shared" si="5"/>
        <v>79</v>
      </c>
      <c r="H40">
        <f t="shared" si="5"/>
        <v>94</v>
      </c>
      <c r="I40">
        <f t="shared" si="5"/>
        <v>97</v>
      </c>
      <c r="J40">
        <f t="shared" si="5"/>
        <v>105</v>
      </c>
      <c r="K40">
        <f t="shared" si="5"/>
        <v>113</v>
      </c>
      <c r="L40">
        <f t="shared" si="5"/>
        <v>114</v>
      </c>
    </row>
    <row r="41" spans="1:12" x14ac:dyDescent="0.35">
      <c r="A41" t="s">
        <v>11</v>
      </c>
      <c r="B41">
        <f t="shared" si="5"/>
        <v>58</v>
      </c>
      <c r="C41">
        <f t="shared" si="5"/>
        <v>46</v>
      </c>
      <c r="D41">
        <f t="shared" si="5"/>
        <v>58</v>
      </c>
      <c r="E41">
        <f t="shared" si="5"/>
        <v>83</v>
      </c>
      <c r="F41">
        <f t="shared" si="5"/>
        <v>87</v>
      </c>
      <c r="G41">
        <f t="shared" si="5"/>
        <v>113</v>
      </c>
      <c r="H41">
        <f t="shared" si="5"/>
        <v>154</v>
      </c>
      <c r="I41">
        <f t="shared" si="5"/>
        <v>221</v>
      </c>
      <c r="J41">
        <f t="shared" si="5"/>
        <v>216</v>
      </c>
      <c r="K41">
        <f t="shared" si="5"/>
        <v>237</v>
      </c>
      <c r="L41">
        <f t="shared" si="5"/>
        <v>191</v>
      </c>
    </row>
    <row r="42" spans="1:12" x14ac:dyDescent="0.35">
      <c r="A42" t="s">
        <v>15</v>
      </c>
      <c r="B42">
        <f t="shared" ref="B42:L42" si="6">E13-E25</f>
        <v>81</v>
      </c>
      <c r="C42">
        <f t="shared" si="6"/>
        <v>81</v>
      </c>
      <c r="D42">
        <f t="shared" si="6"/>
        <v>71</v>
      </c>
      <c r="E42">
        <f t="shared" si="6"/>
        <v>66</v>
      </c>
      <c r="F42">
        <f t="shared" si="6"/>
        <v>89</v>
      </c>
      <c r="G42">
        <f t="shared" si="6"/>
        <v>116</v>
      </c>
      <c r="H42">
        <f t="shared" si="6"/>
        <v>133</v>
      </c>
      <c r="I42">
        <f t="shared" si="6"/>
        <v>113</v>
      </c>
      <c r="J42">
        <f t="shared" si="6"/>
        <v>201</v>
      </c>
      <c r="K42">
        <f t="shared" si="6"/>
        <v>180</v>
      </c>
      <c r="L42">
        <f t="shared" si="6"/>
        <v>154</v>
      </c>
    </row>
    <row r="43" spans="1:12" x14ac:dyDescent="0.35">
      <c r="A43" t="s">
        <v>45</v>
      </c>
      <c r="B43">
        <f>E27-SUM(B32:B42)-B44</f>
        <v>83</v>
      </c>
      <c r="C43">
        <f t="shared" ref="C43:L43" si="7">F27-SUM(C32:C42)-C44</f>
        <v>105</v>
      </c>
      <c r="D43">
        <f t="shared" si="7"/>
        <v>57</v>
      </c>
      <c r="E43">
        <f t="shared" si="7"/>
        <v>56</v>
      </c>
      <c r="F43">
        <f t="shared" si="7"/>
        <v>77</v>
      </c>
      <c r="G43">
        <f t="shared" si="7"/>
        <v>45</v>
      </c>
      <c r="H43">
        <f t="shared" si="7"/>
        <v>55</v>
      </c>
      <c r="I43">
        <f t="shared" si="7"/>
        <v>95</v>
      </c>
      <c r="J43">
        <f t="shared" si="7"/>
        <v>15</v>
      </c>
      <c r="K43">
        <f t="shared" si="7"/>
        <v>43</v>
      </c>
      <c r="L43">
        <f t="shared" si="7"/>
        <v>67</v>
      </c>
    </row>
    <row r="44" spans="1:12" x14ac:dyDescent="0.35">
      <c r="A44" t="s">
        <v>44</v>
      </c>
      <c r="B44">
        <f t="shared" ref="B44:L44" si="8">E14-E26</f>
        <v>30</v>
      </c>
      <c r="C44">
        <f t="shared" si="8"/>
        <v>55</v>
      </c>
      <c r="D44">
        <f t="shared" si="8"/>
        <v>51</v>
      </c>
      <c r="E44">
        <f t="shared" si="8"/>
        <v>36</v>
      </c>
      <c r="F44">
        <f t="shared" si="8"/>
        <v>69</v>
      </c>
      <c r="G44">
        <f t="shared" si="8"/>
        <v>88</v>
      </c>
      <c r="H44">
        <f t="shared" si="8"/>
        <v>106</v>
      </c>
      <c r="I44">
        <f t="shared" si="8"/>
        <v>111</v>
      </c>
      <c r="J44">
        <f t="shared" si="8"/>
        <v>101</v>
      </c>
      <c r="K44">
        <f t="shared" si="8"/>
        <v>102</v>
      </c>
      <c r="L44">
        <f t="shared" si="8"/>
        <v>115</v>
      </c>
    </row>
    <row r="45" spans="1:12" x14ac:dyDescent="0.35">
      <c r="A45" t="s">
        <v>80</v>
      </c>
      <c r="B45">
        <f>SUM(B32:B44)</f>
        <v>2364</v>
      </c>
      <c r="C45">
        <f t="shared" ref="C45:L45" si="9">SUM(C32:C44)</f>
        <v>2552</v>
      </c>
      <c r="D45">
        <f t="shared" si="9"/>
        <v>2333</v>
      </c>
      <c r="E45">
        <f t="shared" si="9"/>
        <v>2277</v>
      </c>
      <c r="F45">
        <f t="shared" si="9"/>
        <v>2683</v>
      </c>
      <c r="G45">
        <f t="shared" si="9"/>
        <v>3167</v>
      </c>
      <c r="H45">
        <f t="shared" si="9"/>
        <v>3700</v>
      </c>
      <c r="I45">
        <f t="shared" si="9"/>
        <v>4262</v>
      </c>
      <c r="J45">
        <f t="shared" si="9"/>
        <v>4389</v>
      </c>
      <c r="K45">
        <f t="shared" si="9"/>
        <v>4380</v>
      </c>
      <c r="L45">
        <f t="shared" si="9"/>
        <v>3815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ACB0D-87BF-42E0-BEC7-77BAF9B48623}">
  <sheetPr>
    <tabColor theme="7" tint="-0.249977111117893"/>
  </sheetPr>
  <dimension ref="B1:P29"/>
  <sheetViews>
    <sheetView workbookViewId="0">
      <selection activeCell="C2" sqref="C2"/>
    </sheetView>
  </sheetViews>
  <sheetFormatPr defaultRowHeight="14.5" x14ac:dyDescent="0.35"/>
  <cols>
    <col min="1" max="1" width="24.90625" customWidth="1"/>
    <col min="2" max="2" width="20" customWidth="1"/>
    <col min="3" max="3" width="94.6328125" customWidth="1"/>
    <col min="4" max="15" width="20" customWidth="1"/>
    <col min="16" max="16" width="29.08984375" customWidth="1"/>
    <col min="17" max="17" width="9.36328125" customWidth="1"/>
  </cols>
  <sheetData>
    <row r="1" spans="2:16" x14ac:dyDescent="0.35">
      <c r="B1" t="s">
        <v>0</v>
      </c>
      <c r="C1" t="s">
        <v>1</v>
      </c>
      <c r="D1" t="s">
        <v>79</v>
      </c>
      <c r="E1" t="s">
        <v>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</row>
    <row r="2" spans="2:16" x14ac:dyDescent="0.35">
      <c r="C2" t="s">
        <v>86</v>
      </c>
      <c r="D2" t="s">
        <v>86</v>
      </c>
      <c r="E2" t="s">
        <v>86</v>
      </c>
      <c r="F2" t="s">
        <v>86</v>
      </c>
      <c r="G2" t="s">
        <v>86</v>
      </c>
      <c r="H2" t="s">
        <v>86</v>
      </c>
      <c r="I2" t="s">
        <v>86</v>
      </c>
      <c r="J2" t="s">
        <v>86</v>
      </c>
      <c r="K2" t="s">
        <v>86</v>
      </c>
      <c r="L2" t="s">
        <v>86</v>
      </c>
      <c r="M2" t="s">
        <v>86</v>
      </c>
      <c r="N2" t="s">
        <v>86</v>
      </c>
      <c r="O2" t="s">
        <v>86</v>
      </c>
      <c r="P2" t="s">
        <v>86</v>
      </c>
    </row>
    <row r="3" spans="2:16" x14ac:dyDescent="0.35">
      <c r="C3" t="s">
        <v>16</v>
      </c>
      <c r="D3" t="s">
        <v>16</v>
      </c>
      <c r="E3" t="s">
        <v>16</v>
      </c>
      <c r="F3" t="s">
        <v>16</v>
      </c>
      <c r="G3" t="s">
        <v>16</v>
      </c>
      <c r="H3" t="s">
        <v>16</v>
      </c>
      <c r="I3" t="s">
        <v>16</v>
      </c>
      <c r="J3" t="s">
        <v>16</v>
      </c>
      <c r="K3" t="s">
        <v>16</v>
      </c>
      <c r="L3" t="s">
        <v>16</v>
      </c>
      <c r="M3" t="s">
        <v>16</v>
      </c>
      <c r="N3" t="s">
        <v>16</v>
      </c>
      <c r="O3" t="s">
        <v>16</v>
      </c>
      <c r="P3" t="s">
        <v>16</v>
      </c>
    </row>
    <row r="4" spans="2:16" x14ac:dyDescent="0.35">
      <c r="B4" t="s">
        <v>75</v>
      </c>
      <c r="C4" t="s">
        <v>4</v>
      </c>
      <c r="D4" t="str">
        <f>C4&amp;" and 1"</f>
        <v>exp geographic locations/ and 1</v>
      </c>
      <c r="E4" t="str">
        <f>C4&amp;" and 1 and 2"</f>
        <v>exp geographic locations/ and 1 and 2</v>
      </c>
      <c r="F4" t="str">
        <f>$C4&amp;" and 1 and "&amp;F$1&amp;"*.dt."</f>
        <v>exp geographic locations/ and 1 and 2014*.dt.</v>
      </c>
      <c r="G4" t="str">
        <f t="shared" ref="G4:P19" si="0">$C4&amp;" and 1 and "&amp;G$1&amp;"*.dt."</f>
        <v>exp geographic locations/ and 1 and 2015*.dt.</v>
      </c>
      <c r="H4" t="str">
        <f t="shared" si="0"/>
        <v>exp geographic locations/ and 1 and 2016*.dt.</v>
      </c>
      <c r="I4" t="str">
        <f t="shared" si="0"/>
        <v>exp geographic locations/ and 1 and 2017*.dt.</v>
      </c>
      <c r="J4" t="str">
        <f t="shared" si="0"/>
        <v>exp geographic locations/ and 1 and 2018*.dt.</v>
      </c>
      <c r="K4" t="str">
        <f t="shared" si="0"/>
        <v>exp geographic locations/ and 1 and 2019*.dt.</v>
      </c>
      <c r="L4" t="str">
        <f t="shared" si="0"/>
        <v>exp geographic locations/ and 1 and 2020*.dt.</v>
      </c>
      <c r="M4" t="str">
        <f t="shared" si="0"/>
        <v>exp geographic locations/ and 1 and 2021*.dt.</v>
      </c>
      <c r="N4" t="str">
        <f t="shared" si="0"/>
        <v>exp geographic locations/ and 1 and 2022*.dt.</v>
      </c>
      <c r="O4" t="str">
        <f t="shared" si="0"/>
        <v>exp geographic locations/ and 1 and 2023*.dt.</v>
      </c>
      <c r="P4" t="str">
        <f>$C4&amp;" and 1 and "&amp;P$1&amp;"*.dt."</f>
        <v>exp geographic locations/ and 1 and 2024*.dt.</v>
      </c>
    </row>
    <row r="5" spans="2:16" x14ac:dyDescent="0.35">
      <c r="B5" s="4" t="s">
        <v>76</v>
      </c>
      <c r="C5" t="s">
        <v>19</v>
      </c>
      <c r="D5" t="str">
        <f t="shared" ref="D5:D29" si="1">C5&amp;" and 1"</f>
        <v>(exp United States/ or Puerto Rico/ or United States Virgin Islands/) and 1</v>
      </c>
      <c r="E5" t="str">
        <f t="shared" ref="E5:E29" si="2">C5&amp;" and 1 and 2"</f>
        <v>(exp United States/ or Puerto Rico/ or United States Virgin Islands/) and 1 and 2</v>
      </c>
      <c r="F5" t="str">
        <f t="shared" ref="F5:P29" si="3">$C5&amp;" and 1 and "&amp;F$1&amp;"*.dt."</f>
        <v>(exp United States/ or Puerto Rico/ or United States Virgin Islands/) and 1 and 2014*.dt.</v>
      </c>
      <c r="G5" t="str">
        <f t="shared" si="0"/>
        <v>(exp United States/ or Puerto Rico/ or United States Virgin Islands/) and 1 and 2015*.dt.</v>
      </c>
      <c r="H5" t="str">
        <f t="shared" si="0"/>
        <v>(exp United States/ or Puerto Rico/ or United States Virgin Islands/) and 1 and 2016*.dt.</v>
      </c>
      <c r="I5" t="str">
        <f t="shared" si="0"/>
        <v>(exp United States/ or Puerto Rico/ or United States Virgin Islands/) and 1 and 2017*.dt.</v>
      </c>
      <c r="J5" t="str">
        <f t="shared" si="0"/>
        <v>(exp United States/ or Puerto Rico/ or United States Virgin Islands/) and 1 and 2018*.dt.</v>
      </c>
      <c r="K5" t="str">
        <f t="shared" si="0"/>
        <v>(exp United States/ or Puerto Rico/ or United States Virgin Islands/) and 1 and 2019*.dt.</v>
      </c>
      <c r="L5" t="str">
        <f t="shared" si="0"/>
        <v>(exp United States/ or Puerto Rico/ or United States Virgin Islands/) and 1 and 2020*.dt.</v>
      </c>
      <c r="M5" t="str">
        <f t="shared" si="0"/>
        <v>(exp United States/ or Puerto Rico/ or United States Virgin Islands/) and 1 and 2021*.dt.</v>
      </c>
      <c r="N5" t="str">
        <f t="shared" si="0"/>
        <v>(exp United States/ or Puerto Rico/ or United States Virgin Islands/) and 1 and 2022*.dt.</v>
      </c>
      <c r="O5" t="str">
        <f t="shared" si="0"/>
        <v>(exp United States/ or Puerto Rico/ or United States Virgin Islands/) and 1 and 2023*.dt.</v>
      </c>
      <c r="P5" t="str">
        <f t="shared" si="0"/>
        <v>(exp United States/ or Puerto Rico/ or United States Virgin Islands/) and 1 and 2024*.dt.</v>
      </c>
    </row>
    <row r="6" spans="2:16" x14ac:dyDescent="0.35">
      <c r="B6" t="s">
        <v>38</v>
      </c>
      <c r="C6" t="s">
        <v>20</v>
      </c>
      <c r="D6" t="str">
        <f>C6&amp;" and 1"</f>
        <v>(north america/ or exp canada/ or greenland/ or mexico/ ) and 1</v>
      </c>
      <c r="E6" t="str">
        <f>C6&amp;" and 1 and 2"</f>
        <v>(north america/ or exp canada/ or greenland/ or mexico/ ) and 1 and 2</v>
      </c>
      <c r="F6" t="str">
        <f t="shared" ref="F6:P6" si="4">$C6&amp;" and 1 and "&amp;F$1&amp;"*.dt."</f>
        <v>(north america/ or exp canada/ or greenland/ or mexico/ ) and 1 and 2014*.dt.</v>
      </c>
      <c r="G6" t="str">
        <f t="shared" si="4"/>
        <v>(north america/ or exp canada/ or greenland/ or mexico/ ) and 1 and 2015*.dt.</v>
      </c>
      <c r="H6" t="str">
        <f t="shared" si="4"/>
        <v>(north america/ or exp canada/ or greenland/ or mexico/ ) and 1 and 2016*.dt.</v>
      </c>
      <c r="I6" t="str">
        <f t="shared" si="4"/>
        <v>(north america/ or exp canada/ or greenland/ or mexico/ ) and 1 and 2017*.dt.</v>
      </c>
      <c r="J6" t="str">
        <f t="shared" si="4"/>
        <v>(north america/ or exp canada/ or greenland/ or mexico/ ) and 1 and 2018*.dt.</v>
      </c>
      <c r="K6" t="str">
        <f t="shared" si="4"/>
        <v>(north america/ or exp canada/ or greenland/ or mexico/ ) and 1 and 2019*.dt.</v>
      </c>
      <c r="L6" t="str">
        <f t="shared" si="4"/>
        <v>(north america/ or exp canada/ or greenland/ or mexico/ ) and 1 and 2020*.dt.</v>
      </c>
      <c r="M6" t="str">
        <f t="shared" si="4"/>
        <v>(north america/ or exp canada/ or greenland/ or mexico/ ) and 1 and 2021*.dt.</v>
      </c>
      <c r="N6" t="str">
        <f t="shared" si="4"/>
        <v>(north america/ or exp canada/ or greenland/ or mexico/ ) and 1 and 2022*.dt.</v>
      </c>
      <c r="O6" t="str">
        <f t="shared" si="4"/>
        <v>(north america/ or exp canada/ or greenland/ or mexico/ ) and 1 and 2023*.dt.</v>
      </c>
      <c r="P6" t="str">
        <f t="shared" si="4"/>
        <v>(north america/ or exp canada/ or greenland/ or mexico/ ) and 1 and 2024*.dt.</v>
      </c>
    </row>
    <row r="7" spans="2:16" x14ac:dyDescent="0.35">
      <c r="B7" t="s">
        <v>77</v>
      </c>
      <c r="C7" t="s">
        <v>10</v>
      </c>
      <c r="D7" t="str">
        <f t="shared" si="1"/>
        <v>exp united kingdom/ and 1</v>
      </c>
      <c r="E7" t="str">
        <f t="shared" si="2"/>
        <v>exp united kingdom/ and 1 and 2</v>
      </c>
      <c r="F7" t="str">
        <f t="shared" si="3"/>
        <v>exp united kingdom/ and 1 and 2014*.dt.</v>
      </c>
      <c r="G7" t="str">
        <f t="shared" si="0"/>
        <v>exp united kingdom/ and 1 and 2015*.dt.</v>
      </c>
      <c r="H7" t="str">
        <f t="shared" si="0"/>
        <v>exp united kingdom/ and 1 and 2016*.dt.</v>
      </c>
      <c r="I7" t="str">
        <f t="shared" si="0"/>
        <v>exp united kingdom/ and 1 and 2017*.dt.</v>
      </c>
      <c r="J7" t="str">
        <f t="shared" si="0"/>
        <v>exp united kingdom/ and 1 and 2018*.dt.</v>
      </c>
      <c r="K7" t="str">
        <f t="shared" si="0"/>
        <v>exp united kingdom/ and 1 and 2019*.dt.</v>
      </c>
      <c r="L7" t="str">
        <f t="shared" si="0"/>
        <v>exp united kingdom/ and 1 and 2020*.dt.</v>
      </c>
      <c r="M7" t="str">
        <f t="shared" si="0"/>
        <v>exp united kingdom/ and 1 and 2021*.dt.</v>
      </c>
      <c r="N7" t="str">
        <f t="shared" si="0"/>
        <v>exp united kingdom/ and 1 and 2022*.dt.</v>
      </c>
      <c r="O7" t="str">
        <f t="shared" si="0"/>
        <v>exp united kingdom/ and 1 and 2023*.dt.</v>
      </c>
      <c r="P7" t="str">
        <f t="shared" si="0"/>
        <v>exp united kingdom/ and 1 and 2024*.dt.</v>
      </c>
    </row>
    <row r="8" spans="2:16" x14ac:dyDescent="0.35">
      <c r="B8" t="s">
        <v>39</v>
      </c>
      <c r="C8" t="s">
        <v>18</v>
      </c>
      <c r="D8" t="str">
        <f>C8&amp;" and 1"</f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</v>
      </c>
      <c r="E8" t="str">
        <f t="shared" si="2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</v>
      </c>
      <c r="F8" t="str">
        <f t="shared" si="3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2014*.dt.</v>
      </c>
      <c r="G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2015*.dt.</v>
      </c>
      <c r="H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2016*.dt.</v>
      </c>
      <c r="I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2017*.dt.</v>
      </c>
      <c r="J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2018*.dt.</v>
      </c>
      <c r="K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2019*.dt.</v>
      </c>
      <c r="L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2020*.dt.</v>
      </c>
      <c r="M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2021*.dt.</v>
      </c>
      <c r="N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2022*.dt.</v>
      </c>
      <c r="O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2023*.dt.</v>
      </c>
      <c r="P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2024*.dt.</v>
      </c>
    </row>
    <row r="9" spans="2:16" x14ac:dyDescent="0.35">
      <c r="B9" t="s">
        <v>41</v>
      </c>
      <c r="C9" t="s">
        <v>46</v>
      </c>
      <c r="D9" t="str">
        <f>C9&amp;" and 1"</f>
        <v>exp China/ and 1</v>
      </c>
      <c r="E9" t="str">
        <f>C9&amp;" and 1 and 2"</f>
        <v>exp China/ and 1 and 2</v>
      </c>
      <c r="F9" t="str">
        <f t="shared" ref="F9:P12" si="5">$C9&amp;" and 1 and "&amp;F$1&amp;"*.dt."</f>
        <v>exp China/ and 1 and 2014*.dt.</v>
      </c>
      <c r="G9" t="str">
        <f t="shared" si="5"/>
        <v>exp China/ and 1 and 2015*.dt.</v>
      </c>
      <c r="H9" t="str">
        <f t="shared" si="5"/>
        <v>exp China/ and 1 and 2016*.dt.</v>
      </c>
      <c r="I9" t="str">
        <f t="shared" si="5"/>
        <v>exp China/ and 1 and 2017*.dt.</v>
      </c>
      <c r="J9" t="str">
        <f t="shared" si="5"/>
        <v>exp China/ and 1 and 2018*.dt.</v>
      </c>
      <c r="K9" t="str">
        <f t="shared" si="5"/>
        <v>exp China/ and 1 and 2019*.dt.</v>
      </c>
      <c r="L9" t="str">
        <f t="shared" si="5"/>
        <v>exp China/ and 1 and 2020*.dt.</v>
      </c>
      <c r="M9" t="str">
        <f t="shared" si="5"/>
        <v>exp China/ and 1 and 2021*.dt.</v>
      </c>
      <c r="N9" t="str">
        <f t="shared" si="5"/>
        <v>exp China/ and 1 and 2022*.dt.</v>
      </c>
      <c r="O9" t="str">
        <f t="shared" si="5"/>
        <v>exp China/ and 1 and 2023*.dt.</v>
      </c>
      <c r="P9" t="str">
        <f t="shared" si="5"/>
        <v>exp China/ and 1 and 2024*.dt.</v>
      </c>
    </row>
    <row r="10" spans="2:16" x14ac:dyDescent="0.35">
      <c r="B10" t="s">
        <v>42</v>
      </c>
      <c r="C10" t="s">
        <v>47</v>
      </c>
      <c r="D10" t="str">
        <f>C10&amp;" and 1"</f>
        <v>(Asia, Eastern/ or exp Japan/ or exp Korea/ or Mongolia/ or Taiwan/) and 1</v>
      </c>
      <c r="E10" t="str">
        <f>C10&amp;" and 1 and 2"</f>
        <v>(Asia, Eastern/ or exp Japan/ or exp Korea/ or Mongolia/ or Taiwan/) and 1 and 2</v>
      </c>
      <c r="F10" t="str">
        <f t="shared" si="5"/>
        <v>(Asia, Eastern/ or exp Japan/ or exp Korea/ or Mongolia/ or Taiwan/) and 1 and 2014*.dt.</v>
      </c>
      <c r="G10" t="str">
        <f t="shared" si="5"/>
        <v>(Asia, Eastern/ or exp Japan/ or exp Korea/ or Mongolia/ or Taiwan/) and 1 and 2015*.dt.</v>
      </c>
      <c r="H10" t="str">
        <f t="shared" si="5"/>
        <v>(Asia, Eastern/ or exp Japan/ or exp Korea/ or Mongolia/ or Taiwan/) and 1 and 2016*.dt.</v>
      </c>
      <c r="I10" t="str">
        <f t="shared" si="5"/>
        <v>(Asia, Eastern/ or exp Japan/ or exp Korea/ or Mongolia/ or Taiwan/) and 1 and 2017*.dt.</v>
      </c>
      <c r="J10" t="str">
        <f t="shared" si="5"/>
        <v>(Asia, Eastern/ or exp Japan/ or exp Korea/ or Mongolia/ or Taiwan/) and 1 and 2018*.dt.</v>
      </c>
      <c r="K10" t="str">
        <f t="shared" si="5"/>
        <v>(Asia, Eastern/ or exp Japan/ or exp Korea/ or Mongolia/ or Taiwan/) and 1 and 2019*.dt.</v>
      </c>
      <c r="L10" t="str">
        <f t="shared" si="5"/>
        <v>(Asia, Eastern/ or exp Japan/ or exp Korea/ or Mongolia/ or Taiwan/) and 1 and 2020*.dt.</v>
      </c>
      <c r="M10" t="str">
        <f t="shared" si="5"/>
        <v>(Asia, Eastern/ or exp Japan/ or exp Korea/ or Mongolia/ or Taiwan/) and 1 and 2021*.dt.</v>
      </c>
      <c r="N10" t="str">
        <f t="shared" si="5"/>
        <v>(Asia, Eastern/ or exp Japan/ or exp Korea/ or Mongolia/ or Taiwan/) and 1 and 2022*.dt.</v>
      </c>
      <c r="O10" t="str">
        <f t="shared" si="5"/>
        <v>(Asia, Eastern/ or exp Japan/ or exp Korea/ or Mongolia/ or Taiwan/) and 1 and 2023*.dt.</v>
      </c>
      <c r="P10" t="str">
        <f t="shared" si="5"/>
        <v>(Asia, Eastern/ or exp Japan/ or exp Korea/ or Mongolia/ or Taiwan/) and 1 and 2024*.dt.</v>
      </c>
    </row>
    <row r="11" spans="2:16" x14ac:dyDescent="0.35">
      <c r="B11" t="s">
        <v>6</v>
      </c>
      <c r="C11" t="s">
        <v>7</v>
      </c>
      <c r="D11" t="str">
        <f>C11&amp;" and 1"</f>
        <v>exp asia, southern/ and 1</v>
      </c>
      <c r="E11" t="str">
        <f>C11&amp;" and 1 and 2"</f>
        <v>exp asia, southern/ and 1 and 2</v>
      </c>
      <c r="F11" t="str">
        <f t="shared" si="5"/>
        <v>exp asia, southern/ and 1 and 2014*.dt.</v>
      </c>
      <c r="G11" t="str">
        <f t="shared" si="5"/>
        <v>exp asia, southern/ and 1 and 2015*.dt.</v>
      </c>
      <c r="H11" t="str">
        <f t="shared" si="5"/>
        <v>exp asia, southern/ and 1 and 2016*.dt.</v>
      </c>
      <c r="I11" t="str">
        <f t="shared" si="5"/>
        <v>exp asia, southern/ and 1 and 2017*.dt.</v>
      </c>
      <c r="J11" t="str">
        <f t="shared" si="5"/>
        <v>exp asia, southern/ and 1 and 2018*.dt.</v>
      </c>
      <c r="K11" t="str">
        <f t="shared" si="5"/>
        <v>exp asia, southern/ and 1 and 2019*.dt.</v>
      </c>
      <c r="L11" t="str">
        <f t="shared" si="5"/>
        <v>exp asia, southern/ and 1 and 2020*.dt.</v>
      </c>
      <c r="M11" t="str">
        <f t="shared" si="5"/>
        <v>exp asia, southern/ and 1 and 2021*.dt.</v>
      </c>
      <c r="N11" t="str">
        <f t="shared" si="5"/>
        <v>exp asia, southern/ and 1 and 2022*.dt.</v>
      </c>
      <c r="O11" t="str">
        <f t="shared" si="5"/>
        <v>exp asia, southern/ and 1 and 2023*.dt.</v>
      </c>
      <c r="P11" t="str">
        <f t="shared" si="5"/>
        <v>exp asia, southern/ and 1 and 2024*.dt.</v>
      </c>
    </row>
    <row r="12" spans="2:16" x14ac:dyDescent="0.35">
      <c r="B12" t="s">
        <v>43</v>
      </c>
      <c r="C12" t="s">
        <v>8</v>
      </c>
      <c r="D12" t="str">
        <f>C12&amp;" and 1"</f>
        <v>exp asia, southeastern/ and 1</v>
      </c>
      <c r="E12" t="str">
        <f>C12&amp;" and 1 and 2"</f>
        <v>exp asia, southeastern/ and 1 and 2</v>
      </c>
      <c r="F12" t="str">
        <f t="shared" si="5"/>
        <v>exp asia, southeastern/ and 1 and 2014*.dt.</v>
      </c>
      <c r="G12" t="str">
        <f t="shared" si="5"/>
        <v>exp asia, southeastern/ and 1 and 2015*.dt.</v>
      </c>
      <c r="H12" t="str">
        <f t="shared" si="5"/>
        <v>exp asia, southeastern/ and 1 and 2016*.dt.</v>
      </c>
      <c r="I12" t="str">
        <f t="shared" si="5"/>
        <v>exp asia, southeastern/ and 1 and 2017*.dt.</v>
      </c>
      <c r="J12" t="str">
        <f t="shared" si="5"/>
        <v>exp asia, southeastern/ and 1 and 2018*.dt.</v>
      </c>
      <c r="K12" t="str">
        <f t="shared" si="5"/>
        <v>exp asia, southeastern/ and 1 and 2019*.dt.</v>
      </c>
      <c r="L12" t="str">
        <f t="shared" si="5"/>
        <v>exp asia, southeastern/ and 1 and 2020*.dt.</v>
      </c>
      <c r="M12" t="str">
        <f t="shared" si="5"/>
        <v>exp asia, southeastern/ and 1 and 2021*.dt.</v>
      </c>
      <c r="N12" t="str">
        <f t="shared" si="5"/>
        <v>exp asia, southeastern/ and 1 and 2022*.dt.</v>
      </c>
      <c r="O12" t="str">
        <f t="shared" si="5"/>
        <v>exp asia, southeastern/ and 1 and 2023*.dt.</v>
      </c>
      <c r="P12" t="str">
        <f t="shared" si="5"/>
        <v>exp asia, southeastern/ and 1 and 2024*.dt.</v>
      </c>
    </row>
    <row r="13" spans="2:16" x14ac:dyDescent="0.35">
      <c r="B13" t="s">
        <v>40</v>
      </c>
      <c r="C13" t="s">
        <v>5</v>
      </c>
      <c r="D13" t="str">
        <f t="shared" si="1"/>
        <v>exp Africa/ and 1</v>
      </c>
      <c r="E13" t="str">
        <f t="shared" si="2"/>
        <v>exp Africa/ and 1 and 2</v>
      </c>
      <c r="F13" t="str">
        <f t="shared" si="3"/>
        <v>exp Africa/ and 1 and 2014*.dt.</v>
      </c>
      <c r="G13" t="str">
        <f t="shared" si="0"/>
        <v>exp Africa/ and 1 and 2015*.dt.</v>
      </c>
      <c r="H13" t="str">
        <f t="shared" si="0"/>
        <v>exp Africa/ and 1 and 2016*.dt.</v>
      </c>
      <c r="I13" t="str">
        <f t="shared" si="0"/>
        <v>exp Africa/ and 1 and 2017*.dt.</v>
      </c>
      <c r="J13" t="str">
        <f t="shared" si="0"/>
        <v>exp Africa/ and 1 and 2018*.dt.</v>
      </c>
      <c r="K13" t="str">
        <f t="shared" si="0"/>
        <v>exp Africa/ and 1 and 2019*.dt.</v>
      </c>
      <c r="L13" t="str">
        <f t="shared" si="0"/>
        <v>exp Africa/ and 1 and 2020*.dt.</v>
      </c>
      <c r="M13" t="str">
        <f t="shared" si="0"/>
        <v>exp Africa/ and 1 and 2021*.dt.</v>
      </c>
      <c r="N13" t="str">
        <f t="shared" si="0"/>
        <v>exp Africa/ and 1 and 2022*.dt.</v>
      </c>
      <c r="O13" t="str">
        <f t="shared" si="0"/>
        <v>exp Africa/ and 1 and 2023*.dt.</v>
      </c>
      <c r="P13" t="str">
        <f t="shared" si="0"/>
        <v>exp Africa/ and 1 and 2024*.dt.</v>
      </c>
    </row>
    <row r="14" spans="2:16" x14ac:dyDescent="0.35">
      <c r="B14" t="s">
        <v>11</v>
      </c>
      <c r="C14" t="s">
        <v>12</v>
      </c>
      <c r="D14" t="str">
        <f t="shared" si="1"/>
        <v>exp Middle East/ and 1</v>
      </c>
      <c r="E14" t="str">
        <f t="shared" si="2"/>
        <v>exp Middle East/ and 1 and 2</v>
      </c>
      <c r="F14" t="str">
        <f t="shared" si="3"/>
        <v>exp Middle East/ and 1 and 2014*.dt.</v>
      </c>
      <c r="G14" t="str">
        <f t="shared" si="0"/>
        <v>exp Middle East/ and 1 and 2015*.dt.</v>
      </c>
      <c r="H14" t="str">
        <f t="shared" si="0"/>
        <v>exp Middle East/ and 1 and 2016*.dt.</v>
      </c>
      <c r="I14" t="str">
        <f t="shared" si="0"/>
        <v>exp Middle East/ and 1 and 2017*.dt.</v>
      </c>
      <c r="J14" t="str">
        <f t="shared" si="0"/>
        <v>exp Middle East/ and 1 and 2018*.dt.</v>
      </c>
      <c r="K14" t="str">
        <f t="shared" si="0"/>
        <v>exp Middle East/ and 1 and 2019*.dt.</v>
      </c>
      <c r="L14" t="str">
        <f t="shared" si="0"/>
        <v>exp Middle East/ and 1 and 2020*.dt.</v>
      </c>
      <c r="M14" t="str">
        <f t="shared" si="0"/>
        <v>exp Middle East/ and 1 and 2021*.dt.</v>
      </c>
      <c r="N14" t="str">
        <f t="shared" si="0"/>
        <v>exp Middle East/ and 1 and 2022*.dt.</v>
      </c>
      <c r="O14" t="str">
        <f t="shared" si="0"/>
        <v>exp Middle East/ and 1 and 2023*.dt.</v>
      </c>
      <c r="P14" t="str">
        <f t="shared" si="0"/>
        <v>exp Middle East/ and 1 and 2024*.dt.</v>
      </c>
    </row>
    <row r="15" spans="2:16" x14ac:dyDescent="0.35">
      <c r="B15" t="s">
        <v>15</v>
      </c>
      <c r="C15" t="s">
        <v>21</v>
      </c>
      <c r="D15" t="str">
        <f t="shared" si="1"/>
        <v>(exp Australia/ or New Zealand/) and 1</v>
      </c>
      <c r="E15" t="str">
        <f t="shared" si="2"/>
        <v>(exp Australia/ or New Zealand/) and 1 and 2</v>
      </c>
      <c r="F15" t="str">
        <f t="shared" si="3"/>
        <v>(exp Australia/ or New Zealand/) and 1 and 2014*.dt.</v>
      </c>
      <c r="G15" t="str">
        <f t="shared" si="0"/>
        <v>(exp Australia/ or New Zealand/) and 1 and 2015*.dt.</v>
      </c>
      <c r="H15" t="str">
        <f t="shared" si="0"/>
        <v>(exp Australia/ or New Zealand/) and 1 and 2016*.dt.</v>
      </c>
      <c r="I15" t="str">
        <f t="shared" si="0"/>
        <v>(exp Australia/ or New Zealand/) and 1 and 2017*.dt.</v>
      </c>
      <c r="J15" t="str">
        <f t="shared" si="0"/>
        <v>(exp Australia/ or New Zealand/) and 1 and 2018*.dt.</v>
      </c>
      <c r="K15" t="str">
        <f t="shared" si="0"/>
        <v>(exp Australia/ or New Zealand/) and 1 and 2019*.dt.</v>
      </c>
      <c r="L15" t="str">
        <f t="shared" si="0"/>
        <v>(exp Australia/ or New Zealand/) and 1 and 2020*.dt.</v>
      </c>
      <c r="M15" t="str">
        <f t="shared" si="0"/>
        <v>(exp Australia/ or New Zealand/) and 1 and 2021*.dt.</v>
      </c>
      <c r="N15" t="str">
        <f t="shared" si="0"/>
        <v>(exp Australia/ or New Zealand/) and 1 and 2022*.dt.</v>
      </c>
      <c r="O15" t="str">
        <f t="shared" si="0"/>
        <v>(exp Australia/ or New Zealand/) and 1 and 2023*.dt.</v>
      </c>
      <c r="P15" t="str">
        <f t="shared" si="0"/>
        <v>(exp Australia/ or New Zealand/) and 1 and 2024*.dt.</v>
      </c>
    </row>
    <row r="16" spans="2:16" x14ac:dyDescent="0.35">
      <c r="B16" t="s">
        <v>44</v>
      </c>
      <c r="C16" t="s">
        <v>48</v>
      </c>
      <c r="D16" t="str">
        <f t="shared" si="1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</v>
      </c>
      <c r="E16" t="str">
        <f t="shared" si="2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</v>
      </c>
      <c r="F16" t="str">
        <f t="shared" si="3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2014*.dt.</v>
      </c>
      <c r="G16" t="str">
        <f t="shared" si="0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2015*.dt.</v>
      </c>
      <c r="H16" t="str">
        <f t="shared" si="0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2016*.dt.</v>
      </c>
      <c r="I16" t="str">
        <f t="shared" si="0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2017*.dt.</v>
      </c>
      <c r="J16" t="str">
        <f t="shared" si="0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2018*.dt.</v>
      </c>
      <c r="K16" t="str">
        <f t="shared" si="0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2019*.dt.</v>
      </c>
      <c r="L16" t="str">
        <f t="shared" si="0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2020*.dt.</v>
      </c>
      <c r="M16" t="str">
        <f t="shared" si="0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2021*.dt.</v>
      </c>
      <c r="N16" t="str">
        <f t="shared" si="0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2022*.dt.</v>
      </c>
      <c r="O16" t="str">
        <f t="shared" si="0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2023*.dt.</v>
      </c>
      <c r="P16" t="str">
        <f t="shared" si="0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2024*.dt.</v>
      </c>
    </row>
    <row r="17" spans="2:16" x14ac:dyDescent="0.35">
      <c r="B17" t="s">
        <v>63</v>
      </c>
      <c r="C17" t="s">
        <v>50</v>
      </c>
      <c r="D17" t="str">
        <f t="shared" si="1"/>
        <v>(4 and ( 5 OR 6 OR 7 OR 8 OR 9 OR 10 OR 11 OR 12 OR 13 OR 14 OR 15)) and 1</v>
      </c>
      <c r="E17" t="str">
        <f t="shared" si="2"/>
        <v>(4 and ( 5 OR 6 OR 7 OR 8 OR 9 OR 10 OR 11 OR 12 OR 13 OR 14 OR 15)) and 1 and 2</v>
      </c>
      <c r="F17" t="str">
        <f t="shared" si="3"/>
        <v>(4 and ( 5 OR 6 OR 7 OR 8 OR 9 OR 10 OR 11 OR 12 OR 13 OR 14 OR 15)) and 1 and 2014*.dt.</v>
      </c>
      <c r="G17" t="str">
        <f t="shared" si="0"/>
        <v>(4 and ( 5 OR 6 OR 7 OR 8 OR 9 OR 10 OR 11 OR 12 OR 13 OR 14 OR 15)) and 1 and 2015*.dt.</v>
      </c>
      <c r="H17" t="str">
        <f t="shared" si="0"/>
        <v>(4 and ( 5 OR 6 OR 7 OR 8 OR 9 OR 10 OR 11 OR 12 OR 13 OR 14 OR 15)) and 1 and 2016*.dt.</v>
      </c>
      <c r="I17" t="str">
        <f t="shared" si="0"/>
        <v>(4 and ( 5 OR 6 OR 7 OR 8 OR 9 OR 10 OR 11 OR 12 OR 13 OR 14 OR 15)) and 1 and 2017*.dt.</v>
      </c>
      <c r="J17" t="str">
        <f t="shared" si="0"/>
        <v>(4 and ( 5 OR 6 OR 7 OR 8 OR 9 OR 10 OR 11 OR 12 OR 13 OR 14 OR 15)) and 1 and 2018*.dt.</v>
      </c>
      <c r="K17" t="str">
        <f t="shared" si="0"/>
        <v>(4 and ( 5 OR 6 OR 7 OR 8 OR 9 OR 10 OR 11 OR 12 OR 13 OR 14 OR 15)) and 1 and 2019*.dt.</v>
      </c>
      <c r="L17" t="str">
        <f t="shared" si="0"/>
        <v>(4 and ( 5 OR 6 OR 7 OR 8 OR 9 OR 10 OR 11 OR 12 OR 13 OR 14 OR 15)) and 1 and 2020*.dt.</v>
      </c>
      <c r="M17" t="str">
        <f t="shared" si="0"/>
        <v>(4 and ( 5 OR 6 OR 7 OR 8 OR 9 OR 10 OR 11 OR 12 OR 13 OR 14 OR 15)) and 1 and 2021*.dt.</v>
      </c>
      <c r="N17" t="str">
        <f t="shared" si="0"/>
        <v>(4 and ( 5 OR 6 OR 7 OR 8 OR 9 OR 10 OR 11 OR 12 OR 13 OR 14 OR 15)) and 1 and 2022*.dt.</v>
      </c>
      <c r="O17" t="str">
        <f t="shared" si="0"/>
        <v>(4 and ( 5 OR 6 OR 7 OR 8 OR 9 OR 10 OR 11 OR 12 OR 13 OR 14 OR 15)) and 1 and 2023*.dt.</v>
      </c>
      <c r="P17" t="str">
        <f t="shared" si="0"/>
        <v>(4 and ( 5 OR 6 OR 7 OR 8 OR 9 OR 10 OR 11 OR 12 OR 13 OR 14 OR 15)) and 1 and 2024*.dt.</v>
      </c>
    </row>
    <row r="18" spans="2:16" x14ac:dyDescent="0.35">
      <c r="B18" t="s">
        <v>65</v>
      </c>
      <c r="C18" t="s">
        <v>51</v>
      </c>
      <c r="D18" t="str">
        <f t="shared" si="1"/>
        <v>(5 and ( 4 OR 6 OR 7 OR 8 OR 9 OR 10 OR 11 OR 12 OR 13 OR 14 OR 15)) and 1</v>
      </c>
      <c r="E18" t="str">
        <f t="shared" si="2"/>
        <v>(5 and ( 4 OR 6 OR 7 OR 8 OR 9 OR 10 OR 11 OR 12 OR 13 OR 14 OR 15)) and 1 and 2</v>
      </c>
      <c r="F18" t="str">
        <f t="shared" si="3"/>
        <v>(5 and ( 4 OR 6 OR 7 OR 8 OR 9 OR 10 OR 11 OR 12 OR 13 OR 14 OR 15)) and 1 and 2014*.dt.</v>
      </c>
      <c r="G18" t="str">
        <f t="shared" si="0"/>
        <v>(5 and ( 4 OR 6 OR 7 OR 8 OR 9 OR 10 OR 11 OR 12 OR 13 OR 14 OR 15)) and 1 and 2015*.dt.</v>
      </c>
      <c r="H18" t="str">
        <f t="shared" si="0"/>
        <v>(5 and ( 4 OR 6 OR 7 OR 8 OR 9 OR 10 OR 11 OR 12 OR 13 OR 14 OR 15)) and 1 and 2016*.dt.</v>
      </c>
      <c r="I18" t="str">
        <f t="shared" si="0"/>
        <v>(5 and ( 4 OR 6 OR 7 OR 8 OR 9 OR 10 OR 11 OR 12 OR 13 OR 14 OR 15)) and 1 and 2017*.dt.</v>
      </c>
      <c r="J18" t="str">
        <f t="shared" si="0"/>
        <v>(5 and ( 4 OR 6 OR 7 OR 8 OR 9 OR 10 OR 11 OR 12 OR 13 OR 14 OR 15)) and 1 and 2018*.dt.</v>
      </c>
      <c r="K18" t="str">
        <f t="shared" si="0"/>
        <v>(5 and ( 4 OR 6 OR 7 OR 8 OR 9 OR 10 OR 11 OR 12 OR 13 OR 14 OR 15)) and 1 and 2019*.dt.</v>
      </c>
      <c r="L18" t="str">
        <f t="shared" si="0"/>
        <v>(5 and ( 4 OR 6 OR 7 OR 8 OR 9 OR 10 OR 11 OR 12 OR 13 OR 14 OR 15)) and 1 and 2020*.dt.</v>
      </c>
      <c r="M18" t="str">
        <f t="shared" si="0"/>
        <v>(5 and ( 4 OR 6 OR 7 OR 8 OR 9 OR 10 OR 11 OR 12 OR 13 OR 14 OR 15)) and 1 and 2021*.dt.</v>
      </c>
      <c r="N18" t="str">
        <f t="shared" si="0"/>
        <v>(5 and ( 4 OR 6 OR 7 OR 8 OR 9 OR 10 OR 11 OR 12 OR 13 OR 14 OR 15)) and 1 and 2022*.dt.</v>
      </c>
      <c r="O18" t="str">
        <f t="shared" si="0"/>
        <v>(5 and ( 4 OR 6 OR 7 OR 8 OR 9 OR 10 OR 11 OR 12 OR 13 OR 14 OR 15)) and 1 and 2023*.dt.</v>
      </c>
      <c r="P18" t="str">
        <f t="shared" si="0"/>
        <v>(5 and ( 4 OR 6 OR 7 OR 8 OR 9 OR 10 OR 11 OR 12 OR 13 OR 14 OR 15)) and 1 and 2024*.dt.</v>
      </c>
    </row>
    <row r="19" spans="2:16" x14ac:dyDescent="0.35">
      <c r="B19" t="s">
        <v>66</v>
      </c>
      <c r="C19" t="s">
        <v>52</v>
      </c>
      <c r="D19" t="str">
        <f t="shared" si="1"/>
        <v>(6 and ( 4 OR 5 OR 7 OR 8 OR 9 OR 10 OR 11 OR 12 OR 13 OR 14 OR 15)) and 1</v>
      </c>
      <c r="E19" t="str">
        <f t="shared" si="2"/>
        <v>(6 and ( 4 OR 5 OR 7 OR 8 OR 9 OR 10 OR 11 OR 12 OR 13 OR 14 OR 15)) and 1 and 2</v>
      </c>
      <c r="F19" t="str">
        <f t="shared" si="3"/>
        <v>(6 and ( 4 OR 5 OR 7 OR 8 OR 9 OR 10 OR 11 OR 12 OR 13 OR 14 OR 15)) and 1 and 2014*.dt.</v>
      </c>
      <c r="G19" t="str">
        <f t="shared" si="0"/>
        <v>(6 and ( 4 OR 5 OR 7 OR 8 OR 9 OR 10 OR 11 OR 12 OR 13 OR 14 OR 15)) and 1 and 2015*.dt.</v>
      </c>
      <c r="H19" t="str">
        <f t="shared" si="0"/>
        <v>(6 and ( 4 OR 5 OR 7 OR 8 OR 9 OR 10 OR 11 OR 12 OR 13 OR 14 OR 15)) and 1 and 2016*.dt.</v>
      </c>
      <c r="I19" t="str">
        <f t="shared" si="0"/>
        <v>(6 and ( 4 OR 5 OR 7 OR 8 OR 9 OR 10 OR 11 OR 12 OR 13 OR 14 OR 15)) and 1 and 2017*.dt.</v>
      </c>
      <c r="J19" t="str">
        <f t="shared" si="0"/>
        <v>(6 and ( 4 OR 5 OR 7 OR 8 OR 9 OR 10 OR 11 OR 12 OR 13 OR 14 OR 15)) and 1 and 2018*.dt.</v>
      </c>
      <c r="K19" t="str">
        <f t="shared" si="0"/>
        <v>(6 and ( 4 OR 5 OR 7 OR 8 OR 9 OR 10 OR 11 OR 12 OR 13 OR 14 OR 15)) and 1 and 2019*.dt.</v>
      </c>
      <c r="L19" t="str">
        <f t="shared" si="0"/>
        <v>(6 and ( 4 OR 5 OR 7 OR 8 OR 9 OR 10 OR 11 OR 12 OR 13 OR 14 OR 15)) and 1 and 2020*.dt.</v>
      </c>
      <c r="M19" t="str">
        <f t="shared" si="0"/>
        <v>(6 and ( 4 OR 5 OR 7 OR 8 OR 9 OR 10 OR 11 OR 12 OR 13 OR 14 OR 15)) and 1 and 2021*.dt.</v>
      </c>
      <c r="N19" t="str">
        <f t="shared" si="0"/>
        <v>(6 and ( 4 OR 5 OR 7 OR 8 OR 9 OR 10 OR 11 OR 12 OR 13 OR 14 OR 15)) and 1 and 2022*.dt.</v>
      </c>
      <c r="O19" t="str">
        <f t="shared" si="0"/>
        <v>(6 and ( 4 OR 5 OR 7 OR 8 OR 9 OR 10 OR 11 OR 12 OR 13 OR 14 OR 15)) and 1 and 2023*.dt.</v>
      </c>
      <c r="P19" t="str">
        <f t="shared" si="0"/>
        <v>(6 and ( 4 OR 5 OR 7 OR 8 OR 9 OR 10 OR 11 OR 12 OR 13 OR 14 OR 15)) and 1 and 2024*.dt.</v>
      </c>
    </row>
    <row r="20" spans="2:16" x14ac:dyDescent="0.35">
      <c r="B20" t="s">
        <v>67</v>
      </c>
      <c r="C20" t="s">
        <v>53</v>
      </c>
      <c r="D20" t="str">
        <f t="shared" si="1"/>
        <v>(7 AND (4 OR 5 OR 6 OR 8 OR 9 OR 10 OR 11 OR 12 OR 13 OR 14 OR 15)) and 1</v>
      </c>
      <c r="E20" t="str">
        <f t="shared" si="2"/>
        <v>(7 AND (4 OR 5 OR 6 OR 8 OR 9 OR 10 OR 11 OR 12 OR 13 OR 14 OR 15)) and 1 and 2</v>
      </c>
      <c r="F20" t="str">
        <f t="shared" si="3"/>
        <v>(7 AND (4 OR 5 OR 6 OR 8 OR 9 OR 10 OR 11 OR 12 OR 13 OR 14 OR 15)) and 1 and 2014*.dt.</v>
      </c>
      <c r="G20" t="str">
        <f t="shared" si="3"/>
        <v>(7 AND (4 OR 5 OR 6 OR 8 OR 9 OR 10 OR 11 OR 12 OR 13 OR 14 OR 15)) and 1 and 2015*.dt.</v>
      </c>
      <c r="H20" t="str">
        <f t="shared" si="3"/>
        <v>(7 AND (4 OR 5 OR 6 OR 8 OR 9 OR 10 OR 11 OR 12 OR 13 OR 14 OR 15)) and 1 and 2016*.dt.</v>
      </c>
      <c r="I20" t="str">
        <f t="shared" si="3"/>
        <v>(7 AND (4 OR 5 OR 6 OR 8 OR 9 OR 10 OR 11 OR 12 OR 13 OR 14 OR 15)) and 1 and 2017*.dt.</v>
      </c>
      <c r="J20" t="str">
        <f t="shared" si="3"/>
        <v>(7 AND (4 OR 5 OR 6 OR 8 OR 9 OR 10 OR 11 OR 12 OR 13 OR 14 OR 15)) and 1 and 2018*.dt.</v>
      </c>
      <c r="K20" t="str">
        <f>$C20&amp;" and 1 and "&amp;K$1&amp;"*.dt."</f>
        <v>(7 AND (4 OR 5 OR 6 OR 8 OR 9 OR 10 OR 11 OR 12 OR 13 OR 14 OR 15)) and 1 and 2019*.dt.</v>
      </c>
      <c r="L20" t="str">
        <f t="shared" si="3"/>
        <v>(7 AND (4 OR 5 OR 6 OR 8 OR 9 OR 10 OR 11 OR 12 OR 13 OR 14 OR 15)) and 1 and 2020*.dt.</v>
      </c>
      <c r="M20" t="str">
        <f t="shared" si="3"/>
        <v>(7 AND (4 OR 5 OR 6 OR 8 OR 9 OR 10 OR 11 OR 12 OR 13 OR 14 OR 15)) and 1 and 2021*.dt.</v>
      </c>
      <c r="N20" t="str">
        <f t="shared" si="3"/>
        <v>(7 AND (4 OR 5 OR 6 OR 8 OR 9 OR 10 OR 11 OR 12 OR 13 OR 14 OR 15)) and 1 and 2022*.dt.</v>
      </c>
      <c r="O20" t="str">
        <f t="shared" si="3"/>
        <v>(7 AND (4 OR 5 OR 6 OR 8 OR 9 OR 10 OR 11 OR 12 OR 13 OR 14 OR 15)) and 1 and 2023*.dt.</v>
      </c>
      <c r="P20" t="str">
        <f t="shared" si="3"/>
        <v>(7 AND (4 OR 5 OR 6 OR 8 OR 9 OR 10 OR 11 OR 12 OR 13 OR 14 OR 15)) and 1 and 2024*.dt.</v>
      </c>
    </row>
    <row r="21" spans="2:16" x14ac:dyDescent="0.35">
      <c r="B21" t="s">
        <v>68</v>
      </c>
      <c r="C21" t="s">
        <v>54</v>
      </c>
      <c r="D21" t="str">
        <f t="shared" si="1"/>
        <v>(8 AND (4 OR 5 OR 6 OR 7 OR 9 OR 10 OR 11 OR 12 OR 13 OR 14 OR 15)) and 1</v>
      </c>
      <c r="E21" t="str">
        <f t="shared" si="2"/>
        <v>(8 AND (4 OR 5 OR 6 OR 7 OR 9 OR 10 OR 11 OR 12 OR 13 OR 14 OR 15)) and 1 and 2</v>
      </c>
      <c r="F21" t="str">
        <f t="shared" si="3"/>
        <v>(8 AND (4 OR 5 OR 6 OR 7 OR 9 OR 10 OR 11 OR 12 OR 13 OR 14 OR 15)) and 1 and 2014*.dt.</v>
      </c>
      <c r="G21" t="str">
        <f t="shared" si="3"/>
        <v>(8 AND (4 OR 5 OR 6 OR 7 OR 9 OR 10 OR 11 OR 12 OR 13 OR 14 OR 15)) and 1 and 2015*.dt.</v>
      </c>
      <c r="H21" t="str">
        <f t="shared" si="3"/>
        <v>(8 AND (4 OR 5 OR 6 OR 7 OR 9 OR 10 OR 11 OR 12 OR 13 OR 14 OR 15)) and 1 and 2016*.dt.</v>
      </c>
      <c r="I21" t="str">
        <f t="shared" si="3"/>
        <v>(8 AND (4 OR 5 OR 6 OR 7 OR 9 OR 10 OR 11 OR 12 OR 13 OR 14 OR 15)) and 1 and 2017*.dt.</v>
      </c>
      <c r="J21" t="str">
        <f t="shared" si="3"/>
        <v>(8 AND (4 OR 5 OR 6 OR 7 OR 9 OR 10 OR 11 OR 12 OR 13 OR 14 OR 15)) and 1 and 2018*.dt.</v>
      </c>
      <c r="K21" t="str">
        <f t="shared" si="3"/>
        <v>(8 AND (4 OR 5 OR 6 OR 7 OR 9 OR 10 OR 11 OR 12 OR 13 OR 14 OR 15)) and 1 and 2019*.dt.</v>
      </c>
      <c r="L21" t="str">
        <f t="shared" si="3"/>
        <v>(8 AND (4 OR 5 OR 6 OR 7 OR 9 OR 10 OR 11 OR 12 OR 13 OR 14 OR 15)) and 1 and 2020*.dt.</v>
      </c>
      <c r="M21" t="str">
        <f t="shared" si="3"/>
        <v>(8 AND (4 OR 5 OR 6 OR 7 OR 9 OR 10 OR 11 OR 12 OR 13 OR 14 OR 15)) and 1 and 2021*.dt.</v>
      </c>
      <c r="N21" t="str">
        <f t="shared" si="3"/>
        <v>(8 AND (4 OR 5 OR 6 OR 7 OR 9 OR 10 OR 11 OR 12 OR 13 OR 14 OR 15)) and 1 and 2022*.dt.</v>
      </c>
      <c r="O21" t="str">
        <f t="shared" si="3"/>
        <v>(8 AND (4 OR 5 OR 6 OR 7 OR 9 OR 10 OR 11 OR 12 OR 13 OR 14 OR 15)) and 1 and 2023*.dt.</v>
      </c>
      <c r="P21" t="str">
        <f t="shared" si="3"/>
        <v>(8 AND (4 OR 5 OR 6 OR 7 OR 9 OR 10 OR 11 OR 12 OR 13 OR 14 OR 15)) and 1 and 2024*.dt.</v>
      </c>
    </row>
    <row r="22" spans="2:16" x14ac:dyDescent="0.35">
      <c r="B22" t="s">
        <v>69</v>
      </c>
      <c r="C22" t="s">
        <v>55</v>
      </c>
      <c r="D22" t="str">
        <f t="shared" si="1"/>
        <v>(9 AND (4 OR 5 OR 6 OR 7 OR 8 OR 10 OR 11 OR 12 OR 13 OR 14 OR 15)) and 1</v>
      </c>
      <c r="E22" t="str">
        <f t="shared" si="2"/>
        <v>(9 AND (4 OR 5 OR 6 OR 7 OR 8 OR 10 OR 11 OR 12 OR 13 OR 14 OR 15)) and 1 and 2</v>
      </c>
      <c r="F22" t="str">
        <f t="shared" si="3"/>
        <v>(9 AND (4 OR 5 OR 6 OR 7 OR 8 OR 10 OR 11 OR 12 OR 13 OR 14 OR 15)) and 1 and 2014*.dt.</v>
      </c>
      <c r="G22" t="str">
        <f t="shared" si="3"/>
        <v>(9 AND (4 OR 5 OR 6 OR 7 OR 8 OR 10 OR 11 OR 12 OR 13 OR 14 OR 15)) and 1 and 2015*.dt.</v>
      </c>
      <c r="H22" t="str">
        <f t="shared" si="3"/>
        <v>(9 AND (4 OR 5 OR 6 OR 7 OR 8 OR 10 OR 11 OR 12 OR 13 OR 14 OR 15)) and 1 and 2016*.dt.</v>
      </c>
      <c r="I22" t="str">
        <f t="shared" si="3"/>
        <v>(9 AND (4 OR 5 OR 6 OR 7 OR 8 OR 10 OR 11 OR 12 OR 13 OR 14 OR 15)) and 1 and 2017*.dt.</v>
      </c>
      <c r="J22" t="str">
        <f t="shared" si="3"/>
        <v>(9 AND (4 OR 5 OR 6 OR 7 OR 8 OR 10 OR 11 OR 12 OR 13 OR 14 OR 15)) and 1 and 2018*.dt.</v>
      </c>
      <c r="K22" t="str">
        <f t="shared" si="3"/>
        <v>(9 AND (4 OR 5 OR 6 OR 7 OR 8 OR 10 OR 11 OR 12 OR 13 OR 14 OR 15)) and 1 and 2019*.dt.</v>
      </c>
      <c r="L22" t="str">
        <f t="shared" si="3"/>
        <v>(9 AND (4 OR 5 OR 6 OR 7 OR 8 OR 10 OR 11 OR 12 OR 13 OR 14 OR 15)) and 1 and 2020*.dt.</v>
      </c>
      <c r="M22" t="str">
        <f t="shared" si="3"/>
        <v>(9 AND (4 OR 5 OR 6 OR 7 OR 8 OR 10 OR 11 OR 12 OR 13 OR 14 OR 15)) and 1 and 2021*.dt.</v>
      </c>
      <c r="N22" t="str">
        <f t="shared" si="3"/>
        <v>(9 AND (4 OR 5 OR 6 OR 7 OR 8 OR 10 OR 11 OR 12 OR 13 OR 14 OR 15)) and 1 and 2022*.dt.</v>
      </c>
      <c r="O22" t="str">
        <f t="shared" si="3"/>
        <v>(9 AND (4 OR 5 OR 6 OR 7 OR 8 OR 10 OR 11 OR 12 OR 13 OR 14 OR 15)) and 1 and 2023*.dt.</v>
      </c>
      <c r="P22" t="str">
        <f t="shared" si="3"/>
        <v>(9 AND (4 OR 5 OR 6 OR 7 OR 8 OR 10 OR 11 OR 12 OR 13 OR 14 OR 15)) and 1 and 2024*.dt.</v>
      </c>
    </row>
    <row r="23" spans="2:16" x14ac:dyDescent="0.35">
      <c r="B23" t="s">
        <v>70</v>
      </c>
      <c r="C23" t="s">
        <v>56</v>
      </c>
      <c r="D23" t="str">
        <f t="shared" si="1"/>
        <v>(10 AND (4 OR 5 OR 6 OR 7 OR 8 OR 9 OR 11 OR 12 OR 13 OR 14 OR 15)) and 1</v>
      </c>
      <c r="E23" t="str">
        <f t="shared" si="2"/>
        <v>(10 AND (4 OR 5 OR 6 OR 7 OR 8 OR 9 OR 11 OR 12 OR 13 OR 14 OR 15)) and 1 and 2</v>
      </c>
      <c r="F23" t="str">
        <f t="shared" si="3"/>
        <v>(10 AND (4 OR 5 OR 6 OR 7 OR 8 OR 9 OR 11 OR 12 OR 13 OR 14 OR 15)) and 1 and 2014*.dt.</v>
      </c>
      <c r="G23" t="str">
        <f t="shared" si="3"/>
        <v>(10 AND (4 OR 5 OR 6 OR 7 OR 8 OR 9 OR 11 OR 12 OR 13 OR 14 OR 15)) and 1 and 2015*.dt.</v>
      </c>
      <c r="H23" t="str">
        <f t="shared" si="3"/>
        <v>(10 AND (4 OR 5 OR 6 OR 7 OR 8 OR 9 OR 11 OR 12 OR 13 OR 14 OR 15)) and 1 and 2016*.dt.</v>
      </c>
      <c r="I23" t="str">
        <f t="shared" si="3"/>
        <v>(10 AND (4 OR 5 OR 6 OR 7 OR 8 OR 9 OR 11 OR 12 OR 13 OR 14 OR 15)) and 1 and 2017*.dt.</v>
      </c>
      <c r="J23" t="str">
        <f t="shared" si="3"/>
        <v>(10 AND (4 OR 5 OR 6 OR 7 OR 8 OR 9 OR 11 OR 12 OR 13 OR 14 OR 15)) and 1 and 2018*.dt.</v>
      </c>
      <c r="K23" t="str">
        <f t="shared" si="3"/>
        <v>(10 AND (4 OR 5 OR 6 OR 7 OR 8 OR 9 OR 11 OR 12 OR 13 OR 14 OR 15)) and 1 and 2019*.dt.</v>
      </c>
      <c r="L23" t="str">
        <f t="shared" si="3"/>
        <v>(10 AND (4 OR 5 OR 6 OR 7 OR 8 OR 9 OR 11 OR 12 OR 13 OR 14 OR 15)) and 1 and 2020*.dt.</v>
      </c>
      <c r="M23" t="str">
        <f t="shared" si="3"/>
        <v>(10 AND (4 OR 5 OR 6 OR 7 OR 8 OR 9 OR 11 OR 12 OR 13 OR 14 OR 15)) and 1 and 2021*.dt.</v>
      </c>
      <c r="N23" t="str">
        <f t="shared" si="3"/>
        <v>(10 AND (4 OR 5 OR 6 OR 7 OR 8 OR 9 OR 11 OR 12 OR 13 OR 14 OR 15)) and 1 and 2022*.dt.</v>
      </c>
      <c r="O23" t="str">
        <f t="shared" si="3"/>
        <v>(10 AND (4 OR 5 OR 6 OR 7 OR 8 OR 9 OR 11 OR 12 OR 13 OR 14 OR 15)) and 1 and 2023*.dt.</v>
      </c>
      <c r="P23" t="str">
        <f t="shared" si="3"/>
        <v>(10 AND (4 OR 5 OR 6 OR 7 OR 8 OR 9 OR 11 OR 12 OR 13 OR 14 OR 15)) and 1 and 2024*.dt.</v>
      </c>
    </row>
    <row r="24" spans="2:16" x14ac:dyDescent="0.35">
      <c r="B24" t="s">
        <v>71</v>
      </c>
      <c r="C24" t="s">
        <v>57</v>
      </c>
      <c r="D24" t="str">
        <f t="shared" si="1"/>
        <v>(11 AND (4 OR 5 OR 6 OR 7 OR 8 OR 9 OR 10 OR 12 OR 13 OR 14 OR 15)) and 1</v>
      </c>
      <c r="E24" t="str">
        <f t="shared" si="2"/>
        <v>(11 AND (4 OR 5 OR 6 OR 7 OR 8 OR 9 OR 10 OR 12 OR 13 OR 14 OR 15)) and 1 and 2</v>
      </c>
      <c r="F24" t="str">
        <f t="shared" si="3"/>
        <v>(11 AND (4 OR 5 OR 6 OR 7 OR 8 OR 9 OR 10 OR 12 OR 13 OR 14 OR 15)) and 1 and 2014*.dt.</v>
      </c>
      <c r="G24" t="str">
        <f t="shared" si="3"/>
        <v>(11 AND (4 OR 5 OR 6 OR 7 OR 8 OR 9 OR 10 OR 12 OR 13 OR 14 OR 15)) and 1 and 2015*.dt.</v>
      </c>
      <c r="H24" t="str">
        <f t="shared" si="3"/>
        <v>(11 AND (4 OR 5 OR 6 OR 7 OR 8 OR 9 OR 10 OR 12 OR 13 OR 14 OR 15)) and 1 and 2016*.dt.</v>
      </c>
      <c r="I24" t="str">
        <f t="shared" si="3"/>
        <v>(11 AND (4 OR 5 OR 6 OR 7 OR 8 OR 9 OR 10 OR 12 OR 13 OR 14 OR 15)) and 1 and 2017*.dt.</v>
      </c>
      <c r="J24" t="str">
        <f t="shared" si="3"/>
        <v>(11 AND (4 OR 5 OR 6 OR 7 OR 8 OR 9 OR 10 OR 12 OR 13 OR 14 OR 15)) and 1 and 2018*.dt.</v>
      </c>
      <c r="K24" t="str">
        <f t="shared" si="3"/>
        <v>(11 AND (4 OR 5 OR 6 OR 7 OR 8 OR 9 OR 10 OR 12 OR 13 OR 14 OR 15)) and 1 and 2019*.dt.</v>
      </c>
      <c r="L24" t="str">
        <f t="shared" si="3"/>
        <v>(11 AND (4 OR 5 OR 6 OR 7 OR 8 OR 9 OR 10 OR 12 OR 13 OR 14 OR 15)) and 1 and 2020*.dt.</v>
      </c>
      <c r="M24" t="str">
        <f t="shared" si="3"/>
        <v>(11 AND (4 OR 5 OR 6 OR 7 OR 8 OR 9 OR 10 OR 12 OR 13 OR 14 OR 15)) and 1 and 2021*.dt.</v>
      </c>
      <c r="N24" t="str">
        <f t="shared" si="3"/>
        <v>(11 AND (4 OR 5 OR 6 OR 7 OR 8 OR 9 OR 10 OR 12 OR 13 OR 14 OR 15)) and 1 and 2022*.dt.</v>
      </c>
      <c r="O24" t="str">
        <f t="shared" si="3"/>
        <v>(11 AND (4 OR 5 OR 6 OR 7 OR 8 OR 9 OR 10 OR 12 OR 13 OR 14 OR 15)) and 1 and 2023*.dt.</v>
      </c>
      <c r="P24" t="str">
        <f t="shared" si="3"/>
        <v>(11 AND (4 OR 5 OR 6 OR 7 OR 8 OR 9 OR 10 OR 12 OR 13 OR 14 OR 15)) and 1 and 2024*.dt.</v>
      </c>
    </row>
    <row r="25" spans="2:16" x14ac:dyDescent="0.35">
      <c r="B25" t="s">
        <v>64</v>
      </c>
      <c r="C25" t="s">
        <v>58</v>
      </c>
      <c r="D25" t="str">
        <f t="shared" si="1"/>
        <v>(12 AND (4 OR 5 OR 6 OR 7 OR 8 OR 9 OR 10 OR 11 OR 13 OR 14 OR 15)) and 1</v>
      </c>
      <c r="E25" t="str">
        <f t="shared" si="2"/>
        <v>(12 AND (4 OR 5 OR 6 OR 7 OR 8 OR 9 OR 10 OR 11 OR 13 OR 14 OR 15)) and 1 and 2</v>
      </c>
      <c r="F25" t="str">
        <f t="shared" si="3"/>
        <v>(12 AND (4 OR 5 OR 6 OR 7 OR 8 OR 9 OR 10 OR 11 OR 13 OR 14 OR 15)) and 1 and 2014*.dt.</v>
      </c>
      <c r="G25" t="str">
        <f t="shared" si="3"/>
        <v>(12 AND (4 OR 5 OR 6 OR 7 OR 8 OR 9 OR 10 OR 11 OR 13 OR 14 OR 15)) and 1 and 2015*.dt.</v>
      </c>
      <c r="H25" t="str">
        <f t="shared" si="3"/>
        <v>(12 AND (4 OR 5 OR 6 OR 7 OR 8 OR 9 OR 10 OR 11 OR 13 OR 14 OR 15)) and 1 and 2016*.dt.</v>
      </c>
      <c r="I25" t="str">
        <f t="shared" si="3"/>
        <v>(12 AND (4 OR 5 OR 6 OR 7 OR 8 OR 9 OR 10 OR 11 OR 13 OR 14 OR 15)) and 1 and 2017*.dt.</v>
      </c>
      <c r="J25" t="str">
        <f t="shared" si="3"/>
        <v>(12 AND (4 OR 5 OR 6 OR 7 OR 8 OR 9 OR 10 OR 11 OR 13 OR 14 OR 15)) and 1 and 2018*.dt.</v>
      </c>
      <c r="K25" t="str">
        <f t="shared" si="3"/>
        <v>(12 AND (4 OR 5 OR 6 OR 7 OR 8 OR 9 OR 10 OR 11 OR 13 OR 14 OR 15)) and 1 and 2019*.dt.</v>
      </c>
      <c r="L25" t="str">
        <f t="shared" si="3"/>
        <v>(12 AND (4 OR 5 OR 6 OR 7 OR 8 OR 9 OR 10 OR 11 OR 13 OR 14 OR 15)) and 1 and 2020*.dt.</v>
      </c>
      <c r="M25" t="str">
        <f t="shared" si="3"/>
        <v>(12 AND (4 OR 5 OR 6 OR 7 OR 8 OR 9 OR 10 OR 11 OR 13 OR 14 OR 15)) and 1 and 2021*.dt.</v>
      </c>
      <c r="N25" t="str">
        <f t="shared" si="3"/>
        <v>(12 AND (4 OR 5 OR 6 OR 7 OR 8 OR 9 OR 10 OR 11 OR 13 OR 14 OR 15)) and 1 and 2022*.dt.</v>
      </c>
      <c r="O25" t="str">
        <f t="shared" si="3"/>
        <v>(12 AND (4 OR 5 OR 6 OR 7 OR 8 OR 9 OR 10 OR 11 OR 13 OR 14 OR 15)) and 1 and 2023*.dt.</v>
      </c>
      <c r="P25" t="str">
        <f t="shared" si="3"/>
        <v>(12 AND (4 OR 5 OR 6 OR 7 OR 8 OR 9 OR 10 OR 11 OR 13 OR 14 OR 15)) and 1 and 2024*.dt.</v>
      </c>
    </row>
    <row r="26" spans="2:16" x14ac:dyDescent="0.35">
      <c r="B26" t="s">
        <v>72</v>
      </c>
      <c r="C26" t="s">
        <v>59</v>
      </c>
      <c r="D26" t="str">
        <f t="shared" si="1"/>
        <v>(13 AND (4 OR 5 OR 6 OR 7 OR 8 OR 9 OR 10 OR 11 OR 12 OR 14 OR 15)) and 1</v>
      </c>
      <c r="E26" t="str">
        <f t="shared" si="2"/>
        <v>(13 AND (4 OR 5 OR 6 OR 7 OR 8 OR 9 OR 10 OR 11 OR 12 OR 14 OR 15)) and 1 and 2</v>
      </c>
      <c r="F26" t="str">
        <f t="shared" si="3"/>
        <v>(13 AND (4 OR 5 OR 6 OR 7 OR 8 OR 9 OR 10 OR 11 OR 12 OR 14 OR 15)) and 1 and 2014*.dt.</v>
      </c>
      <c r="G26" t="str">
        <f t="shared" si="3"/>
        <v>(13 AND (4 OR 5 OR 6 OR 7 OR 8 OR 9 OR 10 OR 11 OR 12 OR 14 OR 15)) and 1 and 2015*.dt.</v>
      </c>
      <c r="H26" t="str">
        <f t="shared" si="3"/>
        <v>(13 AND (4 OR 5 OR 6 OR 7 OR 8 OR 9 OR 10 OR 11 OR 12 OR 14 OR 15)) and 1 and 2016*.dt.</v>
      </c>
      <c r="I26" t="str">
        <f t="shared" si="3"/>
        <v>(13 AND (4 OR 5 OR 6 OR 7 OR 8 OR 9 OR 10 OR 11 OR 12 OR 14 OR 15)) and 1 and 2017*.dt.</v>
      </c>
      <c r="J26" t="str">
        <f t="shared" si="3"/>
        <v>(13 AND (4 OR 5 OR 6 OR 7 OR 8 OR 9 OR 10 OR 11 OR 12 OR 14 OR 15)) and 1 and 2018*.dt.</v>
      </c>
      <c r="K26" t="str">
        <f t="shared" si="3"/>
        <v>(13 AND (4 OR 5 OR 6 OR 7 OR 8 OR 9 OR 10 OR 11 OR 12 OR 14 OR 15)) and 1 and 2019*.dt.</v>
      </c>
      <c r="L26" t="str">
        <f t="shared" si="3"/>
        <v>(13 AND (4 OR 5 OR 6 OR 7 OR 8 OR 9 OR 10 OR 11 OR 12 OR 14 OR 15)) and 1 and 2020*.dt.</v>
      </c>
      <c r="M26" t="str">
        <f t="shared" si="3"/>
        <v>(13 AND (4 OR 5 OR 6 OR 7 OR 8 OR 9 OR 10 OR 11 OR 12 OR 14 OR 15)) and 1 and 2021*.dt.</v>
      </c>
      <c r="N26" t="str">
        <f t="shared" si="3"/>
        <v>(13 AND (4 OR 5 OR 6 OR 7 OR 8 OR 9 OR 10 OR 11 OR 12 OR 14 OR 15)) and 1 and 2022*.dt.</v>
      </c>
      <c r="O26" t="str">
        <f t="shared" si="3"/>
        <v>(13 AND (4 OR 5 OR 6 OR 7 OR 8 OR 9 OR 10 OR 11 OR 12 OR 14 OR 15)) and 1 and 2023*.dt.</v>
      </c>
      <c r="P26" t="str">
        <f t="shared" si="3"/>
        <v>(13 AND (4 OR 5 OR 6 OR 7 OR 8 OR 9 OR 10 OR 11 OR 12 OR 14 OR 15)) and 1 and 2024*.dt.</v>
      </c>
    </row>
    <row r="27" spans="2:16" x14ac:dyDescent="0.35">
      <c r="B27" t="s">
        <v>73</v>
      </c>
      <c r="C27" t="s">
        <v>60</v>
      </c>
      <c r="D27" t="str">
        <f t="shared" si="1"/>
        <v>(14 AND (4 OR 5 OR 6 OR 7 OR 8 OR 9 OR 10 OR 11 OR 12 OR 13 OR 15)) and 1</v>
      </c>
      <c r="E27" t="str">
        <f t="shared" si="2"/>
        <v>(14 AND (4 OR 5 OR 6 OR 7 OR 8 OR 9 OR 10 OR 11 OR 12 OR 13 OR 15)) and 1 and 2</v>
      </c>
      <c r="F27" t="str">
        <f t="shared" si="3"/>
        <v>(14 AND (4 OR 5 OR 6 OR 7 OR 8 OR 9 OR 10 OR 11 OR 12 OR 13 OR 15)) and 1 and 2014*.dt.</v>
      </c>
      <c r="G27" t="str">
        <f t="shared" si="3"/>
        <v>(14 AND (4 OR 5 OR 6 OR 7 OR 8 OR 9 OR 10 OR 11 OR 12 OR 13 OR 15)) and 1 and 2015*.dt.</v>
      </c>
      <c r="H27" t="str">
        <f t="shared" si="3"/>
        <v>(14 AND (4 OR 5 OR 6 OR 7 OR 8 OR 9 OR 10 OR 11 OR 12 OR 13 OR 15)) and 1 and 2016*.dt.</v>
      </c>
      <c r="I27" t="str">
        <f t="shared" si="3"/>
        <v>(14 AND (4 OR 5 OR 6 OR 7 OR 8 OR 9 OR 10 OR 11 OR 12 OR 13 OR 15)) and 1 and 2017*.dt.</v>
      </c>
      <c r="J27" t="str">
        <f t="shared" si="3"/>
        <v>(14 AND (4 OR 5 OR 6 OR 7 OR 8 OR 9 OR 10 OR 11 OR 12 OR 13 OR 15)) and 1 and 2018*.dt.</v>
      </c>
      <c r="K27" t="str">
        <f t="shared" si="3"/>
        <v>(14 AND (4 OR 5 OR 6 OR 7 OR 8 OR 9 OR 10 OR 11 OR 12 OR 13 OR 15)) and 1 and 2019*.dt.</v>
      </c>
      <c r="L27" t="str">
        <f t="shared" si="3"/>
        <v>(14 AND (4 OR 5 OR 6 OR 7 OR 8 OR 9 OR 10 OR 11 OR 12 OR 13 OR 15)) and 1 and 2020*.dt.</v>
      </c>
      <c r="M27" t="str">
        <f t="shared" si="3"/>
        <v>(14 AND (4 OR 5 OR 6 OR 7 OR 8 OR 9 OR 10 OR 11 OR 12 OR 13 OR 15)) and 1 and 2021*.dt.</v>
      </c>
      <c r="N27" t="str">
        <f t="shared" si="3"/>
        <v>(14 AND (4 OR 5 OR 6 OR 7 OR 8 OR 9 OR 10 OR 11 OR 12 OR 13 OR 15)) and 1 and 2022*.dt.</v>
      </c>
      <c r="O27" t="str">
        <f t="shared" si="3"/>
        <v>(14 AND (4 OR 5 OR 6 OR 7 OR 8 OR 9 OR 10 OR 11 OR 12 OR 13 OR 15)) and 1 and 2023*.dt.</v>
      </c>
      <c r="P27" t="str">
        <f t="shared" si="3"/>
        <v>(14 AND (4 OR 5 OR 6 OR 7 OR 8 OR 9 OR 10 OR 11 OR 12 OR 13 OR 15)) and 1 and 2024*.dt.</v>
      </c>
    </row>
    <row r="28" spans="2:16" x14ac:dyDescent="0.35">
      <c r="B28" t="s">
        <v>74</v>
      </c>
      <c r="C28" t="s">
        <v>61</v>
      </c>
      <c r="D28" t="str">
        <f t="shared" si="1"/>
        <v>(15 AND (4 OR 5 OR 6 OR 7 OR 8 OR 9 OR 10 OR 11 OR 12 OR 13 OR 14)) and 1</v>
      </c>
      <c r="E28" t="str">
        <f t="shared" si="2"/>
        <v>(15 AND (4 OR 5 OR 6 OR 7 OR 8 OR 9 OR 10 OR 11 OR 12 OR 13 OR 14)) and 1 and 2</v>
      </c>
      <c r="F28" t="str">
        <f t="shared" si="3"/>
        <v>(15 AND (4 OR 5 OR 6 OR 7 OR 8 OR 9 OR 10 OR 11 OR 12 OR 13 OR 14)) and 1 and 2014*.dt.</v>
      </c>
      <c r="G28" t="str">
        <f t="shared" si="3"/>
        <v>(15 AND (4 OR 5 OR 6 OR 7 OR 8 OR 9 OR 10 OR 11 OR 12 OR 13 OR 14)) and 1 and 2015*.dt.</v>
      </c>
      <c r="H28" t="str">
        <f t="shared" si="3"/>
        <v>(15 AND (4 OR 5 OR 6 OR 7 OR 8 OR 9 OR 10 OR 11 OR 12 OR 13 OR 14)) and 1 and 2016*.dt.</v>
      </c>
      <c r="I28" t="str">
        <f t="shared" si="3"/>
        <v>(15 AND (4 OR 5 OR 6 OR 7 OR 8 OR 9 OR 10 OR 11 OR 12 OR 13 OR 14)) and 1 and 2017*.dt.</v>
      </c>
      <c r="J28" t="str">
        <f t="shared" si="3"/>
        <v>(15 AND (4 OR 5 OR 6 OR 7 OR 8 OR 9 OR 10 OR 11 OR 12 OR 13 OR 14)) and 1 and 2018*.dt.</v>
      </c>
      <c r="K28" t="str">
        <f t="shared" si="3"/>
        <v>(15 AND (4 OR 5 OR 6 OR 7 OR 8 OR 9 OR 10 OR 11 OR 12 OR 13 OR 14)) and 1 and 2019*.dt.</v>
      </c>
      <c r="L28" t="str">
        <f t="shared" si="3"/>
        <v>(15 AND (4 OR 5 OR 6 OR 7 OR 8 OR 9 OR 10 OR 11 OR 12 OR 13 OR 14)) and 1 and 2020*.dt.</v>
      </c>
      <c r="M28" t="str">
        <f t="shared" si="3"/>
        <v>(15 AND (4 OR 5 OR 6 OR 7 OR 8 OR 9 OR 10 OR 11 OR 12 OR 13 OR 14)) and 1 and 2021*.dt.</v>
      </c>
      <c r="N28" t="str">
        <f t="shared" si="3"/>
        <v>(15 AND (4 OR 5 OR 6 OR 7 OR 8 OR 9 OR 10 OR 11 OR 12 OR 13 OR 14)) and 1 and 2022*.dt.</v>
      </c>
      <c r="O28" t="str">
        <f t="shared" si="3"/>
        <v>(15 AND (4 OR 5 OR 6 OR 7 OR 8 OR 9 OR 10 OR 11 OR 12 OR 13 OR 14)) and 1 and 2023*.dt.</v>
      </c>
      <c r="P28" t="str">
        <f t="shared" si="3"/>
        <v>(15 AND (4 OR 5 OR 6 OR 7 OR 8 OR 9 OR 10 OR 11 OR 12 OR 13 OR 14)) and 1 and 2024*.dt.</v>
      </c>
    </row>
    <row r="29" spans="2:16" x14ac:dyDescent="0.35">
      <c r="B29" t="s">
        <v>62</v>
      </c>
      <c r="C29" t="s">
        <v>49</v>
      </c>
      <c r="D29" t="str">
        <f t="shared" si="1"/>
        <v>(exp africa/ or exp americas/ or exp asia/ or exp europe/  or exp oceania/) and 1</v>
      </c>
      <c r="E29" t="str">
        <f t="shared" si="2"/>
        <v>(exp africa/ or exp americas/ or exp asia/ or exp europe/  or exp oceania/) and 1 and 2</v>
      </c>
      <c r="F29" t="str">
        <f t="shared" si="3"/>
        <v>(exp africa/ or exp americas/ or exp asia/ or exp europe/  or exp oceania/) and 1 and 2014*.dt.</v>
      </c>
      <c r="G29" t="str">
        <f t="shared" si="3"/>
        <v>(exp africa/ or exp americas/ or exp asia/ or exp europe/  or exp oceania/) and 1 and 2015*.dt.</v>
      </c>
      <c r="H29" t="str">
        <f t="shared" si="3"/>
        <v>(exp africa/ or exp americas/ or exp asia/ or exp europe/  or exp oceania/) and 1 and 2016*.dt.</v>
      </c>
      <c r="I29" t="str">
        <f t="shared" si="3"/>
        <v>(exp africa/ or exp americas/ or exp asia/ or exp europe/  or exp oceania/) and 1 and 2017*.dt.</v>
      </c>
      <c r="J29" t="str">
        <f t="shared" si="3"/>
        <v>(exp africa/ or exp americas/ or exp asia/ or exp europe/  or exp oceania/) and 1 and 2018*.dt.</v>
      </c>
      <c r="K29" t="str">
        <f t="shared" si="3"/>
        <v>(exp africa/ or exp americas/ or exp asia/ or exp europe/  or exp oceania/) and 1 and 2019*.dt.</v>
      </c>
      <c r="L29" t="str">
        <f t="shared" si="3"/>
        <v>(exp africa/ or exp americas/ or exp asia/ or exp europe/  or exp oceania/) and 1 and 2020*.dt.</v>
      </c>
      <c r="M29" t="str">
        <f t="shared" si="3"/>
        <v>(exp africa/ or exp americas/ or exp asia/ or exp europe/  or exp oceania/) and 1 and 2021*.dt.</v>
      </c>
      <c r="N29" t="str">
        <f t="shared" si="3"/>
        <v>(exp africa/ or exp americas/ or exp asia/ or exp europe/  or exp oceania/) and 1 and 2022*.dt.</v>
      </c>
      <c r="O29" t="str">
        <f t="shared" si="3"/>
        <v>(exp africa/ or exp americas/ or exp asia/ or exp europe/  or exp oceania/) and 1 and 2023*.dt.</v>
      </c>
      <c r="P29" t="str">
        <f t="shared" si="3"/>
        <v>(exp africa/ or exp americas/ or exp asia/ or exp europe/  or exp oceania/) and 1 and 2024*.dt.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1A60-2898-4530-A49C-D5AC22FEDA38}">
  <sheetPr>
    <tabColor theme="7" tint="-0.249977111117893"/>
  </sheetPr>
  <dimension ref="A1:O45"/>
  <sheetViews>
    <sheetView zoomScale="70" zoomScaleNormal="70" workbookViewId="0">
      <selection activeCell="O44" sqref="O44"/>
    </sheetView>
  </sheetViews>
  <sheetFormatPr defaultRowHeight="14.5" x14ac:dyDescent="0.35"/>
  <cols>
    <col min="1" max="1" width="28.36328125" customWidth="1"/>
    <col min="2" max="3" width="15.54296875" customWidth="1"/>
    <col min="4" max="4" width="16.90625" customWidth="1"/>
    <col min="5" max="15" width="9.36328125" customWidth="1"/>
  </cols>
  <sheetData>
    <row r="1" spans="1:15" x14ac:dyDescent="0.35">
      <c r="A1" t="s">
        <v>23</v>
      </c>
      <c r="B1" t="s">
        <v>22</v>
      </c>
      <c r="C1" t="s">
        <v>79</v>
      </c>
      <c r="D1" t="s">
        <v>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</row>
    <row r="2" spans="1:15" x14ac:dyDescent="0.35">
      <c r="A2" t="s">
        <v>75</v>
      </c>
      <c r="B2">
        <v>5102032</v>
      </c>
      <c r="C2">
        <v>9075</v>
      </c>
      <c r="D2">
        <v>6261</v>
      </c>
      <c r="E2">
        <v>551</v>
      </c>
      <c r="F2">
        <v>604</v>
      </c>
      <c r="G2">
        <v>576</v>
      </c>
      <c r="H2">
        <v>592</v>
      </c>
      <c r="I2">
        <v>635</v>
      </c>
      <c r="J2">
        <v>706</v>
      </c>
      <c r="K2">
        <v>695</v>
      </c>
      <c r="L2">
        <v>691</v>
      </c>
      <c r="M2">
        <v>342</v>
      </c>
      <c r="N2">
        <v>308</v>
      </c>
      <c r="O2">
        <v>561</v>
      </c>
    </row>
    <row r="3" spans="1:15" x14ac:dyDescent="0.35">
      <c r="A3" t="s">
        <v>76</v>
      </c>
      <c r="B3">
        <v>1509312</v>
      </c>
      <c r="C3">
        <v>1227</v>
      </c>
      <c r="D3">
        <v>723</v>
      </c>
      <c r="E3">
        <v>94</v>
      </c>
      <c r="F3">
        <v>97</v>
      </c>
      <c r="G3">
        <v>80</v>
      </c>
      <c r="H3">
        <v>87</v>
      </c>
      <c r="I3">
        <v>81</v>
      </c>
      <c r="J3">
        <v>84</v>
      </c>
      <c r="K3">
        <v>66</v>
      </c>
      <c r="L3">
        <v>55</v>
      </c>
      <c r="M3">
        <v>26</v>
      </c>
      <c r="N3">
        <v>26</v>
      </c>
      <c r="O3">
        <v>27</v>
      </c>
    </row>
    <row r="4" spans="1:15" x14ac:dyDescent="0.35">
      <c r="A4" t="s">
        <v>38</v>
      </c>
      <c r="B4">
        <v>259116</v>
      </c>
      <c r="C4">
        <v>379</v>
      </c>
      <c r="D4">
        <v>248</v>
      </c>
      <c r="E4">
        <v>22</v>
      </c>
      <c r="F4">
        <v>21</v>
      </c>
      <c r="G4">
        <v>23</v>
      </c>
      <c r="H4">
        <v>14</v>
      </c>
      <c r="I4">
        <v>35</v>
      </c>
      <c r="J4">
        <v>28</v>
      </c>
      <c r="K4">
        <v>22</v>
      </c>
      <c r="L4">
        <v>28</v>
      </c>
      <c r="M4">
        <v>17</v>
      </c>
      <c r="N4">
        <v>14</v>
      </c>
      <c r="O4">
        <v>24</v>
      </c>
    </row>
    <row r="5" spans="1:15" x14ac:dyDescent="0.35">
      <c r="A5" t="s">
        <v>77</v>
      </c>
      <c r="B5">
        <v>400447</v>
      </c>
      <c r="C5">
        <v>1084</v>
      </c>
      <c r="D5">
        <v>920</v>
      </c>
      <c r="E5">
        <v>21</v>
      </c>
      <c r="F5">
        <v>40</v>
      </c>
      <c r="G5">
        <v>36</v>
      </c>
      <c r="H5">
        <v>40</v>
      </c>
      <c r="I5">
        <v>97</v>
      </c>
      <c r="J5">
        <v>119</v>
      </c>
      <c r="K5">
        <v>123</v>
      </c>
      <c r="L5">
        <v>155</v>
      </c>
      <c r="M5">
        <v>67</v>
      </c>
      <c r="N5">
        <v>76</v>
      </c>
      <c r="O5">
        <v>146</v>
      </c>
    </row>
    <row r="6" spans="1:15" x14ac:dyDescent="0.35">
      <c r="A6" t="s">
        <v>39</v>
      </c>
      <c r="B6">
        <v>1172525</v>
      </c>
      <c r="C6">
        <v>2500</v>
      </c>
      <c r="D6">
        <v>1482</v>
      </c>
      <c r="E6">
        <v>150</v>
      </c>
      <c r="F6">
        <v>175</v>
      </c>
      <c r="G6">
        <v>148</v>
      </c>
      <c r="H6">
        <v>159</v>
      </c>
      <c r="I6">
        <v>157</v>
      </c>
      <c r="J6">
        <v>167</v>
      </c>
      <c r="K6">
        <v>167</v>
      </c>
      <c r="L6">
        <v>143</v>
      </c>
      <c r="M6">
        <v>38</v>
      </c>
      <c r="N6">
        <v>49</v>
      </c>
      <c r="O6">
        <v>129</v>
      </c>
    </row>
    <row r="7" spans="1:15" x14ac:dyDescent="0.35">
      <c r="A7" t="s">
        <v>41</v>
      </c>
      <c r="B7">
        <v>302583</v>
      </c>
      <c r="C7">
        <v>1557</v>
      </c>
      <c r="D7">
        <v>1135</v>
      </c>
      <c r="E7">
        <v>115</v>
      </c>
      <c r="F7">
        <v>126</v>
      </c>
      <c r="G7">
        <v>150</v>
      </c>
      <c r="H7">
        <v>105</v>
      </c>
      <c r="I7">
        <v>105</v>
      </c>
      <c r="J7">
        <v>126</v>
      </c>
      <c r="K7">
        <v>127</v>
      </c>
      <c r="L7">
        <v>106</v>
      </c>
      <c r="M7">
        <v>49</v>
      </c>
      <c r="N7">
        <v>28</v>
      </c>
      <c r="O7">
        <v>98</v>
      </c>
    </row>
    <row r="8" spans="1:15" x14ac:dyDescent="0.35">
      <c r="A8" t="s">
        <v>42</v>
      </c>
      <c r="B8">
        <v>275494</v>
      </c>
      <c r="C8">
        <v>1252</v>
      </c>
      <c r="D8">
        <v>834</v>
      </c>
      <c r="E8">
        <v>86</v>
      </c>
      <c r="F8">
        <v>80</v>
      </c>
      <c r="G8">
        <v>56</v>
      </c>
      <c r="H8">
        <v>83</v>
      </c>
      <c r="I8">
        <v>69</v>
      </c>
      <c r="J8">
        <v>80</v>
      </c>
      <c r="K8">
        <v>96</v>
      </c>
      <c r="L8">
        <v>104</v>
      </c>
      <c r="M8">
        <v>51</v>
      </c>
      <c r="N8">
        <v>37</v>
      </c>
      <c r="O8">
        <v>92</v>
      </c>
    </row>
    <row r="9" spans="1:15" x14ac:dyDescent="0.35">
      <c r="A9" t="s">
        <v>6</v>
      </c>
      <c r="B9">
        <v>184946</v>
      </c>
      <c r="C9">
        <v>295</v>
      </c>
      <c r="D9">
        <v>216</v>
      </c>
      <c r="E9">
        <v>24</v>
      </c>
      <c r="F9">
        <v>26</v>
      </c>
      <c r="G9">
        <v>22</v>
      </c>
      <c r="H9">
        <v>13</v>
      </c>
      <c r="I9">
        <v>21</v>
      </c>
      <c r="J9">
        <v>24</v>
      </c>
      <c r="K9">
        <v>28</v>
      </c>
      <c r="L9">
        <v>18</v>
      </c>
      <c r="M9">
        <v>18</v>
      </c>
      <c r="N9">
        <v>9</v>
      </c>
      <c r="O9">
        <v>13</v>
      </c>
    </row>
    <row r="10" spans="1:15" x14ac:dyDescent="0.35">
      <c r="A10" t="s">
        <v>43</v>
      </c>
      <c r="B10">
        <v>119917</v>
      </c>
      <c r="C10">
        <v>217</v>
      </c>
      <c r="D10">
        <v>138</v>
      </c>
      <c r="E10">
        <v>16</v>
      </c>
      <c r="F10">
        <v>15</v>
      </c>
      <c r="G10">
        <v>14</v>
      </c>
      <c r="H10">
        <v>16</v>
      </c>
      <c r="I10">
        <v>16</v>
      </c>
      <c r="J10">
        <v>15</v>
      </c>
      <c r="K10">
        <v>12</v>
      </c>
      <c r="L10">
        <v>15</v>
      </c>
      <c r="M10">
        <v>11</v>
      </c>
      <c r="N10">
        <v>3</v>
      </c>
      <c r="O10">
        <v>5</v>
      </c>
    </row>
    <row r="11" spans="1:15" x14ac:dyDescent="0.35">
      <c r="A11" t="s">
        <v>40</v>
      </c>
      <c r="B11">
        <v>346019</v>
      </c>
      <c r="C11">
        <v>418</v>
      </c>
      <c r="D11">
        <v>318</v>
      </c>
      <c r="E11">
        <v>24</v>
      </c>
      <c r="F11">
        <v>25</v>
      </c>
      <c r="G11">
        <v>29</v>
      </c>
      <c r="H11">
        <v>33</v>
      </c>
      <c r="I11">
        <v>35</v>
      </c>
      <c r="J11">
        <v>28</v>
      </c>
      <c r="K11">
        <v>38</v>
      </c>
      <c r="L11">
        <v>43</v>
      </c>
      <c r="M11">
        <v>22</v>
      </c>
      <c r="N11">
        <v>27</v>
      </c>
      <c r="O11">
        <v>14</v>
      </c>
    </row>
    <row r="12" spans="1:15" x14ac:dyDescent="0.35">
      <c r="A12" t="s">
        <v>11</v>
      </c>
      <c r="B12">
        <v>173139</v>
      </c>
      <c r="C12">
        <v>320</v>
      </c>
      <c r="D12">
        <v>260</v>
      </c>
      <c r="E12">
        <v>20</v>
      </c>
      <c r="F12">
        <v>27</v>
      </c>
      <c r="G12">
        <v>27</v>
      </c>
      <c r="H12">
        <v>29</v>
      </c>
      <c r="I12">
        <v>25</v>
      </c>
      <c r="J12">
        <v>25</v>
      </c>
      <c r="K12">
        <v>30</v>
      </c>
      <c r="L12">
        <v>29</v>
      </c>
      <c r="M12">
        <v>16</v>
      </c>
      <c r="N12">
        <v>15</v>
      </c>
      <c r="O12">
        <v>17</v>
      </c>
    </row>
    <row r="13" spans="1:15" x14ac:dyDescent="0.35">
      <c r="A13" t="s">
        <v>15</v>
      </c>
      <c r="B13">
        <v>217894</v>
      </c>
      <c r="C13">
        <v>339</v>
      </c>
      <c r="D13">
        <v>227</v>
      </c>
      <c r="E13">
        <v>19</v>
      </c>
      <c r="F13">
        <v>23</v>
      </c>
      <c r="G13">
        <v>23</v>
      </c>
      <c r="H13">
        <v>25</v>
      </c>
      <c r="I13">
        <v>28</v>
      </c>
      <c r="J13">
        <v>21</v>
      </c>
      <c r="K13">
        <v>20</v>
      </c>
      <c r="L13">
        <v>25</v>
      </c>
      <c r="M13">
        <v>23</v>
      </c>
      <c r="N13">
        <v>14</v>
      </c>
      <c r="O13">
        <v>6</v>
      </c>
    </row>
    <row r="14" spans="1:15" x14ac:dyDescent="0.35">
      <c r="A14" t="s">
        <v>44</v>
      </c>
      <c r="B14">
        <v>284989</v>
      </c>
      <c r="C14">
        <v>374</v>
      </c>
      <c r="D14">
        <v>293</v>
      </c>
      <c r="E14">
        <v>16</v>
      </c>
      <c r="F14">
        <v>33</v>
      </c>
      <c r="G14">
        <v>23</v>
      </c>
      <c r="H14">
        <v>38</v>
      </c>
      <c r="I14">
        <v>27</v>
      </c>
      <c r="J14">
        <v>29</v>
      </c>
      <c r="K14">
        <v>38</v>
      </c>
      <c r="L14">
        <v>31</v>
      </c>
      <c r="M14">
        <v>18</v>
      </c>
      <c r="N14">
        <v>16</v>
      </c>
      <c r="O14">
        <v>24</v>
      </c>
    </row>
    <row r="15" spans="1:15" x14ac:dyDescent="0.35">
      <c r="A15" t="s">
        <v>63</v>
      </c>
      <c r="B15">
        <v>120238</v>
      </c>
      <c r="C15">
        <v>288</v>
      </c>
      <c r="D15">
        <v>163</v>
      </c>
      <c r="E15">
        <v>19</v>
      </c>
      <c r="F15">
        <v>30</v>
      </c>
      <c r="G15">
        <v>14</v>
      </c>
      <c r="H15">
        <v>20</v>
      </c>
      <c r="I15">
        <v>18</v>
      </c>
      <c r="J15">
        <v>18</v>
      </c>
      <c r="K15">
        <v>24</v>
      </c>
      <c r="L15">
        <v>11</v>
      </c>
      <c r="M15">
        <v>2</v>
      </c>
      <c r="N15">
        <v>1</v>
      </c>
      <c r="O15">
        <v>6</v>
      </c>
    </row>
    <row r="16" spans="1:15" x14ac:dyDescent="0.35">
      <c r="A16" t="s">
        <v>65</v>
      </c>
      <c r="B16">
        <v>56611</v>
      </c>
      <c r="C16">
        <v>119</v>
      </c>
      <c r="D16">
        <v>70</v>
      </c>
      <c r="E16">
        <v>6</v>
      </c>
      <c r="F16">
        <v>11</v>
      </c>
      <c r="G16">
        <v>8</v>
      </c>
      <c r="H16">
        <v>9</v>
      </c>
      <c r="I16">
        <v>11</v>
      </c>
      <c r="J16">
        <v>5</v>
      </c>
      <c r="K16">
        <v>5</v>
      </c>
      <c r="L16">
        <v>4</v>
      </c>
      <c r="M16">
        <v>1</v>
      </c>
      <c r="N16">
        <v>3</v>
      </c>
      <c r="O16">
        <v>7</v>
      </c>
    </row>
    <row r="17" spans="1:15" x14ac:dyDescent="0.35">
      <c r="A17" t="s">
        <v>66</v>
      </c>
      <c r="B17">
        <v>49949</v>
      </c>
      <c r="C17">
        <v>202</v>
      </c>
      <c r="D17">
        <v>139</v>
      </c>
      <c r="E17">
        <v>9</v>
      </c>
      <c r="F17">
        <v>16</v>
      </c>
      <c r="G17">
        <v>8</v>
      </c>
      <c r="H17">
        <v>6</v>
      </c>
      <c r="I17">
        <v>13</v>
      </c>
      <c r="J17">
        <v>14</v>
      </c>
      <c r="K17">
        <v>24</v>
      </c>
      <c r="L17">
        <v>23</v>
      </c>
      <c r="M17">
        <v>2</v>
      </c>
      <c r="N17">
        <v>2</v>
      </c>
      <c r="O17">
        <v>22</v>
      </c>
    </row>
    <row r="18" spans="1:15" x14ac:dyDescent="0.35">
      <c r="A18" t="s">
        <v>67</v>
      </c>
      <c r="B18">
        <v>106974</v>
      </c>
      <c r="C18">
        <v>473</v>
      </c>
      <c r="D18">
        <v>278</v>
      </c>
      <c r="E18">
        <v>31</v>
      </c>
      <c r="F18">
        <v>33</v>
      </c>
      <c r="G18">
        <v>32</v>
      </c>
      <c r="H18">
        <v>29</v>
      </c>
      <c r="I18">
        <v>38</v>
      </c>
      <c r="J18">
        <v>24</v>
      </c>
      <c r="K18">
        <v>37</v>
      </c>
      <c r="L18">
        <v>30</v>
      </c>
      <c r="M18">
        <v>3</v>
      </c>
      <c r="N18">
        <v>4</v>
      </c>
      <c r="O18">
        <v>17</v>
      </c>
    </row>
    <row r="19" spans="1:15" x14ac:dyDescent="0.35">
      <c r="A19" t="s">
        <v>68</v>
      </c>
      <c r="B19">
        <v>24983</v>
      </c>
      <c r="C19">
        <v>128</v>
      </c>
      <c r="D19">
        <v>86</v>
      </c>
      <c r="E19">
        <v>9</v>
      </c>
      <c r="F19">
        <v>15</v>
      </c>
      <c r="G19">
        <v>12</v>
      </c>
      <c r="H19">
        <v>5</v>
      </c>
      <c r="I19">
        <v>6</v>
      </c>
      <c r="J19">
        <v>5</v>
      </c>
      <c r="K19">
        <v>12</v>
      </c>
      <c r="L19">
        <v>11</v>
      </c>
      <c r="M19">
        <v>8</v>
      </c>
      <c r="N19">
        <v>1</v>
      </c>
      <c r="O19">
        <v>2</v>
      </c>
    </row>
    <row r="20" spans="1:15" x14ac:dyDescent="0.35">
      <c r="A20" t="s">
        <v>69</v>
      </c>
      <c r="B20">
        <v>28230</v>
      </c>
      <c r="C20">
        <v>149</v>
      </c>
      <c r="D20">
        <v>97</v>
      </c>
      <c r="E20">
        <v>14</v>
      </c>
      <c r="F20">
        <v>14</v>
      </c>
      <c r="G20">
        <v>9</v>
      </c>
      <c r="H20">
        <v>7</v>
      </c>
      <c r="I20">
        <v>7</v>
      </c>
      <c r="J20">
        <v>6</v>
      </c>
      <c r="K20">
        <v>13</v>
      </c>
      <c r="L20">
        <v>10</v>
      </c>
      <c r="M20">
        <v>7</v>
      </c>
      <c r="N20">
        <v>2</v>
      </c>
      <c r="O20">
        <v>8</v>
      </c>
    </row>
    <row r="21" spans="1:15" x14ac:dyDescent="0.35">
      <c r="A21" t="s">
        <v>70</v>
      </c>
      <c r="B21">
        <v>19442</v>
      </c>
      <c r="C21">
        <v>60</v>
      </c>
      <c r="D21">
        <v>37</v>
      </c>
      <c r="E21">
        <v>4</v>
      </c>
      <c r="F21">
        <v>5</v>
      </c>
      <c r="G21">
        <v>5</v>
      </c>
      <c r="H21">
        <v>3</v>
      </c>
      <c r="I21">
        <v>6</v>
      </c>
      <c r="J21">
        <v>1</v>
      </c>
      <c r="K21">
        <v>7</v>
      </c>
      <c r="L21">
        <v>2</v>
      </c>
      <c r="M21">
        <v>3</v>
      </c>
      <c r="N21">
        <v>0</v>
      </c>
      <c r="O21">
        <v>1</v>
      </c>
    </row>
    <row r="22" spans="1:15" x14ac:dyDescent="0.35">
      <c r="A22" t="s">
        <v>71</v>
      </c>
      <c r="B22">
        <v>20612</v>
      </c>
      <c r="C22">
        <v>59</v>
      </c>
      <c r="D22">
        <v>30</v>
      </c>
      <c r="E22">
        <v>7</v>
      </c>
      <c r="F22">
        <v>4</v>
      </c>
      <c r="G22">
        <v>5</v>
      </c>
      <c r="H22">
        <v>1</v>
      </c>
      <c r="I22">
        <v>2</v>
      </c>
      <c r="J22">
        <v>1</v>
      </c>
      <c r="K22">
        <v>4</v>
      </c>
      <c r="L22">
        <v>3</v>
      </c>
      <c r="M22">
        <v>3</v>
      </c>
      <c r="N22">
        <v>0</v>
      </c>
      <c r="O22">
        <v>0</v>
      </c>
    </row>
    <row r="23" spans="1:15" x14ac:dyDescent="0.35">
      <c r="A23" t="s">
        <v>64</v>
      </c>
      <c r="B23">
        <v>38783</v>
      </c>
      <c r="C23">
        <v>86</v>
      </c>
      <c r="D23">
        <v>59</v>
      </c>
      <c r="E23">
        <v>5</v>
      </c>
      <c r="F23">
        <v>6</v>
      </c>
      <c r="G23">
        <v>6</v>
      </c>
      <c r="H23">
        <v>11</v>
      </c>
      <c r="I23">
        <v>7</v>
      </c>
      <c r="J23">
        <v>6</v>
      </c>
      <c r="K23">
        <v>9</v>
      </c>
      <c r="L23">
        <v>7</v>
      </c>
      <c r="M23">
        <v>1</v>
      </c>
      <c r="N23">
        <v>1</v>
      </c>
      <c r="O23">
        <v>0</v>
      </c>
    </row>
    <row r="24" spans="1:15" x14ac:dyDescent="0.35">
      <c r="A24" t="s">
        <v>72</v>
      </c>
      <c r="B24">
        <v>20730</v>
      </c>
      <c r="C24">
        <v>55</v>
      </c>
      <c r="D24">
        <v>39</v>
      </c>
      <c r="E24">
        <v>6</v>
      </c>
      <c r="F24">
        <v>5</v>
      </c>
      <c r="G24">
        <v>6</v>
      </c>
      <c r="H24">
        <v>6</v>
      </c>
      <c r="I24">
        <v>6</v>
      </c>
      <c r="J24">
        <v>2</v>
      </c>
      <c r="K24">
        <v>2</v>
      </c>
      <c r="L24">
        <v>4</v>
      </c>
      <c r="M24">
        <v>1</v>
      </c>
      <c r="N24">
        <v>1</v>
      </c>
      <c r="O24">
        <v>0</v>
      </c>
    </row>
    <row r="25" spans="1:15" x14ac:dyDescent="0.35">
      <c r="A25" t="s">
        <v>73</v>
      </c>
      <c r="B25">
        <v>24227</v>
      </c>
      <c r="C25">
        <v>97</v>
      </c>
      <c r="D25">
        <v>55</v>
      </c>
      <c r="E25">
        <v>5</v>
      </c>
      <c r="F25">
        <v>13</v>
      </c>
      <c r="G25">
        <v>11</v>
      </c>
      <c r="H25">
        <v>4</v>
      </c>
      <c r="I25">
        <v>8</v>
      </c>
      <c r="J25">
        <v>2</v>
      </c>
      <c r="K25">
        <v>3</v>
      </c>
      <c r="L25">
        <v>7</v>
      </c>
      <c r="M25">
        <v>1</v>
      </c>
      <c r="N25">
        <v>1</v>
      </c>
      <c r="O25">
        <v>0</v>
      </c>
    </row>
    <row r="26" spans="1:15" x14ac:dyDescent="0.35">
      <c r="A26" t="s">
        <v>74</v>
      </c>
      <c r="B26">
        <v>38927</v>
      </c>
      <c r="C26">
        <v>77</v>
      </c>
      <c r="D26">
        <v>53</v>
      </c>
      <c r="E26">
        <v>3</v>
      </c>
      <c r="F26">
        <v>6</v>
      </c>
      <c r="G26">
        <v>5</v>
      </c>
      <c r="H26">
        <v>8</v>
      </c>
      <c r="I26">
        <v>3</v>
      </c>
      <c r="J26">
        <v>9</v>
      </c>
      <c r="K26">
        <v>11</v>
      </c>
      <c r="L26">
        <v>4</v>
      </c>
      <c r="M26">
        <v>1</v>
      </c>
      <c r="N26">
        <v>1</v>
      </c>
      <c r="O26">
        <v>2</v>
      </c>
    </row>
    <row r="27" spans="1:15" x14ac:dyDescent="0.35">
      <c r="A27" t="s">
        <v>62</v>
      </c>
      <c r="B27">
        <v>4986572</v>
      </c>
      <c r="C27">
        <v>9021</v>
      </c>
      <c r="D27">
        <v>6222</v>
      </c>
      <c r="E27">
        <v>548</v>
      </c>
      <c r="F27">
        <v>597</v>
      </c>
      <c r="G27">
        <v>572</v>
      </c>
      <c r="H27">
        <v>587</v>
      </c>
      <c r="I27">
        <v>633</v>
      </c>
      <c r="J27">
        <v>701</v>
      </c>
      <c r="K27">
        <v>687</v>
      </c>
      <c r="L27">
        <v>688</v>
      </c>
      <c r="M27">
        <v>341</v>
      </c>
      <c r="N27">
        <v>307</v>
      </c>
      <c r="O27">
        <v>561</v>
      </c>
    </row>
    <row r="31" spans="1:15" x14ac:dyDescent="0.35">
      <c r="A31" s="5" t="s">
        <v>23</v>
      </c>
      <c r="B31" s="5" t="s">
        <v>24</v>
      </c>
      <c r="C31" s="5" t="s">
        <v>25</v>
      </c>
      <c r="D31" s="5" t="s">
        <v>26</v>
      </c>
      <c r="E31" s="5" t="s">
        <v>27</v>
      </c>
      <c r="F31" s="5" t="s">
        <v>28</v>
      </c>
      <c r="G31" s="5" t="s">
        <v>29</v>
      </c>
      <c r="H31" s="5" t="s">
        <v>30</v>
      </c>
      <c r="I31" s="5" t="s">
        <v>31</v>
      </c>
      <c r="J31" s="5" t="s">
        <v>32</v>
      </c>
      <c r="K31" s="5" t="s">
        <v>33</v>
      </c>
      <c r="L31" s="5" t="s">
        <v>34</v>
      </c>
    </row>
    <row r="32" spans="1:15" x14ac:dyDescent="0.35">
      <c r="A32" t="s">
        <v>76</v>
      </c>
      <c r="B32" s="2">
        <f t="shared" ref="B32:B42" si="0">E3-E15</f>
        <v>75</v>
      </c>
      <c r="C32" s="2">
        <f t="shared" ref="C32:C42" si="1">F3-F15</f>
        <v>67</v>
      </c>
      <c r="D32" s="2">
        <f t="shared" ref="D32:D42" si="2">G3-G15</f>
        <v>66</v>
      </c>
      <c r="E32" s="2">
        <f t="shared" ref="E32:E42" si="3">H3-H15</f>
        <v>67</v>
      </c>
      <c r="F32" s="2">
        <f t="shared" ref="F32:F42" si="4">I3-I15</f>
        <v>63</v>
      </c>
      <c r="G32" s="2">
        <f t="shared" ref="G32:G42" si="5">J3-J15</f>
        <v>66</v>
      </c>
      <c r="H32" s="2">
        <f t="shared" ref="H32:H42" si="6">K3-K15</f>
        <v>42</v>
      </c>
      <c r="I32" s="2">
        <f t="shared" ref="I32:I42" si="7">L3-L15</f>
        <v>44</v>
      </c>
      <c r="J32" s="2">
        <f t="shared" ref="J32:J42" si="8">M3-M15</f>
        <v>24</v>
      </c>
      <c r="K32" s="2">
        <f t="shared" ref="K32:K42" si="9">N3-N15</f>
        <v>25</v>
      </c>
      <c r="L32" s="2">
        <f t="shared" ref="L32:L42" si="10">O3-O15</f>
        <v>21</v>
      </c>
    </row>
    <row r="33" spans="1:12" x14ac:dyDescent="0.35">
      <c r="A33" t="s">
        <v>38</v>
      </c>
      <c r="B33" s="3">
        <f t="shared" si="0"/>
        <v>16</v>
      </c>
      <c r="C33" s="3">
        <f t="shared" si="1"/>
        <v>10</v>
      </c>
      <c r="D33" s="3">
        <f t="shared" si="2"/>
        <v>15</v>
      </c>
      <c r="E33" s="3">
        <f t="shared" si="3"/>
        <v>5</v>
      </c>
      <c r="F33" s="3">
        <f t="shared" si="4"/>
        <v>24</v>
      </c>
      <c r="G33" s="3">
        <f t="shared" si="5"/>
        <v>23</v>
      </c>
      <c r="H33" s="3">
        <f t="shared" si="6"/>
        <v>17</v>
      </c>
      <c r="I33" s="3">
        <f t="shared" si="7"/>
        <v>24</v>
      </c>
      <c r="J33" s="3">
        <f t="shared" si="8"/>
        <v>16</v>
      </c>
      <c r="K33" s="3">
        <f t="shared" si="9"/>
        <v>11</v>
      </c>
      <c r="L33" s="3">
        <f t="shared" si="10"/>
        <v>17</v>
      </c>
    </row>
    <row r="34" spans="1:12" x14ac:dyDescent="0.35">
      <c r="A34" t="s">
        <v>77</v>
      </c>
      <c r="B34" s="2">
        <f t="shared" si="0"/>
        <v>12</v>
      </c>
      <c r="C34" s="2">
        <f t="shared" si="1"/>
        <v>24</v>
      </c>
      <c r="D34" s="2">
        <f t="shared" si="2"/>
        <v>28</v>
      </c>
      <c r="E34" s="2">
        <f t="shared" si="3"/>
        <v>34</v>
      </c>
      <c r="F34" s="2">
        <f t="shared" si="4"/>
        <v>84</v>
      </c>
      <c r="G34" s="2">
        <f t="shared" si="5"/>
        <v>105</v>
      </c>
      <c r="H34" s="2">
        <f t="shared" si="6"/>
        <v>99</v>
      </c>
      <c r="I34" s="2">
        <f t="shared" si="7"/>
        <v>132</v>
      </c>
      <c r="J34" s="2">
        <f t="shared" si="8"/>
        <v>65</v>
      </c>
      <c r="K34" s="2">
        <f t="shared" si="9"/>
        <v>74</v>
      </c>
      <c r="L34" s="2">
        <f t="shared" si="10"/>
        <v>124</v>
      </c>
    </row>
    <row r="35" spans="1:12" x14ac:dyDescent="0.35">
      <c r="A35" t="s">
        <v>39</v>
      </c>
      <c r="B35" s="3">
        <f t="shared" si="0"/>
        <v>119</v>
      </c>
      <c r="C35" s="3">
        <f t="shared" si="1"/>
        <v>142</v>
      </c>
      <c r="D35" s="3">
        <f t="shared" si="2"/>
        <v>116</v>
      </c>
      <c r="E35" s="3">
        <f t="shared" si="3"/>
        <v>130</v>
      </c>
      <c r="F35" s="3">
        <f t="shared" si="4"/>
        <v>119</v>
      </c>
      <c r="G35" s="3">
        <f t="shared" si="5"/>
        <v>143</v>
      </c>
      <c r="H35" s="3">
        <f t="shared" si="6"/>
        <v>130</v>
      </c>
      <c r="I35" s="3">
        <f t="shared" si="7"/>
        <v>113</v>
      </c>
      <c r="J35" s="3">
        <f t="shared" si="8"/>
        <v>35</v>
      </c>
      <c r="K35" s="3">
        <f t="shared" si="9"/>
        <v>45</v>
      </c>
      <c r="L35" s="3">
        <f t="shared" si="10"/>
        <v>112</v>
      </c>
    </row>
    <row r="36" spans="1:12" x14ac:dyDescent="0.35">
      <c r="A36" t="s">
        <v>41</v>
      </c>
      <c r="B36" s="2">
        <f t="shared" si="0"/>
        <v>106</v>
      </c>
      <c r="C36" s="2">
        <f t="shared" si="1"/>
        <v>111</v>
      </c>
      <c r="D36" s="2">
        <f t="shared" si="2"/>
        <v>138</v>
      </c>
      <c r="E36" s="2">
        <f t="shared" si="3"/>
        <v>100</v>
      </c>
      <c r="F36" s="2">
        <f t="shared" si="4"/>
        <v>99</v>
      </c>
      <c r="G36" s="2">
        <f t="shared" si="5"/>
        <v>121</v>
      </c>
      <c r="H36" s="2">
        <f t="shared" si="6"/>
        <v>115</v>
      </c>
      <c r="I36" s="2">
        <f t="shared" si="7"/>
        <v>95</v>
      </c>
      <c r="J36" s="2">
        <f t="shared" si="8"/>
        <v>41</v>
      </c>
      <c r="K36" s="2">
        <f t="shared" si="9"/>
        <v>27</v>
      </c>
      <c r="L36" s="2">
        <f t="shared" si="10"/>
        <v>96</v>
      </c>
    </row>
    <row r="37" spans="1:12" x14ac:dyDescent="0.35">
      <c r="A37" t="s">
        <v>42</v>
      </c>
      <c r="B37" s="3">
        <f t="shared" si="0"/>
        <v>72</v>
      </c>
      <c r="C37" s="3">
        <f t="shared" si="1"/>
        <v>66</v>
      </c>
      <c r="D37" s="3">
        <f t="shared" si="2"/>
        <v>47</v>
      </c>
      <c r="E37" s="3">
        <f t="shared" si="3"/>
        <v>76</v>
      </c>
      <c r="F37" s="3">
        <f t="shared" si="4"/>
        <v>62</v>
      </c>
      <c r="G37" s="3">
        <f t="shared" si="5"/>
        <v>74</v>
      </c>
      <c r="H37" s="3">
        <f t="shared" si="6"/>
        <v>83</v>
      </c>
      <c r="I37" s="3">
        <f t="shared" si="7"/>
        <v>94</v>
      </c>
      <c r="J37" s="3">
        <f t="shared" si="8"/>
        <v>44</v>
      </c>
      <c r="K37" s="3">
        <f t="shared" si="9"/>
        <v>35</v>
      </c>
      <c r="L37" s="3">
        <f t="shared" si="10"/>
        <v>84</v>
      </c>
    </row>
    <row r="38" spans="1:12" x14ac:dyDescent="0.35">
      <c r="A38" t="s">
        <v>6</v>
      </c>
      <c r="B38" s="2">
        <f t="shared" si="0"/>
        <v>20</v>
      </c>
      <c r="C38" s="2">
        <f t="shared" si="1"/>
        <v>21</v>
      </c>
      <c r="D38" s="2">
        <f t="shared" si="2"/>
        <v>17</v>
      </c>
      <c r="E38" s="2">
        <f t="shared" si="3"/>
        <v>10</v>
      </c>
      <c r="F38" s="2">
        <f t="shared" si="4"/>
        <v>15</v>
      </c>
      <c r="G38" s="2">
        <f t="shared" si="5"/>
        <v>23</v>
      </c>
      <c r="H38" s="2">
        <f t="shared" si="6"/>
        <v>21</v>
      </c>
      <c r="I38" s="2">
        <f t="shared" si="7"/>
        <v>16</v>
      </c>
      <c r="J38" s="2">
        <f t="shared" si="8"/>
        <v>15</v>
      </c>
      <c r="K38" s="2">
        <f t="shared" si="9"/>
        <v>9</v>
      </c>
      <c r="L38" s="2">
        <f t="shared" si="10"/>
        <v>12</v>
      </c>
    </row>
    <row r="39" spans="1:12" x14ac:dyDescent="0.35">
      <c r="A39" t="s">
        <v>43</v>
      </c>
      <c r="B39" s="3">
        <f t="shared" si="0"/>
        <v>9</v>
      </c>
      <c r="C39" s="3">
        <f t="shared" si="1"/>
        <v>11</v>
      </c>
      <c r="D39" s="3">
        <f t="shared" si="2"/>
        <v>9</v>
      </c>
      <c r="E39" s="3">
        <f t="shared" si="3"/>
        <v>15</v>
      </c>
      <c r="F39" s="3">
        <f t="shared" si="4"/>
        <v>14</v>
      </c>
      <c r="G39" s="3">
        <f t="shared" si="5"/>
        <v>14</v>
      </c>
      <c r="H39" s="3">
        <f t="shared" si="6"/>
        <v>8</v>
      </c>
      <c r="I39" s="3">
        <f t="shared" si="7"/>
        <v>12</v>
      </c>
      <c r="J39" s="3">
        <f t="shared" si="8"/>
        <v>8</v>
      </c>
      <c r="K39" s="3">
        <f t="shared" si="9"/>
        <v>3</v>
      </c>
      <c r="L39" s="3">
        <f t="shared" si="10"/>
        <v>5</v>
      </c>
    </row>
    <row r="40" spans="1:12" x14ac:dyDescent="0.35">
      <c r="A40" t="s">
        <v>40</v>
      </c>
      <c r="B40" s="2">
        <f t="shared" si="0"/>
        <v>19</v>
      </c>
      <c r="C40" s="2">
        <f t="shared" si="1"/>
        <v>19</v>
      </c>
      <c r="D40" s="2">
        <f t="shared" si="2"/>
        <v>23</v>
      </c>
      <c r="E40" s="2">
        <f t="shared" si="3"/>
        <v>22</v>
      </c>
      <c r="F40" s="2">
        <f t="shared" si="4"/>
        <v>28</v>
      </c>
      <c r="G40" s="2">
        <f t="shared" si="5"/>
        <v>22</v>
      </c>
      <c r="H40" s="2">
        <f t="shared" si="6"/>
        <v>29</v>
      </c>
      <c r="I40" s="2">
        <f t="shared" si="7"/>
        <v>36</v>
      </c>
      <c r="J40" s="2">
        <f t="shared" si="8"/>
        <v>21</v>
      </c>
      <c r="K40" s="2">
        <f t="shared" si="9"/>
        <v>26</v>
      </c>
      <c r="L40" s="2">
        <f t="shared" si="10"/>
        <v>14</v>
      </c>
    </row>
    <row r="41" spans="1:12" x14ac:dyDescent="0.35">
      <c r="A41" t="s">
        <v>11</v>
      </c>
      <c r="B41" s="3">
        <f t="shared" si="0"/>
        <v>14</v>
      </c>
      <c r="C41" s="3">
        <f t="shared" si="1"/>
        <v>22</v>
      </c>
      <c r="D41" s="3">
        <f t="shared" si="2"/>
        <v>21</v>
      </c>
      <c r="E41" s="3">
        <f t="shared" si="3"/>
        <v>23</v>
      </c>
      <c r="F41" s="3">
        <f t="shared" si="4"/>
        <v>19</v>
      </c>
      <c r="G41" s="3">
        <f t="shared" si="5"/>
        <v>23</v>
      </c>
      <c r="H41" s="3">
        <f t="shared" si="6"/>
        <v>28</v>
      </c>
      <c r="I41" s="3">
        <f t="shared" si="7"/>
        <v>25</v>
      </c>
      <c r="J41" s="3">
        <f t="shared" si="8"/>
        <v>15</v>
      </c>
      <c r="K41" s="3">
        <f t="shared" si="9"/>
        <v>14</v>
      </c>
      <c r="L41" s="3">
        <f t="shared" si="10"/>
        <v>17</v>
      </c>
    </row>
    <row r="42" spans="1:12" x14ac:dyDescent="0.35">
      <c r="A42" t="s">
        <v>15</v>
      </c>
      <c r="B42" s="2">
        <f t="shared" si="0"/>
        <v>14</v>
      </c>
      <c r="C42" s="2">
        <f t="shared" si="1"/>
        <v>10</v>
      </c>
      <c r="D42" s="2">
        <f t="shared" si="2"/>
        <v>12</v>
      </c>
      <c r="E42" s="2">
        <f t="shared" si="3"/>
        <v>21</v>
      </c>
      <c r="F42" s="2">
        <f t="shared" si="4"/>
        <v>20</v>
      </c>
      <c r="G42" s="2">
        <f t="shared" si="5"/>
        <v>19</v>
      </c>
      <c r="H42" s="2">
        <f t="shared" si="6"/>
        <v>17</v>
      </c>
      <c r="I42" s="2">
        <f t="shared" si="7"/>
        <v>18</v>
      </c>
      <c r="J42" s="2">
        <f t="shared" si="8"/>
        <v>22</v>
      </c>
      <c r="K42" s="2">
        <f t="shared" si="9"/>
        <v>13</v>
      </c>
      <c r="L42" s="2">
        <f t="shared" si="10"/>
        <v>6</v>
      </c>
    </row>
    <row r="43" spans="1:12" x14ac:dyDescent="0.35">
      <c r="A43" t="s">
        <v>45</v>
      </c>
      <c r="B43" s="3">
        <f>E27-SUM(B32:B42)-B44</f>
        <v>59</v>
      </c>
      <c r="C43" s="3">
        <f t="shared" ref="C43:L43" si="11">F27-SUM(C32:C42)-C44</f>
        <v>67</v>
      </c>
      <c r="D43" s="3">
        <f t="shared" si="11"/>
        <v>62</v>
      </c>
      <c r="E43" s="3">
        <f t="shared" si="11"/>
        <v>54</v>
      </c>
      <c r="F43" s="3">
        <f t="shared" si="11"/>
        <v>62</v>
      </c>
      <c r="G43" s="3">
        <f t="shared" si="11"/>
        <v>48</v>
      </c>
      <c r="H43" s="3">
        <f t="shared" si="11"/>
        <v>71</v>
      </c>
      <c r="I43" s="3">
        <f t="shared" si="11"/>
        <v>52</v>
      </c>
      <c r="J43" s="3">
        <f t="shared" si="11"/>
        <v>18</v>
      </c>
      <c r="K43" s="3">
        <f t="shared" si="11"/>
        <v>10</v>
      </c>
      <c r="L43" s="3">
        <f t="shared" si="11"/>
        <v>31</v>
      </c>
    </row>
    <row r="44" spans="1:12" x14ac:dyDescent="0.35">
      <c r="A44" t="s">
        <v>44</v>
      </c>
      <c r="B44" s="3">
        <f>E14-E26</f>
        <v>13</v>
      </c>
      <c r="C44" s="3">
        <f t="shared" ref="C44:L44" si="12">F14-F26</f>
        <v>27</v>
      </c>
      <c r="D44" s="3">
        <f t="shared" si="12"/>
        <v>18</v>
      </c>
      <c r="E44" s="3">
        <f t="shared" si="12"/>
        <v>30</v>
      </c>
      <c r="F44" s="3">
        <f t="shared" si="12"/>
        <v>24</v>
      </c>
      <c r="G44" s="3">
        <f t="shared" si="12"/>
        <v>20</v>
      </c>
      <c r="H44" s="3">
        <f t="shared" si="12"/>
        <v>27</v>
      </c>
      <c r="I44" s="3">
        <f t="shared" si="12"/>
        <v>27</v>
      </c>
      <c r="J44" s="3">
        <f t="shared" si="12"/>
        <v>17</v>
      </c>
      <c r="K44" s="3">
        <f t="shared" si="12"/>
        <v>15</v>
      </c>
      <c r="L44" s="3">
        <f t="shared" si="12"/>
        <v>22</v>
      </c>
    </row>
    <row r="45" spans="1:12" x14ac:dyDescent="0.35">
      <c r="A45" t="s">
        <v>80</v>
      </c>
      <c r="B45" s="3">
        <f>SUM(B32:B44)</f>
        <v>548</v>
      </c>
      <c r="C45" s="3">
        <f t="shared" ref="C45:L45" si="13">SUM(C32:C44)</f>
        <v>597</v>
      </c>
      <c r="D45" s="3">
        <f t="shared" si="13"/>
        <v>572</v>
      </c>
      <c r="E45" s="3">
        <f t="shared" si="13"/>
        <v>587</v>
      </c>
      <c r="F45" s="3">
        <f t="shared" si="13"/>
        <v>633</v>
      </c>
      <c r="G45" s="3">
        <f t="shared" si="13"/>
        <v>701</v>
      </c>
      <c r="H45" s="3">
        <f t="shared" si="13"/>
        <v>687</v>
      </c>
      <c r="I45" s="3">
        <f t="shared" si="13"/>
        <v>688</v>
      </c>
      <c r="J45" s="3">
        <f t="shared" si="13"/>
        <v>341</v>
      </c>
      <c r="K45" s="3">
        <f t="shared" si="13"/>
        <v>307</v>
      </c>
      <c r="L45" s="3">
        <f t="shared" si="13"/>
        <v>561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T a b l e 3 _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 2 0 2 4 - 1 1 - 1 4 T 1 5 : 2 0 : 0 8 . 8 5 9 6 0 0 1 - 0 5 : 0 0 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 T a b l e 1 _ 1 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 T a b l e 1 _ 1 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 C o l u m n s \ G e o g r a p h y 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 S o u r c e 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 T a b l e 3 _ 1 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 T a b l e 3 _ 1 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 S o u r c e 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 T a b l e 1 _ 1 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 T a b l e 1 _ 1 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 V a l u e < / K e y > < / D i a g r a m O b j e c t K e y > < D i a g r a m O b j e c t K e y > < K e y > M e a s u r e s \ S u m   o f   V a l u e \ T a g I n f o \ F o r m u l a < / K e y > < / D i a g r a m O b j e c t K e y > < D i a g r a m O b j e c t K e y > < K e y > M e a s u r e s \ S u m   o f   V a l u e \ T a g I n f o \ V a l u e < / K e y > < / D i a g r a m O b j e c t K e y > < D i a g r a m O b j e c t K e y > < K e y > C o l u m n s \ G e o g r a p h y < / K e y > < / D i a g r a m O b j e c t K e y > < D i a g r a m O b j e c t K e y > < K e y > C o l u m n s \ Y e a r < / K e y > < / D i a g r a m O b j e c t K e y > < D i a g r a m O b j e c t K e y > < K e y > C o l u m n s \ V a l u e < / K e y > < / D i a g r a m O b j e c t K e y > < D i a g r a m O b j e c t K e y > < K e y > C o l u m n s \ D a t a   S o u r c e < / K e y > < / D i a g r a m O b j e c t K e y > < D i a g r a m O b j e c t K e y > < K e y > L i n k s \ & l t ; C o l u m n s \ S u m   o f   V a l u e & g t ; - & l t ; M e a s u r e s \ V a l u e & g t ; < / K e y > < / D i a g r a m O b j e c t K e y > < D i a g r a m O b j e c t K e y > < K e y > L i n k s \ & l t ; C o l u m n s \ S u m   o f   V a l u e & g t ; - & l t ; M e a s u r e s \ V a l u e & g t ; \ C O L U M N < / K e y > < / D i a g r a m O b j e c t K e y > < D i a g r a m O b j e c t K e y > < K e y > L i n k s \ & l t ; C o l u m n s \ S u m   o f   V a l u e & g t ; - & l t ; M e a s u r e s \ V a l u e & g t ; \ M E A S U R E 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 V a l u e 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 V a l u e \ T a g I n f o \ F o r m u l a 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 V a l u e \ T a g I n f o \ V a l u e 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 C o l u m n s \ G e o g r a p h y 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 S o u r c e 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 V a l u e & g t ; - & l t ; M e a s u r e s \ V a l u e & g t ; 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 V a l u e & g t ; - & l t ; M e a s u r e s \ V a l u e & g t ; \ C O L U M N 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 V a l u e & g t ; - & l t ; M e a s u r e s \ V a l u e & g t ; \ M E A S U R E 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 T a b l e 3 _ 1 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 T a b l e 3 _ 1 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 V a l u e   2 < / K e y > < / D i a g r a m O b j e c t K e y > < D i a g r a m O b j e c t K e y > < K e y > M e a s u r e s \ S u m   o f   V a l u e   2 \ T a g I n f o \ F o r m u l a < / K e y > < / D i a g r a m O b j e c t K e y > < D i a g r a m O b j e c t K e y > < K e y > M e a s u r e s \ S u m   o f   V a l u e   2 \ T a g I n f o \ V a l u e < / K e y > < / D i a g r a m O b j e c t K e y > < D i a g r a m O b j e c t K e y > < K e y > C o l u m n s \ P o p u l a t i o n < / K e y > < / D i a g r a m O b j e c t K e y > < D i a g r a m O b j e c t K e y > < K e y > C o l u m n s \ Y e a r < / K e y > < / D i a g r a m O b j e c t K e y > < D i a g r a m O b j e c t K e y > < K e y > C o l u m n s \ V a l u e < / K e y > < / D i a g r a m O b j e c t K e y > < D i a g r a m O b j e c t K e y > < K e y > C o l u m n s \ D a t a   S o u r c e < / K e y > < / D i a g r a m O b j e c t K e y > < D i a g r a m O b j e c t K e y > < K e y > L i n k s \ & l t ; C o l u m n s \ S u m   o f   V a l u e   2 & g t ; - & l t ; M e a s u r e s \ V a l u e & g t ; < / K e y > < / D i a g r a m O b j e c t K e y > < D i a g r a m O b j e c t K e y > < K e y > L i n k s \ & l t ; C o l u m n s \ S u m   o f   V a l u e   2 & g t ; - & l t ; M e a s u r e s \ V a l u e & g t ; \ C O L U M N < / K e y > < / D i a g r a m O b j e c t K e y > < D i a g r a m O b j e c t K e y > < K e y > L i n k s \ & l t ; C o l u m n s \ S u m   o f   V a l u e   2 & g t ; - & l t ; M e a s u r e s \ V a l u e & g t ; \ M E A S U R E 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 V a l u e   2 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 V a l u e 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 V a l u e 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 S o u r c e 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 V a l u e   2 & g t ; - & l t ; M e a s u r e s \ V a l u e & g t ; 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 V a l u e   2 & g t ; - & l t ; M e a s u r e s \ V a l u e & g t ; \ C O L U M N 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 V a l u e   2 & g t ; - & l t ; M e a s u r e s \ V a l u e & g t ; \ M E A S U R E 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  s t a n d a l o n e = " n o " ? > < D a t a M a s h u p   x m l n s = " h t t p : / / s c h e m a s . m i c r o s o f t . c o m / D a t a M a s h u p " > A A A A A J k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E 8 S Q 5 q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1 j M 1 1 z O w 0 Y e J 2 f h m 5 i H k j Y D u B c k i C d o 4 l + a U l B a l 2 q X m 6 Y Y G 2 + j D u D b 6 U C / Y A Q A A A P / / A w B Q S w M E F A A C A A g A A A A h A O O k X 4 C p A Q A A 6 R Q A A B M A A A B G b 3 J t d W x h c y 9 T Z W N 0 a W 9 u M S 5 t 7 J Z d a 8 I w F I b v C / 6 H E G 8 q F L H 1 Y x v D i 1 H G G A w H 0 2 0 M 8 a J 1 R 1 t s E 0 n T o R T / + 1 J j 1 u k i g 8 G 8 M b 0 p f f N x z n l z n t A M p j y m B A 3 l 2 7 2 2 r C w K G L y j U R A m 4 K E + S o D X L C S e I c 3 Z F I R y u 5 p C 0 v R z x o D w V 8 o W I a U L u 1 G M B 0 E K f S x X 4 s l m 7 F P C x Z S J I z e o Y z 8 K y L z c f L 0 E L H b a T m 2 O W E C y G W W p T 5 M 8 J e V g Z s t o T l H g O 6 B z F i y j N X Y Q F 2 O I w 4 p v H F R g r + V 2 h H h P e K / T L J c p t a t V e 1 r 1 Q q t e a t U r n e q 1 t K q r V T 2 t 2 t a q B 7 V t G l 8 + P p N l / E G 5 c P K R J G t x e o k 4 P / E l D c w q a 3 c T 7 Q P r v 5 m n 7 F I G K U u U C a p s V a g q T R W j 0 p c J i 9 T x D e c s D n N e h s E v Q Z I D r j J / A i K a R J O p H N j J 9 u 8 l l p 2 x F + k N A o a 3 1 s m Y Q h r k a Q g M 0 R l 6 E I t z B h k W L t a s m B x L p + r / + q 6 P k e 0 1 s M H A Y H D u G L Q N B g Y D g 0 H H Y G A w O F c M Z B e 7 7 t 8 J c F 3 D w G k Y 4 J E 4 5 W O 9 v x 2 t + u o H B 5 W 1 / 9 K 8 e 7 m d 7 u 7 u m r v b 3 N 3 m F 6 Z n M D A Y n B k G n w A A A P / / A w B Q S w E C L Q A U A A Y A C A A A A C E A K t 2 q Q N I A A A A 3 A Q A A E w A A A A A A A A A A A A A A A A A A A A A A W 0 N v b n R l b n R f V H l w Z X N d L n h t b F B L A Q I t A B Q A A g A I A A A A I Q A T x J D m r A A A A P Y A A A A S A A A A A A A A A A A A A A A A A A s D A A B D b 2 5 m a W c v U G F j a 2 F n Z S 5 4 b W x Q S w E C L Q A U A A I A C A A A A C E A 4 6 R f g K k B A A D p F A A A E w A A A A A A A A A A A A A A A A D n A w A A R m 9 y b X V s Y X M v U 2 V j d G l v b j E u b V B L B Q Y A A A A A A w A D A M I A A A D B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E E A A A A A A A A O Q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D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x O V Q y M T o x M T o y M C 4 1 N T I 0 O T k y W i I v P j x F b n R y e S B U e X B l P S J G a W x s Q 2 9 s d W 1 u V H l w Z X M i I F Z h b H V l P S J z Q m d Z R C I v P j x F b n R y e S B U e X B l P S J G a W x s Q 2 9 s d W 1 u T m F t Z X M i I F Z h b H V l P S J z W y Z x d W 9 0 O 0 d l b 2 d y Y X B o e S Z x d W 9 0 O y w m c X V v d D t Z Z W F y J n F 1 b 3 Q 7 L C Z x d W 9 0 O 0 5 1 b W J l c i B v Z i B M Z W N 0 d X J l c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D d h Y 2 I 3 M z A t Y W Y w M y 0 0 Y z h i L W I 0 N T M t M T k 0 M D Y 5 N 2 Y z Y 2 U z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B d X R v U m V t b 3 Z l Z E N v b H V t b n M x L n t H Z W 9 n c m F w a H k s M H 0 m c X V v d D s s J n F 1 b 3 Q 7 U 2 V j d G l v b j E v V G F i b G U y L 0 F 1 d G 9 S Z W 1 v d m V k Q 2 9 s d W 1 u c z E u e 1 l l Y X I s M X 0 m c X V v d D s s J n F 1 b 3 Q 7 U 2 V j d G l v b j E v V G F i b G U y L 0 F 1 d G 9 S Z W 1 v d m V k Q 2 9 s d W 1 u c z E u e 0 5 1 b W J l c i B v Z i B M Z W N 0 d X J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I v Q X V 0 b 1 J l b W 9 2 Z W R D b 2 x 1 b W 5 z M S 5 7 R 2 V v Z 3 J h c G h 5 L D B 9 J n F 1 b 3 Q 7 L C Z x d W 9 0 O 1 N l Y 3 R p b 2 4 x L 1 R h Y m x l M i 9 B d X R v U m V t b 3 Z l Z E N v b H V t b n M x L n t Z Z W F y L D F 9 J n F 1 b 3 Q 7 L C Z x d W 9 0 O 1 N l Y 3 R p b 2 4 x L 1 R h Y m x l M i 9 B d X R v U m V t b 3 Z l Z E N v b H V t b n M x L n t O d W 1 i Z X I g b 2 Y g T G V j d H V y Z X M s M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T l U M j E 6 M T E 6 M j A u N T U y N D k 5 M l o i L z 4 8 R W 5 0 c n k g V H l w Z T 0 i R m l s b E N v b H V t b l R 5 c G V z I i B W Y W x 1 Z T 0 i c 0 J n W U Q i L z 4 8 R W 5 0 c n k g V H l w Z T 0 i R m l s b E N v b H V t b k 5 h b W V z I i B W Y W x 1 Z T 0 i c 1 s m c X V v d D t H Z W 9 n c m F w a H k m c X V v d D s s J n F 1 b 3 Q 7 W W V h c i Z x d W 9 0 O y w m c X V v d D t O d W 1 i Z X I g b 2 Y g T G V j d H V y Z X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E 4 O W R h M z c 0 L T U 1 N D g t N G F m M y 1 h Y W M 2 L W U 2 Z T E 5 M W U y N z l j Z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X V 0 b 1 J l b W 9 2 Z W R D b 2 x 1 b W 5 z M S 5 7 R 2 V v Z 3 J h c G h 5 L D B 9 J n F 1 b 3 Q 7 L C Z x d W 9 0 O 1 N l Y 3 R p b 2 4 x L 1 R h Y m x l M i 9 B d X R v U m V t b 3 Z l Z E N v b H V t b n M x L n t Z Z W F y L D F 9 J n F 1 b 3 Q 7 L C Z x d W 9 0 O 1 N l Y 3 R p b 2 4 x L 1 R h Y m x l M i 9 B d X R v U m V t b 3 Z l Z E N v b H V t b n M x L n t O d W 1 i Z X I g b 2 Y g T G V j d H V y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y L 0 F 1 d G 9 S Z W 1 v d m V k Q 2 9 s d W 1 u c z E u e 0 d l b 2 d y Y X B o e S w w f S Z x d W 9 0 O y w m c X V v d D t T Z W N 0 a W 9 u M S 9 U Y W J s Z T I v Q X V 0 b 1 J l b W 9 2 Z W R D b 2 x 1 b W 5 z M S 5 7 W W V h c i w x f S Z x d W 9 0 O y w m c X V v d D t T Z W N 0 a W 9 u M S 9 U Y W J s Z T I v Q X V 0 b 1 J l b W 9 2 Z W R D b 2 x 1 b W 5 z M S 5 7 T n V t Y m V y I G 9 m I E x l Y 3 R 1 c m V z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y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0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x L T E 5 V D I x O j E x O j I w L j U 1 M j Q 5 O T J a I i 8 + P E V u d H J 5 I F R 5 c G U 9 I k Z p b G x D b 2 x 1 b W 5 U e X B l c y I g V m F s d W U 9 I n N C Z 1 l E I i 8 + P E V u d H J 5 I F R 5 c G U 9 I k Z p b G x D b 2 x 1 b W 5 O Y W 1 l c y I g V m F s d W U 9 I n N b J n F 1 b 3 Q 7 R 2 V v Z 3 J h c G h 5 J n F 1 b 3 Q 7 L C Z x d W 9 0 O 1 l l Y X I m c X V v d D s s J n F 1 b 3 Q 7 T n V t Y m V y I G 9 m I E x l Y 3 R 1 c m V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4 M W Q 1 N j Q x Y i 0 3 Z D U 3 L T R m N G I t Y j U 2 M i 0 1 M T E y O G F i N m U x N W E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F 1 d G 9 S Z W 1 v d m V k Q 2 9 s d W 1 u c z E u e 0 d l b 2 d y Y X B o e S w w f S Z x d W 9 0 O y w m c X V v d D t T Z W N 0 a W 9 u M S 9 U Y W J s Z T I v Q X V 0 b 1 J l b W 9 2 Z W R D b 2 x 1 b W 5 z M S 5 7 W W V h c i w x f S Z x d W 9 0 O y w m c X V v d D t T Z W N 0 a W 9 u M S 9 U Y W J s Z T I v Q X V 0 b 1 J l b W 9 2 Z W R D b 2 x 1 b W 5 z M S 5 7 T n V t Y m V y I G 9 m I E x l Y 3 R 1 c m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i 9 B d X R v U m V t b 3 Z l Z E N v b H V t b n M x L n t H Z W 9 n c m F w a H k s M H 0 m c X V v d D s s J n F 1 b 3 Q 7 U 2 V j d G l v b j E v V G F i b G U y L 0 F 1 d G 9 S Z W 1 v d m V k Q 2 9 s d W 1 u c z E u e 1 l l Y X I s M X 0 m c X V v d D s s J n F 1 b 3 Q 7 U 2 V j d G l v b j E v V G F i b G U y L 0 F 1 d G 9 S Z W 1 v d m V k Q 2 9 s d W 1 u c z E u e 0 5 1 b W J l c i B v Z i B M Z W N 0 d X J l c y w y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i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T l U M j E 6 M T E 6 M j A u N T U y N D k 5 M l o i L z 4 8 R W 5 0 c n k g V H l w Z T 0 i R m l s b E N v b H V t b l R 5 c G V z I i B W Y W x 1 Z T 0 i c 0 J n W U Q i L z 4 8 R W 5 0 c n k g V H l w Z T 0 i R m l s b E N v b H V t b k 5 h b W V z I i B W Y W x 1 Z T 0 i c 1 s m c X V v d D t H Z W 9 n c m F w a H k m c X V v d D s s J n F 1 b 3 Q 7 W W V h c i Z x d W 9 0 O y w m c X V v d D t O d W 1 i Z X I g b 2 Y g T G V j d H V y Z X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U 3 Z D h j N z Y 1 L T k z Y z k t N D l j M y 0 5 Z T k 0 L T E z O D Y x M T I 3 Y m N k N y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X V 0 b 1 J l b W 9 2 Z W R D b 2 x 1 b W 5 z M S 5 7 R 2 V v Z 3 J h c G h 5 L D B 9 J n F 1 b 3 Q 7 L C Z x d W 9 0 O 1 N l Y 3 R p b 2 4 x L 1 R h Y m x l M i 9 B d X R v U m V t b 3 Z l Z E N v b H V t b n M x L n t Z Z W F y L D F 9 J n F 1 b 3 Q 7 L C Z x d W 9 0 O 1 N l Y 3 R p b 2 4 x L 1 R h Y m x l M i 9 B d X R v U m V t b 3 Z l Z E N v b H V t b n M x L n t O d W 1 i Z X I g b 2 Y g T G V j d H V y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y L 0 F 1 d G 9 S Z W 1 v d m V k Q 2 9 s d W 1 u c z E u e 0 d l b 2 d y Y X B o e S w w f S Z x d W 9 0 O y w m c X V v d D t T Z W N 0 a W 9 u M S 9 U Y W J s Z T I v Q X V 0 b 1 J l b W 9 2 Z W R D b 2 x 1 b W 5 z M S 5 7 W W V h c i w x f S Z x d W 9 0 O y w m c X V v d D t T Z W N 0 a W 9 u M S 9 U Y W J s Z T I v Q X V 0 b 1 J l b W 9 2 Z W R D b 2 x 1 b W 5 z M S 5 7 T n V t Y m V y I G 9 m I E x l Y 3 R 1 c m V z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y M T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Q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T l U M j E 6 M z U 6 N D c u O T U 4 M j U w M V o i L z 4 8 R W 5 0 c n k g V H l w Z T 0 i R m l s b E N v b H V t b l R 5 c G V z I i B W Y W x 1 Z T 0 i c 0 J n W U Q i L z 4 8 R W 5 0 c n k g V H l w Z T 0 i R m l s b E N v b H V t b k 5 h b W V z I i B W Y W x 1 Z T 0 i c 1 s m c X V v d D t H Z W 9 n c m F w a H k m c X V v d D s s J n F 1 b 3 Q 7 W W V h c i Z x d W 9 0 O y w m c X V v d D t O d W 1 i Z X I g b 2 Y g T G V j d H V y Z X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Q w M D Y 2 Z G N m L T d h N G Q t N D k w M C 0 5 N 2 V k L W V m N T c 1 M j U 1 M T k 5 M S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x M S 9 B d X R v U m V t b 3 Z l Z E N v b H V t b n M x L n t H Z W 9 n c m F w a H k s M H 0 m c X V v d D s s J n F 1 b 3 Q 7 U 2 V j d G l v b j E v V G F i b G U y M T E v Q X V 0 b 1 J l b W 9 2 Z W R D b 2 x 1 b W 5 z M S 5 7 W W V h c i w x f S Z x d W 9 0 O y w m c X V v d D t T Z W N 0 a W 9 u M S 9 U Y W J s Z T I x M S 9 B d X R v U m V t b 3 Z l Z E N v b H V t b n M x L n t O d W 1 i Z X I g b 2 Y g T G V j d H V y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y M T E v Q X V 0 b 1 J l b W 9 2 Z W R D b 2 x 1 b W 5 z M S 5 7 R 2 V v Z 3 J h c G h 5 L D B 9 J n F 1 b 3 Q 7 L C Z x d W 9 0 O 1 N l Y 3 R p b 2 4 x L 1 R h Y m x l M j E x L 0 F 1 d G 9 S Z W 1 v d m V k Q 2 9 s d W 1 u c z E u e 1 l l Y X I s M X 0 m c X V v d D s s J n F 1 b 3 Q 7 U 2 V j d G l v b j E v V G F i b G U y M T E v Q X V 0 b 1 J l b W 9 2 Z W R D b 2 x 1 b W 5 z M S 5 7 T n V t Y m V y I G 9 m I E x l Y 3 R 1 c m V z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I l M j A o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Q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T l U M j E 6 M T E 6 M j A u N T U y N D k 5 M l o i L z 4 8 R W 5 0 c n k g V H l w Z T 0 i R m l s b E N v b H V t b l R 5 c G V z I i B W Y W x 1 Z T 0 i c 0 J n W U Q i L z 4 8 R W 5 0 c n k g V H l w Z T 0 i R m l s b E N v b H V t b k 5 h b W V z I i B W Y W x 1 Z T 0 i c 1 s m c X V v d D t H Z W 9 n c m F w a H k m c X V v d D s s J n F 1 b 3 Q 7 W W V h c i Z x d W 9 0 O y w m c X V v d D t O d W 1 i Z X I g b 2 Y g T G V j d H V y Z X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k 5 N 2 N m M D B i L T Y y O W E t N G M 5 Z C 0 4 Z T U 3 L T k y M j N k Z G V j Z j Y 3 N y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X V 0 b 1 J l b W 9 2 Z W R D b 2 x 1 b W 5 z M S 5 7 R 2 V v Z 3 J h c G h 5 L D B 9 J n F 1 b 3 Q 7 L C Z x d W 9 0 O 1 N l Y 3 R p b 2 4 x L 1 R h Y m x l M i 9 B d X R v U m V t b 3 Z l Z E N v b H V t b n M x L n t Z Z W F y L D F 9 J n F 1 b 3 Q 7 L C Z x d W 9 0 O 1 N l Y 3 R p b 2 4 x L 1 R h Y m x l M i 9 B d X R v U m V t b 3 Z l Z E N v b H V t b n M x L n t O d W 1 i Z X I g b 2 Y g T G V j d H V y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y L 0 F 1 d G 9 S Z W 1 v d m V k Q 2 9 s d W 1 u c z E u e 0 d l b 2 d y Y X B o e S w w f S Z x d W 9 0 O y w m c X V v d D t T Z W N 0 a W 9 u M S 9 U Y W J s Z T I v Q X V 0 b 1 J l b W 9 2 Z W R D b 2 x 1 b W 5 z M S 5 7 W W V h c i w x f S Z x d W 9 0 O y w m c X V v d D t T Z W N 0 a W 9 u M S 9 U Y W J s Z T I v Q X V 0 b 1 J l b W 9 2 Z W R D b 2 x 1 b W 5 z M S 5 7 T n V t Y m V y I G 9 m I E x l Y 3 R 1 c m V z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y J T I w K D Y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0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x L T E 5 V D I x O j E x O j I w L j U 1 M j Q 5 O T J a I i 8 + P E V u d H J 5 I F R 5 c G U 9 I k Z p b G x D b 2 x 1 b W 5 U e X B l c y I g V m F s d W U 9 I n N C Z 1 l E I i 8 + P E V u d H J 5 I F R 5 c G U 9 I k Z p b G x D b 2 x 1 b W 5 O Y W 1 l c y I g V m F s d W U 9 I n N b J n F 1 b 3 Q 7 R 2 V v Z 3 J h c G h 5 J n F 1 b 3 Q 7 L C Z x d W 9 0 O 1 l l Y X I m c X V v d D s s J n F 1 b 3 Q 7 T n V t Y m V y I G 9 m I E x l Y 3 R 1 c m V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4 Y T R l N 2 I 5 N C 1 h Z D Q y L T Q y Y j k t O D N k Z S 1 i M T E z M T c y Y W J m M 2 M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F 1 d G 9 S Z W 1 v d m V k Q 2 9 s d W 1 u c z E u e 0 d l b 2 d y Y X B o e S w w f S Z x d W 9 0 O y w m c X V v d D t T Z W N 0 a W 9 u M S 9 U Y W J s Z T I v Q X V 0 b 1 J l b W 9 2 Z W R D b 2 x 1 b W 5 z M S 5 7 W W V h c i w x f S Z x d W 9 0 O y w m c X V v d D t T Z W N 0 a W 9 u M S 9 U Y W J s Z T I v Q X V 0 b 1 J l b W 9 2 Z W R D b 2 x 1 b W 5 z M S 5 7 T n V t Y m V y I G 9 m I E x l Y 3 R 1 c m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i 9 B d X R v U m V t b 3 Z l Z E N v b H V t b n M x L n t H Z W 9 n c m F w a H k s M H 0 m c X V v d D s s J n F 1 b 3 Q 7 U 2 V j d G l v b j E v V G F i b G U y L 0 F 1 d G 9 S Z W 1 v d m V k Q 2 9 s d W 1 u c z E u e 1 l l Y X I s M X 0 m c X V v d D s s J n F 1 b 3 Q 7 U 2 V j d G l v b j E v V G F i b G U y L 0 F 1 d G 9 S Z W 1 v d m V k Q 2 9 s d W 1 u c z E u e 0 5 1 b W J l c i B v Z i B M Z W N 0 d X J l c y w y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L 1 V u c G l 2 b 3 R l Z C U y M E 9 u b H k l M j B T Z W x l Y 3 R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i 9 S Z W 5 h b W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I l M j A o M i k v V W 5 w a X Z v d G V k J T I w T 2 5 s e S U y M F N l b G V j d G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J T I w K D I p L 1 J l b m F t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I l M j A o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I l M j A o M y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i U y M C g z K S 9 V b n B p d m 9 0 Z W Q l M j B P b m x 5 J T I w U 2 V s Z W N 0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I l M j A o M y k v U m V u Y W 1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i U y M C g 0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i U y M C g 0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J T I w K D Q p L 1 V u c G l 2 b 3 R l Z C U y M E 9 u b H k l M j B T Z W x l Y 3 R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i U y M C g 0 K S 9 S Z W 5 h b W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M T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I x M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M T E v V W 5 w a X Z v d G V k J T I w T 3 R o Z X I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I x M S 9 S Z W 5 h b W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J T I w K D U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J T I w K D U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I l M j A o N S k v V W 5 w a X Z v d G V k J T I w T 2 5 s e S U y M F N l b G V j d G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J T I w K D U p L 1 J l b m F t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I l M j A o N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I l M j A o N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i U y M C g 2 K S 9 V b n B p d m 9 0 Z W Q l M j B P b m x 5 J T I w U 2 V s Z W N 0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I l M j A o N i k v U m V u Y W 1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o n E I I Y z 0 V P q A p m i K 1 z t a g A A A A A A g A A A A A A E G Y A A A A B A A A g A A A A d G T I B w L s M x 6 9 V L F D C T f o z f p k y L U e W o z g k V 7 f 2 a S J t h U A A A A A D o A A A A A C A A A g A A A A 8 3 f g G g / Y d B t W Q H H k K i T 2 k K t B F t B z t 3 f u x k k 9 p 1 n A V 2 1 Q A A A A e l U Z O Q h S m N G L H s X a 7 A + U H c g 8 q c / v o c 2 b v n J o b 8 8 X 7 / i q m X k J h 2 h v H W R f b 9 l F a s 3 n S n u f Y 7 R K Y r x m 9 S 6 j X M r 0 z u i s W A C T Y N 9 n 7 o N 8 y F V C u + 5 A A A A A k T A b e i 4 n a a L Z I G m 7 q k 5 5 P n v 6 h u 4 9 s U T a Y 1 f I 4 d a v x Q x l d a 1 A n Q U e n D a Q z X x p e I A O m o f R J Q 1 C s B z a z R d + R e V M O A = = < / D a t a M a s h u p > 
</file>

<file path=customXml/item18.xml>��< ? x m l   v e r s i o n = " 1 . 0 "   e n c o d i n g = " U T F - 1 6 " ? > < G e m i n i   x m l n s = " h t t p : / / g e m i n i / p i v o t c u s t o m i z a t i o n / T a b l e X M L _ T a b l e 3 _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 P o p u l a t i o n < / s t r i n g > < / k e y > < v a l u e > < i n t > 1 0 5 < / i n t > < / v a l u e > < / i t e m > < i t e m > < k e y > < s t r i n g > Y e a r < / s t r i n g > < / k e y > < v a l u e > < i n t > 6 5 < / i n t > < / v a l u e > < / i t e m > < i t e m > < k e y > < s t r i n g > V a l u e < / s t r i n g > < / k e y > < v a l u e > < i n t > 7 1 < / i n t > < / v a l u e > < / i t e m > < i t e m > < k e y > < s t r i n g > D a t a   S o u r c e < / s t r i n g > < / k e y > < v a l u e > < i n t > 1 1 8 < / i n t > < / v a l u e > < / i t e m > < / C o l u m n W i d t h s > < C o l u m n D i s p l a y I n d e x > < i t e m > < k e y > < s t r i n g > P o p u l a t i o n 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 V a l u e < / s t r i n g > < / k e y > < v a l u e > < i n t > 2 < / i n t > < / v a l u e > < / i t e m > < i t e m > < k e y > < s t r i n g > D a t a   S o u r c e 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 T a b l e 3 _ 1 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l e 1 _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 G e o g r a p h y < / s t r i n g > < / k e y > < v a l u e > < i n t > 1 0 8 < / i n t > < / v a l u e > < / i t e m > < i t e m > < k e y > < s t r i n g > Y e a r < / s t r i n g > < / k e y > < v a l u e > < i n t > 6 5 < / i n t > < / v a l u e > < / i t e m > < i t e m > < k e y > < s t r i n g > V a l u e < / s t r i n g > < / k e y > < v a l u e > < i n t > 7 1 < / i n t > < / v a l u e > < / i t e m > < i t e m > < k e y > < s t r i n g > D a t a   S o u r c e < / s t r i n g > < / k e y > < v a l u e > < i n t > 1 1 8 < / i n t > < / v a l u e > < / i t e m > < / C o l u m n W i d t h s > < C o l u m n D i s p l a y I n d e x > < i t e m > < k e y > < s t r i n g > G e o g r a p h y 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 V a l u e < / s t r i n g > < / k e y > < v a l u e > < i n t > 2 < / i n t > < / v a l u e > < / i t e m > < i t e m > < k e y > < s t r i n g > D a t a   S o u r c e 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T a b l e 3 _ 1 ] ] > < / C u s t o m C o n t e n t > < / G e m i n i > 
</file>

<file path=customXml/itemProps1.xml><?xml version="1.0" encoding="utf-8"?>
<ds:datastoreItem xmlns:ds="http://schemas.openxmlformats.org/officeDocument/2006/customXml" ds:itemID="{1726D6EC-93CE-45D1-9568-91FB096E7529}">
  <ds:schemaRefs/>
</ds:datastoreItem>
</file>

<file path=customXml/itemProps10.xml><?xml version="1.0" encoding="utf-8"?>
<ds:datastoreItem xmlns:ds="http://schemas.openxmlformats.org/officeDocument/2006/customXml" ds:itemID="{57AAA394-E973-4935-91BA-45C06F4B0D9B}">
  <ds:schemaRefs/>
</ds:datastoreItem>
</file>

<file path=customXml/itemProps11.xml><?xml version="1.0" encoding="utf-8"?>
<ds:datastoreItem xmlns:ds="http://schemas.openxmlformats.org/officeDocument/2006/customXml" ds:itemID="{72C62258-3968-481F-A3F2-1400D8DCC7C6}">
  <ds:schemaRefs/>
</ds:datastoreItem>
</file>

<file path=customXml/itemProps12.xml><?xml version="1.0" encoding="utf-8"?>
<ds:datastoreItem xmlns:ds="http://schemas.openxmlformats.org/officeDocument/2006/customXml" ds:itemID="{95CB9223-83DD-41A0-97B0-66898C8F7CFD}">
  <ds:schemaRefs/>
</ds:datastoreItem>
</file>

<file path=customXml/itemProps13.xml><?xml version="1.0" encoding="utf-8"?>
<ds:datastoreItem xmlns:ds="http://schemas.openxmlformats.org/officeDocument/2006/customXml" ds:itemID="{8DDBC0C1-0D31-451C-ADDF-B34DD4ABBBAC}">
  <ds:schemaRefs/>
</ds:datastoreItem>
</file>

<file path=customXml/itemProps14.xml><?xml version="1.0" encoding="utf-8"?>
<ds:datastoreItem xmlns:ds="http://schemas.openxmlformats.org/officeDocument/2006/customXml" ds:itemID="{1E7025FA-7B4C-4561-8004-47DA4AFF2048}">
  <ds:schemaRefs/>
</ds:datastoreItem>
</file>

<file path=customXml/itemProps15.xml><?xml version="1.0" encoding="utf-8"?>
<ds:datastoreItem xmlns:ds="http://schemas.openxmlformats.org/officeDocument/2006/customXml" ds:itemID="{91F524BC-B6A5-4F5A-8AEF-C97B2061571D}">
  <ds:schemaRefs/>
</ds:datastoreItem>
</file>

<file path=customXml/itemProps16.xml><?xml version="1.0" encoding="utf-8"?>
<ds:datastoreItem xmlns:ds="http://schemas.openxmlformats.org/officeDocument/2006/customXml" ds:itemID="{2F8A6956-C4E7-4C36-B9DC-E14273274211}">
  <ds:schemaRefs/>
</ds:datastoreItem>
</file>

<file path=customXml/itemProps17.xml><?xml version="1.0" encoding="utf-8"?>
<ds:datastoreItem xmlns:ds="http://schemas.openxmlformats.org/officeDocument/2006/customXml" ds:itemID="{72A25BC5-5062-44F3-9F5C-083F2595E1B2}">
  <ds:schemaRefs>
    <ds:schemaRef ds:uri="http://schemas.microsoft.com/DataMashup"/>
  </ds:schemaRefs>
</ds:datastoreItem>
</file>

<file path=customXml/itemProps18.xml><?xml version="1.0" encoding="utf-8"?>
<ds:datastoreItem xmlns:ds="http://schemas.openxmlformats.org/officeDocument/2006/customXml" ds:itemID="{E2CB9B20-45A6-48CC-A3B8-44D2629FC48F}">
  <ds:schemaRefs/>
</ds:datastoreItem>
</file>

<file path=customXml/itemProps2.xml><?xml version="1.0" encoding="utf-8"?>
<ds:datastoreItem xmlns:ds="http://schemas.openxmlformats.org/officeDocument/2006/customXml" ds:itemID="{EFFA8757-77BC-4EB5-B703-5A974EAA4AEF}">
  <ds:schemaRefs/>
</ds:datastoreItem>
</file>

<file path=customXml/itemProps3.xml><?xml version="1.0" encoding="utf-8"?>
<ds:datastoreItem xmlns:ds="http://schemas.openxmlformats.org/officeDocument/2006/customXml" ds:itemID="{FEE0B873-52E1-4D16-8161-B15D6A55DF9B}">
  <ds:schemaRefs/>
</ds:datastoreItem>
</file>

<file path=customXml/itemProps4.xml><?xml version="1.0" encoding="utf-8"?>
<ds:datastoreItem xmlns:ds="http://schemas.openxmlformats.org/officeDocument/2006/customXml" ds:itemID="{A974E88A-21D9-4237-9BA2-9BA5D0DC2639}">
  <ds:schemaRefs/>
</ds:datastoreItem>
</file>

<file path=customXml/itemProps5.xml><?xml version="1.0" encoding="utf-8"?>
<ds:datastoreItem xmlns:ds="http://schemas.openxmlformats.org/officeDocument/2006/customXml" ds:itemID="{2F6A6119-B5E0-4112-B623-88A5233A7513}">
  <ds:schemaRefs/>
</ds:datastoreItem>
</file>

<file path=customXml/itemProps6.xml><?xml version="1.0" encoding="utf-8"?>
<ds:datastoreItem xmlns:ds="http://schemas.openxmlformats.org/officeDocument/2006/customXml" ds:itemID="{097FC8AE-19F1-4A8D-9C75-CC8FFE17887E}">
  <ds:schemaRefs/>
</ds:datastoreItem>
</file>

<file path=customXml/itemProps7.xml><?xml version="1.0" encoding="utf-8"?>
<ds:datastoreItem xmlns:ds="http://schemas.openxmlformats.org/officeDocument/2006/customXml" ds:itemID="{069D6477-D2CA-435F-ACCE-1023F55266C7}">
  <ds:schemaRefs/>
</ds:datastoreItem>
</file>

<file path=customXml/itemProps8.xml><?xml version="1.0" encoding="utf-8"?>
<ds:datastoreItem xmlns:ds="http://schemas.openxmlformats.org/officeDocument/2006/customXml" ds:itemID="{E8FE99F2-F754-446C-B470-48A687DCAB67}">
  <ds:schemaRefs/>
</ds:datastoreItem>
</file>

<file path=customXml/itemProps9.xml><?xml version="1.0" encoding="utf-8"?>
<ds:datastoreItem xmlns:ds="http://schemas.openxmlformats.org/officeDocument/2006/customXml" ds:itemID="{FB211B2C-D7B3-4A91-B072-77A78CA796D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Graphs</vt:lpstr>
      <vt:lpstr>Graphs_2</vt:lpstr>
      <vt:lpstr>Tables</vt:lpstr>
      <vt:lpstr>EHR-Medline-Queries</vt:lpstr>
      <vt:lpstr>EHR-Medline-Results</vt:lpstr>
      <vt:lpstr>EHR-Embase-Queries</vt:lpstr>
      <vt:lpstr>EHR-Embase-Results</vt:lpstr>
      <vt:lpstr>GWAS-Medline-Queries</vt:lpstr>
      <vt:lpstr>GWAS-Medline-Results</vt:lpstr>
      <vt:lpstr>GWAS-Embase-Queries</vt:lpstr>
      <vt:lpstr>GWAS-Embase-Results</vt:lpstr>
      <vt:lpstr>Population</vt:lpstr>
    </vt:vector>
  </TitlesOfParts>
  <Company>Yale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Nyhan, Kate</dc:creator>
  <cp:lastModifiedBy>Wang, Yiran</cp:lastModifiedBy>
  <dcterms:created xsi:type="dcterms:W3CDTF">2024-10-31T17:03:56Z</dcterms:created>
  <dcterms:modified xsi:type="dcterms:W3CDTF">2024-12-06T21:18:10Z</dcterms:modified>
</cp:coreProperties>
</file>