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5.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6.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8.xml" ContentType="application/vnd.openxmlformats-officedocument.drawing+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9.xml" ContentType="application/vnd.openxmlformats-officedocument.drawing+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10.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https://yaleedu-my.sharepoint.com/personal/yiran_wang_yw995_yale_edu/Documents/Data Equity/Data/"/>
    </mc:Choice>
  </mc:AlternateContent>
  <xr:revisionPtr revIDLastSave="4174" documentId="13_ncr:1_{E4CECAB6-7D93-4B27-9A43-C53A427E9277}" xr6:coauthVersionLast="47" xr6:coauthVersionMax="47" xr10:uidLastSave="{DCFB259A-2B49-48D4-B8DE-A60817C4A48A}"/>
  <bookViews>
    <workbookView xWindow="38280" yWindow="30" windowWidth="38640" windowHeight="21120" tabRatio="602" activeTab="1" xr2:uid="{ABF19976-E442-4EA8-B3C6-700F8D9AA400}"/>
  </bookViews>
  <sheets>
    <sheet name="Graphs " sheetId="37" r:id="rId1"/>
    <sheet name="Graphs_Supplimentary_2" sheetId="39" r:id="rId2"/>
    <sheet name="Graphs_Supplimentary" sheetId="38" r:id="rId3"/>
    <sheet name="Geotable" sheetId="34" r:id="rId4"/>
    <sheet name="V1-Tables" sheetId="26" r:id="rId5"/>
    <sheet name="V1-Medline-Queries" sheetId="1" r:id="rId6"/>
    <sheet name="V1-Medline-Results" sheetId="5" r:id="rId7"/>
    <sheet name="V1-Embase-Queries" sheetId="14" r:id="rId8"/>
    <sheet name="V1-Embase-Results" sheetId="17" r:id="rId9"/>
    <sheet name="V2-Tables" sheetId="32" r:id="rId10"/>
    <sheet name="V2-Medline-Queries" sheetId="28" r:id="rId11"/>
    <sheet name="V2-Medline-Results" sheetId="33" r:id="rId12"/>
    <sheet name="V2-Embase-Queries" sheetId="30" r:id="rId13"/>
    <sheet name="V2-Embase-Results" sheetId="31" r:id="rId14"/>
    <sheet name="Population" sheetId="20" r:id="rId15"/>
    <sheet name="V1-Total Publications" sheetId="35" r:id="rId16"/>
    <sheet name="V2-Total Publications" sheetId="36" r:id="rId17"/>
  </sheets>
  <definedNames>
    <definedName name="ExternalData_1" localSheetId="8" hidden="1">'V1-Embase-Results'!#REF!</definedName>
    <definedName name="ExternalData_1" localSheetId="6" hidden="1">'V1-Medline-Results'!#REF!</definedName>
    <definedName name="ExternalData_1" localSheetId="13" hidden="1">'V2-Embase-Results'!#REF!</definedName>
    <definedName name="ExternalData_1" localSheetId="11" hidden="1">'V2-Medline-Results'!#REF!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8" i="5" l="1"/>
  <c r="L47" i="5"/>
  <c r="C48" i="33"/>
  <c r="D48" i="33"/>
  <c r="E48" i="33"/>
  <c r="F48" i="33"/>
  <c r="G48" i="33"/>
  <c r="H48" i="33"/>
  <c r="I48" i="33"/>
  <c r="J48" i="33"/>
  <c r="K48" i="33"/>
  <c r="L48" i="33"/>
  <c r="B48" i="33"/>
  <c r="L47" i="33"/>
  <c r="K47" i="33"/>
  <c r="J47" i="33"/>
  <c r="I47" i="33"/>
  <c r="H47" i="33"/>
  <c r="G47" i="33"/>
  <c r="F47" i="33"/>
  <c r="E47" i="33"/>
  <c r="D47" i="33"/>
  <c r="C47" i="33"/>
  <c r="B47" i="33"/>
  <c r="C48" i="5"/>
  <c r="D48" i="5"/>
  <c r="E48" i="5"/>
  <c r="F48" i="5"/>
  <c r="G48" i="5"/>
  <c r="H48" i="5"/>
  <c r="I48" i="5"/>
  <c r="J48" i="5"/>
  <c r="K48" i="5"/>
  <c r="B48" i="5"/>
  <c r="C47" i="5"/>
  <c r="D47" i="5"/>
  <c r="E47" i="5"/>
  <c r="F47" i="5"/>
  <c r="G47" i="5"/>
  <c r="H47" i="5"/>
  <c r="I47" i="5"/>
  <c r="J47" i="5"/>
  <c r="K47" i="5"/>
  <c r="B47" i="5"/>
  <c r="M35" i="32" l="1"/>
  <c r="M35" i="26"/>
  <c r="AA16" i="26"/>
  <c r="M16" i="26"/>
  <c r="M16" i="32"/>
  <c r="AA16" i="32"/>
  <c r="H43" i="5"/>
  <c r="L43" i="17"/>
  <c r="B32" i="17"/>
  <c r="B42" i="17"/>
  <c r="P34" i="26"/>
  <c r="L42" i="33"/>
  <c r="Z15" i="32" s="1"/>
  <c r="K42" i="33"/>
  <c r="Y15" i="32" s="1"/>
  <c r="J42" i="33"/>
  <c r="X15" i="32" s="1"/>
  <c r="I42" i="33"/>
  <c r="W15" i="32" s="1"/>
  <c r="H42" i="33"/>
  <c r="V15" i="32" s="1"/>
  <c r="G42" i="33"/>
  <c r="U15" i="32" s="1"/>
  <c r="F42" i="33"/>
  <c r="T15" i="32" s="1"/>
  <c r="E42" i="33"/>
  <c r="S15" i="32" s="1"/>
  <c r="D42" i="33"/>
  <c r="R15" i="32" s="1"/>
  <c r="C42" i="33"/>
  <c r="Q15" i="32" s="1"/>
  <c r="B42" i="33"/>
  <c r="P15" i="32" s="1"/>
  <c r="L41" i="33"/>
  <c r="Z14" i="32" s="1"/>
  <c r="K41" i="33"/>
  <c r="Y14" i="32" s="1"/>
  <c r="J41" i="33"/>
  <c r="X14" i="32" s="1"/>
  <c r="I41" i="33"/>
  <c r="W14" i="32" s="1"/>
  <c r="H41" i="33"/>
  <c r="V14" i="32" s="1"/>
  <c r="G41" i="33"/>
  <c r="U14" i="32" s="1"/>
  <c r="F41" i="33"/>
  <c r="T14" i="32" s="1"/>
  <c r="E41" i="33"/>
  <c r="S14" i="32" s="1"/>
  <c r="D41" i="33"/>
  <c r="R14" i="32" s="1"/>
  <c r="C41" i="33"/>
  <c r="Q14" i="32" s="1"/>
  <c r="B41" i="33"/>
  <c r="P14" i="32" s="1"/>
  <c r="L40" i="33"/>
  <c r="Z13" i="32" s="1"/>
  <c r="K40" i="33"/>
  <c r="Y13" i="32" s="1"/>
  <c r="J40" i="33"/>
  <c r="X13" i="32" s="1"/>
  <c r="I40" i="33"/>
  <c r="W13" i="32" s="1"/>
  <c r="H40" i="33"/>
  <c r="V13" i="32" s="1"/>
  <c r="G40" i="33"/>
  <c r="U13" i="32" s="1"/>
  <c r="F40" i="33"/>
  <c r="T13" i="32" s="1"/>
  <c r="E40" i="33"/>
  <c r="S13" i="32" s="1"/>
  <c r="D40" i="33"/>
  <c r="R13" i="32" s="1"/>
  <c r="C40" i="33"/>
  <c r="Q13" i="32" s="1"/>
  <c r="B40" i="33"/>
  <c r="P13" i="32" s="1"/>
  <c r="L39" i="33"/>
  <c r="Z12" i="32" s="1"/>
  <c r="K39" i="33"/>
  <c r="Y12" i="32" s="1"/>
  <c r="J39" i="33"/>
  <c r="X12" i="32" s="1"/>
  <c r="I39" i="33"/>
  <c r="W12" i="32" s="1"/>
  <c r="H39" i="33"/>
  <c r="V12" i="32" s="1"/>
  <c r="G39" i="33"/>
  <c r="U12" i="32" s="1"/>
  <c r="F39" i="33"/>
  <c r="T12" i="32" s="1"/>
  <c r="E39" i="33"/>
  <c r="S12" i="32" s="1"/>
  <c r="D39" i="33"/>
  <c r="R12" i="32" s="1"/>
  <c r="C39" i="33"/>
  <c r="Q12" i="32" s="1"/>
  <c r="B39" i="33"/>
  <c r="P12" i="32" s="1"/>
  <c r="L38" i="33"/>
  <c r="Z11" i="32" s="1"/>
  <c r="K38" i="33"/>
  <c r="Y11" i="32" s="1"/>
  <c r="J38" i="33"/>
  <c r="X11" i="32" s="1"/>
  <c r="I38" i="33"/>
  <c r="W11" i="32" s="1"/>
  <c r="H38" i="33"/>
  <c r="V11" i="32" s="1"/>
  <c r="G38" i="33"/>
  <c r="U11" i="32" s="1"/>
  <c r="F38" i="33"/>
  <c r="T11" i="32" s="1"/>
  <c r="E38" i="33"/>
  <c r="S11" i="32" s="1"/>
  <c r="D38" i="33"/>
  <c r="R11" i="32" s="1"/>
  <c r="C38" i="33"/>
  <c r="Q11" i="32" s="1"/>
  <c r="B38" i="33"/>
  <c r="P11" i="32" s="1"/>
  <c r="L37" i="33"/>
  <c r="Z10" i="32" s="1"/>
  <c r="K37" i="33"/>
  <c r="Y10" i="32" s="1"/>
  <c r="J37" i="33"/>
  <c r="X10" i="32" s="1"/>
  <c r="I37" i="33"/>
  <c r="W10" i="32" s="1"/>
  <c r="H37" i="33"/>
  <c r="V10" i="32" s="1"/>
  <c r="G37" i="33"/>
  <c r="U10" i="32" s="1"/>
  <c r="F37" i="33"/>
  <c r="T10" i="32" s="1"/>
  <c r="E37" i="33"/>
  <c r="S10" i="32" s="1"/>
  <c r="D37" i="33"/>
  <c r="R10" i="32" s="1"/>
  <c r="C37" i="33"/>
  <c r="Q10" i="32" s="1"/>
  <c r="B37" i="33"/>
  <c r="P10" i="32" s="1"/>
  <c r="L36" i="33"/>
  <c r="Z9" i="32" s="1"/>
  <c r="K36" i="33"/>
  <c r="Y9" i="32" s="1"/>
  <c r="J36" i="33"/>
  <c r="X9" i="32" s="1"/>
  <c r="I36" i="33"/>
  <c r="W9" i="32" s="1"/>
  <c r="H36" i="33"/>
  <c r="V9" i="32" s="1"/>
  <c r="G36" i="33"/>
  <c r="U9" i="32" s="1"/>
  <c r="F36" i="33"/>
  <c r="T9" i="32" s="1"/>
  <c r="E36" i="33"/>
  <c r="S9" i="32" s="1"/>
  <c r="D36" i="33"/>
  <c r="R9" i="32" s="1"/>
  <c r="C36" i="33"/>
  <c r="Q9" i="32" s="1"/>
  <c r="B36" i="33"/>
  <c r="P9" i="32" s="1"/>
  <c r="L35" i="33"/>
  <c r="Z8" i="32" s="1"/>
  <c r="K35" i="33"/>
  <c r="Y8" i="32" s="1"/>
  <c r="J35" i="33"/>
  <c r="X8" i="32" s="1"/>
  <c r="I35" i="33"/>
  <c r="W8" i="32" s="1"/>
  <c r="H35" i="33"/>
  <c r="V8" i="32" s="1"/>
  <c r="G35" i="33"/>
  <c r="F35" i="33"/>
  <c r="T8" i="32" s="1"/>
  <c r="E35" i="33"/>
  <c r="S8" i="32" s="1"/>
  <c r="D35" i="33"/>
  <c r="R8" i="32" s="1"/>
  <c r="C35" i="33"/>
  <c r="Q8" i="32" s="1"/>
  <c r="B35" i="33"/>
  <c r="P8" i="32" s="1"/>
  <c r="L34" i="33"/>
  <c r="Z7" i="32" s="1"/>
  <c r="K34" i="33"/>
  <c r="Y7" i="32" s="1"/>
  <c r="J34" i="33"/>
  <c r="X7" i="32" s="1"/>
  <c r="I34" i="33"/>
  <c r="W7" i="32" s="1"/>
  <c r="H34" i="33"/>
  <c r="V7" i="32" s="1"/>
  <c r="G34" i="33"/>
  <c r="U7" i="32" s="1"/>
  <c r="F34" i="33"/>
  <c r="T7" i="32" s="1"/>
  <c r="E34" i="33"/>
  <c r="S7" i="32" s="1"/>
  <c r="D34" i="33"/>
  <c r="R7" i="32" s="1"/>
  <c r="C34" i="33"/>
  <c r="Q7" i="32" s="1"/>
  <c r="B34" i="33"/>
  <c r="P7" i="32" s="1"/>
  <c r="L33" i="33"/>
  <c r="Z6" i="32" s="1"/>
  <c r="K33" i="33"/>
  <c r="Y6" i="32" s="1"/>
  <c r="J33" i="33"/>
  <c r="X6" i="32" s="1"/>
  <c r="I33" i="33"/>
  <c r="H33" i="33"/>
  <c r="V6" i="32" s="1"/>
  <c r="G33" i="33"/>
  <c r="U6" i="32" s="1"/>
  <c r="F33" i="33"/>
  <c r="F43" i="33" s="1"/>
  <c r="E33" i="33"/>
  <c r="S6" i="32" s="1"/>
  <c r="D33" i="33"/>
  <c r="R6" i="32" s="1"/>
  <c r="C33" i="33"/>
  <c r="Q6" i="32" s="1"/>
  <c r="B33" i="33"/>
  <c r="P6" i="32" s="1"/>
  <c r="L32" i="33"/>
  <c r="L43" i="33" s="1"/>
  <c r="K32" i="33"/>
  <c r="Y5" i="32" s="1"/>
  <c r="J32" i="33"/>
  <c r="X5" i="32" s="1"/>
  <c r="I32" i="33"/>
  <c r="W5" i="32" s="1"/>
  <c r="H32" i="33"/>
  <c r="V5" i="32" s="1"/>
  <c r="G32" i="33"/>
  <c r="G43" i="33" s="1"/>
  <c r="F32" i="33"/>
  <c r="T5" i="32" s="1"/>
  <c r="E32" i="33"/>
  <c r="S5" i="32" s="1"/>
  <c r="D32" i="33"/>
  <c r="R5" i="32" s="1"/>
  <c r="C32" i="33"/>
  <c r="Q5" i="32" s="1"/>
  <c r="B32" i="33"/>
  <c r="P5" i="32" s="1"/>
  <c r="B32" i="5"/>
  <c r="B43" i="5" s="1"/>
  <c r="M36" i="32"/>
  <c r="AA35" i="32"/>
  <c r="M17" i="32"/>
  <c r="AA15" i="32"/>
  <c r="AA34" i="32" s="1"/>
  <c r="M34" i="32" s="1"/>
  <c r="AA14" i="32"/>
  <c r="AA33" i="32" s="1"/>
  <c r="M33" i="32" s="1"/>
  <c r="AA13" i="32"/>
  <c r="AA32" i="32" s="1"/>
  <c r="M32" i="32" s="1"/>
  <c r="AA12" i="32"/>
  <c r="AA31" i="32" s="1"/>
  <c r="M31" i="32" s="1"/>
  <c r="AA11" i="32"/>
  <c r="AA30" i="32" s="1"/>
  <c r="M30" i="32" s="1"/>
  <c r="AA10" i="32"/>
  <c r="AA29" i="32" s="1"/>
  <c r="M29" i="32" s="1"/>
  <c r="AA9" i="32"/>
  <c r="AA28" i="32" s="1"/>
  <c r="M28" i="32" s="1"/>
  <c r="AA8" i="32"/>
  <c r="AA27" i="32" s="1"/>
  <c r="M27" i="32" s="1"/>
  <c r="AA7" i="32"/>
  <c r="AA26" i="32" s="1"/>
  <c r="M26" i="32" s="1"/>
  <c r="M7" i="32"/>
  <c r="AA6" i="32"/>
  <c r="AA25" i="32" s="1"/>
  <c r="M25" i="32" s="1"/>
  <c r="AA5" i="32"/>
  <c r="AA24" i="32" s="1"/>
  <c r="M24" i="32" s="1"/>
  <c r="L42" i="31"/>
  <c r="Z34" i="32" s="1"/>
  <c r="K42" i="31"/>
  <c r="J42" i="31"/>
  <c r="X34" i="32" s="1"/>
  <c r="I42" i="31"/>
  <c r="W34" i="32" s="1"/>
  <c r="H42" i="31"/>
  <c r="V34" i="32" s="1"/>
  <c r="G42" i="31"/>
  <c r="U34" i="32" s="1"/>
  <c r="F42" i="31"/>
  <c r="T34" i="32" s="1"/>
  <c r="E42" i="31"/>
  <c r="S34" i="32" s="1"/>
  <c r="D42" i="31"/>
  <c r="R34" i="32" s="1"/>
  <c r="C42" i="31"/>
  <c r="Q34" i="32" s="1"/>
  <c r="B42" i="31"/>
  <c r="P34" i="32" s="1"/>
  <c r="L41" i="31"/>
  <c r="Z33" i="32" s="1"/>
  <c r="K41" i="31"/>
  <c r="Y33" i="32" s="1"/>
  <c r="J41" i="31"/>
  <c r="X33" i="32" s="1"/>
  <c r="I41" i="31"/>
  <c r="W33" i="32" s="1"/>
  <c r="H41" i="31"/>
  <c r="V33" i="32" s="1"/>
  <c r="G41" i="31"/>
  <c r="U33" i="32" s="1"/>
  <c r="F41" i="31"/>
  <c r="T33" i="32" s="1"/>
  <c r="E41" i="31"/>
  <c r="S33" i="32" s="1"/>
  <c r="D41" i="31"/>
  <c r="R33" i="32" s="1"/>
  <c r="C41" i="31"/>
  <c r="Q33" i="32" s="1"/>
  <c r="B41" i="31"/>
  <c r="P33" i="32" s="1"/>
  <c r="L40" i="31"/>
  <c r="Z32" i="32" s="1"/>
  <c r="K40" i="31"/>
  <c r="Y32" i="32" s="1"/>
  <c r="J40" i="31"/>
  <c r="X32" i="32" s="1"/>
  <c r="I40" i="31"/>
  <c r="W32" i="32" s="1"/>
  <c r="H40" i="31"/>
  <c r="V32" i="32" s="1"/>
  <c r="G40" i="31"/>
  <c r="U32" i="32" s="1"/>
  <c r="F40" i="31"/>
  <c r="T32" i="32" s="1"/>
  <c r="E40" i="31"/>
  <c r="S32" i="32" s="1"/>
  <c r="D40" i="31"/>
  <c r="R32" i="32" s="1"/>
  <c r="C40" i="31"/>
  <c r="Q32" i="32" s="1"/>
  <c r="B40" i="31"/>
  <c r="P32" i="32" s="1"/>
  <c r="L39" i="31"/>
  <c r="Z31" i="32" s="1"/>
  <c r="K39" i="31"/>
  <c r="Y31" i="32" s="1"/>
  <c r="J39" i="31"/>
  <c r="X31" i="32" s="1"/>
  <c r="I39" i="31"/>
  <c r="W31" i="32" s="1"/>
  <c r="H39" i="31"/>
  <c r="V31" i="32" s="1"/>
  <c r="G39" i="31"/>
  <c r="U31" i="32" s="1"/>
  <c r="F39" i="31"/>
  <c r="T31" i="32" s="1"/>
  <c r="E39" i="31"/>
  <c r="S31" i="32" s="1"/>
  <c r="D39" i="31"/>
  <c r="R31" i="32" s="1"/>
  <c r="C39" i="31"/>
  <c r="Q31" i="32" s="1"/>
  <c r="B39" i="31"/>
  <c r="P31" i="32" s="1"/>
  <c r="L38" i="31"/>
  <c r="Z30" i="32" s="1"/>
  <c r="K38" i="31"/>
  <c r="Y30" i="32" s="1"/>
  <c r="J38" i="31"/>
  <c r="X30" i="32" s="1"/>
  <c r="I38" i="31"/>
  <c r="W30" i="32" s="1"/>
  <c r="H38" i="31"/>
  <c r="V30" i="32" s="1"/>
  <c r="G38" i="31"/>
  <c r="U30" i="32" s="1"/>
  <c r="F38" i="31"/>
  <c r="T30" i="32" s="1"/>
  <c r="E38" i="31"/>
  <c r="S30" i="32" s="1"/>
  <c r="D38" i="31"/>
  <c r="R30" i="32" s="1"/>
  <c r="C38" i="31"/>
  <c r="Q30" i="32" s="1"/>
  <c r="B38" i="31"/>
  <c r="P30" i="32" s="1"/>
  <c r="L37" i="31"/>
  <c r="Z29" i="32" s="1"/>
  <c r="K37" i="31"/>
  <c r="Y29" i="32" s="1"/>
  <c r="J37" i="31"/>
  <c r="X29" i="32" s="1"/>
  <c r="I37" i="31"/>
  <c r="W29" i="32" s="1"/>
  <c r="H37" i="31"/>
  <c r="V29" i="32" s="1"/>
  <c r="G37" i="31"/>
  <c r="U29" i="32" s="1"/>
  <c r="F37" i="31"/>
  <c r="T29" i="32" s="1"/>
  <c r="E37" i="31"/>
  <c r="S29" i="32" s="1"/>
  <c r="D37" i="31"/>
  <c r="R29" i="32" s="1"/>
  <c r="C37" i="31"/>
  <c r="Q29" i="32" s="1"/>
  <c r="B37" i="31"/>
  <c r="P29" i="32" s="1"/>
  <c r="L36" i="31"/>
  <c r="Z28" i="32" s="1"/>
  <c r="K36" i="31"/>
  <c r="Y28" i="32" s="1"/>
  <c r="J36" i="31"/>
  <c r="X28" i="32" s="1"/>
  <c r="I36" i="31"/>
  <c r="W28" i="32" s="1"/>
  <c r="H36" i="31"/>
  <c r="V28" i="32" s="1"/>
  <c r="G36" i="31"/>
  <c r="U28" i="32" s="1"/>
  <c r="F36" i="31"/>
  <c r="T28" i="32" s="1"/>
  <c r="E36" i="31"/>
  <c r="S28" i="32" s="1"/>
  <c r="D36" i="31"/>
  <c r="R28" i="32" s="1"/>
  <c r="C36" i="31"/>
  <c r="Q28" i="32" s="1"/>
  <c r="B36" i="31"/>
  <c r="P28" i="32" s="1"/>
  <c r="L35" i="31"/>
  <c r="Z27" i="32" s="1"/>
  <c r="K35" i="31"/>
  <c r="Y27" i="32" s="1"/>
  <c r="J35" i="31"/>
  <c r="X27" i="32" s="1"/>
  <c r="I35" i="31"/>
  <c r="W27" i="32" s="1"/>
  <c r="H35" i="31"/>
  <c r="V27" i="32" s="1"/>
  <c r="G35" i="31"/>
  <c r="U27" i="32" s="1"/>
  <c r="F35" i="31"/>
  <c r="T27" i="32" s="1"/>
  <c r="E35" i="31"/>
  <c r="S27" i="32" s="1"/>
  <c r="D35" i="31"/>
  <c r="R27" i="32" s="1"/>
  <c r="C35" i="31"/>
  <c r="Q27" i="32" s="1"/>
  <c r="B35" i="31"/>
  <c r="P27" i="32" s="1"/>
  <c r="L34" i="31"/>
  <c r="Z26" i="32" s="1"/>
  <c r="K34" i="31"/>
  <c r="Y26" i="32" s="1"/>
  <c r="J34" i="31"/>
  <c r="X26" i="32" s="1"/>
  <c r="I34" i="31"/>
  <c r="W26" i="32" s="1"/>
  <c r="H34" i="31"/>
  <c r="V26" i="32" s="1"/>
  <c r="G34" i="31"/>
  <c r="U26" i="32" s="1"/>
  <c r="F34" i="31"/>
  <c r="T26" i="32" s="1"/>
  <c r="E34" i="31"/>
  <c r="S26" i="32" s="1"/>
  <c r="D34" i="31"/>
  <c r="R26" i="32" s="1"/>
  <c r="C34" i="31"/>
  <c r="Q26" i="32" s="1"/>
  <c r="B34" i="31"/>
  <c r="P26" i="32" s="1"/>
  <c r="L33" i="31"/>
  <c r="Z25" i="32" s="1"/>
  <c r="K33" i="31"/>
  <c r="Y25" i="32" s="1"/>
  <c r="J33" i="31"/>
  <c r="X25" i="32" s="1"/>
  <c r="I33" i="31"/>
  <c r="W25" i="32" s="1"/>
  <c r="H33" i="31"/>
  <c r="V25" i="32" s="1"/>
  <c r="G33" i="31"/>
  <c r="U25" i="32" s="1"/>
  <c r="F33" i="31"/>
  <c r="T25" i="32" s="1"/>
  <c r="E33" i="31"/>
  <c r="S25" i="32" s="1"/>
  <c r="D33" i="31"/>
  <c r="R25" i="32" s="1"/>
  <c r="C33" i="31"/>
  <c r="Q25" i="32" s="1"/>
  <c r="B33" i="31"/>
  <c r="P25" i="32" s="1"/>
  <c r="L32" i="31"/>
  <c r="Z24" i="32" s="1"/>
  <c r="K32" i="31"/>
  <c r="Y24" i="32" s="1"/>
  <c r="J32" i="31"/>
  <c r="X24" i="32" s="1"/>
  <c r="I32" i="31"/>
  <c r="W24" i="32" s="1"/>
  <c r="H32" i="31"/>
  <c r="V24" i="32" s="1"/>
  <c r="G32" i="31"/>
  <c r="F32" i="31"/>
  <c r="T24" i="32" s="1"/>
  <c r="E32" i="31"/>
  <c r="S24" i="32" s="1"/>
  <c r="D32" i="31"/>
  <c r="R24" i="32" s="1"/>
  <c r="C32" i="31"/>
  <c r="Q24" i="32" s="1"/>
  <c r="B32" i="31"/>
  <c r="P24" i="32" s="1"/>
  <c r="P28" i="30"/>
  <c r="O28" i="30"/>
  <c r="N28" i="30"/>
  <c r="M28" i="30"/>
  <c r="L28" i="30"/>
  <c r="K28" i="30"/>
  <c r="J28" i="30"/>
  <c r="I28" i="30"/>
  <c r="H28" i="30"/>
  <c r="G28" i="30"/>
  <c r="F28" i="30"/>
  <c r="E28" i="30"/>
  <c r="D28" i="30"/>
  <c r="P27" i="30"/>
  <c r="O27" i="30"/>
  <c r="N27" i="30"/>
  <c r="M27" i="30"/>
  <c r="L27" i="30"/>
  <c r="K27" i="30"/>
  <c r="J27" i="30"/>
  <c r="I27" i="30"/>
  <c r="H27" i="30"/>
  <c r="G27" i="30"/>
  <c r="F27" i="30"/>
  <c r="E27" i="30"/>
  <c r="D27" i="30"/>
  <c r="P26" i="30"/>
  <c r="O26" i="30"/>
  <c r="N26" i="30"/>
  <c r="M26" i="30"/>
  <c r="L26" i="30"/>
  <c r="K26" i="30"/>
  <c r="J26" i="30"/>
  <c r="I26" i="30"/>
  <c r="H26" i="30"/>
  <c r="G26" i="30"/>
  <c r="F26" i="30"/>
  <c r="E26" i="30"/>
  <c r="D26" i="30"/>
  <c r="P25" i="30"/>
  <c r="O25" i="30"/>
  <c r="N25" i="30"/>
  <c r="M25" i="30"/>
  <c r="L25" i="30"/>
  <c r="K25" i="30"/>
  <c r="J25" i="30"/>
  <c r="I25" i="30"/>
  <c r="H25" i="30"/>
  <c r="G25" i="30"/>
  <c r="F25" i="30"/>
  <c r="E25" i="30"/>
  <c r="D25" i="30"/>
  <c r="P24" i="30"/>
  <c r="O24" i="30"/>
  <c r="N24" i="30"/>
  <c r="M24" i="30"/>
  <c r="L24" i="30"/>
  <c r="K24" i="30"/>
  <c r="J24" i="30"/>
  <c r="I24" i="30"/>
  <c r="H24" i="30"/>
  <c r="G24" i="30"/>
  <c r="F24" i="30"/>
  <c r="E24" i="30"/>
  <c r="D24" i="30"/>
  <c r="P23" i="30"/>
  <c r="O23" i="30"/>
  <c r="N23" i="30"/>
  <c r="M23" i="30"/>
  <c r="L23" i="30"/>
  <c r="K23" i="30"/>
  <c r="J23" i="30"/>
  <c r="I23" i="30"/>
  <c r="H23" i="30"/>
  <c r="G23" i="30"/>
  <c r="F23" i="30"/>
  <c r="E23" i="30"/>
  <c r="D23" i="30"/>
  <c r="P22" i="30"/>
  <c r="O22" i="30"/>
  <c r="N22" i="30"/>
  <c r="M22" i="30"/>
  <c r="L22" i="30"/>
  <c r="K22" i="30"/>
  <c r="J22" i="30"/>
  <c r="I22" i="30"/>
  <c r="H22" i="30"/>
  <c r="G22" i="30"/>
  <c r="F22" i="30"/>
  <c r="E22" i="30"/>
  <c r="D22" i="30"/>
  <c r="P21" i="30"/>
  <c r="O21" i="30"/>
  <c r="N21" i="30"/>
  <c r="M21" i="30"/>
  <c r="L21" i="30"/>
  <c r="K21" i="30"/>
  <c r="J21" i="30"/>
  <c r="I21" i="30"/>
  <c r="H21" i="30"/>
  <c r="G21" i="30"/>
  <c r="F21" i="30"/>
  <c r="E21" i="30"/>
  <c r="D21" i="30"/>
  <c r="P20" i="30"/>
  <c r="O20" i="30"/>
  <c r="N20" i="30"/>
  <c r="M20" i="30"/>
  <c r="L20" i="30"/>
  <c r="K20" i="30"/>
  <c r="J20" i="30"/>
  <c r="I20" i="30"/>
  <c r="H20" i="30"/>
  <c r="G20" i="30"/>
  <c r="F20" i="30"/>
  <c r="E20" i="30"/>
  <c r="D20" i="30"/>
  <c r="P19" i="30"/>
  <c r="O19" i="30"/>
  <c r="N19" i="30"/>
  <c r="M19" i="30"/>
  <c r="L19" i="30"/>
  <c r="K19" i="30"/>
  <c r="J19" i="30"/>
  <c r="I19" i="30"/>
  <c r="H19" i="30"/>
  <c r="G19" i="30"/>
  <c r="F19" i="30"/>
  <c r="E19" i="30"/>
  <c r="D19" i="30"/>
  <c r="P18" i="30"/>
  <c r="O18" i="30"/>
  <c r="N18" i="30"/>
  <c r="M18" i="30"/>
  <c r="L18" i="30"/>
  <c r="K18" i="30"/>
  <c r="J18" i="30"/>
  <c r="I18" i="30"/>
  <c r="H18" i="30"/>
  <c r="G18" i="30"/>
  <c r="F18" i="30"/>
  <c r="E18" i="30"/>
  <c r="D18" i="30"/>
  <c r="P17" i="30"/>
  <c r="O17" i="30"/>
  <c r="N17" i="30"/>
  <c r="M17" i="30"/>
  <c r="L17" i="30"/>
  <c r="K17" i="30"/>
  <c r="J17" i="30"/>
  <c r="I17" i="30"/>
  <c r="H17" i="30"/>
  <c r="G17" i="30"/>
  <c r="F17" i="30"/>
  <c r="E17" i="30"/>
  <c r="D17" i="30"/>
  <c r="P16" i="30"/>
  <c r="O16" i="30"/>
  <c r="N16" i="30"/>
  <c r="M16" i="30"/>
  <c r="L16" i="30"/>
  <c r="K16" i="30"/>
  <c r="J16" i="30"/>
  <c r="I16" i="30"/>
  <c r="H16" i="30"/>
  <c r="G16" i="30"/>
  <c r="F16" i="30"/>
  <c r="E16" i="30"/>
  <c r="D16" i="30"/>
  <c r="P15" i="30"/>
  <c r="O15" i="30"/>
  <c r="N15" i="30"/>
  <c r="M15" i="30"/>
  <c r="L15" i="30"/>
  <c r="K15" i="30"/>
  <c r="J15" i="30"/>
  <c r="I15" i="30"/>
  <c r="H15" i="30"/>
  <c r="G15" i="30"/>
  <c r="F15" i="30"/>
  <c r="E15" i="30"/>
  <c r="D15" i="30"/>
  <c r="P14" i="30"/>
  <c r="O14" i="30"/>
  <c r="N14" i="30"/>
  <c r="M14" i="30"/>
  <c r="L14" i="30"/>
  <c r="K14" i="30"/>
  <c r="J14" i="30"/>
  <c r="I14" i="30"/>
  <c r="H14" i="30"/>
  <c r="G14" i="30"/>
  <c r="F14" i="30"/>
  <c r="E14" i="30"/>
  <c r="D14" i="30"/>
  <c r="P13" i="30"/>
  <c r="O13" i="30"/>
  <c r="N13" i="30"/>
  <c r="M13" i="30"/>
  <c r="L13" i="30"/>
  <c r="K13" i="30"/>
  <c r="J13" i="30"/>
  <c r="I13" i="30"/>
  <c r="H13" i="30"/>
  <c r="G13" i="30"/>
  <c r="F13" i="30"/>
  <c r="E13" i="30"/>
  <c r="D13" i="30"/>
  <c r="P12" i="30"/>
  <c r="O12" i="30"/>
  <c r="N12" i="30"/>
  <c r="M12" i="30"/>
  <c r="L12" i="30"/>
  <c r="K12" i="30"/>
  <c r="J12" i="30"/>
  <c r="I12" i="30"/>
  <c r="H12" i="30"/>
  <c r="G12" i="30"/>
  <c r="F12" i="30"/>
  <c r="E12" i="30"/>
  <c r="D12" i="30"/>
  <c r="P11" i="30"/>
  <c r="O11" i="30"/>
  <c r="N11" i="30"/>
  <c r="M11" i="30"/>
  <c r="L11" i="30"/>
  <c r="K11" i="30"/>
  <c r="J11" i="30"/>
  <c r="I11" i="30"/>
  <c r="H11" i="30"/>
  <c r="G11" i="30"/>
  <c r="F11" i="30"/>
  <c r="E11" i="30"/>
  <c r="D11" i="30"/>
  <c r="P10" i="30"/>
  <c r="O10" i="30"/>
  <c r="N10" i="30"/>
  <c r="M10" i="30"/>
  <c r="L10" i="30"/>
  <c r="K10" i="30"/>
  <c r="J10" i="30"/>
  <c r="I10" i="30"/>
  <c r="H10" i="30"/>
  <c r="G10" i="30"/>
  <c r="F10" i="30"/>
  <c r="E10" i="30"/>
  <c r="D10" i="30"/>
  <c r="P9" i="30"/>
  <c r="O9" i="30"/>
  <c r="N9" i="30"/>
  <c r="M9" i="30"/>
  <c r="L9" i="30"/>
  <c r="K9" i="30"/>
  <c r="J9" i="30"/>
  <c r="I9" i="30"/>
  <c r="H9" i="30"/>
  <c r="G9" i="30"/>
  <c r="F9" i="30"/>
  <c r="E9" i="30"/>
  <c r="D9" i="30"/>
  <c r="P8" i="30"/>
  <c r="O8" i="30"/>
  <c r="N8" i="30"/>
  <c r="M8" i="30"/>
  <c r="L8" i="30"/>
  <c r="K8" i="30"/>
  <c r="J8" i="30"/>
  <c r="I8" i="30"/>
  <c r="H8" i="30"/>
  <c r="G8" i="30"/>
  <c r="F8" i="30"/>
  <c r="E8" i="30"/>
  <c r="D8" i="30"/>
  <c r="P7" i="30"/>
  <c r="O7" i="30"/>
  <c r="N7" i="30"/>
  <c r="M7" i="30"/>
  <c r="L7" i="30"/>
  <c r="K7" i="30"/>
  <c r="J7" i="30"/>
  <c r="I7" i="30"/>
  <c r="H7" i="30"/>
  <c r="G7" i="30"/>
  <c r="F7" i="30"/>
  <c r="E7" i="30"/>
  <c r="D7" i="30"/>
  <c r="P6" i="30"/>
  <c r="O6" i="30"/>
  <c r="N6" i="30"/>
  <c r="M6" i="30"/>
  <c r="L6" i="30"/>
  <c r="K6" i="30"/>
  <c r="J6" i="30"/>
  <c r="I6" i="30"/>
  <c r="H6" i="30"/>
  <c r="G6" i="30"/>
  <c r="F6" i="30"/>
  <c r="E6" i="30"/>
  <c r="D6" i="30"/>
  <c r="P5" i="30"/>
  <c r="O5" i="30"/>
  <c r="N5" i="30"/>
  <c r="M5" i="30"/>
  <c r="L5" i="30"/>
  <c r="K5" i="30"/>
  <c r="J5" i="30"/>
  <c r="I5" i="30"/>
  <c r="H5" i="30"/>
  <c r="G5" i="30"/>
  <c r="F5" i="30"/>
  <c r="E5" i="30"/>
  <c r="D5" i="30"/>
  <c r="P4" i="30"/>
  <c r="O4" i="30"/>
  <c r="N4" i="30"/>
  <c r="M4" i="30"/>
  <c r="L4" i="30"/>
  <c r="K4" i="30"/>
  <c r="J4" i="30"/>
  <c r="I4" i="30"/>
  <c r="H4" i="30"/>
  <c r="G4" i="30"/>
  <c r="F4" i="30"/>
  <c r="E4" i="30"/>
  <c r="D4" i="30"/>
  <c r="P28" i="28"/>
  <c r="O28" i="28"/>
  <c r="N28" i="28"/>
  <c r="M28" i="28"/>
  <c r="L28" i="28"/>
  <c r="K28" i="28"/>
  <c r="J28" i="28"/>
  <c r="I28" i="28"/>
  <c r="H28" i="28"/>
  <c r="G28" i="28"/>
  <c r="F28" i="28"/>
  <c r="E28" i="28"/>
  <c r="D28" i="28"/>
  <c r="P27" i="28"/>
  <c r="O27" i="28"/>
  <c r="N27" i="28"/>
  <c r="M27" i="28"/>
  <c r="L27" i="28"/>
  <c r="K27" i="28"/>
  <c r="J27" i="28"/>
  <c r="I27" i="28"/>
  <c r="H27" i="28"/>
  <c r="G27" i="28"/>
  <c r="F27" i="28"/>
  <c r="E27" i="28"/>
  <c r="D27" i="28"/>
  <c r="P26" i="28"/>
  <c r="O26" i="28"/>
  <c r="N26" i="28"/>
  <c r="M26" i="28"/>
  <c r="L26" i="28"/>
  <c r="K26" i="28"/>
  <c r="J26" i="28"/>
  <c r="I26" i="28"/>
  <c r="H26" i="28"/>
  <c r="G26" i="28"/>
  <c r="F26" i="28"/>
  <c r="E26" i="28"/>
  <c r="D26" i="28"/>
  <c r="P25" i="28"/>
  <c r="O25" i="28"/>
  <c r="N25" i="28"/>
  <c r="M25" i="28"/>
  <c r="L25" i="28"/>
  <c r="K25" i="28"/>
  <c r="J25" i="28"/>
  <c r="I25" i="28"/>
  <c r="H25" i="28"/>
  <c r="G25" i="28"/>
  <c r="F25" i="28"/>
  <c r="E25" i="28"/>
  <c r="D25" i="28"/>
  <c r="P24" i="28"/>
  <c r="O24" i="28"/>
  <c r="N24" i="28"/>
  <c r="M24" i="28"/>
  <c r="L24" i="28"/>
  <c r="K24" i="28"/>
  <c r="J24" i="28"/>
  <c r="I24" i="28"/>
  <c r="H24" i="28"/>
  <c r="G24" i="28"/>
  <c r="F24" i="28"/>
  <c r="E24" i="28"/>
  <c r="D24" i="28"/>
  <c r="P23" i="28"/>
  <c r="O23" i="28"/>
  <c r="N23" i="28"/>
  <c r="M23" i="28"/>
  <c r="L23" i="28"/>
  <c r="K23" i="28"/>
  <c r="J23" i="28"/>
  <c r="I23" i="28"/>
  <c r="H23" i="28"/>
  <c r="G23" i="28"/>
  <c r="F23" i="28"/>
  <c r="E23" i="28"/>
  <c r="D23" i="28"/>
  <c r="P22" i="28"/>
  <c r="O22" i="28"/>
  <c r="N22" i="28"/>
  <c r="M22" i="28"/>
  <c r="L22" i="28"/>
  <c r="K22" i="28"/>
  <c r="J22" i="28"/>
  <c r="I22" i="28"/>
  <c r="H22" i="28"/>
  <c r="G22" i="28"/>
  <c r="F22" i="28"/>
  <c r="E22" i="28"/>
  <c r="D22" i="28"/>
  <c r="P21" i="28"/>
  <c r="O21" i="28"/>
  <c r="N21" i="28"/>
  <c r="M21" i="28"/>
  <c r="L21" i="28"/>
  <c r="K21" i="28"/>
  <c r="J21" i="28"/>
  <c r="I21" i="28"/>
  <c r="H21" i="28"/>
  <c r="G21" i="28"/>
  <c r="F21" i="28"/>
  <c r="E21" i="28"/>
  <c r="D21" i="28"/>
  <c r="P20" i="28"/>
  <c r="O20" i="28"/>
  <c r="N20" i="28"/>
  <c r="M20" i="28"/>
  <c r="L20" i="28"/>
  <c r="K20" i="28"/>
  <c r="J20" i="28"/>
  <c r="I20" i="28"/>
  <c r="H20" i="28"/>
  <c r="G20" i="28"/>
  <c r="F20" i="28"/>
  <c r="E20" i="28"/>
  <c r="D20" i="28"/>
  <c r="P19" i="28"/>
  <c r="O19" i="28"/>
  <c r="N19" i="28"/>
  <c r="M19" i="28"/>
  <c r="L19" i="28"/>
  <c r="K19" i="28"/>
  <c r="J19" i="28"/>
  <c r="I19" i="28"/>
  <c r="H19" i="28"/>
  <c r="G19" i="28"/>
  <c r="F19" i="28"/>
  <c r="E19" i="28"/>
  <c r="D19" i="28"/>
  <c r="P18" i="28"/>
  <c r="O18" i="28"/>
  <c r="N18" i="28"/>
  <c r="M18" i="28"/>
  <c r="L18" i="28"/>
  <c r="K18" i="28"/>
  <c r="J18" i="28"/>
  <c r="I18" i="28"/>
  <c r="H18" i="28"/>
  <c r="G18" i="28"/>
  <c r="F18" i="28"/>
  <c r="E18" i="28"/>
  <c r="D18" i="28"/>
  <c r="P17" i="28"/>
  <c r="O17" i="28"/>
  <c r="N17" i="28"/>
  <c r="M17" i="28"/>
  <c r="L17" i="28"/>
  <c r="K17" i="28"/>
  <c r="J17" i="28"/>
  <c r="I17" i="28"/>
  <c r="H17" i="28"/>
  <c r="G17" i="28"/>
  <c r="F17" i="28"/>
  <c r="E17" i="28"/>
  <c r="D17" i="28"/>
  <c r="P16" i="28"/>
  <c r="O16" i="28"/>
  <c r="N16" i="28"/>
  <c r="M16" i="28"/>
  <c r="L16" i="28"/>
  <c r="K16" i="28"/>
  <c r="J16" i="28"/>
  <c r="I16" i="28"/>
  <c r="H16" i="28"/>
  <c r="G16" i="28"/>
  <c r="F16" i="28"/>
  <c r="E16" i="28"/>
  <c r="D16" i="28"/>
  <c r="P15" i="28"/>
  <c r="O15" i="28"/>
  <c r="N15" i="28"/>
  <c r="M15" i="28"/>
  <c r="L15" i="28"/>
  <c r="K15" i="28"/>
  <c r="J15" i="28"/>
  <c r="I15" i="28"/>
  <c r="H15" i="28"/>
  <c r="G15" i="28"/>
  <c r="F15" i="28"/>
  <c r="E15" i="28"/>
  <c r="D15" i="28"/>
  <c r="P14" i="28"/>
  <c r="O14" i="28"/>
  <c r="N14" i="28"/>
  <c r="M14" i="28"/>
  <c r="L14" i="28"/>
  <c r="K14" i="28"/>
  <c r="J14" i="28"/>
  <c r="I14" i="28"/>
  <c r="H14" i="28"/>
  <c r="G14" i="28"/>
  <c r="F14" i="28"/>
  <c r="E14" i="28"/>
  <c r="D14" i="28"/>
  <c r="P13" i="28"/>
  <c r="O13" i="28"/>
  <c r="N13" i="28"/>
  <c r="M13" i="28"/>
  <c r="L13" i="28"/>
  <c r="K13" i="28"/>
  <c r="J13" i="28"/>
  <c r="I13" i="28"/>
  <c r="H13" i="28"/>
  <c r="G13" i="28"/>
  <c r="F13" i="28"/>
  <c r="E13" i="28"/>
  <c r="D13" i="28"/>
  <c r="P12" i="28"/>
  <c r="O12" i="28"/>
  <c r="N12" i="28"/>
  <c r="M12" i="28"/>
  <c r="L12" i="28"/>
  <c r="K12" i="28"/>
  <c r="J12" i="28"/>
  <c r="I12" i="28"/>
  <c r="H12" i="28"/>
  <c r="G12" i="28"/>
  <c r="F12" i="28"/>
  <c r="E12" i="28"/>
  <c r="D12" i="28"/>
  <c r="P11" i="28"/>
  <c r="O11" i="28"/>
  <c r="N11" i="28"/>
  <c r="M11" i="28"/>
  <c r="L11" i="28"/>
  <c r="K11" i="28"/>
  <c r="J11" i="28"/>
  <c r="I11" i="28"/>
  <c r="H11" i="28"/>
  <c r="G11" i="28"/>
  <c r="F11" i="28"/>
  <c r="E11" i="28"/>
  <c r="D11" i="28"/>
  <c r="P10" i="28"/>
  <c r="O10" i="28"/>
  <c r="N10" i="28"/>
  <c r="M10" i="28"/>
  <c r="L10" i="28"/>
  <c r="K10" i="28"/>
  <c r="J10" i="28"/>
  <c r="I10" i="28"/>
  <c r="H10" i="28"/>
  <c r="G10" i="28"/>
  <c r="F10" i="28"/>
  <c r="E10" i="28"/>
  <c r="D10" i="28"/>
  <c r="P9" i="28"/>
  <c r="O9" i="28"/>
  <c r="N9" i="28"/>
  <c r="M9" i="28"/>
  <c r="L9" i="28"/>
  <c r="K9" i="28"/>
  <c r="J9" i="28"/>
  <c r="I9" i="28"/>
  <c r="H9" i="28"/>
  <c r="G9" i="28"/>
  <c r="F9" i="28"/>
  <c r="E9" i="28"/>
  <c r="D9" i="28"/>
  <c r="P8" i="28"/>
  <c r="O8" i="28"/>
  <c r="N8" i="28"/>
  <c r="M8" i="28"/>
  <c r="L8" i="28"/>
  <c r="K8" i="28"/>
  <c r="J8" i="28"/>
  <c r="I8" i="28"/>
  <c r="H8" i="28"/>
  <c r="G8" i="28"/>
  <c r="F8" i="28"/>
  <c r="E8" i="28"/>
  <c r="D8" i="28"/>
  <c r="P7" i="28"/>
  <c r="O7" i="28"/>
  <c r="N7" i="28"/>
  <c r="M7" i="28"/>
  <c r="L7" i="28"/>
  <c r="K7" i="28"/>
  <c r="J7" i="28"/>
  <c r="I7" i="28"/>
  <c r="H7" i="28"/>
  <c r="G7" i="28"/>
  <c r="F7" i="28"/>
  <c r="E7" i="28"/>
  <c r="D7" i="28"/>
  <c r="P6" i="28"/>
  <c r="O6" i="28"/>
  <c r="N6" i="28"/>
  <c r="M6" i="28"/>
  <c r="L6" i="28"/>
  <c r="K6" i="28"/>
  <c r="J6" i="28"/>
  <c r="I6" i="28"/>
  <c r="H6" i="28"/>
  <c r="G6" i="28"/>
  <c r="F6" i="28"/>
  <c r="E6" i="28"/>
  <c r="D6" i="28"/>
  <c r="P5" i="28"/>
  <c r="O5" i="28"/>
  <c r="N5" i="28"/>
  <c r="M5" i="28"/>
  <c r="L5" i="28"/>
  <c r="K5" i="28"/>
  <c r="J5" i="28"/>
  <c r="I5" i="28"/>
  <c r="H5" i="28"/>
  <c r="G5" i="28"/>
  <c r="F5" i="28"/>
  <c r="E5" i="28"/>
  <c r="D5" i="28"/>
  <c r="P4" i="28"/>
  <c r="O4" i="28"/>
  <c r="N4" i="28"/>
  <c r="M4" i="28"/>
  <c r="L4" i="28"/>
  <c r="K4" i="28"/>
  <c r="J4" i="28"/>
  <c r="I4" i="28"/>
  <c r="H4" i="28"/>
  <c r="G4" i="28"/>
  <c r="F4" i="28"/>
  <c r="E4" i="28"/>
  <c r="D4" i="28"/>
  <c r="B33" i="17"/>
  <c r="P25" i="26" s="1"/>
  <c r="C33" i="17"/>
  <c r="Q25" i="26" s="1"/>
  <c r="D33" i="17"/>
  <c r="R25" i="26" s="1"/>
  <c r="E33" i="17"/>
  <c r="S25" i="26" s="1"/>
  <c r="F33" i="17"/>
  <c r="T25" i="26" s="1"/>
  <c r="G33" i="17"/>
  <c r="U25" i="26" s="1"/>
  <c r="H33" i="17"/>
  <c r="V25" i="26" s="1"/>
  <c r="I33" i="17"/>
  <c r="W25" i="26" s="1"/>
  <c r="J33" i="17"/>
  <c r="X25" i="26" s="1"/>
  <c r="K33" i="17"/>
  <c r="Y25" i="26" s="1"/>
  <c r="L33" i="17"/>
  <c r="Z25" i="26" s="1"/>
  <c r="B34" i="17"/>
  <c r="P26" i="26" s="1"/>
  <c r="C34" i="17"/>
  <c r="Q26" i="26" s="1"/>
  <c r="D34" i="17"/>
  <c r="R26" i="26" s="1"/>
  <c r="E34" i="17"/>
  <c r="S26" i="26" s="1"/>
  <c r="F34" i="17"/>
  <c r="T26" i="26" s="1"/>
  <c r="G34" i="17"/>
  <c r="U26" i="26" s="1"/>
  <c r="H34" i="17"/>
  <c r="V26" i="26" s="1"/>
  <c r="I34" i="17"/>
  <c r="W26" i="26" s="1"/>
  <c r="J34" i="17"/>
  <c r="X26" i="26" s="1"/>
  <c r="K34" i="17"/>
  <c r="Y26" i="26" s="1"/>
  <c r="L34" i="17"/>
  <c r="Z26" i="26" s="1"/>
  <c r="B35" i="17"/>
  <c r="P27" i="26" s="1"/>
  <c r="C35" i="17"/>
  <c r="Q27" i="26" s="1"/>
  <c r="D35" i="17"/>
  <c r="R27" i="26" s="1"/>
  <c r="E35" i="17"/>
  <c r="S27" i="26" s="1"/>
  <c r="F35" i="17"/>
  <c r="T27" i="26" s="1"/>
  <c r="G35" i="17"/>
  <c r="U27" i="26" s="1"/>
  <c r="H35" i="17"/>
  <c r="V27" i="26" s="1"/>
  <c r="I35" i="17"/>
  <c r="W27" i="26" s="1"/>
  <c r="J35" i="17"/>
  <c r="X27" i="26" s="1"/>
  <c r="K35" i="17"/>
  <c r="Y27" i="26" s="1"/>
  <c r="L35" i="17"/>
  <c r="Z27" i="26" s="1"/>
  <c r="B36" i="17"/>
  <c r="P28" i="26" s="1"/>
  <c r="C36" i="17"/>
  <c r="Q28" i="26" s="1"/>
  <c r="D36" i="17"/>
  <c r="R28" i="26" s="1"/>
  <c r="E36" i="17"/>
  <c r="S28" i="26" s="1"/>
  <c r="F36" i="17"/>
  <c r="T28" i="26" s="1"/>
  <c r="G36" i="17"/>
  <c r="U28" i="26" s="1"/>
  <c r="H36" i="17"/>
  <c r="V28" i="26" s="1"/>
  <c r="I36" i="17"/>
  <c r="W28" i="26" s="1"/>
  <c r="J36" i="17"/>
  <c r="X28" i="26" s="1"/>
  <c r="K36" i="17"/>
  <c r="Y28" i="26" s="1"/>
  <c r="L36" i="17"/>
  <c r="Z28" i="26" s="1"/>
  <c r="B37" i="17"/>
  <c r="P29" i="26" s="1"/>
  <c r="C37" i="17"/>
  <c r="Q29" i="26" s="1"/>
  <c r="D37" i="17"/>
  <c r="R29" i="26" s="1"/>
  <c r="E37" i="17"/>
  <c r="S29" i="26" s="1"/>
  <c r="F37" i="17"/>
  <c r="T29" i="26" s="1"/>
  <c r="G37" i="17"/>
  <c r="U29" i="26" s="1"/>
  <c r="H37" i="17"/>
  <c r="V29" i="26" s="1"/>
  <c r="I37" i="17"/>
  <c r="W29" i="26" s="1"/>
  <c r="J37" i="17"/>
  <c r="X29" i="26" s="1"/>
  <c r="K37" i="17"/>
  <c r="Y29" i="26" s="1"/>
  <c r="L37" i="17"/>
  <c r="Z29" i="26" s="1"/>
  <c r="B38" i="17"/>
  <c r="C38" i="17"/>
  <c r="Q30" i="26" s="1"/>
  <c r="D38" i="17"/>
  <c r="R30" i="26" s="1"/>
  <c r="E38" i="17"/>
  <c r="S30" i="26" s="1"/>
  <c r="F38" i="17"/>
  <c r="T30" i="26" s="1"/>
  <c r="G38" i="17"/>
  <c r="U30" i="26" s="1"/>
  <c r="H38" i="17"/>
  <c r="V30" i="26" s="1"/>
  <c r="I38" i="17"/>
  <c r="W30" i="26" s="1"/>
  <c r="J38" i="17"/>
  <c r="X30" i="26" s="1"/>
  <c r="K38" i="17"/>
  <c r="Y30" i="26" s="1"/>
  <c r="L38" i="17"/>
  <c r="Z30" i="26" s="1"/>
  <c r="B39" i="17"/>
  <c r="P31" i="26" s="1"/>
  <c r="C39" i="17"/>
  <c r="Q31" i="26" s="1"/>
  <c r="D39" i="17"/>
  <c r="R31" i="26" s="1"/>
  <c r="E39" i="17"/>
  <c r="S31" i="26" s="1"/>
  <c r="F39" i="17"/>
  <c r="T31" i="26" s="1"/>
  <c r="G39" i="17"/>
  <c r="U31" i="26" s="1"/>
  <c r="H39" i="17"/>
  <c r="V31" i="26" s="1"/>
  <c r="I39" i="17"/>
  <c r="W31" i="26" s="1"/>
  <c r="J39" i="17"/>
  <c r="X31" i="26" s="1"/>
  <c r="K39" i="17"/>
  <c r="Y31" i="26" s="1"/>
  <c r="L39" i="17"/>
  <c r="Z31" i="26" s="1"/>
  <c r="B40" i="17"/>
  <c r="P32" i="26" s="1"/>
  <c r="C40" i="17"/>
  <c r="Q32" i="26" s="1"/>
  <c r="D40" i="17"/>
  <c r="R32" i="26" s="1"/>
  <c r="E40" i="17"/>
  <c r="S32" i="26" s="1"/>
  <c r="F40" i="17"/>
  <c r="T32" i="26" s="1"/>
  <c r="G40" i="17"/>
  <c r="U32" i="26" s="1"/>
  <c r="H40" i="17"/>
  <c r="V32" i="26" s="1"/>
  <c r="I40" i="17"/>
  <c r="W32" i="26" s="1"/>
  <c r="J40" i="17"/>
  <c r="X32" i="26" s="1"/>
  <c r="K40" i="17"/>
  <c r="Y32" i="26" s="1"/>
  <c r="L40" i="17"/>
  <c r="Z32" i="26" s="1"/>
  <c r="B41" i="17"/>
  <c r="P33" i="26" s="1"/>
  <c r="C41" i="17"/>
  <c r="Q33" i="26" s="1"/>
  <c r="D41" i="17"/>
  <c r="R33" i="26" s="1"/>
  <c r="E41" i="17"/>
  <c r="S33" i="26" s="1"/>
  <c r="F41" i="17"/>
  <c r="T33" i="26" s="1"/>
  <c r="G41" i="17"/>
  <c r="U33" i="26" s="1"/>
  <c r="H41" i="17"/>
  <c r="V33" i="26" s="1"/>
  <c r="I41" i="17"/>
  <c r="W33" i="26" s="1"/>
  <c r="J41" i="17"/>
  <c r="X33" i="26" s="1"/>
  <c r="K41" i="17"/>
  <c r="Y33" i="26" s="1"/>
  <c r="L41" i="17"/>
  <c r="Z33" i="26" s="1"/>
  <c r="C42" i="17"/>
  <c r="Q34" i="26" s="1"/>
  <c r="D42" i="17"/>
  <c r="R34" i="26" s="1"/>
  <c r="E42" i="17"/>
  <c r="S34" i="26" s="1"/>
  <c r="F42" i="17"/>
  <c r="T34" i="26" s="1"/>
  <c r="G42" i="17"/>
  <c r="U34" i="26" s="1"/>
  <c r="H42" i="17"/>
  <c r="V34" i="26" s="1"/>
  <c r="I42" i="17"/>
  <c r="W34" i="26" s="1"/>
  <c r="J42" i="17"/>
  <c r="X34" i="26" s="1"/>
  <c r="K42" i="17"/>
  <c r="Y34" i="26" s="1"/>
  <c r="L42" i="17"/>
  <c r="Z34" i="26" s="1"/>
  <c r="C32" i="17"/>
  <c r="Q24" i="26" s="1"/>
  <c r="D32" i="17"/>
  <c r="R24" i="26" s="1"/>
  <c r="E32" i="17"/>
  <c r="S24" i="26" s="1"/>
  <c r="F32" i="17"/>
  <c r="T24" i="26" s="1"/>
  <c r="G32" i="17"/>
  <c r="U24" i="26" s="1"/>
  <c r="H32" i="17"/>
  <c r="V24" i="26" s="1"/>
  <c r="I32" i="17"/>
  <c r="W24" i="26" s="1"/>
  <c r="J32" i="17"/>
  <c r="K32" i="17"/>
  <c r="L32" i="17"/>
  <c r="Z24" i="26" s="1"/>
  <c r="P24" i="26"/>
  <c r="C42" i="5"/>
  <c r="C35" i="5"/>
  <c r="G40" i="5"/>
  <c r="U13" i="26" s="1"/>
  <c r="B42" i="5"/>
  <c r="B41" i="5"/>
  <c r="B40" i="5"/>
  <c r="B39" i="5"/>
  <c r="B38" i="5"/>
  <c r="B37" i="5"/>
  <c r="B36" i="5"/>
  <c r="B35" i="5"/>
  <c r="B34" i="5"/>
  <c r="B33" i="5"/>
  <c r="C33" i="5"/>
  <c r="D33" i="5"/>
  <c r="R6" i="26" s="1"/>
  <c r="E33" i="5"/>
  <c r="S6" i="26" s="1"/>
  <c r="F33" i="5"/>
  <c r="T6" i="26" s="1"/>
  <c r="G33" i="5"/>
  <c r="U6" i="26" s="1"/>
  <c r="H33" i="5"/>
  <c r="V6" i="26" s="1"/>
  <c r="I33" i="5"/>
  <c r="W6" i="26" s="1"/>
  <c r="J33" i="5"/>
  <c r="X6" i="26" s="1"/>
  <c r="K33" i="5"/>
  <c r="Y6" i="26" s="1"/>
  <c r="L33" i="5"/>
  <c r="Z6" i="26" s="1"/>
  <c r="C34" i="5"/>
  <c r="D34" i="5"/>
  <c r="R7" i="26" s="1"/>
  <c r="E34" i="5"/>
  <c r="S7" i="26" s="1"/>
  <c r="F34" i="5"/>
  <c r="T7" i="26" s="1"/>
  <c r="G34" i="5"/>
  <c r="U7" i="26" s="1"/>
  <c r="H34" i="5"/>
  <c r="V7" i="26" s="1"/>
  <c r="I34" i="5"/>
  <c r="W7" i="26" s="1"/>
  <c r="J34" i="5"/>
  <c r="X7" i="26" s="1"/>
  <c r="K34" i="5"/>
  <c r="Y7" i="26" s="1"/>
  <c r="L34" i="5"/>
  <c r="Z7" i="26" s="1"/>
  <c r="D35" i="5"/>
  <c r="R8" i="26" s="1"/>
  <c r="E35" i="5"/>
  <c r="S8" i="26" s="1"/>
  <c r="F35" i="5"/>
  <c r="T8" i="26" s="1"/>
  <c r="G35" i="5"/>
  <c r="U8" i="26" s="1"/>
  <c r="H35" i="5"/>
  <c r="V8" i="26" s="1"/>
  <c r="I35" i="5"/>
  <c r="W8" i="26" s="1"/>
  <c r="J35" i="5"/>
  <c r="X8" i="26" s="1"/>
  <c r="K35" i="5"/>
  <c r="Y8" i="26" s="1"/>
  <c r="L35" i="5"/>
  <c r="Z8" i="26" s="1"/>
  <c r="C36" i="5"/>
  <c r="D36" i="5"/>
  <c r="R9" i="26" s="1"/>
  <c r="E36" i="5"/>
  <c r="S9" i="26" s="1"/>
  <c r="F36" i="5"/>
  <c r="T9" i="26" s="1"/>
  <c r="G36" i="5"/>
  <c r="U9" i="26" s="1"/>
  <c r="H36" i="5"/>
  <c r="V9" i="26" s="1"/>
  <c r="I36" i="5"/>
  <c r="W9" i="26" s="1"/>
  <c r="J36" i="5"/>
  <c r="X9" i="26" s="1"/>
  <c r="K36" i="5"/>
  <c r="Y9" i="26" s="1"/>
  <c r="L36" i="5"/>
  <c r="Z9" i="26" s="1"/>
  <c r="C37" i="5"/>
  <c r="D37" i="5"/>
  <c r="R10" i="26" s="1"/>
  <c r="E37" i="5"/>
  <c r="S10" i="26" s="1"/>
  <c r="F37" i="5"/>
  <c r="T10" i="26" s="1"/>
  <c r="G37" i="5"/>
  <c r="U10" i="26" s="1"/>
  <c r="H37" i="5"/>
  <c r="V10" i="26" s="1"/>
  <c r="I37" i="5"/>
  <c r="W10" i="26" s="1"/>
  <c r="J37" i="5"/>
  <c r="X10" i="26" s="1"/>
  <c r="K37" i="5"/>
  <c r="Y10" i="26" s="1"/>
  <c r="L37" i="5"/>
  <c r="Z10" i="26" s="1"/>
  <c r="C38" i="5"/>
  <c r="D38" i="5"/>
  <c r="R11" i="26" s="1"/>
  <c r="E38" i="5"/>
  <c r="S11" i="26" s="1"/>
  <c r="F38" i="5"/>
  <c r="T11" i="26" s="1"/>
  <c r="G38" i="5"/>
  <c r="U11" i="26" s="1"/>
  <c r="H38" i="5"/>
  <c r="V11" i="26" s="1"/>
  <c r="I38" i="5"/>
  <c r="W11" i="26" s="1"/>
  <c r="J38" i="5"/>
  <c r="X11" i="26" s="1"/>
  <c r="K38" i="5"/>
  <c r="Y11" i="26" s="1"/>
  <c r="L38" i="5"/>
  <c r="Z11" i="26" s="1"/>
  <c r="C39" i="5"/>
  <c r="C43" i="5" s="1"/>
  <c r="D39" i="5"/>
  <c r="R12" i="26" s="1"/>
  <c r="E39" i="5"/>
  <c r="S12" i="26" s="1"/>
  <c r="F39" i="5"/>
  <c r="T12" i="26" s="1"/>
  <c r="G39" i="5"/>
  <c r="U12" i="26" s="1"/>
  <c r="H39" i="5"/>
  <c r="V12" i="26" s="1"/>
  <c r="I39" i="5"/>
  <c r="W12" i="26" s="1"/>
  <c r="J39" i="5"/>
  <c r="X12" i="26" s="1"/>
  <c r="K39" i="5"/>
  <c r="Y12" i="26" s="1"/>
  <c r="L39" i="5"/>
  <c r="Z12" i="26" s="1"/>
  <c r="C40" i="5"/>
  <c r="D40" i="5"/>
  <c r="R13" i="26" s="1"/>
  <c r="E40" i="5"/>
  <c r="S13" i="26" s="1"/>
  <c r="F40" i="5"/>
  <c r="T13" i="26" s="1"/>
  <c r="H40" i="5"/>
  <c r="V13" i="26" s="1"/>
  <c r="I40" i="5"/>
  <c r="W13" i="26" s="1"/>
  <c r="J40" i="5"/>
  <c r="X13" i="26" s="1"/>
  <c r="K40" i="5"/>
  <c r="Y13" i="26" s="1"/>
  <c r="L40" i="5"/>
  <c r="Z13" i="26" s="1"/>
  <c r="C41" i="5"/>
  <c r="D41" i="5"/>
  <c r="R14" i="26" s="1"/>
  <c r="E41" i="5"/>
  <c r="S14" i="26" s="1"/>
  <c r="F41" i="5"/>
  <c r="T14" i="26" s="1"/>
  <c r="G41" i="5"/>
  <c r="U14" i="26" s="1"/>
  <c r="H41" i="5"/>
  <c r="V14" i="26" s="1"/>
  <c r="I41" i="5"/>
  <c r="W14" i="26" s="1"/>
  <c r="J41" i="5"/>
  <c r="X14" i="26" s="1"/>
  <c r="K41" i="5"/>
  <c r="Y14" i="26" s="1"/>
  <c r="L41" i="5"/>
  <c r="Z14" i="26" s="1"/>
  <c r="D42" i="5"/>
  <c r="R15" i="26" s="1"/>
  <c r="E42" i="5"/>
  <c r="S15" i="26" s="1"/>
  <c r="F42" i="5"/>
  <c r="T15" i="26" s="1"/>
  <c r="G42" i="5"/>
  <c r="U15" i="26" s="1"/>
  <c r="H42" i="5"/>
  <c r="V15" i="26" s="1"/>
  <c r="I42" i="5"/>
  <c r="W15" i="26" s="1"/>
  <c r="J42" i="5"/>
  <c r="X15" i="26" s="1"/>
  <c r="K42" i="5"/>
  <c r="Y15" i="26" s="1"/>
  <c r="L42" i="5"/>
  <c r="Z15" i="26" s="1"/>
  <c r="D32" i="5"/>
  <c r="D43" i="5" s="1"/>
  <c r="C32" i="5"/>
  <c r="E32" i="5"/>
  <c r="E43" i="5" s="1"/>
  <c r="F32" i="5"/>
  <c r="F43" i="5" s="1"/>
  <c r="G32" i="5"/>
  <c r="U5" i="26" s="1"/>
  <c r="H32" i="5"/>
  <c r="V5" i="26" s="1"/>
  <c r="I32" i="5"/>
  <c r="W5" i="26" s="1"/>
  <c r="J32" i="5"/>
  <c r="X5" i="26" s="1"/>
  <c r="K32" i="5"/>
  <c r="Y5" i="26" s="1"/>
  <c r="L32" i="5"/>
  <c r="Z5" i="26" s="1"/>
  <c r="AA35" i="26"/>
  <c r="AA6" i="26"/>
  <c r="AA25" i="26" s="1"/>
  <c r="AA7" i="26"/>
  <c r="AA26" i="26" s="1"/>
  <c r="AA8" i="26"/>
  <c r="AA27" i="26" s="1"/>
  <c r="AA9" i="26"/>
  <c r="AA28" i="26" s="1"/>
  <c r="AA10" i="26"/>
  <c r="AA29" i="26" s="1"/>
  <c r="AA11" i="26"/>
  <c r="AA30" i="26" s="1"/>
  <c r="AA12" i="26"/>
  <c r="AA31" i="26" s="1"/>
  <c r="AA13" i="26"/>
  <c r="AA32" i="26" s="1"/>
  <c r="AA14" i="26"/>
  <c r="AA33" i="26" s="1"/>
  <c r="AA15" i="26"/>
  <c r="AA34" i="26" s="1"/>
  <c r="AA5" i="26"/>
  <c r="AA24" i="26" s="1"/>
  <c r="G43" i="31" l="1"/>
  <c r="U35" i="32" s="1"/>
  <c r="I43" i="31"/>
  <c r="W35" i="32" s="1"/>
  <c r="J43" i="31"/>
  <c r="X35" i="32" s="1"/>
  <c r="F43" i="31"/>
  <c r="F44" i="31" s="1"/>
  <c r="H43" i="31"/>
  <c r="V35" i="32" s="1"/>
  <c r="L43" i="31"/>
  <c r="Z35" i="32" s="1"/>
  <c r="K43" i="31"/>
  <c r="Y35" i="32" s="1"/>
  <c r="E43" i="31"/>
  <c r="D43" i="31"/>
  <c r="R35" i="32" s="1"/>
  <c r="C43" i="31"/>
  <c r="B43" i="31"/>
  <c r="P35" i="32" s="1"/>
  <c r="B43" i="33"/>
  <c r="K43" i="33"/>
  <c r="J43" i="33"/>
  <c r="I43" i="33"/>
  <c r="H43" i="33"/>
  <c r="E43" i="33"/>
  <c r="D43" i="33"/>
  <c r="C43" i="33"/>
  <c r="M14" i="32"/>
  <c r="M15" i="32"/>
  <c r="M8" i="32"/>
  <c r="M9" i="32"/>
  <c r="L43" i="5"/>
  <c r="K43" i="5"/>
  <c r="J43" i="5"/>
  <c r="I43" i="5"/>
  <c r="G43" i="5"/>
  <c r="B43" i="17"/>
  <c r="B44" i="17" s="1"/>
  <c r="J43" i="17"/>
  <c r="J44" i="17" s="1"/>
  <c r="K43" i="17"/>
  <c r="K44" i="17" s="1"/>
  <c r="L44" i="17"/>
  <c r="I43" i="17"/>
  <c r="I44" i="17" s="1"/>
  <c r="H43" i="17"/>
  <c r="H44" i="17" s="1"/>
  <c r="G43" i="17"/>
  <c r="G44" i="17" s="1"/>
  <c r="F43" i="17"/>
  <c r="F44" i="17" s="1"/>
  <c r="E43" i="17"/>
  <c r="E44" i="17" s="1"/>
  <c r="D43" i="17"/>
  <c r="D44" i="17" s="1"/>
  <c r="C43" i="17"/>
  <c r="C44" i="17" s="1"/>
  <c r="M6" i="32"/>
  <c r="M10" i="32"/>
  <c r="M11" i="32"/>
  <c r="M12" i="32"/>
  <c r="M5" i="32"/>
  <c r="M13" i="32"/>
  <c r="U16" i="32"/>
  <c r="T16" i="32"/>
  <c r="Y34" i="32"/>
  <c r="U24" i="32"/>
  <c r="Q35" i="32"/>
  <c r="Z16" i="32"/>
  <c r="Z5" i="32"/>
  <c r="Y16" i="32"/>
  <c r="X16" i="32"/>
  <c r="W16" i="32"/>
  <c r="W6" i="32"/>
  <c r="V16" i="32"/>
  <c r="U5" i="32"/>
  <c r="U8" i="32"/>
  <c r="T6" i="32"/>
  <c r="S16" i="32"/>
  <c r="R16" i="32"/>
  <c r="Q16" i="32"/>
  <c r="P16" i="32"/>
  <c r="B44" i="5"/>
  <c r="P5" i="26"/>
  <c r="P30" i="26"/>
  <c r="Y24" i="26"/>
  <c r="X24" i="26"/>
  <c r="T5" i="26"/>
  <c r="S5" i="26"/>
  <c r="R5" i="26"/>
  <c r="M36" i="26"/>
  <c r="M34" i="26"/>
  <c r="M33" i="26"/>
  <c r="M32" i="26"/>
  <c r="M31" i="26"/>
  <c r="M30" i="26"/>
  <c r="M29" i="26"/>
  <c r="M28" i="26"/>
  <c r="M27" i="26"/>
  <c r="M26" i="26"/>
  <c r="M25" i="26"/>
  <c r="M24" i="26"/>
  <c r="M17" i="26"/>
  <c r="M15" i="26"/>
  <c r="M14" i="26"/>
  <c r="M13" i="26"/>
  <c r="M12" i="26"/>
  <c r="M11" i="26"/>
  <c r="M10" i="26"/>
  <c r="M9" i="26"/>
  <c r="M8" i="26"/>
  <c r="M7" i="26"/>
  <c r="M6" i="26"/>
  <c r="M5" i="26"/>
  <c r="T35" i="32" l="1"/>
  <c r="K44" i="31"/>
  <c r="Y36" i="32" s="1"/>
  <c r="K34" i="32" s="1"/>
  <c r="J44" i="31"/>
  <c r="X36" i="32" s="1"/>
  <c r="G44" i="31"/>
  <c r="U36" i="32" s="1"/>
  <c r="G24" i="32" s="1"/>
  <c r="I44" i="31"/>
  <c r="W36" i="32" s="1"/>
  <c r="I44" i="33"/>
  <c r="W17" i="32" s="1"/>
  <c r="I6" i="32" s="1"/>
  <c r="H44" i="33"/>
  <c r="G44" i="33"/>
  <c r="U17" i="32" s="1"/>
  <c r="F44" i="33"/>
  <c r="T17" i="32" s="1"/>
  <c r="L44" i="31"/>
  <c r="H44" i="31"/>
  <c r="T36" i="32"/>
  <c r="E44" i="31"/>
  <c r="S35" i="32"/>
  <c r="D44" i="31"/>
  <c r="C44" i="31"/>
  <c r="B44" i="31"/>
  <c r="L44" i="33"/>
  <c r="K44" i="33"/>
  <c r="J44" i="33"/>
  <c r="E44" i="33"/>
  <c r="D44" i="33"/>
  <c r="C44" i="33"/>
  <c r="B44" i="33"/>
  <c r="P7" i="26"/>
  <c r="G13" i="14"/>
  <c r="D5" i="14"/>
  <c r="E5" i="14"/>
  <c r="F5" i="14"/>
  <c r="G5" i="14"/>
  <c r="H5" i="14"/>
  <c r="I5" i="14"/>
  <c r="J5" i="14"/>
  <c r="K5" i="14"/>
  <c r="L5" i="14"/>
  <c r="M5" i="14"/>
  <c r="N5" i="14"/>
  <c r="O5" i="14"/>
  <c r="P5" i="14"/>
  <c r="D7" i="14"/>
  <c r="E7" i="14"/>
  <c r="F7" i="14"/>
  <c r="G7" i="14"/>
  <c r="H7" i="14"/>
  <c r="I7" i="14"/>
  <c r="J7" i="14"/>
  <c r="K7" i="14"/>
  <c r="L7" i="14"/>
  <c r="M7" i="14"/>
  <c r="N7" i="14"/>
  <c r="O7" i="14"/>
  <c r="P7" i="14"/>
  <c r="D6" i="14"/>
  <c r="E6" i="14"/>
  <c r="F6" i="14"/>
  <c r="G6" i="14"/>
  <c r="H6" i="14"/>
  <c r="I6" i="14"/>
  <c r="J6" i="14"/>
  <c r="K6" i="14"/>
  <c r="L6" i="14"/>
  <c r="M6" i="14"/>
  <c r="N6" i="14"/>
  <c r="O6" i="14"/>
  <c r="P6" i="14"/>
  <c r="D8" i="14"/>
  <c r="E8" i="14"/>
  <c r="F8" i="14"/>
  <c r="G8" i="14"/>
  <c r="H8" i="14"/>
  <c r="I8" i="14"/>
  <c r="J8" i="14"/>
  <c r="K8" i="14"/>
  <c r="L8" i="14"/>
  <c r="M8" i="14"/>
  <c r="N8" i="14"/>
  <c r="O8" i="14"/>
  <c r="P8" i="14"/>
  <c r="D13" i="14"/>
  <c r="E13" i="14"/>
  <c r="F13" i="14"/>
  <c r="H13" i="14"/>
  <c r="I13" i="14"/>
  <c r="J13" i="14"/>
  <c r="K13" i="14"/>
  <c r="L13" i="14"/>
  <c r="M13" i="14"/>
  <c r="N13" i="14"/>
  <c r="O13" i="14"/>
  <c r="P13" i="14"/>
  <c r="D14" i="14"/>
  <c r="E14" i="14"/>
  <c r="F14" i="14"/>
  <c r="G14" i="14"/>
  <c r="H14" i="14"/>
  <c r="I14" i="14"/>
  <c r="J14" i="14"/>
  <c r="K14" i="14"/>
  <c r="L14" i="14"/>
  <c r="M14" i="14"/>
  <c r="N14" i="14"/>
  <c r="O14" i="14"/>
  <c r="P14" i="14"/>
  <c r="D9" i="14"/>
  <c r="E9" i="14"/>
  <c r="F9" i="14"/>
  <c r="G9" i="14"/>
  <c r="H9" i="14"/>
  <c r="I9" i="14"/>
  <c r="J9" i="14"/>
  <c r="K9" i="14"/>
  <c r="L9" i="14"/>
  <c r="M9" i="14"/>
  <c r="N9" i="14"/>
  <c r="O9" i="14"/>
  <c r="P9" i="14"/>
  <c r="D10" i="14"/>
  <c r="E10" i="14"/>
  <c r="F10" i="14"/>
  <c r="G10" i="14"/>
  <c r="H10" i="14"/>
  <c r="I10" i="14"/>
  <c r="J10" i="14"/>
  <c r="K10" i="14"/>
  <c r="L10" i="14"/>
  <c r="M10" i="14"/>
  <c r="N10" i="14"/>
  <c r="O10" i="14"/>
  <c r="P10" i="14"/>
  <c r="D11" i="14"/>
  <c r="E11" i="14"/>
  <c r="F11" i="14"/>
  <c r="G11" i="14"/>
  <c r="H11" i="14"/>
  <c r="I11" i="14"/>
  <c r="J11" i="14"/>
  <c r="K11" i="14"/>
  <c r="L11" i="14"/>
  <c r="M11" i="14"/>
  <c r="N11" i="14"/>
  <c r="O11" i="14"/>
  <c r="P11" i="14"/>
  <c r="D12" i="14"/>
  <c r="E12" i="14"/>
  <c r="F12" i="14"/>
  <c r="G12" i="14"/>
  <c r="H12" i="14"/>
  <c r="I12" i="14"/>
  <c r="J12" i="14"/>
  <c r="K12" i="14"/>
  <c r="L12" i="14"/>
  <c r="M12" i="14"/>
  <c r="N12" i="14"/>
  <c r="O12" i="14"/>
  <c r="P12" i="14"/>
  <c r="D15" i="14"/>
  <c r="E15" i="14"/>
  <c r="F15" i="14"/>
  <c r="G15" i="14"/>
  <c r="H15" i="14"/>
  <c r="I15" i="14"/>
  <c r="J15" i="14"/>
  <c r="K15" i="14"/>
  <c r="L15" i="14"/>
  <c r="M15" i="14"/>
  <c r="N15" i="14"/>
  <c r="O15" i="14"/>
  <c r="P15" i="14"/>
  <c r="D16" i="14"/>
  <c r="E16" i="14"/>
  <c r="F16" i="14"/>
  <c r="G16" i="14"/>
  <c r="H16" i="14"/>
  <c r="I16" i="14"/>
  <c r="J16" i="14"/>
  <c r="K16" i="14"/>
  <c r="L16" i="14"/>
  <c r="M16" i="14"/>
  <c r="N16" i="14"/>
  <c r="O16" i="14"/>
  <c r="P16" i="14"/>
  <c r="D17" i="14"/>
  <c r="E17" i="14"/>
  <c r="F17" i="14"/>
  <c r="G17" i="14"/>
  <c r="H17" i="14"/>
  <c r="I17" i="14"/>
  <c r="J17" i="14"/>
  <c r="K17" i="14"/>
  <c r="L17" i="14"/>
  <c r="M17" i="14"/>
  <c r="N17" i="14"/>
  <c r="O17" i="14"/>
  <c r="P17" i="14"/>
  <c r="D18" i="14"/>
  <c r="E18" i="14"/>
  <c r="F18" i="14"/>
  <c r="G18" i="14"/>
  <c r="H18" i="14"/>
  <c r="I18" i="14"/>
  <c r="J18" i="14"/>
  <c r="K18" i="14"/>
  <c r="L18" i="14"/>
  <c r="M18" i="14"/>
  <c r="N18" i="14"/>
  <c r="O18" i="14"/>
  <c r="P18" i="14"/>
  <c r="D19" i="14"/>
  <c r="E19" i="14"/>
  <c r="F19" i="14"/>
  <c r="G19" i="14"/>
  <c r="H19" i="14"/>
  <c r="I19" i="14"/>
  <c r="J19" i="14"/>
  <c r="K19" i="14"/>
  <c r="L19" i="14"/>
  <c r="M19" i="14"/>
  <c r="N19" i="14"/>
  <c r="O19" i="14"/>
  <c r="P19" i="14"/>
  <c r="D20" i="14"/>
  <c r="E20" i="14"/>
  <c r="F20" i="14"/>
  <c r="G20" i="14"/>
  <c r="H20" i="14"/>
  <c r="I20" i="14"/>
  <c r="J20" i="14"/>
  <c r="K20" i="14"/>
  <c r="L20" i="14"/>
  <c r="M20" i="14"/>
  <c r="N20" i="14"/>
  <c r="O20" i="14"/>
  <c r="P20" i="14"/>
  <c r="D21" i="14"/>
  <c r="E21" i="14"/>
  <c r="F21" i="14"/>
  <c r="G21" i="14"/>
  <c r="H21" i="14"/>
  <c r="I21" i="14"/>
  <c r="J21" i="14"/>
  <c r="K21" i="14"/>
  <c r="L21" i="14"/>
  <c r="M21" i="14"/>
  <c r="N21" i="14"/>
  <c r="O21" i="14"/>
  <c r="P21" i="14"/>
  <c r="D22" i="14"/>
  <c r="E22" i="14"/>
  <c r="F22" i="14"/>
  <c r="G22" i="14"/>
  <c r="H22" i="14"/>
  <c r="I22" i="14"/>
  <c r="J22" i="14"/>
  <c r="K22" i="14"/>
  <c r="L22" i="14"/>
  <c r="M22" i="14"/>
  <c r="N22" i="14"/>
  <c r="O22" i="14"/>
  <c r="P22" i="14"/>
  <c r="D23" i="14"/>
  <c r="E23" i="14"/>
  <c r="F23" i="14"/>
  <c r="G23" i="14"/>
  <c r="H23" i="14"/>
  <c r="I23" i="14"/>
  <c r="J23" i="14"/>
  <c r="K23" i="14"/>
  <c r="L23" i="14"/>
  <c r="M23" i="14"/>
  <c r="N23" i="14"/>
  <c r="O23" i="14"/>
  <c r="P23" i="14"/>
  <c r="D24" i="14"/>
  <c r="E24" i="14"/>
  <c r="F24" i="14"/>
  <c r="G24" i="14"/>
  <c r="H24" i="14"/>
  <c r="I24" i="14"/>
  <c r="J24" i="14"/>
  <c r="K24" i="14"/>
  <c r="L24" i="14"/>
  <c r="M24" i="14"/>
  <c r="N24" i="14"/>
  <c r="O24" i="14"/>
  <c r="P24" i="14"/>
  <c r="D25" i="14"/>
  <c r="E25" i="14"/>
  <c r="F25" i="14"/>
  <c r="G25" i="14"/>
  <c r="H25" i="14"/>
  <c r="I25" i="14"/>
  <c r="J25" i="14"/>
  <c r="K25" i="14"/>
  <c r="L25" i="14"/>
  <c r="M25" i="14"/>
  <c r="N25" i="14"/>
  <c r="O25" i="14"/>
  <c r="P25" i="14"/>
  <c r="D26" i="14"/>
  <c r="E26" i="14"/>
  <c r="F26" i="14"/>
  <c r="G26" i="14"/>
  <c r="H26" i="14"/>
  <c r="I26" i="14"/>
  <c r="J26" i="14"/>
  <c r="K26" i="14"/>
  <c r="L26" i="14"/>
  <c r="M26" i="14"/>
  <c r="N26" i="14"/>
  <c r="O26" i="14"/>
  <c r="P26" i="14"/>
  <c r="D27" i="14"/>
  <c r="E27" i="14"/>
  <c r="F27" i="14"/>
  <c r="G27" i="14"/>
  <c r="H27" i="14"/>
  <c r="I27" i="14"/>
  <c r="J27" i="14"/>
  <c r="K27" i="14"/>
  <c r="L27" i="14"/>
  <c r="M27" i="14"/>
  <c r="N27" i="14"/>
  <c r="O27" i="14"/>
  <c r="P27" i="14"/>
  <c r="D28" i="14"/>
  <c r="E28" i="14"/>
  <c r="F28" i="14"/>
  <c r="G28" i="14"/>
  <c r="H28" i="14"/>
  <c r="I28" i="14"/>
  <c r="J28" i="14"/>
  <c r="K28" i="14"/>
  <c r="L28" i="14"/>
  <c r="M28" i="14"/>
  <c r="N28" i="14"/>
  <c r="O28" i="14"/>
  <c r="P28" i="14"/>
  <c r="D4" i="14"/>
  <c r="P4" i="14"/>
  <c r="O4" i="14"/>
  <c r="N4" i="14"/>
  <c r="M4" i="14"/>
  <c r="L4" i="14"/>
  <c r="K4" i="14"/>
  <c r="J4" i="14"/>
  <c r="I4" i="14"/>
  <c r="H4" i="14"/>
  <c r="G4" i="14"/>
  <c r="F4" i="14"/>
  <c r="E4" i="14"/>
  <c r="F9" i="1"/>
  <c r="D8" i="1"/>
  <c r="Q7" i="26"/>
  <c r="Q6" i="26"/>
  <c r="P8" i="26"/>
  <c r="Q8" i="26"/>
  <c r="P13" i="26"/>
  <c r="Q13" i="26"/>
  <c r="P14" i="26"/>
  <c r="Q14" i="26"/>
  <c r="P9" i="26"/>
  <c r="Q9" i="26"/>
  <c r="P10" i="26"/>
  <c r="Q10" i="26"/>
  <c r="P11" i="26"/>
  <c r="Q11" i="26"/>
  <c r="P12" i="26"/>
  <c r="Q12" i="26"/>
  <c r="P15" i="26"/>
  <c r="Q15" i="26"/>
  <c r="I35" i="32" l="1"/>
  <c r="G35" i="32"/>
  <c r="V17" i="32"/>
  <c r="H12" i="32" s="1"/>
  <c r="Z36" i="32"/>
  <c r="K31" i="32"/>
  <c r="K33" i="32"/>
  <c r="K36" i="32"/>
  <c r="K27" i="32"/>
  <c r="K28" i="32"/>
  <c r="K26" i="32"/>
  <c r="K25" i="32"/>
  <c r="K32" i="32"/>
  <c r="K24" i="32"/>
  <c r="K29" i="32"/>
  <c r="K30" i="32"/>
  <c r="K35" i="32"/>
  <c r="J30" i="32"/>
  <c r="J29" i="32"/>
  <c r="J28" i="32"/>
  <c r="J32" i="32"/>
  <c r="J25" i="32"/>
  <c r="J26" i="32"/>
  <c r="J27" i="32"/>
  <c r="J33" i="32"/>
  <c r="J34" i="32"/>
  <c r="J36" i="32"/>
  <c r="J24" i="32"/>
  <c r="J31" i="32"/>
  <c r="J35" i="32"/>
  <c r="I27" i="32"/>
  <c r="I34" i="32"/>
  <c r="I36" i="32"/>
  <c r="I26" i="32"/>
  <c r="I32" i="32"/>
  <c r="I30" i="32"/>
  <c r="I28" i="32"/>
  <c r="I33" i="32"/>
  <c r="I31" i="32"/>
  <c r="I24" i="32"/>
  <c r="I29" i="32"/>
  <c r="I25" i="32"/>
  <c r="V36" i="32"/>
  <c r="G25" i="32"/>
  <c r="G29" i="32"/>
  <c r="G27" i="32"/>
  <c r="G34" i="32"/>
  <c r="G33" i="32"/>
  <c r="G26" i="32"/>
  <c r="G31" i="32"/>
  <c r="G30" i="32"/>
  <c r="G32" i="32"/>
  <c r="G36" i="32"/>
  <c r="G28" i="32"/>
  <c r="F36" i="32"/>
  <c r="F24" i="32"/>
  <c r="F26" i="32"/>
  <c r="F33" i="32"/>
  <c r="F25" i="32"/>
  <c r="F28" i="32"/>
  <c r="F29" i="32"/>
  <c r="F34" i="32"/>
  <c r="F31" i="32"/>
  <c r="F35" i="32"/>
  <c r="F27" i="32"/>
  <c r="F32" i="32"/>
  <c r="F30" i="32"/>
  <c r="S36" i="32"/>
  <c r="E35" i="32" s="1"/>
  <c r="R36" i="32"/>
  <c r="Q36" i="32"/>
  <c r="P36" i="32"/>
  <c r="Y35" i="26"/>
  <c r="Z17" i="32"/>
  <c r="Y17" i="32"/>
  <c r="X17" i="32"/>
  <c r="I12" i="32"/>
  <c r="I8" i="32"/>
  <c r="I13" i="32"/>
  <c r="I5" i="32"/>
  <c r="I14" i="32"/>
  <c r="I10" i="32"/>
  <c r="I17" i="32"/>
  <c r="I9" i="32"/>
  <c r="I15" i="32"/>
  <c r="I7" i="32"/>
  <c r="I11" i="32"/>
  <c r="I16" i="32"/>
  <c r="H11" i="32"/>
  <c r="H14" i="32"/>
  <c r="H17" i="32"/>
  <c r="H9" i="32"/>
  <c r="G17" i="32"/>
  <c r="G14" i="32"/>
  <c r="G9" i="32"/>
  <c r="G11" i="32"/>
  <c r="G10" i="32"/>
  <c r="G15" i="32"/>
  <c r="G13" i="32"/>
  <c r="G12" i="32"/>
  <c r="G7" i="32"/>
  <c r="G16" i="32"/>
  <c r="G6" i="32"/>
  <c r="G8" i="32"/>
  <c r="G5" i="32"/>
  <c r="F14" i="32"/>
  <c r="F9" i="32"/>
  <c r="F17" i="32"/>
  <c r="F11" i="32"/>
  <c r="F6" i="32"/>
  <c r="F16" i="32"/>
  <c r="F13" i="32"/>
  <c r="F7" i="32"/>
  <c r="F15" i="32"/>
  <c r="F12" i="32"/>
  <c r="F5" i="32"/>
  <c r="F8" i="32"/>
  <c r="F10" i="32"/>
  <c r="S17" i="32"/>
  <c r="R17" i="32"/>
  <c r="Q17" i="32"/>
  <c r="P17" i="32"/>
  <c r="Z35" i="26"/>
  <c r="W35" i="26"/>
  <c r="R35" i="26"/>
  <c r="X35" i="26"/>
  <c r="P35" i="26"/>
  <c r="Q16" i="26"/>
  <c r="Q5" i="26"/>
  <c r="P6" i="26"/>
  <c r="P16" i="26"/>
  <c r="K20" i="1"/>
  <c r="D5" i="1"/>
  <c r="E5" i="1"/>
  <c r="F5" i="1"/>
  <c r="G5" i="1"/>
  <c r="H5" i="1"/>
  <c r="I5" i="1"/>
  <c r="J5" i="1"/>
  <c r="K5" i="1"/>
  <c r="L5" i="1"/>
  <c r="M5" i="1"/>
  <c r="N5" i="1"/>
  <c r="O5" i="1"/>
  <c r="D7" i="1"/>
  <c r="E7" i="1"/>
  <c r="F7" i="1"/>
  <c r="G7" i="1"/>
  <c r="H7" i="1"/>
  <c r="I7" i="1"/>
  <c r="J7" i="1"/>
  <c r="K7" i="1"/>
  <c r="L7" i="1"/>
  <c r="M7" i="1"/>
  <c r="N7" i="1"/>
  <c r="O7" i="1"/>
  <c r="D6" i="1"/>
  <c r="E6" i="1"/>
  <c r="F6" i="1"/>
  <c r="G6" i="1"/>
  <c r="H6" i="1"/>
  <c r="I6" i="1"/>
  <c r="J6" i="1"/>
  <c r="K6" i="1"/>
  <c r="L6" i="1"/>
  <c r="M6" i="1"/>
  <c r="N6" i="1"/>
  <c r="O6" i="1"/>
  <c r="E8" i="1"/>
  <c r="F8" i="1"/>
  <c r="G8" i="1"/>
  <c r="H8" i="1"/>
  <c r="I8" i="1"/>
  <c r="J8" i="1"/>
  <c r="K8" i="1"/>
  <c r="L8" i="1"/>
  <c r="M8" i="1"/>
  <c r="N8" i="1"/>
  <c r="O8" i="1"/>
  <c r="D13" i="1"/>
  <c r="E13" i="1"/>
  <c r="F13" i="1"/>
  <c r="G13" i="1"/>
  <c r="H13" i="1"/>
  <c r="I13" i="1"/>
  <c r="J13" i="1"/>
  <c r="K13" i="1"/>
  <c r="L13" i="1"/>
  <c r="M13" i="1"/>
  <c r="N13" i="1"/>
  <c r="O13" i="1"/>
  <c r="D14" i="1"/>
  <c r="E14" i="1"/>
  <c r="F14" i="1"/>
  <c r="G14" i="1"/>
  <c r="H14" i="1"/>
  <c r="I14" i="1"/>
  <c r="J14" i="1"/>
  <c r="K14" i="1"/>
  <c r="L14" i="1"/>
  <c r="M14" i="1"/>
  <c r="N14" i="1"/>
  <c r="O14" i="1"/>
  <c r="D9" i="1"/>
  <c r="E9" i="1"/>
  <c r="G9" i="1"/>
  <c r="H9" i="1"/>
  <c r="I9" i="1"/>
  <c r="J9" i="1"/>
  <c r="K9" i="1"/>
  <c r="L9" i="1"/>
  <c r="M9" i="1"/>
  <c r="N9" i="1"/>
  <c r="O9" i="1"/>
  <c r="D10" i="1"/>
  <c r="E10" i="1"/>
  <c r="F10" i="1"/>
  <c r="G10" i="1"/>
  <c r="H10" i="1"/>
  <c r="I10" i="1"/>
  <c r="J10" i="1"/>
  <c r="K10" i="1"/>
  <c r="L10" i="1"/>
  <c r="M10" i="1"/>
  <c r="N10" i="1"/>
  <c r="O10" i="1"/>
  <c r="D11" i="1"/>
  <c r="E11" i="1"/>
  <c r="F11" i="1"/>
  <c r="G11" i="1"/>
  <c r="H11" i="1"/>
  <c r="I11" i="1"/>
  <c r="J11" i="1"/>
  <c r="K11" i="1"/>
  <c r="L11" i="1"/>
  <c r="M11" i="1"/>
  <c r="N11" i="1"/>
  <c r="O11" i="1"/>
  <c r="D12" i="1"/>
  <c r="E12" i="1"/>
  <c r="F12" i="1"/>
  <c r="G12" i="1"/>
  <c r="H12" i="1"/>
  <c r="I12" i="1"/>
  <c r="J12" i="1"/>
  <c r="K12" i="1"/>
  <c r="L12" i="1"/>
  <c r="M12" i="1"/>
  <c r="N12" i="1"/>
  <c r="O12" i="1"/>
  <c r="D15" i="1"/>
  <c r="E15" i="1"/>
  <c r="F15" i="1"/>
  <c r="G15" i="1"/>
  <c r="H15" i="1"/>
  <c r="I15" i="1"/>
  <c r="J15" i="1"/>
  <c r="K15" i="1"/>
  <c r="L15" i="1"/>
  <c r="M15" i="1"/>
  <c r="N15" i="1"/>
  <c r="O15" i="1"/>
  <c r="D16" i="1"/>
  <c r="E16" i="1"/>
  <c r="F16" i="1"/>
  <c r="G16" i="1"/>
  <c r="H16" i="1"/>
  <c r="I16" i="1"/>
  <c r="J16" i="1"/>
  <c r="K16" i="1"/>
  <c r="L16" i="1"/>
  <c r="M16" i="1"/>
  <c r="N16" i="1"/>
  <c r="O16" i="1"/>
  <c r="D17" i="1"/>
  <c r="E17" i="1"/>
  <c r="F17" i="1"/>
  <c r="G17" i="1"/>
  <c r="H17" i="1"/>
  <c r="I17" i="1"/>
  <c r="J17" i="1"/>
  <c r="K17" i="1"/>
  <c r="L17" i="1"/>
  <c r="M17" i="1"/>
  <c r="N17" i="1"/>
  <c r="O17" i="1"/>
  <c r="D18" i="1"/>
  <c r="E18" i="1"/>
  <c r="F18" i="1"/>
  <c r="G18" i="1"/>
  <c r="H18" i="1"/>
  <c r="I18" i="1"/>
  <c r="J18" i="1"/>
  <c r="K18" i="1"/>
  <c r="L18" i="1"/>
  <c r="M18" i="1"/>
  <c r="N18" i="1"/>
  <c r="O18" i="1"/>
  <c r="D19" i="1"/>
  <c r="E19" i="1"/>
  <c r="F19" i="1"/>
  <c r="G19" i="1"/>
  <c r="H19" i="1"/>
  <c r="I19" i="1"/>
  <c r="J19" i="1"/>
  <c r="K19" i="1"/>
  <c r="L19" i="1"/>
  <c r="M19" i="1"/>
  <c r="N19" i="1"/>
  <c r="O19" i="1"/>
  <c r="D20" i="1"/>
  <c r="E20" i="1"/>
  <c r="F20" i="1"/>
  <c r="G20" i="1"/>
  <c r="H20" i="1"/>
  <c r="I20" i="1"/>
  <c r="J20" i="1"/>
  <c r="L20" i="1"/>
  <c r="M20" i="1"/>
  <c r="N20" i="1"/>
  <c r="O20" i="1"/>
  <c r="D21" i="1"/>
  <c r="E21" i="1"/>
  <c r="F21" i="1"/>
  <c r="G21" i="1"/>
  <c r="H21" i="1"/>
  <c r="I21" i="1"/>
  <c r="J21" i="1"/>
  <c r="K21" i="1"/>
  <c r="L21" i="1"/>
  <c r="M21" i="1"/>
  <c r="N21" i="1"/>
  <c r="O21" i="1"/>
  <c r="D22" i="1"/>
  <c r="E22" i="1"/>
  <c r="F22" i="1"/>
  <c r="G22" i="1"/>
  <c r="H22" i="1"/>
  <c r="I22" i="1"/>
  <c r="J22" i="1"/>
  <c r="K22" i="1"/>
  <c r="L22" i="1"/>
  <c r="M22" i="1"/>
  <c r="N22" i="1"/>
  <c r="O22" i="1"/>
  <c r="D23" i="1"/>
  <c r="E23" i="1"/>
  <c r="F23" i="1"/>
  <c r="G23" i="1"/>
  <c r="H23" i="1"/>
  <c r="I23" i="1"/>
  <c r="J23" i="1"/>
  <c r="K23" i="1"/>
  <c r="L23" i="1"/>
  <c r="M23" i="1"/>
  <c r="N23" i="1"/>
  <c r="O23" i="1"/>
  <c r="D24" i="1"/>
  <c r="E24" i="1"/>
  <c r="F24" i="1"/>
  <c r="G24" i="1"/>
  <c r="H24" i="1"/>
  <c r="I24" i="1"/>
  <c r="J24" i="1"/>
  <c r="K24" i="1"/>
  <c r="L24" i="1"/>
  <c r="M24" i="1"/>
  <c r="N24" i="1"/>
  <c r="O24" i="1"/>
  <c r="D25" i="1"/>
  <c r="E25" i="1"/>
  <c r="F25" i="1"/>
  <c r="G25" i="1"/>
  <c r="H25" i="1"/>
  <c r="I25" i="1"/>
  <c r="J25" i="1"/>
  <c r="K25" i="1"/>
  <c r="L25" i="1"/>
  <c r="M25" i="1"/>
  <c r="N25" i="1"/>
  <c r="O25" i="1"/>
  <c r="D26" i="1"/>
  <c r="E26" i="1"/>
  <c r="F26" i="1"/>
  <c r="G26" i="1"/>
  <c r="H26" i="1"/>
  <c r="I26" i="1"/>
  <c r="J26" i="1"/>
  <c r="K26" i="1"/>
  <c r="L26" i="1"/>
  <c r="M26" i="1"/>
  <c r="N26" i="1"/>
  <c r="O26" i="1"/>
  <c r="D27" i="1"/>
  <c r="E27" i="1"/>
  <c r="F27" i="1"/>
  <c r="G27" i="1"/>
  <c r="H27" i="1"/>
  <c r="I27" i="1"/>
  <c r="J27" i="1"/>
  <c r="K27" i="1"/>
  <c r="L27" i="1"/>
  <c r="M27" i="1"/>
  <c r="N27" i="1"/>
  <c r="O27" i="1"/>
  <c r="D28" i="1"/>
  <c r="E28" i="1"/>
  <c r="F28" i="1"/>
  <c r="G28" i="1"/>
  <c r="H28" i="1"/>
  <c r="I28" i="1"/>
  <c r="J28" i="1"/>
  <c r="K28" i="1"/>
  <c r="L28" i="1"/>
  <c r="M28" i="1"/>
  <c r="N28" i="1"/>
  <c r="O28" i="1"/>
  <c r="P5" i="1"/>
  <c r="P7" i="1"/>
  <c r="P6" i="1"/>
  <c r="P8" i="1"/>
  <c r="P13" i="1"/>
  <c r="P14" i="1"/>
  <c r="P9" i="1"/>
  <c r="P10" i="1"/>
  <c r="P11" i="1"/>
  <c r="P12" i="1"/>
  <c r="P15" i="1"/>
  <c r="P16" i="1"/>
  <c r="P17" i="1"/>
  <c r="P18" i="1"/>
  <c r="P19" i="1"/>
  <c r="P20" i="1"/>
  <c r="P21" i="1"/>
  <c r="P22" i="1"/>
  <c r="P23" i="1"/>
  <c r="P24" i="1"/>
  <c r="P25" i="1"/>
  <c r="P26" i="1"/>
  <c r="P27" i="1"/>
  <c r="P28" i="1"/>
  <c r="P4" i="1"/>
  <c r="G4" i="1"/>
  <c r="H4" i="1"/>
  <c r="I4" i="1"/>
  <c r="J4" i="1"/>
  <c r="K4" i="1"/>
  <c r="L4" i="1"/>
  <c r="M4" i="1"/>
  <c r="N4" i="1"/>
  <c r="O4" i="1"/>
  <c r="F4" i="1"/>
  <c r="E4" i="1"/>
  <c r="D4" i="1"/>
  <c r="H7" i="32" l="1"/>
  <c r="H13" i="32"/>
  <c r="H8" i="32"/>
  <c r="H15" i="32"/>
  <c r="H16" i="32"/>
  <c r="H6" i="32"/>
  <c r="H5" i="32"/>
  <c r="H10" i="32"/>
  <c r="L26" i="32"/>
  <c r="L32" i="32"/>
  <c r="L30" i="32"/>
  <c r="L33" i="32"/>
  <c r="L29" i="32"/>
  <c r="L25" i="32"/>
  <c r="L34" i="32"/>
  <c r="L28" i="32"/>
  <c r="L31" i="32"/>
  <c r="L27" i="32"/>
  <c r="L24" i="32"/>
  <c r="L36" i="32"/>
  <c r="L35" i="32"/>
  <c r="H35" i="32"/>
  <c r="H36" i="32"/>
  <c r="H24" i="32"/>
  <c r="H28" i="32"/>
  <c r="H30" i="32"/>
  <c r="H33" i="32"/>
  <c r="H32" i="32"/>
  <c r="H27" i="32"/>
  <c r="H31" i="32"/>
  <c r="H25" i="32"/>
  <c r="H29" i="32"/>
  <c r="H34" i="32"/>
  <c r="H26" i="32"/>
  <c r="E36" i="32"/>
  <c r="E33" i="32"/>
  <c r="E29" i="32"/>
  <c r="E26" i="32"/>
  <c r="E25" i="32"/>
  <c r="E27" i="32"/>
  <c r="E30" i="32"/>
  <c r="E32" i="32"/>
  <c r="E28" i="32"/>
  <c r="E24" i="32"/>
  <c r="E34" i="32"/>
  <c r="E31" i="32"/>
  <c r="D34" i="32"/>
  <c r="D36" i="32"/>
  <c r="D29" i="32"/>
  <c r="D27" i="32"/>
  <c r="D24" i="32"/>
  <c r="D25" i="32"/>
  <c r="D31" i="32"/>
  <c r="D33" i="32"/>
  <c r="D26" i="32"/>
  <c r="D35" i="32"/>
  <c r="D28" i="32"/>
  <c r="D30" i="32"/>
  <c r="D32" i="32"/>
  <c r="C36" i="32"/>
  <c r="C33" i="32"/>
  <c r="C27" i="32"/>
  <c r="C32" i="32"/>
  <c r="C30" i="32"/>
  <c r="C24" i="32"/>
  <c r="C25" i="32"/>
  <c r="C28" i="32"/>
  <c r="C31" i="32"/>
  <c r="C34" i="32"/>
  <c r="C29" i="32"/>
  <c r="C26" i="32"/>
  <c r="C35" i="32"/>
  <c r="B36" i="32"/>
  <c r="B29" i="32"/>
  <c r="B31" i="32"/>
  <c r="B26" i="32"/>
  <c r="B34" i="32"/>
  <c r="B27" i="32"/>
  <c r="B25" i="32"/>
  <c r="B30" i="32"/>
  <c r="B32" i="32"/>
  <c r="B24" i="32"/>
  <c r="B33" i="32"/>
  <c r="B28" i="32"/>
  <c r="B35" i="32"/>
  <c r="Y36" i="26"/>
  <c r="K35" i="26" s="1"/>
  <c r="V36" i="26"/>
  <c r="H30" i="26" s="1"/>
  <c r="U36" i="26"/>
  <c r="G32" i="26" s="1"/>
  <c r="U35" i="26"/>
  <c r="T36" i="26"/>
  <c r="F30" i="26" s="1"/>
  <c r="S36" i="26"/>
  <c r="E32" i="26" s="1"/>
  <c r="Q36" i="26"/>
  <c r="C26" i="26" s="1"/>
  <c r="P36" i="26"/>
  <c r="B32" i="26" s="1"/>
  <c r="L6" i="32"/>
  <c r="L15" i="32"/>
  <c r="L8" i="32"/>
  <c r="L11" i="32"/>
  <c r="L9" i="32"/>
  <c r="L7" i="32"/>
  <c r="L10" i="32"/>
  <c r="L17" i="32"/>
  <c r="L12" i="32"/>
  <c r="L14" i="32"/>
  <c r="L13" i="32"/>
  <c r="L16" i="32"/>
  <c r="L5" i="32"/>
  <c r="K7" i="32"/>
  <c r="K14" i="32"/>
  <c r="K11" i="32"/>
  <c r="K15" i="32"/>
  <c r="K9" i="32"/>
  <c r="K17" i="32"/>
  <c r="K8" i="32"/>
  <c r="K6" i="32"/>
  <c r="K10" i="32"/>
  <c r="K12" i="32"/>
  <c r="K13" i="32"/>
  <c r="K5" i="32"/>
  <c r="K16" i="32"/>
  <c r="J15" i="32"/>
  <c r="J11" i="32"/>
  <c r="J13" i="32"/>
  <c r="J8" i="32"/>
  <c r="J10" i="32"/>
  <c r="J7" i="32"/>
  <c r="J9" i="32"/>
  <c r="J12" i="32"/>
  <c r="J17" i="32"/>
  <c r="J5" i="32"/>
  <c r="J14" i="32"/>
  <c r="J6" i="32"/>
  <c r="J16" i="32"/>
  <c r="E7" i="32"/>
  <c r="E15" i="32"/>
  <c r="E13" i="32"/>
  <c r="E5" i="32"/>
  <c r="E12" i="32"/>
  <c r="E9" i="32"/>
  <c r="E11" i="32"/>
  <c r="E6" i="32"/>
  <c r="E16" i="32"/>
  <c r="E17" i="32"/>
  <c r="E10" i="32"/>
  <c r="E14" i="32"/>
  <c r="E8" i="32"/>
  <c r="D17" i="32"/>
  <c r="D12" i="32"/>
  <c r="D13" i="32"/>
  <c r="D15" i="32"/>
  <c r="D11" i="32"/>
  <c r="D7" i="32"/>
  <c r="D10" i="32"/>
  <c r="D6" i="32"/>
  <c r="D8" i="32"/>
  <c r="D9" i="32"/>
  <c r="D5" i="32"/>
  <c r="D14" i="32"/>
  <c r="D16" i="32"/>
  <c r="C14" i="32"/>
  <c r="C12" i="32"/>
  <c r="C7" i="32"/>
  <c r="C15" i="32"/>
  <c r="C9" i="32"/>
  <c r="C13" i="32"/>
  <c r="C6" i="32"/>
  <c r="C8" i="32"/>
  <c r="C16" i="32"/>
  <c r="C10" i="32"/>
  <c r="C11" i="32"/>
  <c r="C5" i="32"/>
  <c r="C17" i="32"/>
  <c r="B5" i="32"/>
  <c r="B7" i="32"/>
  <c r="B13" i="32"/>
  <c r="B10" i="32"/>
  <c r="B14" i="32"/>
  <c r="B15" i="32"/>
  <c r="B9" i="32"/>
  <c r="B12" i="32"/>
  <c r="B6" i="32"/>
  <c r="B17" i="32"/>
  <c r="B8" i="32"/>
  <c r="B11" i="32"/>
  <c r="B16" i="32"/>
  <c r="Q35" i="26"/>
  <c r="T35" i="26"/>
  <c r="V35" i="26"/>
  <c r="S35" i="26"/>
  <c r="R16" i="26"/>
  <c r="D44" i="5"/>
  <c r="S16" i="26"/>
  <c r="E44" i="5"/>
  <c r="W16" i="26"/>
  <c r="I44" i="5"/>
  <c r="X16" i="26"/>
  <c r="J44" i="5"/>
  <c r="G44" i="5"/>
  <c r="U16" i="26"/>
  <c r="T16" i="26"/>
  <c r="F44" i="5"/>
  <c r="L44" i="5"/>
  <c r="Z16" i="26"/>
  <c r="V16" i="26"/>
  <c r="H44" i="5"/>
  <c r="Y16" i="26"/>
  <c r="K44" i="5"/>
  <c r="C44" i="5"/>
  <c r="P17" i="26"/>
  <c r="B6" i="26" s="1"/>
  <c r="G34" i="26" l="1"/>
  <c r="C33" i="26"/>
  <c r="C32" i="26"/>
  <c r="G35" i="26"/>
  <c r="C27" i="26"/>
  <c r="K36" i="26"/>
  <c r="B36" i="26"/>
  <c r="B30" i="26"/>
  <c r="E35" i="26"/>
  <c r="K29" i="26"/>
  <c r="K25" i="26"/>
  <c r="C24" i="26"/>
  <c r="K30" i="26"/>
  <c r="K27" i="26"/>
  <c r="F34" i="26"/>
  <c r="G29" i="26"/>
  <c r="F29" i="26"/>
  <c r="H26" i="26"/>
  <c r="K28" i="26"/>
  <c r="K24" i="26"/>
  <c r="K33" i="26"/>
  <c r="C35" i="26"/>
  <c r="C36" i="26"/>
  <c r="C29" i="26"/>
  <c r="C28" i="26"/>
  <c r="C30" i="26"/>
  <c r="C31" i="26"/>
  <c r="B28" i="26"/>
  <c r="B26" i="26"/>
  <c r="B29" i="26"/>
  <c r="B33" i="26"/>
  <c r="B24" i="26"/>
  <c r="B35" i="26"/>
  <c r="B31" i="26"/>
  <c r="B27" i="26"/>
  <c r="B34" i="26"/>
  <c r="B25" i="26"/>
  <c r="F35" i="26"/>
  <c r="F32" i="26"/>
  <c r="E33" i="26"/>
  <c r="G27" i="26"/>
  <c r="G26" i="26"/>
  <c r="G24" i="26"/>
  <c r="F24" i="26"/>
  <c r="K31" i="26"/>
  <c r="F36" i="26"/>
  <c r="C34" i="26"/>
  <c r="K26" i="26"/>
  <c r="G25" i="26"/>
  <c r="F25" i="26"/>
  <c r="F31" i="26"/>
  <c r="E25" i="26"/>
  <c r="G31" i="26"/>
  <c r="G33" i="26"/>
  <c r="C25" i="26"/>
  <c r="G28" i="26"/>
  <c r="F28" i="26"/>
  <c r="F26" i="26"/>
  <c r="F33" i="26"/>
  <c r="F27" i="26"/>
  <c r="G30" i="26"/>
  <c r="K34" i="26"/>
  <c r="G36" i="26"/>
  <c r="H36" i="26"/>
  <c r="K32" i="26"/>
  <c r="H29" i="26"/>
  <c r="Z36" i="26"/>
  <c r="L28" i="26" s="1"/>
  <c r="X36" i="26"/>
  <c r="J34" i="26" s="1"/>
  <c r="W36" i="26"/>
  <c r="I25" i="26" s="1"/>
  <c r="H31" i="26"/>
  <c r="H34" i="26"/>
  <c r="H24" i="26"/>
  <c r="H27" i="26"/>
  <c r="H33" i="26"/>
  <c r="H28" i="26"/>
  <c r="H25" i="26"/>
  <c r="H35" i="26"/>
  <c r="H32" i="26"/>
  <c r="E24" i="26"/>
  <c r="E31" i="26"/>
  <c r="E34" i="26"/>
  <c r="E27" i="26"/>
  <c r="E28" i="26"/>
  <c r="E26" i="26"/>
  <c r="E36" i="26"/>
  <c r="E29" i="26"/>
  <c r="E30" i="26"/>
  <c r="R36" i="26"/>
  <c r="D26" i="26" s="1"/>
  <c r="Z17" i="26"/>
  <c r="L13" i="26" s="1"/>
  <c r="Y17" i="26"/>
  <c r="K15" i="26" s="1"/>
  <c r="X17" i="26"/>
  <c r="J12" i="26" s="1"/>
  <c r="W17" i="26"/>
  <c r="I13" i="26" s="1"/>
  <c r="V17" i="26"/>
  <c r="H13" i="26" s="1"/>
  <c r="U17" i="26"/>
  <c r="G12" i="26" s="1"/>
  <c r="T17" i="26"/>
  <c r="F6" i="26" s="1"/>
  <c r="S17" i="26"/>
  <c r="E6" i="26" s="1"/>
  <c r="R17" i="26"/>
  <c r="D12" i="26" s="1"/>
  <c r="Q17" i="26"/>
  <c r="C5" i="26" s="1"/>
  <c r="B17" i="26"/>
  <c r="B9" i="26"/>
  <c r="B7" i="26"/>
  <c r="B11" i="26"/>
  <c r="B5" i="26"/>
  <c r="B12" i="26"/>
  <c r="B13" i="26"/>
  <c r="B14" i="26"/>
  <c r="B10" i="26"/>
  <c r="B8" i="26"/>
  <c r="B15" i="26"/>
  <c r="B16" i="26"/>
  <c r="D16" i="26" l="1"/>
  <c r="L34" i="26"/>
  <c r="I7" i="26"/>
  <c r="I10" i="26"/>
  <c r="D32" i="26"/>
  <c r="J25" i="26"/>
  <c r="L32" i="26"/>
  <c r="L26" i="26"/>
  <c r="L35" i="26"/>
  <c r="L27" i="26"/>
  <c r="J36" i="26"/>
  <c r="I15" i="26"/>
  <c r="L25" i="26"/>
  <c r="J30" i="26"/>
  <c r="J31" i="26"/>
  <c r="J26" i="26"/>
  <c r="J27" i="26"/>
  <c r="L30" i="26"/>
  <c r="D8" i="26"/>
  <c r="D9" i="26"/>
  <c r="I16" i="26"/>
  <c r="I14" i="26"/>
  <c r="I8" i="26"/>
  <c r="H8" i="26"/>
  <c r="D17" i="26"/>
  <c r="D7" i="26"/>
  <c r="J15" i="26"/>
  <c r="H11" i="26"/>
  <c r="H7" i="26"/>
  <c r="K5" i="26"/>
  <c r="J10" i="26"/>
  <c r="C12" i="26"/>
  <c r="D10" i="26"/>
  <c r="J8" i="26"/>
  <c r="C9" i="26"/>
  <c r="J7" i="26"/>
  <c r="J9" i="26"/>
  <c r="J5" i="26"/>
  <c r="J17" i="26"/>
  <c r="D14" i="26"/>
  <c r="D13" i="26"/>
  <c r="D11" i="26"/>
  <c r="J13" i="26"/>
  <c r="K8" i="26"/>
  <c r="D5" i="26"/>
  <c r="K10" i="26"/>
  <c r="K9" i="26"/>
  <c r="D6" i="26"/>
  <c r="D15" i="26"/>
  <c r="F12" i="26"/>
  <c r="J11" i="26"/>
  <c r="C13" i="26"/>
  <c r="J6" i="26"/>
  <c r="J14" i="26"/>
  <c r="J16" i="26"/>
  <c r="J29" i="26"/>
  <c r="D35" i="26"/>
  <c r="D25" i="26"/>
  <c r="D30" i="26"/>
  <c r="D34" i="26"/>
  <c r="D31" i="26"/>
  <c r="J33" i="26"/>
  <c r="J28" i="26"/>
  <c r="D27" i="26"/>
  <c r="L36" i="26"/>
  <c r="D33" i="26"/>
  <c r="D29" i="26"/>
  <c r="D24" i="26"/>
  <c r="D28" i="26"/>
  <c r="J24" i="26"/>
  <c r="D36" i="26"/>
  <c r="L33" i="26"/>
  <c r="L29" i="26"/>
  <c r="L31" i="26"/>
  <c r="L24" i="26"/>
  <c r="J35" i="26"/>
  <c r="J32" i="26"/>
  <c r="I26" i="26"/>
  <c r="I24" i="26"/>
  <c r="I34" i="26"/>
  <c r="I28" i="26"/>
  <c r="I35" i="26"/>
  <c r="I31" i="26"/>
  <c r="I29" i="26"/>
  <c r="I27" i="26"/>
  <c r="I30" i="26"/>
  <c r="I33" i="26"/>
  <c r="I36" i="26"/>
  <c r="I32" i="26"/>
  <c r="F17" i="26"/>
  <c r="F14" i="26"/>
  <c r="I9" i="26"/>
  <c r="I5" i="26"/>
  <c r="I11" i="26"/>
  <c r="I17" i="26"/>
  <c r="G15" i="26"/>
  <c r="I6" i="26"/>
  <c r="I12" i="26"/>
  <c r="G8" i="26"/>
  <c r="G9" i="26"/>
  <c r="H14" i="26"/>
  <c r="K6" i="26"/>
  <c r="H6" i="26"/>
  <c r="F9" i="26"/>
  <c r="K13" i="26"/>
  <c r="H15" i="26"/>
  <c r="F13" i="26"/>
  <c r="K16" i="26"/>
  <c r="F15" i="26"/>
  <c r="C11" i="26"/>
  <c r="C14" i="26"/>
  <c r="K11" i="26"/>
  <c r="C7" i="26"/>
  <c r="K7" i="26"/>
  <c r="F16" i="26"/>
  <c r="C17" i="26"/>
  <c r="F7" i="26"/>
  <c r="C15" i="26"/>
  <c r="K17" i="26"/>
  <c r="H5" i="26"/>
  <c r="F11" i="26"/>
  <c r="F10" i="26"/>
  <c r="C10" i="26"/>
  <c r="H9" i="26"/>
  <c r="F8" i="26"/>
  <c r="H16" i="26"/>
  <c r="C6" i="26"/>
  <c r="K14" i="26"/>
  <c r="H12" i="26"/>
  <c r="C16" i="26"/>
  <c r="H10" i="26"/>
  <c r="F5" i="26"/>
  <c r="C8" i="26"/>
  <c r="K12" i="26"/>
  <c r="H17" i="26"/>
  <c r="L15" i="26"/>
  <c r="L14" i="26"/>
  <c r="L9" i="26"/>
  <c r="L10" i="26"/>
  <c r="L5" i="26"/>
  <c r="L17" i="26"/>
  <c r="L16" i="26"/>
  <c r="L12" i="26"/>
  <c r="L6" i="26"/>
  <c r="L11" i="26"/>
  <c r="L8" i="26"/>
  <c r="L7" i="26"/>
  <c r="G14" i="26"/>
  <c r="G13" i="26"/>
  <c r="G17" i="26"/>
  <c r="G11" i="26"/>
  <c r="G5" i="26"/>
  <c r="G6" i="26"/>
  <c r="G10" i="26"/>
  <c r="G7" i="26"/>
  <c r="G16" i="26"/>
  <c r="E5" i="26"/>
  <c r="E13" i="26"/>
  <c r="E12" i="26"/>
  <c r="E7" i="26"/>
  <c r="E17" i="26"/>
  <c r="E8" i="26"/>
  <c r="E16" i="26"/>
  <c r="E9" i="26"/>
  <c r="E15" i="26"/>
  <c r="E11" i="26"/>
  <c r="E14" i="26"/>
  <c r="E10" i="2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815D53C-0131-49AB-A582-57DBD51EB762}" keepAlive="1" name="Query - Table2" description="Connection to the 'Table2' query in the workbook." type="5" refreshedVersion="0" background="1" saveData="1">
    <dbPr connection="Provider=Microsoft.Mashup.OleDb.1;Data Source=$Workbook$;Location=Table2;Extended Properties=&quot;&quot;" command="SELECT * FROM [Table2]"/>
  </connection>
  <connection id="2" xr16:uid="{29159038-A04F-429F-BD6D-EB1F373B508E}" keepAlive="1" name="Query - Table2 (2)" description="Connection to the 'Table2 (2)' query in the workbook." type="5" refreshedVersion="8" background="1" saveData="1">
    <dbPr connection="Provider=Microsoft.Mashup.OleDb.1;Data Source=$Workbook$;Location=&quot;Table2 (2)&quot;;Extended Properties=&quot;&quot;" command="SELECT * FROM [Table2 (2)]"/>
  </connection>
  <connection id="3" xr16:uid="{1976D035-3779-4210-9AAE-1E2D782E660B}" keepAlive="1" name="Query - Table2 (3)" description="Connection to the 'Table2 (3)' query in the workbook." type="5" refreshedVersion="8" background="1" saveData="1">
    <dbPr connection="Provider=Microsoft.Mashup.OleDb.1;Data Source=$Workbook$;Location=&quot;Table2 (3)&quot;;Extended Properties=&quot;&quot;" command="SELECT * FROM [Table2 (3)]"/>
  </connection>
  <connection id="4" xr16:uid="{4792D787-F5D4-492F-B670-1742F22971DC}" keepAlive="1" name="Query - Table2 (4)" description="Connection to the 'Table2 (4)' query in the workbook." type="5" refreshedVersion="8" background="1" saveData="1">
    <dbPr connection="Provider=Microsoft.Mashup.OleDb.1;Data Source=$Workbook$;Location=&quot;Table2 (4)&quot;;Extended Properties=&quot;&quot;" command="SELECT * FROM [Table2 (4)]"/>
  </connection>
  <connection id="5" xr16:uid="{607486C5-2187-456A-BE47-331AE44E1282}" keepAlive="1" name="Query - Table2 (5)" description="Connection to the 'Table2 (5)' query in the workbook." type="5" refreshedVersion="8" background="1" saveData="1">
    <dbPr connection="Provider=Microsoft.Mashup.OleDb.1;Data Source=$Workbook$;Location=&quot;Table2 (5)&quot;;Extended Properties=&quot;&quot;" command="SELECT * FROM [Table2 (5)]"/>
  </connection>
  <connection id="6" xr16:uid="{F12E1854-CB94-4CAE-9665-3F88DF6692B9}" keepAlive="1" name="Query - Table2 (6)" description="Connection to the 'Table2 (6)' query in the workbook." type="5" refreshedVersion="8" background="1" saveData="1">
    <dbPr connection="Provider=Microsoft.Mashup.OleDb.1;Data Source=$Workbook$;Location=&quot;Table2 (6)&quot;;Extended Properties=&quot;&quot;" command="SELECT * FROM [Table2 (6)]"/>
  </connection>
  <connection id="7" xr16:uid="{53830494-7F42-4A78-BF9C-D00AD2EB3763}" keepAlive="1" name="Query - Table211" description="Connection to the 'Table211' query in the workbook." type="5" refreshedVersion="0" background="1" saveData="1">
    <dbPr connection="Provider=Microsoft.Mashup.OleDb.1;Data Source=$Workbook$;Location=Table211;Extended Properties=&quot;&quot;" command="SELECT * FROM [Table211]"/>
  </connection>
</connections>
</file>

<file path=xl/sharedStrings.xml><?xml version="1.0" encoding="utf-8"?>
<sst xmlns="http://schemas.openxmlformats.org/spreadsheetml/2006/main" count="949" uniqueCount="164">
  <si>
    <t>geography</t>
  </si>
  <si>
    <t>geog query</t>
  </si>
  <si>
    <t>plus EMR</t>
  </si>
  <si>
    <t>plus date range</t>
  </si>
  <si>
    <t>exp geographic locations/</t>
  </si>
  <si>
    <t>exp Africa/</t>
  </si>
  <si>
    <t>Indian subcontinent</t>
  </si>
  <si>
    <t>exp asia, southern/</t>
  </si>
  <si>
    <t>exp asia, southeastern/</t>
  </si>
  <si>
    <t>UK only</t>
  </si>
  <si>
    <t>exp united kingdom/</t>
  </si>
  <si>
    <t>Middle East</t>
  </si>
  <si>
    <t>exp Middle East/</t>
  </si>
  <si>
    <t>US only</t>
  </si>
  <si>
    <t>Aus-NZ</t>
  </si>
  <si>
    <t>(2014* or 2015* or 2016* or 2017* or 2018* or 2019* or 2020* or 2021* or 2022* or 2023* or 2024*).dt.</t>
  </si>
  <si>
    <t>(europe/ or european alpine region/ or andorra/ or austria/ or balkan peninsula/ or belgium/ or exp europe, eastern/ or exp france/ or exp germany/ or gibraltar/ or greece/ or ireland/ or exp italy/ or liechtenstein/ or luxembourg/ or exp mediterranean region/ or monaco/ or netherlands/ or portugal/ or san marino/ or exp "scandinavian and nordic countries"/ or spain/ or switzerland/ or exp transcaucasia/ or vatican city/)</t>
  </si>
  <si>
    <t>(exp United States/ or Puerto Rico/ or United States Virgin Islands/)</t>
  </si>
  <si>
    <t>(north america/ or exp canada/ or greenland/ or mexico/ )</t>
  </si>
  <si>
    <t>(exp Australia/ or New Zealand/)</t>
  </si>
  <si>
    <t>geographies</t>
  </si>
  <si>
    <t>Geography</t>
  </si>
  <si>
    <t>2014</t>
  </si>
  <si>
    <t>2015</t>
  </si>
  <si>
    <t>2016</t>
  </si>
  <si>
    <t>2017</t>
  </si>
  <si>
    <t>2018</t>
  </si>
  <si>
    <t>2019</t>
  </si>
  <si>
    <t>2020</t>
  </si>
  <si>
    <t>2021</t>
  </si>
  <si>
    <t>2022</t>
  </si>
  <si>
    <t>2023</t>
  </si>
  <si>
    <t>2024</t>
  </si>
  <si>
    <t>Year</t>
  </si>
  <si>
    <t>Population</t>
  </si>
  <si>
    <t>(2014* or 2015* or 2016* or 2017* or 2018* or 2019* or 2020* or 2021* or 2022* or 2023* or 2024*).yr.</t>
  </si>
  <si>
    <t>North America without US</t>
  </si>
  <si>
    <t>Europe without UK</t>
  </si>
  <si>
    <t>Africa</t>
  </si>
  <si>
    <t>China</t>
  </si>
  <si>
    <t>East Asia without China</t>
  </si>
  <si>
    <t>South Asia without the Indian subcontinent</t>
  </si>
  <si>
    <t>Other</t>
  </si>
  <si>
    <t>Multiple</t>
  </si>
  <si>
    <t>exp China/</t>
  </si>
  <si>
    <t>(Asia, Eastern/ or exp Japan/ or exp Korea/ or Mongolia/ or Taiwan/)</t>
  </si>
  <si>
    <t>(exp asia, central/ or asia, northern/ or asia, western/ or exp south America/ or latin America/ or exp central America/ or caribbean region/ or aruba/ or caribbean netherlands/ or curacao/ or sint maarten/ or west indies/ or "antigua and barbuda"/ or bahamas/ or barbados/ or british virgin islands/ or cuba/ or dominica/ or dominican republic/ or grenada/ or guadeloupe/ or haiti/ or jamaica/ or martinique/ or "saint kitts and nevis"/ or saint lucia/ or "saint vincent and the grenadines"/ or "trinidad and tobago"/ or pacific islands/ or exp melanesia/ or exp micronesia/ or polynesia/ or pitcairn island/ or exp samoa/ or tonga/ or Australasia/ or Oceania/)</t>
  </si>
  <si>
    <t>(4 and ( 5 OR 6 OR 7 OR 8 OR 9 OR 10 OR 11 OR 12 OR 13 OR 14 OR 15))</t>
  </si>
  <si>
    <t>(5 and ( 4 OR 6 OR 7 OR 8 OR 9 OR 10 OR 11 OR 12 OR 13 OR 14 OR 15))</t>
  </si>
  <si>
    <t>(6 and ( 4 OR 5 OR 7 OR 8 OR 9 OR 10 OR 11 OR 12 OR 13 OR 14 OR 15))</t>
  </si>
  <si>
    <t>(7 AND (4 OR 5 OR 6 OR 8 OR 9 OR 10 OR 11 OR 12 OR 13 OR 14 OR 15))</t>
  </si>
  <si>
    <t>(8 AND (4 OR 5 OR 6 OR 7 OR 9 OR 10 OR 11 OR 12 OR 13 OR 14 OR 15))</t>
  </si>
  <si>
    <t>(9 AND (4 OR 5 OR 6 OR 7 OR 8 OR 10 OR 11 OR 12 OR 13 OR 14 OR 15))</t>
  </si>
  <si>
    <t>(10 AND (4 OR 5 OR 6 OR 7 OR 8 OR 9 OR 11 OR 12 OR 13 OR 14 OR 15))</t>
  </si>
  <si>
    <t>(11 AND (4 OR 5 OR 6 OR 7 OR 8 OR 9 OR 10 OR 12 OR 13 OR 14 OR 15))</t>
  </si>
  <si>
    <t>(12 AND (4 OR 5 OR 6 OR 7 OR 8 OR 9 OR 10 OR 11 OR 13 OR 14 OR 15))</t>
  </si>
  <si>
    <t>(13 AND (4 OR 5 OR 6 OR 7 OR 8 OR 9 OR 10 OR 11 OR 12 OR 14 OR 15))</t>
  </si>
  <si>
    <t>(14 AND (4 OR 5 OR 6 OR 7 OR 8 OR 9 OR 10 OR 11 OR 12 OR 13 OR 15))</t>
  </si>
  <si>
    <t>(15 AND (4 OR 5 OR 6 OR 7 OR 8 OR 9 OR 10 OR 11 OR 12 OR 13 OR 14))</t>
  </si>
  <si>
    <t>Five Continents</t>
  </si>
  <si>
    <t>Multiple 1</t>
  </si>
  <si>
    <t>Multiple 9</t>
  </si>
  <si>
    <t>Multiple 2</t>
  </si>
  <si>
    <t>Multiple 3</t>
  </si>
  <si>
    <t>Multiple 4</t>
  </si>
  <si>
    <t>Multiple 5</t>
  </si>
  <si>
    <t>Multiple 6</t>
  </si>
  <si>
    <t>Multiple 7</t>
  </si>
  <si>
    <t>Multiple 8</t>
  </si>
  <si>
    <t>Multiple 10</t>
  </si>
  <si>
    <t>Multiple 11</t>
  </si>
  <si>
    <t>Multiple 12</t>
  </si>
  <si>
    <t>Any Geographic Indexing</t>
  </si>
  <si>
    <t>US</t>
  </si>
  <si>
    <t>UK</t>
  </si>
  <si>
    <t>(,000)</t>
  </si>
  <si>
    <t>Total</t>
  </si>
  <si>
    <t>Population (million)</t>
  </si>
  <si>
    <t>Data Source: United Nations, Department of Economic and Social Affairs, Population Division</t>
  </si>
  <si>
    <t>https://population.un.org/wpp/Download/Files/1_Indicator%20(Standard)/CSV_FILES/WPP2024_Demographic_Indicators_Medium.csv.gz</t>
  </si>
  <si>
    <t>exp geographic names/</t>
  </si>
  <si>
    <t>exp United States/</t>
  </si>
  <si>
    <t>(north america/ or exp canada/ or exp mexico/)</t>
  </si>
  <si>
    <t>(europe/ or exp Eastern Europe/ or exp Southern Europe/ or Austria/ or exp Belgium/ or Benelux/ or exp Channel Islands/ or exp France/ or exp Germany/ or Ireland/ or Isle of Man/ or Liechtenstein/ or Luxembourg/ or Monaco/ or Netherlands/ or exp Scandinavia/ or Switzerland/)</t>
  </si>
  <si>
    <t>(Far East/ or Japan/ or exp Korea/ or Mongolia/ or Philippines/ or Taiwan/)</t>
  </si>
  <si>
    <t xml:space="preserve">exp South Asia/ </t>
  </si>
  <si>
    <t>exp Southeast Asia/</t>
  </si>
  <si>
    <t>exp "Australia and New Zealand"/</t>
  </si>
  <si>
    <t>(exp "South and Central America"/ or exp central Asia/ or northern Asia/  or western Asia/ or Armenia/ or exp Azerbaijan/ or Egypt/ or exp "Georgia (republic)"/ or Caspian Sea/)</t>
  </si>
  <si>
    <t>(EHR or EMR or electronic health record* or electronic medical record* or computerized medical record* or electronic health record data).mp.</t>
  </si>
  <si>
    <t>exp electronic health records/</t>
  </si>
  <si>
    <t>(exp electronic health record/ or electronic medical record/ or electronic patient record/)</t>
  </si>
  <si>
    <t>(EHR or EMR or electronic health record* or electronic medical record* or electronic patient record*).mp.</t>
  </si>
  <si>
    <t>MEDLINE</t>
  </si>
  <si>
    <t>Embase</t>
  </si>
  <si>
    <t>V1: Using .mp.</t>
  </si>
  <si>
    <t>V2: Using MeSH or Emtree search terms</t>
  </si>
  <si>
    <t>Ovid MEDLINE(R) ALL &lt;1946 to February 05, 2025&gt;</t>
  </si>
  <si>
    <t>Embase &lt;1974 to 2025 February 05&gt;</t>
  </si>
  <si>
    <t>Table 1: Geographic subject headings (MeSH)</t>
  </si>
  <si>
    <t>Table 2: Geographic subject headings (Emtree)</t>
  </si>
  <si>
    <t>Geographic Region</t>
  </si>
  <si>
    <t>Subject Headings</t>
  </si>
  <si>
    <t>Proportion of EHR Publications Over Time by Study Population (Medline)</t>
  </si>
  <si>
    <t>Proportion of EHR Publications Over Time by Study Population (Embase)</t>
  </si>
  <si>
    <t>1 and 2014*.dt.</t>
  </si>
  <si>
    <t>Query_MEDLINE</t>
  </si>
  <si>
    <t>1 and 2015*.dt.</t>
  </si>
  <si>
    <t>1 and 2016*.dt.</t>
  </si>
  <si>
    <t>1 and 2017*.dt.</t>
  </si>
  <si>
    <t>1 and 2018*.dt.</t>
  </si>
  <si>
    <t>1 and 2019*.dt.</t>
  </si>
  <si>
    <t>1 and 2020*.dt.</t>
  </si>
  <si>
    <t>1 and 2021*.dt.</t>
  </si>
  <si>
    <t>1 and 2022*.dt.</t>
  </si>
  <si>
    <t>1 and 2023*.dt.</t>
  </si>
  <si>
    <t>1 and 2024*.dt.</t>
  </si>
  <si>
    <t>Query_Embase</t>
  </si>
  <si>
    <t>1 and 2014*.yr.</t>
  </si>
  <si>
    <t>1 and 2015*.yr.</t>
  </si>
  <si>
    <t>1 and 2016*.yr.</t>
  </si>
  <si>
    <t>1 and 2017*.yr.</t>
  </si>
  <si>
    <t>1 and 2018*.yr.</t>
  </si>
  <si>
    <t>1 and 2019*.yr.</t>
  </si>
  <si>
    <t>1 and 2020*.yr.</t>
  </si>
  <si>
    <t>1 and 2021*.yr.</t>
  </si>
  <si>
    <t>1 and 2022*.yr.</t>
  </si>
  <si>
    <t>1 and 2023*.yr.</t>
  </si>
  <si>
    <t>1 and 2024*.yr.</t>
  </si>
  <si>
    <t>Ovid MEDLINE(R) ALL &lt;1946 to February 17, 2025&gt;</t>
  </si>
  <si>
    <t>Embase &lt;1974 to 2025 February 17&gt;</t>
  </si>
  <si>
    <t>Result_MEDLINE</t>
  </si>
  <si>
    <t>Result_Embase</t>
  </si>
  <si>
    <t>Total Number of EHR Publications Over Time (MEDLINE and Embase)</t>
  </si>
  <si>
    <t>exp electronic health record/ or electronic medical record/ or electronic patient record/</t>
  </si>
  <si>
    <t>Figure 2b Proportion of EHR Publications Over Time by Study Population in Embase (.mp.)</t>
  </si>
  <si>
    <t>Figure 3b Proportion of EHR Publications Over Time by Study Population in Embase (Emtree)</t>
  </si>
  <si>
    <t xml:space="preserve">Figure 2a Total Number of EHR Publications with Geotagging Over Time in Embase  (.mp.) </t>
  </si>
  <si>
    <t xml:space="preserve">Figure 3a Total Number of EHR Publications with Geotagging Over Time in Embase  (Emtree) </t>
  </si>
  <si>
    <t>Multiple &amp; Other</t>
  </si>
  <si>
    <t>United States</t>
  </si>
  <si>
    <t>Canada, Greenland, Mexico</t>
  </si>
  <si>
    <t>United Kingdom</t>
  </si>
  <si>
    <t>Bahrain, Iran, Iraq, Israel, Jordan, Kuwait, Lebanon, Oman, Qatar, Saudi Arabia, Syria, Turkey, United Arab Emirates, Yemen</t>
  </si>
  <si>
    <t>Australia, New Zealand</t>
  </si>
  <si>
    <t>Canada, Mexico</t>
  </si>
  <si>
    <t>Albania, Andorra, Armenia, Austria, Azerbaijan, Belgium, Bosnia and Herzegovina, Bulgaria, Croatia, Cyprus, Czech Republic, Denmark, Finland, France, Georgia (Republic), Germany, Gibraltar, Greece, Hungary, Iceland, Ireland, Italy, Kosovo, Liechtenstein, Luxembourg, Malta, Moldova, Monaco, Montenegro, Netherlands, Norway, Poland, Portugal, Republic of Belarus, Republic of North Macedonia, Romania, Russia, San Marino, Serbia, Slovakia, Slovenia, Spain, Sweden, Switzerland, Ukraine, Vatican City</t>
  </si>
  <si>
    <t>Countries or Territories</t>
  </si>
  <si>
    <t>Democratic People's Republic of Korea, Japan, Mongolia, Republic of Korea, Taiwan</t>
  </si>
  <si>
    <t>Afghanistan, Bangladesh, Bhutan, India, Maldives, Nepal, Pakistan, Sri Lanka</t>
  </si>
  <si>
    <t>Algeria, Angola, Benin, Botswana, Burkina Faso, Burundi, Cabo Verde, Cameroon, Central African Republic, Chad, Comoros, Congo, Cote d'Ivoire, Democratic Republic of the Congo, Djibouti, Egypt, Equatorial Guinea, Eritrea, Eswatini, Ethiopia, Gambia, Gabon, Ghana, Guinea, Guinea-Bissau, Kenya, Lesotho, Liberia, Libya, Madagascar, Malawi, Mali, Mauritania, Morocco, Mozambique, Namibia, Niger, Nigeria, Rwanda, Sao Tome and Principe, Senegal, Seychelles, Sierra Leone, Somalia, South Africa, South Sudan, Sudan, Tanzania, Togo, Tunisia, Uganda, Zambia, Zimbabwe</t>
  </si>
  <si>
    <t>Japan, Korea, North Korea, South Korea, Mongolia, Philippines, Taiwan</t>
  </si>
  <si>
    <t>Bahrain, Cyprus, Iran, Iraq, Israel, Jordan, Kuwait, Lebanon, Oman, Palestine, Qatar, Saudi Arabia, Syrian Arab Republic, Turkey (republic), United Arab Emirates, Yemen</t>
  </si>
  <si>
    <t>Albania, Andorra, Armenia, Austria, Azerbaijan, Belgium, Bosnia and Herzegovina, Bulgaria, Croatia, Czech Republic, Denmark, Faroe Islands, Finland, France, Georgia (Republic), Germany, Gibraltar, Greece, Greenland, Guernsey, Hungary, Iceland, Ireland, Isle of Man, Italy, Jersey, Kosovo, Liechtenstein, Luxembourg, Malta, Moldova, Monaco, Montenegro (Republic), Netherlands, Norway, Poland, Portugal, Republic of North Macedonia, Romania, Russian Federation, San Marino, Serbia, Slovakia, Slovenia, Spain, Sweden, Switzerland, Ukraine, Vatican City State</t>
  </si>
  <si>
    <t>Brunei, Cambodia, Indonesia, Laos, Malaysia, Myanmar, Philippines, Singapore, Thailand, Timor-Leste, Vietnam</t>
  </si>
  <si>
    <t>Brunei Darussalam, Cambodia, Indonesia, Laos, Malaysia, Myanmar, Papua New Guinea, Singapore, Thailand, Timor-Leste, Viet Nam</t>
  </si>
  <si>
    <t>Algeria, Angola, Benin, Botswana, Burkina Faso, Burundi, Cameroon, Cape Verde, Central Africa, Central African Republic, Chad, Comoros, Congo, Cote d'Ivoire, Democratic Republic Congo, Djibouti, Egypt, Equatorial Guinea, Eritrea, Eswatini, Ethiopia, Gabon, Gambia, Ghana, Guinea, Guinea-Bissau, Kenya, Lesotho, Liberia, Libya, Madagascar, Malawi, Mali, Mauritania, Mayotte, Morocco, Mozambique, Namibia, Niger, Nigeria, Rwanda, Senegal, Sierra Leone, Somalia, South Africa, South Sudan, Sudan, Tanzania, Togo, Tunisia, Uganda, Western Sahara, Zambia, Zimbabwe</t>
  </si>
  <si>
    <t>Medline</t>
  </si>
  <si>
    <t>Figure S1a Total Number of EHR Publications Over Time (.mp.)</t>
  </si>
  <si>
    <t>Figure S1b Proportion of EHR Publications Over Time by Study Population in MEDLINE (.mp.)</t>
  </si>
  <si>
    <t>Figure S1c Proportion of EHR Publications Over Time by Study Population in Embase (.mp.)</t>
  </si>
  <si>
    <t>Figure S2a Total Number of EHR Publications Over Time (MESH/Emtree)</t>
  </si>
  <si>
    <t>Figure S2b Proportion of EHR Publications Over Time by Study Population in MEDLINE (MESH)</t>
  </si>
  <si>
    <t>Figure S2c Proportion of EHR Publications Over Time by Study Population in Embase (Emtree)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</si>
</sst>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17" x14ac:knownFonts="1">
    <font>
      <sz val="11"/>
      <color theme="1"/>
      <name val="等线"/>
      <family val="2"/>
      <scheme val="minor"/>
    </font>
    <font>
      <b/>
      <sz val="11"/>
      <color theme="0"/>
      <name val="等线"/>
      <family val="2"/>
      <scheme val="minor"/>
    </font>
    <font>
      <b/>
      <sz val="11"/>
      <color theme="1"/>
      <name val="等线"/>
      <family val="2"/>
      <scheme val="minor"/>
    </font>
    <font>
      <sz val="11"/>
      <color rgb="FF222222"/>
      <name val="Aptos"/>
      <family val="2"/>
    </font>
    <font>
      <sz val="8"/>
      <name val="等线"/>
      <family val="2"/>
      <scheme val="minor"/>
    </font>
    <font>
      <b/>
      <sz val="14"/>
      <color theme="0"/>
      <name val="Times New Roman"/>
      <family val="1"/>
    </font>
    <font>
      <sz val="14"/>
      <color theme="1"/>
      <name val="Times New Roman"/>
      <family val="1"/>
    </font>
    <font>
      <b/>
      <sz val="14"/>
      <color theme="1"/>
      <name val="Times New Roman"/>
      <family val="1"/>
    </font>
    <font>
      <u/>
      <sz val="11"/>
      <color theme="10"/>
      <name val="等线"/>
      <family val="2"/>
      <scheme val="minor"/>
    </font>
    <font>
      <b/>
      <sz val="18"/>
      <color theme="1"/>
      <name val="等线"/>
      <family val="2"/>
      <scheme val="minor"/>
    </font>
    <font>
      <sz val="12"/>
      <color theme="1"/>
      <name val="Times New Roman"/>
      <family val="1"/>
    </font>
    <font>
      <b/>
      <sz val="12"/>
      <color theme="1"/>
      <name val="Times New Roman"/>
      <family val="1"/>
    </font>
    <font>
      <b/>
      <sz val="12"/>
      <color rgb="FF222222"/>
      <name val="Times New Roman"/>
      <family val="1"/>
    </font>
    <font>
      <b/>
      <sz val="18"/>
      <color rgb="FF000000"/>
      <name val="等线"/>
      <family val="2"/>
      <scheme val="minor"/>
    </font>
    <font>
      <b/>
      <sz val="11"/>
      <color rgb="FFFF0000"/>
      <name val="等线"/>
      <family val="2"/>
      <scheme val="minor"/>
    </font>
    <font>
      <sz val="18"/>
      <color rgb="FF000000"/>
      <name val="Times New Roman"/>
      <family val="1"/>
    </font>
    <font>
      <sz val="9"/>
      <name val="等线"/>
      <family val="3"/>
      <charset val="134"/>
      <scheme val="minor"/>
    </font>
  </fonts>
  <fills count="7">
    <fill>
      <patternFill patternType="none"/>
    </fill>
    <fill>
      <patternFill patternType="gray125"/>
    </fill>
    <fill>
      <patternFill patternType="solid">
        <fgColor theme="4"/>
        <bgColor theme="4"/>
      </patternFill>
    </fill>
    <fill>
      <patternFill patternType="solid">
        <fgColor theme="0"/>
        <bgColor indexed="64"/>
      </patternFill>
    </fill>
    <fill>
      <patternFill patternType="solid">
        <fgColor rgb="FF002060"/>
        <bgColor indexed="64"/>
      </patternFill>
    </fill>
    <fill>
      <patternFill patternType="solid">
        <fgColor theme="4" tint="0.79998168889431442"/>
        <bgColor theme="4" tint="0.79998168889431442"/>
      </patternFill>
    </fill>
    <fill>
      <patternFill patternType="solid">
        <fgColor theme="0" tint="-0.14999847407452621"/>
        <bgColor theme="0" tint="-0.14999847407452621"/>
      </patternFill>
    </fill>
  </fills>
  <borders count="20">
    <border>
      <left/>
      <right/>
      <top/>
      <bottom/>
      <diagonal/>
    </border>
    <border>
      <left/>
      <right/>
      <top/>
      <bottom style="thin">
        <color theme="4" tint="0.39997558519241921"/>
      </bottom>
      <diagonal/>
    </border>
    <border>
      <left/>
      <right/>
      <top style="thin">
        <color indexed="64"/>
      </top>
      <bottom/>
      <diagonal/>
    </border>
    <border>
      <left style="thin">
        <color indexed="64"/>
      </left>
      <right style="thin">
        <color indexed="64"/>
      </right>
      <top/>
      <bottom/>
      <diagonal/>
    </border>
    <border>
      <left style="thin">
        <color indexed="64"/>
      </left>
      <right style="thin">
        <color theme="0"/>
      </right>
      <top style="thin">
        <color indexed="64"/>
      </top>
      <bottom/>
      <diagonal/>
    </border>
    <border>
      <left/>
      <right style="thin">
        <color theme="0"/>
      </right>
      <top style="thin">
        <color indexed="64"/>
      </top>
      <bottom/>
      <diagonal/>
    </border>
    <border>
      <left/>
      <right style="thin">
        <color indexed="64"/>
      </right>
      <top style="thin">
        <color indexed="64"/>
      </top>
      <bottom/>
      <diagonal/>
    </border>
    <border>
      <left/>
      <right style="thin">
        <color theme="0"/>
      </right>
      <top/>
      <bottom/>
      <diagonal/>
    </border>
    <border>
      <left style="thin">
        <color indexed="64"/>
      </left>
      <right style="thin">
        <color theme="0"/>
      </right>
      <top style="thin">
        <color theme="0"/>
      </top>
      <bottom style="thin">
        <color theme="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8" fillId="0" borderId="0" applyNumberFormat="0" applyFill="0" applyBorder="0" applyAlignment="0" applyProtection="0"/>
  </cellStyleXfs>
  <cellXfs count="59">
    <xf numFmtId="0" fontId="0" fillId="0" borderId="0" xfId="0"/>
    <xf numFmtId="0" fontId="0" fillId="0" borderId="0" xfId="0" applyAlignment="1">
      <alignment horizontal="left"/>
    </xf>
    <xf numFmtId="0" fontId="3" fillId="0" borderId="0" xfId="0" applyFont="1"/>
    <xf numFmtId="0" fontId="1" fillId="2" borderId="1" xfId="0" applyFont="1" applyFill="1" applyBorder="1"/>
    <xf numFmtId="0" fontId="2" fillId="0" borderId="0" xfId="0" applyFont="1" applyAlignment="1">
      <alignment horizontal="left"/>
    </xf>
    <xf numFmtId="49" fontId="0" fillId="0" borderId="0" xfId="0" applyNumberFormat="1"/>
    <xf numFmtId="0" fontId="0" fillId="3" borderId="0" xfId="0" applyFill="1"/>
    <xf numFmtId="0" fontId="5" fillId="4" borderId="2" xfId="0" applyFont="1" applyFill="1" applyBorder="1" applyAlignment="1">
      <alignment horizontal="right" vertical="center"/>
    </xf>
    <xf numFmtId="176" fontId="6" fillId="3" borderId="0" xfId="0" applyNumberFormat="1" applyFont="1" applyFill="1" applyAlignment="1">
      <alignment horizontal="right" vertical="center"/>
    </xf>
    <xf numFmtId="176" fontId="6" fillId="3" borderId="3" xfId="0" applyNumberFormat="1" applyFont="1" applyFill="1" applyBorder="1" applyAlignment="1">
      <alignment horizontal="center" vertical="center"/>
    </xf>
    <xf numFmtId="0" fontId="6" fillId="3" borderId="3" xfId="0" applyFont="1" applyFill="1" applyBorder="1" applyAlignment="1">
      <alignment horizontal="left" vertical="center"/>
    </xf>
    <xf numFmtId="0" fontId="5" fillId="4" borderId="4" xfId="0" applyFont="1" applyFill="1" applyBorder="1" applyAlignment="1">
      <alignment horizontal="left" vertical="center"/>
    </xf>
    <xf numFmtId="0" fontId="5" fillId="4" borderId="6" xfId="0" applyFont="1" applyFill="1" applyBorder="1" applyAlignment="1">
      <alignment horizontal="center" vertical="center"/>
    </xf>
    <xf numFmtId="0" fontId="5" fillId="4" borderId="5" xfId="0" applyFont="1" applyFill="1" applyBorder="1" applyAlignment="1">
      <alignment horizontal="right" vertical="center"/>
    </xf>
    <xf numFmtId="0" fontId="0" fillId="0" borderId="7" xfId="0" applyBorder="1"/>
    <xf numFmtId="0" fontId="5" fillId="4" borderId="8" xfId="0" applyFont="1" applyFill="1" applyBorder="1" applyAlignment="1">
      <alignment horizontal="left" vertical="center"/>
    </xf>
    <xf numFmtId="0" fontId="7" fillId="3" borderId="0" xfId="0" applyFont="1" applyFill="1"/>
    <xf numFmtId="0" fontId="8" fillId="0" borderId="0" xfId="1"/>
    <xf numFmtId="0" fontId="6" fillId="3" borderId="9" xfId="0" applyFont="1" applyFill="1" applyBorder="1" applyAlignment="1">
      <alignment horizontal="left" vertical="center"/>
    </xf>
    <xf numFmtId="0" fontId="6" fillId="3" borderId="10" xfId="0" applyFont="1" applyFill="1" applyBorder="1" applyAlignment="1">
      <alignment horizontal="right" vertical="center"/>
    </xf>
    <xf numFmtId="1" fontId="6" fillId="3" borderId="9" xfId="0" applyNumberFormat="1" applyFont="1" applyFill="1" applyBorder="1" applyAlignment="1">
      <alignment horizontal="center" vertical="center"/>
    </xf>
    <xf numFmtId="0" fontId="1" fillId="2" borderId="11" xfId="0" applyFont="1" applyFill="1" applyBorder="1"/>
    <xf numFmtId="0" fontId="1" fillId="2" borderId="12" xfId="0" applyFont="1" applyFill="1" applyBorder="1"/>
    <xf numFmtId="0" fontId="1" fillId="2" borderId="13" xfId="0" applyFont="1" applyFill="1" applyBorder="1"/>
    <xf numFmtId="0" fontId="0" fillId="5" borderId="11" xfId="0" applyFill="1" applyBorder="1"/>
    <xf numFmtId="0" fontId="0" fillId="5" borderId="12" xfId="0" applyFill="1" applyBorder="1"/>
    <xf numFmtId="0" fontId="0" fillId="5" borderId="13" xfId="0" applyFill="1" applyBorder="1"/>
    <xf numFmtId="0" fontId="0" fillId="0" borderId="11" xfId="0" applyBorder="1"/>
    <xf numFmtId="0" fontId="0" fillId="0" borderId="12" xfId="0" applyBorder="1"/>
    <xf numFmtId="0" fontId="9" fillId="3" borderId="0" xfId="0" applyFont="1" applyFill="1"/>
    <xf numFmtId="0" fontId="10" fillId="0" borderId="9" xfId="0" applyFont="1" applyBorder="1" applyAlignment="1">
      <alignment horizontal="left" vertical="center" wrapText="1"/>
    </xf>
    <xf numFmtId="0" fontId="10" fillId="0" borderId="9" xfId="0" applyFont="1" applyBorder="1" applyAlignment="1">
      <alignment horizontal="left" vertical="center"/>
    </xf>
    <xf numFmtId="0" fontId="10" fillId="6" borderId="9" xfId="0" applyFont="1" applyFill="1" applyBorder="1" applyAlignment="1">
      <alignment horizontal="left" vertical="center" wrapText="1"/>
    </xf>
    <xf numFmtId="0" fontId="10" fillId="6" borderId="9" xfId="0" applyFont="1" applyFill="1" applyBorder="1" applyAlignment="1">
      <alignment horizontal="left" vertical="center"/>
    </xf>
    <xf numFmtId="0" fontId="12" fillId="0" borderId="9" xfId="0" applyFont="1" applyBorder="1" applyAlignment="1">
      <alignment horizontal="left" vertical="center"/>
    </xf>
    <xf numFmtId="0" fontId="11" fillId="0" borderId="9" xfId="0" applyFont="1" applyBorder="1" applyAlignment="1">
      <alignment horizontal="left" vertical="center" wrapText="1"/>
    </xf>
    <xf numFmtId="17" fontId="0" fillId="0" borderId="0" xfId="0" applyNumberFormat="1"/>
    <xf numFmtId="0" fontId="2" fillId="3" borderId="0" xfId="0" applyFont="1" applyFill="1"/>
    <xf numFmtId="0" fontId="0" fillId="3" borderId="14" xfId="0" applyFill="1" applyBorder="1"/>
    <xf numFmtId="0" fontId="0" fillId="3" borderId="2" xfId="0" applyFill="1" applyBorder="1"/>
    <xf numFmtId="0" fontId="0" fillId="3" borderId="6" xfId="0" applyFill="1" applyBorder="1"/>
    <xf numFmtId="0" fontId="0" fillId="3" borderId="15" xfId="0" applyFill="1" applyBorder="1"/>
    <xf numFmtId="0" fontId="0" fillId="3" borderId="16" xfId="0" applyFill="1" applyBorder="1"/>
    <xf numFmtId="0" fontId="0" fillId="3" borderId="17" xfId="0" applyFill="1" applyBorder="1"/>
    <xf numFmtId="0" fontId="0" fillId="3" borderId="18" xfId="0" applyFill="1" applyBorder="1"/>
    <xf numFmtId="0" fontId="0" fillId="3" borderId="19" xfId="0" applyFill="1" applyBorder="1"/>
    <xf numFmtId="0" fontId="13" fillId="0" borderId="0" xfId="0" applyFont="1" applyAlignment="1">
      <alignment horizontal="left" vertical="center" readingOrder="1"/>
    </xf>
    <xf numFmtId="0" fontId="14" fillId="3" borderId="0" xfId="0" applyFont="1" applyFill="1"/>
    <xf numFmtId="0" fontId="15" fillId="3" borderId="0" xfId="0" applyFont="1" applyFill="1" applyAlignment="1">
      <alignment horizontal="center" vertical="center" readingOrder="1"/>
    </xf>
    <xf numFmtId="0" fontId="7" fillId="3" borderId="0" xfId="0" applyFont="1" applyFill="1" applyAlignment="1">
      <alignment horizontal="left"/>
    </xf>
    <xf numFmtId="0" fontId="0" fillId="3" borderId="15" xfId="0" applyFill="1" applyBorder="1" applyAlignment="1">
      <alignment horizontal="left"/>
    </xf>
    <xf numFmtId="0" fontId="0" fillId="3" borderId="0" xfId="0" applyFill="1" applyAlignment="1">
      <alignment horizontal="left"/>
    </xf>
    <xf numFmtId="0" fontId="0" fillId="3" borderId="16" xfId="0" applyFill="1" applyBorder="1" applyAlignment="1">
      <alignment horizontal="left"/>
    </xf>
    <xf numFmtId="0" fontId="0" fillId="3" borderId="17" xfId="0" applyFill="1" applyBorder="1" applyAlignment="1">
      <alignment horizontal="left"/>
    </xf>
    <xf numFmtId="0" fontId="0" fillId="3" borderId="18" xfId="0" applyFill="1" applyBorder="1" applyAlignment="1">
      <alignment horizontal="left"/>
    </xf>
    <xf numFmtId="0" fontId="0" fillId="3" borderId="19" xfId="0" applyFill="1" applyBorder="1" applyAlignment="1">
      <alignment horizontal="left"/>
    </xf>
    <xf numFmtId="0" fontId="0" fillId="3" borderId="14" xfId="0" applyFill="1" applyBorder="1" applyAlignment="1">
      <alignment horizontal="left"/>
    </xf>
    <xf numFmtId="0" fontId="0" fillId="3" borderId="2" xfId="0" applyFill="1" applyBorder="1" applyAlignment="1">
      <alignment horizontal="left"/>
    </xf>
    <xf numFmtId="0" fontId="0" fillId="3" borderId="6" xfId="0" applyFill="1" applyBorder="1" applyAlignment="1">
      <alignment horizontal="left"/>
    </xf>
  </cellXfs>
  <cellStyles count="2">
    <cellStyle name="Hyperlink" xfId="1" builtinId="8"/>
    <cellStyle name="Normal" xfId="0" builtinId="0"/>
  </cellStyles>
  <dxfs count="68">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rgb="FF44B3E1"/>
        </top>
      </border>
    </dxf>
    <dxf>
      <border outline="0">
        <left style="thin">
          <color rgb="FF44B3E1"/>
        </left>
        <top style="thin">
          <color rgb="FF44B3E1"/>
        </top>
        <bottom style="thin">
          <color rgb="FF44B3E1"/>
        </bottom>
      </border>
    </dxf>
    <dxf>
      <font>
        <b val="0"/>
        <i val="0"/>
        <strike val="0"/>
        <condense val="0"/>
        <extend val="0"/>
        <outline val="0"/>
        <shadow val="0"/>
        <u val="none"/>
        <vertAlign val="baseline"/>
        <sz val="11"/>
        <color rgb="FF000000"/>
        <name val="Aptos Narrow"/>
        <family val="2"/>
        <scheme val="none"/>
      </font>
      <fill>
        <patternFill patternType="solid">
          <fgColor rgb="FFC0E6F5"/>
          <bgColor rgb="FFC0E6F5"/>
        </patternFill>
      </fill>
    </dxf>
    <dxf>
      <border outline="0">
        <bottom style="thin">
          <color rgb="FF44B3E1"/>
        </bottom>
      </border>
    </dxf>
    <dxf>
      <font>
        <b/>
        <i val="0"/>
        <strike val="0"/>
        <condense val="0"/>
        <extend val="0"/>
        <outline val="0"/>
        <shadow val="0"/>
        <u val="none"/>
        <vertAlign val="baseline"/>
        <sz val="11"/>
        <color theme="0"/>
        <name val="Aptos Narrow"/>
        <family val="2"/>
        <scheme val="minor"/>
      </font>
      <numFmt numFmtId="0" formatCode="General"/>
      <fill>
        <patternFill patternType="solid">
          <fgColor theme="4"/>
          <bgColor theme="4"/>
        </patternFill>
      </fill>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rgb="FF44B3E1"/>
        </top>
      </border>
    </dxf>
    <dxf>
      <border outline="0">
        <left style="thin">
          <color rgb="FF44B3E1"/>
        </left>
        <top style="thin">
          <color rgb="FF44B3E1"/>
        </top>
        <bottom style="thin">
          <color rgb="FF44B3E1"/>
        </bottom>
      </border>
    </dxf>
    <dxf>
      <font>
        <b val="0"/>
        <i val="0"/>
        <strike val="0"/>
        <condense val="0"/>
        <extend val="0"/>
        <outline val="0"/>
        <shadow val="0"/>
        <u val="none"/>
        <vertAlign val="baseline"/>
        <sz val="11"/>
        <color rgb="FF000000"/>
        <name val="Aptos Narrow"/>
        <family val="2"/>
        <scheme val="none"/>
      </font>
      <fill>
        <patternFill patternType="solid">
          <fgColor rgb="FFC0E6F5"/>
          <bgColor rgb="FFC0E6F5"/>
        </patternFill>
      </fill>
    </dxf>
    <dxf>
      <border outline="0">
        <bottom style="thin">
          <color rgb="FF44B3E1"/>
        </bottom>
      </border>
    </dxf>
    <dxf>
      <font>
        <b/>
        <i val="0"/>
        <strike val="0"/>
        <condense val="0"/>
        <extend val="0"/>
        <outline val="0"/>
        <shadow val="0"/>
        <u val="none"/>
        <vertAlign val="baseline"/>
        <sz val="11"/>
        <color theme="0"/>
        <name val="Aptos Narrow"/>
        <family val="2"/>
        <scheme val="minor"/>
      </font>
      <numFmt numFmtId="0" formatCode="General"/>
      <fill>
        <patternFill patternType="solid">
          <fgColor theme="4"/>
          <bgColor theme="4"/>
        </patternFill>
      </fill>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rgb="FF44B3E1"/>
        </top>
      </border>
    </dxf>
    <dxf>
      <border outline="0">
        <left style="thin">
          <color rgb="FF44B3E1"/>
        </left>
        <top style="thin">
          <color rgb="FF44B3E1"/>
        </top>
        <bottom style="thin">
          <color rgb="FF44B3E1"/>
        </bottom>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dxf>
    <dxf>
      <border outline="0">
        <bottom style="thin">
          <color rgb="FF44B3E1"/>
        </bottom>
      </border>
    </dxf>
    <dxf>
      <font>
        <b/>
        <i val="0"/>
        <strike val="0"/>
        <condense val="0"/>
        <extend val="0"/>
        <outline val="0"/>
        <shadow val="0"/>
        <u val="none"/>
        <vertAlign val="baseline"/>
        <sz val="11"/>
        <color theme="0"/>
        <name val="Aptos Narrow"/>
        <family val="2"/>
        <scheme val="minor"/>
      </font>
      <numFmt numFmtId="0" formatCode="General"/>
      <fill>
        <patternFill patternType="solid">
          <fgColor theme="4"/>
          <bgColor theme="4"/>
        </patternFill>
      </fill>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Aptos Narrow"/>
        <family val="2"/>
        <scheme val="minor"/>
      </font>
      <numFmt numFmtId="0" formatCode="General"/>
      <fill>
        <patternFill patternType="solid">
          <fgColor theme="4"/>
          <bgColor theme="4"/>
        </patternFill>
      </fill>
    </dxf>
  </dxfs>
  <tableStyles count="0" defaultTableStyle="TableStyleMedium2" defaultPivotStyle="PivotStyleLight16"/>
  <colors>
    <mruColors>
      <color rgb="FF156082"/>
      <color rgb="FF0D3512"/>
      <color rgb="FFF6C6AD"/>
      <color rgb="FF17BECF"/>
      <color rgb="FF999999"/>
      <color rgb="FFF781BF"/>
      <color rgb="FFA65628"/>
      <color rgb="FFFFFF33"/>
      <color rgb="FFFF7F00"/>
      <color rgb="FF984EA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worksheet" Target="worksheets/sheet10.xml"/><Relationship Id="rId19" Type="http://schemas.openxmlformats.org/officeDocument/2006/relationships/connections" Target="connection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v>Embase</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'V1-Embase-Results'!$B$44:$L$44</c:f>
              <c:numCache>
                <c:formatCode>General</c:formatCode>
                <c:ptCount val="11"/>
                <c:pt idx="0">
                  <c:v>2469</c:v>
                </c:pt>
                <c:pt idx="1">
                  <c:v>2635</c:v>
                </c:pt>
                <c:pt idx="2">
                  <c:v>2404</c:v>
                </c:pt>
                <c:pt idx="3">
                  <c:v>2389</c:v>
                </c:pt>
                <c:pt idx="4">
                  <c:v>2788</c:v>
                </c:pt>
                <c:pt idx="5">
                  <c:v>3257</c:v>
                </c:pt>
                <c:pt idx="6">
                  <c:v>3845</c:v>
                </c:pt>
                <c:pt idx="7">
                  <c:v>4151</c:v>
                </c:pt>
                <c:pt idx="8">
                  <c:v>4577</c:v>
                </c:pt>
                <c:pt idx="9">
                  <c:v>4650</c:v>
                </c:pt>
                <c:pt idx="10">
                  <c:v>4564</c:v>
                </c:pt>
              </c:numCache>
            </c:numRef>
          </c:val>
          <c:extLst>
            <c:ext xmlns:c16="http://schemas.microsoft.com/office/drawing/2014/chart" uri="{C3380CC4-5D6E-409C-BE32-E72D297353CC}">
              <c16:uniqueId val="{00000000-7F0F-49F1-85B8-55DD950CCD42}"/>
            </c:ext>
          </c:extLst>
        </c:ser>
        <c:dLbls>
          <c:dLblPos val="outEnd"/>
          <c:showLegendKey val="0"/>
          <c:showVal val="1"/>
          <c:showCatName val="0"/>
          <c:showSerName val="0"/>
          <c:showPercent val="0"/>
          <c:showBubbleSize val="0"/>
        </c:dLbls>
        <c:gapWidth val="48"/>
        <c:axId val="1994965888"/>
        <c:axId val="1994967808"/>
      </c:barChart>
      <c:catAx>
        <c:axId val="1994965888"/>
        <c:scaling>
          <c:orientation val="minMax"/>
        </c:scaling>
        <c:delete val="0"/>
        <c:axPos val="b"/>
        <c:numFmt formatCode="General" sourceLinked="1"/>
        <c:majorTickMark val="in"/>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994967808"/>
        <c:crosses val="autoZero"/>
        <c:auto val="1"/>
        <c:lblAlgn val="ctr"/>
        <c:lblOffset val="100"/>
        <c:noMultiLvlLbl val="0"/>
      </c:catAx>
      <c:valAx>
        <c:axId val="1994967808"/>
        <c:scaling>
          <c:orientation val="minMax"/>
        </c:scaling>
        <c:delete val="0"/>
        <c:axPos val="l"/>
        <c:majorGridlines>
          <c:spPr>
            <a:ln w="9525" cap="flat" cmpd="sng" algn="ctr">
              <a:noFill/>
              <a:round/>
            </a:ln>
            <a:effectLst/>
          </c:spPr>
        </c:majorGridlines>
        <c:numFmt formatCode="General" sourceLinked="1"/>
        <c:majorTickMark val="in"/>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994965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2093362509117436E-2"/>
          <c:y val="2.7900302055567816E-2"/>
          <c:w val="0.70898569102103481"/>
          <c:h val="0.90721407658087216"/>
        </c:manualLayout>
      </c:layout>
      <c:barChart>
        <c:barDir val="col"/>
        <c:grouping val="percentStacked"/>
        <c:varyColors val="0"/>
        <c:ser>
          <c:idx val="0"/>
          <c:order val="0"/>
          <c:tx>
            <c:strRef>
              <c:f>Population!$A$2</c:f>
              <c:strCache>
                <c:ptCount val="1"/>
                <c:pt idx="0">
                  <c:v>US</c:v>
                </c:pt>
              </c:strCache>
            </c:strRef>
          </c:tx>
          <c:spPr>
            <a:solidFill>
              <a:srgbClr val="156082"/>
            </a:solidFill>
            <a:ln>
              <a:noFill/>
            </a:ln>
            <a:effectLst/>
          </c:spPr>
          <c:invertIfNegative val="0"/>
          <c:dPt>
            <c:idx val="0"/>
            <c:invertIfNegative val="0"/>
            <c:bubble3D val="0"/>
            <c:spPr>
              <a:solidFill>
                <a:srgbClr val="156082"/>
              </a:solidFill>
              <a:ln>
                <a:noFill/>
              </a:ln>
              <a:effectLst/>
            </c:spPr>
            <c:extLst>
              <c:ext xmlns:c16="http://schemas.microsoft.com/office/drawing/2014/chart" uri="{C3380CC4-5D6E-409C-BE32-E72D297353CC}">
                <c16:uniqueId val="{00000001-53BE-451B-B7CE-10FD2177BEF3}"/>
              </c:ext>
            </c:extLst>
          </c:dPt>
          <c:cat>
            <c:strRef>
              <c:f>Population!$B$1</c:f>
              <c:strCache>
                <c:ptCount val="1"/>
                <c:pt idx="0">
                  <c:v>Population</c:v>
                </c:pt>
              </c:strCache>
            </c:strRef>
          </c:cat>
          <c:val>
            <c:numRef>
              <c:f>Population!$B$2</c:f>
              <c:numCache>
                <c:formatCode>General</c:formatCode>
                <c:ptCount val="1"/>
                <c:pt idx="0">
                  <c:v>348753.68</c:v>
                </c:pt>
              </c:numCache>
            </c:numRef>
          </c:val>
          <c:extLst>
            <c:ext xmlns:c16="http://schemas.microsoft.com/office/drawing/2014/chart" uri="{C3380CC4-5D6E-409C-BE32-E72D297353CC}">
              <c16:uniqueId val="{00000002-53BE-451B-B7CE-10FD2177BEF3}"/>
            </c:ext>
          </c:extLst>
        </c:ser>
        <c:ser>
          <c:idx val="1"/>
          <c:order val="1"/>
          <c:tx>
            <c:strRef>
              <c:f>Population!$A$3</c:f>
              <c:strCache>
                <c:ptCount val="1"/>
                <c:pt idx="0">
                  <c:v>North America without US</c:v>
                </c:pt>
              </c:strCache>
            </c:strRef>
          </c:tx>
          <c:spPr>
            <a:solidFill>
              <a:srgbClr val="FF0000"/>
            </a:solidFill>
            <a:ln>
              <a:noFill/>
            </a:ln>
            <a:effectLst/>
          </c:spPr>
          <c:invertIfNegative val="0"/>
          <c:cat>
            <c:strRef>
              <c:f>Population!$B$1</c:f>
              <c:strCache>
                <c:ptCount val="1"/>
                <c:pt idx="0">
                  <c:v>Population</c:v>
                </c:pt>
              </c:strCache>
            </c:strRef>
          </c:cat>
          <c:val>
            <c:numRef>
              <c:f>Population!$B$3</c:f>
              <c:numCache>
                <c:formatCode>General</c:formatCode>
                <c:ptCount val="1"/>
                <c:pt idx="0">
                  <c:v>170659.277</c:v>
                </c:pt>
              </c:numCache>
            </c:numRef>
          </c:val>
          <c:extLst>
            <c:ext xmlns:c16="http://schemas.microsoft.com/office/drawing/2014/chart" uri="{C3380CC4-5D6E-409C-BE32-E72D297353CC}">
              <c16:uniqueId val="{00000003-53BE-451B-B7CE-10FD2177BEF3}"/>
            </c:ext>
          </c:extLst>
        </c:ser>
        <c:ser>
          <c:idx val="2"/>
          <c:order val="2"/>
          <c:tx>
            <c:strRef>
              <c:f>Population!$A$4</c:f>
              <c:strCache>
                <c:ptCount val="1"/>
                <c:pt idx="0">
                  <c:v>UK</c:v>
                </c:pt>
              </c:strCache>
            </c:strRef>
          </c:tx>
          <c:spPr>
            <a:solidFill>
              <a:srgbClr val="4DAF4A"/>
            </a:solidFill>
            <a:ln>
              <a:noFill/>
            </a:ln>
            <a:effectLst/>
          </c:spPr>
          <c:invertIfNegative val="0"/>
          <c:cat>
            <c:strRef>
              <c:f>Population!$B$1</c:f>
              <c:strCache>
                <c:ptCount val="1"/>
                <c:pt idx="0">
                  <c:v>Population</c:v>
                </c:pt>
              </c:strCache>
            </c:strRef>
          </c:cat>
          <c:val>
            <c:numRef>
              <c:f>Population!$B$4</c:f>
              <c:numCache>
                <c:formatCode>General</c:formatCode>
                <c:ptCount val="1"/>
                <c:pt idx="0">
                  <c:v>69138.191999999995</c:v>
                </c:pt>
              </c:numCache>
            </c:numRef>
          </c:val>
          <c:extLst>
            <c:ext xmlns:c16="http://schemas.microsoft.com/office/drawing/2014/chart" uri="{C3380CC4-5D6E-409C-BE32-E72D297353CC}">
              <c16:uniqueId val="{00000004-53BE-451B-B7CE-10FD2177BEF3}"/>
            </c:ext>
          </c:extLst>
        </c:ser>
        <c:ser>
          <c:idx val="3"/>
          <c:order val="3"/>
          <c:tx>
            <c:strRef>
              <c:f>Population!$A$5</c:f>
              <c:strCache>
                <c:ptCount val="1"/>
                <c:pt idx="0">
                  <c:v>Europe without UK</c:v>
                </c:pt>
              </c:strCache>
            </c:strRef>
          </c:tx>
          <c:spPr>
            <a:solidFill>
              <a:srgbClr val="984EA3"/>
            </a:solidFill>
            <a:ln>
              <a:noFill/>
            </a:ln>
            <a:effectLst/>
          </c:spPr>
          <c:invertIfNegative val="0"/>
          <c:cat>
            <c:strRef>
              <c:f>Population!$B$1</c:f>
              <c:strCache>
                <c:ptCount val="1"/>
                <c:pt idx="0">
                  <c:v>Population</c:v>
                </c:pt>
              </c:strCache>
            </c:strRef>
          </c:cat>
          <c:val>
            <c:numRef>
              <c:f>Population!$B$5</c:f>
              <c:numCache>
                <c:formatCode>General</c:formatCode>
                <c:ptCount val="1"/>
                <c:pt idx="0">
                  <c:v>692796.60499999998</c:v>
                </c:pt>
              </c:numCache>
            </c:numRef>
          </c:val>
          <c:extLst>
            <c:ext xmlns:c16="http://schemas.microsoft.com/office/drawing/2014/chart" uri="{C3380CC4-5D6E-409C-BE32-E72D297353CC}">
              <c16:uniqueId val="{00000005-53BE-451B-B7CE-10FD2177BEF3}"/>
            </c:ext>
          </c:extLst>
        </c:ser>
        <c:ser>
          <c:idx val="4"/>
          <c:order val="4"/>
          <c:tx>
            <c:strRef>
              <c:f>Population!$A$6</c:f>
              <c:strCache>
                <c:ptCount val="1"/>
                <c:pt idx="0">
                  <c:v>China</c:v>
                </c:pt>
              </c:strCache>
            </c:strRef>
          </c:tx>
          <c:spPr>
            <a:solidFill>
              <a:srgbClr val="FF7F00"/>
            </a:solidFill>
            <a:ln>
              <a:noFill/>
            </a:ln>
            <a:effectLst/>
          </c:spPr>
          <c:invertIfNegative val="0"/>
          <c:cat>
            <c:strRef>
              <c:f>Population!$B$1</c:f>
              <c:strCache>
                <c:ptCount val="1"/>
                <c:pt idx="0">
                  <c:v>Population</c:v>
                </c:pt>
              </c:strCache>
            </c:strRef>
          </c:cat>
          <c:val>
            <c:numRef>
              <c:f>Population!$B$6</c:f>
              <c:numCache>
                <c:formatCode>General</c:formatCode>
                <c:ptCount val="1"/>
                <c:pt idx="0">
                  <c:v>1427456.45</c:v>
                </c:pt>
              </c:numCache>
            </c:numRef>
          </c:val>
          <c:extLst>
            <c:ext xmlns:c16="http://schemas.microsoft.com/office/drawing/2014/chart" uri="{C3380CC4-5D6E-409C-BE32-E72D297353CC}">
              <c16:uniqueId val="{00000006-53BE-451B-B7CE-10FD2177BEF3}"/>
            </c:ext>
          </c:extLst>
        </c:ser>
        <c:ser>
          <c:idx val="5"/>
          <c:order val="5"/>
          <c:tx>
            <c:strRef>
              <c:f>Population!$A$7</c:f>
              <c:strCache>
                <c:ptCount val="1"/>
                <c:pt idx="0">
                  <c:v>East Asia without China</c:v>
                </c:pt>
              </c:strCache>
            </c:strRef>
          </c:tx>
          <c:spPr>
            <a:solidFill>
              <a:srgbClr val="FFFF33"/>
            </a:solidFill>
            <a:ln>
              <a:noFill/>
            </a:ln>
            <a:effectLst/>
          </c:spPr>
          <c:invertIfNegative val="0"/>
          <c:cat>
            <c:strRef>
              <c:f>Population!$B$1</c:f>
              <c:strCache>
                <c:ptCount val="1"/>
                <c:pt idx="0">
                  <c:v>Population</c:v>
                </c:pt>
              </c:strCache>
            </c:strRef>
          </c:cat>
          <c:val>
            <c:numRef>
              <c:f>Population!$B$7</c:f>
              <c:numCache>
                <c:formatCode>General</c:formatCode>
                <c:ptCount val="1"/>
                <c:pt idx="0">
                  <c:v>228658.95600000001</c:v>
                </c:pt>
              </c:numCache>
            </c:numRef>
          </c:val>
          <c:extLst>
            <c:ext xmlns:c16="http://schemas.microsoft.com/office/drawing/2014/chart" uri="{C3380CC4-5D6E-409C-BE32-E72D297353CC}">
              <c16:uniqueId val="{00000007-53BE-451B-B7CE-10FD2177BEF3}"/>
            </c:ext>
          </c:extLst>
        </c:ser>
        <c:ser>
          <c:idx val="6"/>
          <c:order val="6"/>
          <c:tx>
            <c:strRef>
              <c:f>Population!$A$8</c:f>
              <c:strCache>
                <c:ptCount val="1"/>
                <c:pt idx="0">
                  <c:v>Indian subcontinent</c:v>
                </c:pt>
              </c:strCache>
            </c:strRef>
          </c:tx>
          <c:spPr>
            <a:solidFill>
              <a:srgbClr val="A65628"/>
            </a:solidFill>
            <a:ln>
              <a:noFill/>
            </a:ln>
            <a:effectLst/>
          </c:spPr>
          <c:invertIfNegative val="0"/>
          <c:cat>
            <c:strRef>
              <c:f>Population!$B$1</c:f>
              <c:strCache>
                <c:ptCount val="1"/>
                <c:pt idx="0">
                  <c:v>Population</c:v>
                </c:pt>
              </c:strCache>
            </c:strRef>
          </c:cat>
          <c:val>
            <c:numRef>
              <c:f>Population!$B$8</c:f>
              <c:numCache>
                <c:formatCode>General</c:formatCode>
                <c:ptCount val="1"/>
                <c:pt idx="0">
                  <c:v>1972488.753</c:v>
                </c:pt>
              </c:numCache>
            </c:numRef>
          </c:val>
          <c:extLst>
            <c:ext xmlns:c16="http://schemas.microsoft.com/office/drawing/2014/chart" uri="{C3380CC4-5D6E-409C-BE32-E72D297353CC}">
              <c16:uniqueId val="{00000008-53BE-451B-B7CE-10FD2177BEF3}"/>
            </c:ext>
          </c:extLst>
        </c:ser>
        <c:ser>
          <c:idx val="7"/>
          <c:order val="7"/>
          <c:tx>
            <c:strRef>
              <c:f>Population!$A$9</c:f>
              <c:strCache>
                <c:ptCount val="1"/>
                <c:pt idx="0">
                  <c:v>South Asia without the Indian subcontinent</c:v>
                </c:pt>
              </c:strCache>
            </c:strRef>
          </c:tx>
          <c:spPr>
            <a:solidFill>
              <a:srgbClr val="F781BF"/>
            </a:solidFill>
            <a:ln>
              <a:noFill/>
            </a:ln>
            <a:effectLst/>
          </c:spPr>
          <c:invertIfNegative val="0"/>
          <c:cat>
            <c:strRef>
              <c:f>Population!$B$1</c:f>
              <c:strCache>
                <c:ptCount val="1"/>
                <c:pt idx="0">
                  <c:v>Population</c:v>
                </c:pt>
              </c:strCache>
            </c:strRef>
          </c:cat>
          <c:val>
            <c:numRef>
              <c:f>Population!$B$9</c:f>
              <c:numCache>
                <c:formatCode>General</c:formatCode>
                <c:ptCount val="1"/>
                <c:pt idx="0">
                  <c:v>695149.429</c:v>
                </c:pt>
              </c:numCache>
            </c:numRef>
          </c:val>
          <c:extLst>
            <c:ext xmlns:c16="http://schemas.microsoft.com/office/drawing/2014/chart" uri="{C3380CC4-5D6E-409C-BE32-E72D297353CC}">
              <c16:uniqueId val="{00000009-53BE-451B-B7CE-10FD2177BEF3}"/>
            </c:ext>
          </c:extLst>
        </c:ser>
        <c:ser>
          <c:idx val="8"/>
          <c:order val="8"/>
          <c:tx>
            <c:strRef>
              <c:f>Population!$A$10</c:f>
              <c:strCache>
                <c:ptCount val="1"/>
                <c:pt idx="0">
                  <c:v>Africa</c:v>
                </c:pt>
              </c:strCache>
            </c:strRef>
          </c:tx>
          <c:spPr>
            <a:solidFill>
              <a:srgbClr val="17BECF"/>
            </a:solidFill>
            <a:ln>
              <a:noFill/>
            </a:ln>
            <a:effectLst/>
          </c:spPr>
          <c:invertIfNegative val="0"/>
          <c:cat>
            <c:strRef>
              <c:f>Population!$B$1</c:f>
              <c:strCache>
                <c:ptCount val="1"/>
                <c:pt idx="0">
                  <c:v>Population</c:v>
                </c:pt>
              </c:strCache>
            </c:strRef>
          </c:cat>
          <c:val>
            <c:numRef>
              <c:f>Population!$B$10</c:f>
              <c:numCache>
                <c:formatCode>General</c:formatCode>
                <c:ptCount val="1"/>
                <c:pt idx="0">
                  <c:v>1512068.8419999999</c:v>
                </c:pt>
              </c:numCache>
            </c:numRef>
          </c:val>
          <c:extLst>
            <c:ext xmlns:c16="http://schemas.microsoft.com/office/drawing/2014/chart" uri="{C3380CC4-5D6E-409C-BE32-E72D297353CC}">
              <c16:uniqueId val="{0000000A-53BE-451B-B7CE-10FD2177BEF3}"/>
            </c:ext>
          </c:extLst>
        </c:ser>
        <c:ser>
          <c:idx val="9"/>
          <c:order val="9"/>
          <c:tx>
            <c:strRef>
              <c:f>Population!$A$11</c:f>
              <c:strCache>
                <c:ptCount val="1"/>
                <c:pt idx="0">
                  <c:v>Middle East</c:v>
                </c:pt>
              </c:strCache>
            </c:strRef>
          </c:tx>
          <c:spPr>
            <a:solidFill>
              <a:srgbClr val="F6C6AD"/>
            </a:solidFill>
            <a:ln>
              <a:noFill/>
            </a:ln>
            <a:effectLst/>
          </c:spPr>
          <c:invertIfNegative val="0"/>
          <c:cat>
            <c:strRef>
              <c:f>Population!$B$1</c:f>
              <c:strCache>
                <c:ptCount val="1"/>
                <c:pt idx="0">
                  <c:v>Population</c:v>
                </c:pt>
              </c:strCache>
            </c:strRef>
          </c:cat>
          <c:val>
            <c:numRef>
              <c:f>Population!$B$11</c:f>
              <c:numCache>
                <c:formatCode>General</c:formatCode>
                <c:ptCount val="1"/>
                <c:pt idx="0">
                  <c:v>376946.745</c:v>
                </c:pt>
              </c:numCache>
            </c:numRef>
          </c:val>
          <c:extLst>
            <c:ext xmlns:c16="http://schemas.microsoft.com/office/drawing/2014/chart" uri="{C3380CC4-5D6E-409C-BE32-E72D297353CC}">
              <c16:uniqueId val="{0000000B-53BE-451B-B7CE-10FD2177BEF3}"/>
            </c:ext>
          </c:extLst>
        </c:ser>
        <c:ser>
          <c:idx val="10"/>
          <c:order val="10"/>
          <c:tx>
            <c:strRef>
              <c:f>Population!$A$12</c:f>
              <c:strCache>
                <c:ptCount val="1"/>
                <c:pt idx="0">
                  <c:v>Aus-NZ</c:v>
                </c:pt>
              </c:strCache>
            </c:strRef>
          </c:tx>
          <c:spPr>
            <a:solidFill>
              <a:srgbClr val="0D3512"/>
            </a:solidFill>
            <a:ln>
              <a:noFill/>
            </a:ln>
            <a:effectLst/>
          </c:spPr>
          <c:invertIfNegative val="0"/>
          <c:cat>
            <c:strRef>
              <c:f>Population!$B$1</c:f>
              <c:strCache>
                <c:ptCount val="1"/>
                <c:pt idx="0">
                  <c:v>Population</c:v>
                </c:pt>
              </c:strCache>
            </c:strRef>
          </c:cat>
          <c:val>
            <c:numRef>
              <c:f>Population!$B$12</c:f>
              <c:numCache>
                <c:formatCode>General</c:formatCode>
                <c:ptCount val="1"/>
                <c:pt idx="0">
                  <c:v>31927.149000000001</c:v>
                </c:pt>
              </c:numCache>
            </c:numRef>
          </c:val>
          <c:extLst>
            <c:ext xmlns:c16="http://schemas.microsoft.com/office/drawing/2014/chart" uri="{C3380CC4-5D6E-409C-BE32-E72D297353CC}">
              <c16:uniqueId val="{0000000C-53BE-451B-B7CE-10FD2177BEF3}"/>
            </c:ext>
          </c:extLst>
        </c:ser>
        <c:ser>
          <c:idx val="11"/>
          <c:order val="11"/>
          <c:tx>
            <c:strRef>
              <c:f>Population!$A$13</c:f>
              <c:strCache>
                <c:ptCount val="1"/>
                <c:pt idx="0">
                  <c:v>Multiple &amp; Other</c:v>
                </c:pt>
              </c:strCache>
            </c:strRef>
          </c:tx>
          <c:spPr>
            <a:solidFill>
              <a:srgbClr val="999999"/>
            </a:solidFill>
            <a:ln>
              <a:noFill/>
            </a:ln>
            <a:effectLst/>
          </c:spPr>
          <c:invertIfNegative val="0"/>
          <c:dPt>
            <c:idx val="0"/>
            <c:invertIfNegative val="0"/>
            <c:bubble3D val="0"/>
            <c:spPr>
              <a:solidFill>
                <a:srgbClr val="999999"/>
              </a:solidFill>
              <a:ln>
                <a:noFill/>
              </a:ln>
              <a:effectLst/>
            </c:spPr>
            <c:extLst>
              <c:ext xmlns:c16="http://schemas.microsoft.com/office/drawing/2014/chart" uri="{C3380CC4-5D6E-409C-BE32-E72D297353CC}">
                <c16:uniqueId val="{0000000E-53BE-451B-B7CE-10FD2177BEF3}"/>
              </c:ext>
            </c:extLst>
          </c:dPt>
          <c:cat>
            <c:strRef>
              <c:f>Population!$B$1</c:f>
              <c:strCache>
                <c:ptCount val="1"/>
                <c:pt idx="0">
                  <c:v>Population</c:v>
                </c:pt>
              </c:strCache>
            </c:strRef>
          </c:cat>
          <c:val>
            <c:numRef>
              <c:f>Population!$B$13</c:f>
              <c:numCache>
                <c:formatCode>General</c:formatCode>
                <c:ptCount val="1"/>
                <c:pt idx="0">
                  <c:v>623972.44799999997</c:v>
                </c:pt>
              </c:numCache>
            </c:numRef>
          </c:val>
          <c:extLst>
            <c:ext xmlns:c16="http://schemas.microsoft.com/office/drawing/2014/chart" uri="{C3380CC4-5D6E-409C-BE32-E72D297353CC}">
              <c16:uniqueId val="{0000000F-53BE-451B-B7CE-10FD2177BEF3}"/>
            </c:ext>
          </c:extLst>
        </c:ser>
        <c:dLbls>
          <c:showLegendKey val="0"/>
          <c:showVal val="0"/>
          <c:showCatName val="0"/>
          <c:showSerName val="0"/>
          <c:showPercent val="0"/>
          <c:showBubbleSize val="0"/>
        </c:dLbls>
        <c:gapWidth val="49"/>
        <c:overlap val="100"/>
        <c:axId val="826392719"/>
        <c:axId val="826394639"/>
      </c:barChart>
      <c:catAx>
        <c:axId val="826392719"/>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26394639"/>
        <c:crosses val="autoZero"/>
        <c:auto val="1"/>
        <c:lblAlgn val="ctr"/>
        <c:lblOffset val="100"/>
        <c:noMultiLvlLbl val="0"/>
      </c:catAx>
      <c:valAx>
        <c:axId val="826394639"/>
        <c:scaling>
          <c:orientation val="minMax"/>
        </c:scaling>
        <c:delete val="0"/>
        <c:axPos val="l"/>
        <c:majorGridlines>
          <c:spPr>
            <a:ln w="9525" cap="flat" cmpd="sng" algn="ctr">
              <a:noFill/>
              <a:round/>
            </a:ln>
            <a:effectLst/>
          </c:spPr>
        </c:majorGridlines>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2639271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'V1-Medline-Results'!$A$47</c:f>
              <c:strCache>
                <c:ptCount val="1"/>
                <c:pt idx="0">
                  <c:v>MEDLINE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'V1-Medline-Results'!$B$46:$L$46</c:f>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f>'V1-Medline-Results'!$B$47:$L$47</c:f>
              <c:numCache>
                <c:formatCode>General</c:formatCode>
                <c:ptCount val="11"/>
                <c:pt idx="0">
                  <c:v>1613</c:v>
                </c:pt>
                <c:pt idx="1">
                  <c:v>1737</c:v>
                </c:pt>
                <c:pt idx="2">
                  <c:v>1659</c:v>
                </c:pt>
                <c:pt idx="3">
                  <c:v>1602</c:v>
                </c:pt>
                <c:pt idx="4">
                  <c:v>1714</c:v>
                </c:pt>
                <c:pt idx="5">
                  <c:v>1909</c:v>
                </c:pt>
                <c:pt idx="6">
                  <c:v>2201</c:v>
                </c:pt>
                <c:pt idx="7">
                  <c:v>1889</c:v>
                </c:pt>
                <c:pt idx="8">
                  <c:v>1371</c:v>
                </c:pt>
                <c:pt idx="9">
                  <c:v>1306</c:v>
                </c:pt>
                <c:pt idx="10">
                  <c:v>2489</c:v>
                </c:pt>
              </c:numCache>
            </c:numRef>
          </c:val>
          <c:extLst>
            <c:ext xmlns:c16="http://schemas.microsoft.com/office/drawing/2014/chart" uri="{C3380CC4-5D6E-409C-BE32-E72D297353CC}">
              <c16:uniqueId val="{00000000-5427-4B9F-9C42-EAAE4CC55EC6}"/>
            </c:ext>
          </c:extLst>
        </c:ser>
        <c:ser>
          <c:idx val="1"/>
          <c:order val="1"/>
          <c:tx>
            <c:strRef>
              <c:f>'V1-Medline-Results'!$A$48</c:f>
              <c:strCache>
                <c:ptCount val="1"/>
                <c:pt idx="0">
                  <c:v>Embase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'V1-Medline-Results'!$B$46:$L$46</c:f>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f>'V1-Medline-Results'!$B$48:$L$48</c:f>
              <c:numCache>
                <c:formatCode>General</c:formatCode>
                <c:ptCount val="11"/>
                <c:pt idx="0">
                  <c:v>2469</c:v>
                </c:pt>
                <c:pt idx="1">
                  <c:v>2635</c:v>
                </c:pt>
                <c:pt idx="2">
                  <c:v>2404</c:v>
                </c:pt>
                <c:pt idx="3">
                  <c:v>2389</c:v>
                </c:pt>
                <c:pt idx="4">
                  <c:v>2788</c:v>
                </c:pt>
                <c:pt idx="5">
                  <c:v>3257</c:v>
                </c:pt>
                <c:pt idx="6">
                  <c:v>3845</c:v>
                </c:pt>
                <c:pt idx="7">
                  <c:v>4151</c:v>
                </c:pt>
                <c:pt idx="8">
                  <c:v>4577</c:v>
                </c:pt>
                <c:pt idx="9">
                  <c:v>4650</c:v>
                </c:pt>
                <c:pt idx="10">
                  <c:v>4564</c:v>
                </c:pt>
              </c:numCache>
            </c:numRef>
          </c:val>
          <c:extLst>
            <c:ext xmlns:c16="http://schemas.microsoft.com/office/drawing/2014/chart" uri="{C3380CC4-5D6E-409C-BE32-E72D297353CC}">
              <c16:uniqueId val="{00000001-5427-4B9F-9C42-EAAE4CC55EC6}"/>
            </c:ext>
          </c:extLst>
        </c:ser>
        <c:dLbls>
          <c:showLegendKey val="0"/>
          <c:showVal val="0"/>
          <c:showCatName val="0"/>
          <c:showSerName val="0"/>
          <c:showPercent val="0"/>
          <c:showBubbleSize val="0"/>
        </c:dLbls>
        <c:gapWidth val="30"/>
        <c:axId val="1994965888"/>
        <c:axId val="1994967808"/>
      </c:barChart>
      <c:catAx>
        <c:axId val="1994965888"/>
        <c:scaling>
          <c:orientation val="minMax"/>
        </c:scaling>
        <c:delete val="0"/>
        <c:axPos val="b"/>
        <c:numFmt formatCode="General" sourceLinked="1"/>
        <c:majorTickMark val="in"/>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994967808"/>
        <c:crosses val="autoZero"/>
        <c:auto val="1"/>
        <c:lblAlgn val="ctr"/>
        <c:lblOffset val="100"/>
        <c:noMultiLvlLbl val="0"/>
      </c:catAx>
      <c:valAx>
        <c:axId val="1994967808"/>
        <c:scaling>
          <c:orientation val="minMax"/>
        </c:scaling>
        <c:delete val="0"/>
        <c:axPos val="l"/>
        <c:majorGridlines>
          <c:spPr>
            <a:ln w="9525" cap="flat" cmpd="sng" algn="ctr">
              <a:noFill/>
              <a:round/>
            </a:ln>
            <a:effectLst/>
          </c:spPr>
        </c:majorGridlines>
        <c:numFmt formatCode="General" sourceLinked="1"/>
        <c:majorTickMark val="in"/>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994965888"/>
        <c:crosses val="autoZero"/>
        <c:crossBetween val="between"/>
      </c:valAx>
      <c:spPr>
        <a:noFill/>
        <a:ln>
          <a:noFill/>
        </a:ln>
        <a:effectLst/>
      </c:spPr>
    </c:plotArea>
    <c:legend>
      <c:legendPos val="l"/>
      <c:layout>
        <c:manualLayout>
          <c:xMode val="edge"/>
          <c:yMode val="edge"/>
          <c:x val="6.4850843060959796E-3"/>
          <c:y val="0.27187594971681173"/>
          <c:w val="6.8882488910676054E-2"/>
          <c:h val="0.50294377676474655"/>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'V1-Medline-Results'!$A$32</c:f>
              <c:strCache>
                <c:ptCount val="1"/>
                <c:pt idx="0">
                  <c:v>US</c:v>
                </c:pt>
              </c:strCache>
            </c:strRef>
          </c:tx>
          <c:spPr>
            <a:solidFill>
              <a:srgbClr val="156082"/>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'V1-Medline-Results'!$B$32:$L$32</c:f>
              <c:numCache>
                <c:formatCode>General</c:formatCode>
                <c:ptCount val="11"/>
                <c:pt idx="0">
                  <c:v>932</c:v>
                </c:pt>
                <c:pt idx="1">
                  <c:v>946</c:v>
                </c:pt>
                <c:pt idx="2">
                  <c:v>902</c:v>
                </c:pt>
                <c:pt idx="3">
                  <c:v>795</c:v>
                </c:pt>
                <c:pt idx="4">
                  <c:v>866</c:v>
                </c:pt>
                <c:pt idx="5">
                  <c:v>892</c:v>
                </c:pt>
                <c:pt idx="6">
                  <c:v>973</c:v>
                </c:pt>
                <c:pt idx="7">
                  <c:v>830</c:v>
                </c:pt>
                <c:pt idx="8">
                  <c:v>563</c:v>
                </c:pt>
                <c:pt idx="9">
                  <c:v>597</c:v>
                </c:pt>
                <c:pt idx="10">
                  <c:v>1026</c:v>
                </c:pt>
              </c:numCache>
            </c:numRef>
          </c:val>
          <c:extLst>
            <c:ext xmlns:c16="http://schemas.microsoft.com/office/drawing/2014/chart" uri="{C3380CC4-5D6E-409C-BE32-E72D297353CC}">
              <c16:uniqueId val="{00000000-5C43-4DBD-9884-E2E541A83E07}"/>
            </c:ext>
          </c:extLst>
        </c:ser>
        <c:ser>
          <c:idx val="1"/>
          <c:order val="1"/>
          <c:tx>
            <c:strRef>
              <c:f>'V1-Medline-Results'!$A$33</c:f>
              <c:strCache>
                <c:ptCount val="1"/>
                <c:pt idx="0">
                  <c:v>North America without US</c:v>
                </c:pt>
              </c:strCache>
            </c:strRef>
          </c:tx>
          <c:spPr>
            <a:solidFill>
              <a:srgbClr val="FF0000"/>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'V1-Medline-Results'!$B$33:$L$33</c:f>
              <c:numCache>
                <c:formatCode>General</c:formatCode>
                <c:ptCount val="11"/>
                <c:pt idx="0">
                  <c:v>68</c:v>
                </c:pt>
                <c:pt idx="1">
                  <c:v>71</c:v>
                </c:pt>
                <c:pt idx="2">
                  <c:v>59</c:v>
                </c:pt>
                <c:pt idx="3">
                  <c:v>78</c:v>
                </c:pt>
                <c:pt idx="4">
                  <c:v>66</c:v>
                </c:pt>
                <c:pt idx="5">
                  <c:v>83</c:v>
                </c:pt>
                <c:pt idx="6">
                  <c:v>100</c:v>
                </c:pt>
                <c:pt idx="7">
                  <c:v>99</c:v>
                </c:pt>
                <c:pt idx="8">
                  <c:v>68</c:v>
                </c:pt>
                <c:pt idx="9">
                  <c:v>65</c:v>
                </c:pt>
                <c:pt idx="10">
                  <c:v>73</c:v>
                </c:pt>
              </c:numCache>
            </c:numRef>
          </c:val>
          <c:extLst>
            <c:ext xmlns:c16="http://schemas.microsoft.com/office/drawing/2014/chart" uri="{C3380CC4-5D6E-409C-BE32-E72D297353CC}">
              <c16:uniqueId val="{00000001-5C43-4DBD-9884-E2E541A83E07}"/>
            </c:ext>
          </c:extLst>
        </c:ser>
        <c:ser>
          <c:idx val="2"/>
          <c:order val="2"/>
          <c:tx>
            <c:strRef>
              <c:f>'V1-Medline-Results'!$A$34</c:f>
              <c:strCache>
                <c:ptCount val="1"/>
                <c:pt idx="0">
                  <c:v>UK</c:v>
                </c:pt>
              </c:strCache>
            </c:strRef>
          </c:tx>
          <c:spPr>
            <a:solidFill>
              <a:srgbClr val="4DAF4A"/>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'V1-Medline-Results'!$B$34:$L$34</c:f>
              <c:numCache>
                <c:formatCode>General</c:formatCode>
                <c:ptCount val="11"/>
                <c:pt idx="0">
                  <c:v>121</c:v>
                </c:pt>
                <c:pt idx="1">
                  <c:v>148</c:v>
                </c:pt>
                <c:pt idx="2">
                  <c:v>136</c:v>
                </c:pt>
                <c:pt idx="3">
                  <c:v>143</c:v>
                </c:pt>
                <c:pt idx="4">
                  <c:v>153</c:v>
                </c:pt>
                <c:pt idx="5">
                  <c:v>184</c:v>
                </c:pt>
                <c:pt idx="6">
                  <c:v>183</c:v>
                </c:pt>
                <c:pt idx="7">
                  <c:v>168</c:v>
                </c:pt>
                <c:pt idx="8">
                  <c:v>119</c:v>
                </c:pt>
                <c:pt idx="9">
                  <c:v>103</c:v>
                </c:pt>
                <c:pt idx="10">
                  <c:v>250</c:v>
                </c:pt>
              </c:numCache>
            </c:numRef>
          </c:val>
          <c:extLst>
            <c:ext xmlns:c16="http://schemas.microsoft.com/office/drawing/2014/chart" uri="{C3380CC4-5D6E-409C-BE32-E72D297353CC}">
              <c16:uniqueId val="{00000002-5C43-4DBD-9884-E2E541A83E07}"/>
            </c:ext>
          </c:extLst>
        </c:ser>
        <c:ser>
          <c:idx val="3"/>
          <c:order val="3"/>
          <c:tx>
            <c:strRef>
              <c:f>'V1-Medline-Results'!$A$35</c:f>
              <c:strCache>
                <c:ptCount val="1"/>
                <c:pt idx="0">
                  <c:v>Europe without UK</c:v>
                </c:pt>
              </c:strCache>
            </c:strRef>
          </c:tx>
          <c:spPr>
            <a:solidFill>
              <a:srgbClr val="984EA3"/>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'V1-Medline-Results'!$B$35:$L$35</c:f>
              <c:numCache>
                <c:formatCode>General</c:formatCode>
                <c:ptCount val="11"/>
                <c:pt idx="0">
                  <c:v>252</c:v>
                </c:pt>
                <c:pt idx="1">
                  <c:v>302</c:v>
                </c:pt>
                <c:pt idx="2">
                  <c:v>265</c:v>
                </c:pt>
                <c:pt idx="3">
                  <c:v>235</c:v>
                </c:pt>
                <c:pt idx="4">
                  <c:v>254</c:v>
                </c:pt>
                <c:pt idx="5">
                  <c:v>256</c:v>
                </c:pt>
                <c:pt idx="6">
                  <c:v>304</c:v>
                </c:pt>
                <c:pt idx="7">
                  <c:v>254</c:v>
                </c:pt>
                <c:pt idx="8">
                  <c:v>192</c:v>
                </c:pt>
                <c:pt idx="9">
                  <c:v>146</c:v>
                </c:pt>
                <c:pt idx="10">
                  <c:v>438</c:v>
                </c:pt>
              </c:numCache>
            </c:numRef>
          </c:val>
          <c:extLst>
            <c:ext xmlns:c16="http://schemas.microsoft.com/office/drawing/2014/chart" uri="{C3380CC4-5D6E-409C-BE32-E72D297353CC}">
              <c16:uniqueId val="{00000003-5C43-4DBD-9884-E2E541A83E07}"/>
            </c:ext>
          </c:extLst>
        </c:ser>
        <c:ser>
          <c:idx val="4"/>
          <c:order val="4"/>
          <c:tx>
            <c:strRef>
              <c:f>'V1-Medline-Results'!$A$36</c:f>
              <c:strCache>
                <c:ptCount val="1"/>
                <c:pt idx="0">
                  <c:v>China</c:v>
                </c:pt>
              </c:strCache>
            </c:strRef>
          </c:tx>
          <c:spPr>
            <a:solidFill>
              <a:srgbClr val="FF7F00"/>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'V1-Medline-Results'!$B$36:$L$36</c:f>
              <c:numCache>
                <c:formatCode>General</c:formatCode>
                <c:ptCount val="11"/>
                <c:pt idx="0">
                  <c:v>14</c:v>
                </c:pt>
                <c:pt idx="1">
                  <c:v>30</c:v>
                </c:pt>
                <c:pt idx="2">
                  <c:v>28</c:v>
                </c:pt>
                <c:pt idx="3">
                  <c:v>46</c:v>
                </c:pt>
                <c:pt idx="4">
                  <c:v>70</c:v>
                </c:pt>
                <c:pt idx="5">
                  <c:v>95</c:v>
                </c:pt>
                <c:pt idx="6">
                  <c:v>181</c:v>
                </c:pt>
                <c:pt idx="7">
                  <c:v>124</c:v>
                </c:pt>
                <c:pt idx="8">
                  <c:v>79</c:v>
                </c:pt>
                <c:pt idx="9">
                  <c:v>73</c:v>
                </c:pt>
                <c:pt idx="10">
                  <c:v>163</c:v>
                </c:pt>
              </c:numCache>
            </c:numRef>
          </c:val>
          <c:extLst>
            <c:ext xmlns:c16="http://schemas.microsoft.com/office/drawing/2014/chart" uri="{C3380CC4-5D6E-409C-BE32-E72D297353CC}">
              <c16:uniqueId val="{00000004-5C43-4DBD-9884-E2E541A83E07}"/>
            </c:ext>
          </c:extLst>
        </c:ser>
        <c:ser>
          <c:idx val="5"/>
          <c:order val="5"/>
          <c:tx>
            <c:strRef>
              <c:f>'V1-Medline-Results'!$A$37</c:f>
              <c:strCache>
                <c:ptCount val="1"/>
                <c:pt idx="0">
                  <c:v>East Asia without China</c:v>
                </c:pt>
              </c:strCache>
            </c:strRef>
          </c:tx>
          <c:spPr>
            <a:solidFill>
              <a:srgbClr val="FFFF33"/>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'V1-Medline-Results'!$B$37:$L$37</c:f>
              <c:numCache>
                <c:formatCode>General</c:formatCode>
                <c:ptCount val="11"/>
                <c:pt idx="0">
                  <c:v>39</c:v>
                </c:pt>
                <c:pt idx="1">
                  <c:v>61</c:v>
                </c:pt>
                <c:pt idx="2">
                  <c:v>66</c:v>
                </c:pt>
                <c:pt idx="3">
                  <c:v>50</c:v>
                </c:pt>
                <c:pt idx="4">
                  <c:v>61</c:v>
                </c:pt>
                <c:pt idx="5">
                  <c:v>90</c:v>
                </c:pt>
                <c:pt idx="6">
                  <c:v>75</c:v>
                </c:pt>
                <c:pt idx="7">
                  <c:v>82</c:v>
                </c:pt>
                <c:pt idx="8">
                  <c:v>44</c:v>
                </c:pt>
                <c:pt idx="9">
                  <c:v>42</c:v>
                </c:pt>
                <c:pt idx="10">
                  <c:v>104</c:v>
                </c:pt>
              </c:numCache>
            </c:numRef>
          </c:val>
          <c:extLst>
            <c:ext xmlns:c16="http://schemas.microsoft.com/office/drawing/2014/chart" uri="{C3380CC4-5D6E-409C-BE32-E72D297353CC}">
              <c16:uniqueId val="{00000005-5C43-4DBD-9884-E2E541A83E07}"/>
            </c:ext>
          </c:extLst>
        </c:ser>
        <c:ser>
          <c:idx val="6"/>
          <c:order val="6"/>
          <c:tx>
            <c:strRef>
              <c:f>'V1-Medline-Results'!$A$38</c:f>
              <c:strCache>
                <c:ptCount val="1"/>
                <c:pt idx="0">
                  <c:v>Indian subcontinent</c:v>
                </c:pt>
              </c:strCache>
            </c:strRef>
          </c:tx>
          <c:spPr>
            <a:solidFill>
              <a:srgbClr val="A65628"/>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'V1-Medline-Results'!$B$38:$L$38</c:f>
              <c:numCache>
                <c:formatCode>General</c:formatCode>
                <c:ptCount val="11"/>
                <c:pt idx="0">
                  <c:v>4</c:v>
                </c:pt>
                <c:pt idx="1">
                  <c:v>7</c:v>
                </c:pt>
                <c:pt idx="2">
                  <c:v>11</c:v>
                </c:pt>
                <c:pt idx="3">
                  <c:v>22</c:v>
                </c:pt>
                <c:pt idx="4">
                  <c:v>12</c:v>
                </c:pt>
                <c:pt idx="5">
                  <c:v>24</c:v>
                </c:pt>
                <c:pt idx="6">
                  <c:v>31</c:v>
                </c:pt>
                <c:pt idx="7">
                  <c:v>23</c:v>
                </c:pt>
                <c:pt idx="8">
                  <c:v>31</c:v>
                </c:pt>
                <c:pt idx="9">
                  <c:v>31</c:v>
                </c:pt>
                <c:pt idx="10">
                  <c:v>36</c:v>
                </c:pt>
              </c:numCache>
            </c:numRef>
          </c:val>
          <c:extLst>
            <c:ext xmlns:c16="http://schemas.microsoft.com/office/drawing/2014/chart" uri="{C3380CC4-5D6E-409C-BE32-E72D297353CC}">
              <c16:uniqueId val="{00000006-5C43-4DBD-9884-E2E541A83E07}"/>
            </c:ext>
          </c:extLst>
        </c:ser>
        <c:ser>
          <c:idx val="7"/>
          <c:order val="7"/>
          <c:tx>
            <c:strRef>
              <c:f>'V1-Medline-Results'!$A$39</c:f>
              <c:strCache>
                <c:ptCount val="1"/>
                <c:pt idx="0">
                  <c:v>South Asia without the Indian subcontinent</c:v>
                </c:pt>
              </c:strCache>
            </c:strRef>
          </c:tx>
          <c:spPr>
            <a:solidFill>
              <a:srgbClr val="F781BF"/>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'V1-Medline-Results'!$B$39:$L$39</c:f>
              <c:numCache>
                <c:formatCode>General</c:formatCode>
                <c:ptCount val="11"/>
                <c:pt idx="0">
                  <c:v>5</c:v>
                </c:pt>
                <c:pt idx="1">
                  <c:v>2</c:v>
                </c:pt>
                <c:pt idx="2">
                  <c:v>15</c:v>
                </c:pt>
                <c:pt idx="3">
                  <c:v>14</c:v>
                </c:pt>
                <c:pt idx="4">
                  <c:v>23</c:v>
                </c:pt>
                <c:pt idx="5">
                  <c:v>26</c:v>
                </c:pt>
                <c:pt idx="6">
                  <c:v>37</c:v>
                </c:pt>
                <c:pt idx="7">
                  <c:v>22</c:v>
                </c:pt>
                <c:pt idx="8">
                  <c:v>22</c:v>
                </c:pt>
                <c:pt idx="9">
                  <c:v>18</c:v>
                </c:pt>
                <c:pt idx="10">
                  <c:v>33</c:v>
                </c:pt>
              </c:numCache>
            </c:numRef>
          </c:val>
          <c:extLst>
            <c:ext xmlns:c16="http://schemas.microsoft.com/office/drawing/2014/chart" uri="{C3380CC4-5D6E-409C-BE32-E72D297353CC}">
              <c16:uniqueId val="{00000007-5C43-4DBD-9884-E2E541A83E07}"/>
            </c:ext>
          </c:extLst>
        </c:ser>
        <c:ser>
          <c:idx val="8"/>
          <c:order val="8"/>
          <c:tx>
            <c:strRef>
              <c:f>'V1-Medline-Results'!$A$40</c:f>
              <c:strCache>
                <c:ptCount val="1"/>
                <c:pt idx="0">
                  <c:v>Africa</c:v>
                </c:pt>
              </c:strCache>
            </c:strRef>
          </c:tx>
          <c:spPr>
            <a:solidFill>
              <a:srgbClr val="17BECF"/>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'V1-Medline-Results'!$B$40:$L$40</c:f>
              <c:numCache>
                <c:formatCode>General</c:formatCode>
                <c:ptCount val="11"/>
                <c:pt idx="0">
                  <c:v>23</c:v>
                </c:pt>
                <c:pt idx="1">
                  <c:v>23</c:v>
                </c:pt>
                <c:pt idx="2">
                  <c:v>20</c:v>
                </c:pt>
                <c:pt idx="3">
                  <c:v>32</c:v>
                </c:pt>
                <c:pt idx="4">
                  <c:v>32</c:v>
                </c:pt>
                <c:pt idx="5">
                  <c:v>37</c:v>
                </c:pt>
                <c:pt idx="6">
                  <c:v>48</c:v>
                </c:pt>
                <c:pt idx="7">
                  <c:v>49</c:v>
                </c:pt>
                <c:pt idx="8">
                  <c:v>41</c:v>
                </c:pt>
                <c:pt idx="9">
                  <c:v>33</c:v>
                </c:pt>
                <c:pt idx="10">
                  <c:v>61</c:v>
                </c:pt>
              </c:numCache>
            </c:numRef>
          </c:val>
          <c:extLst>
            <c:ext xmlns:c16="http://schemas.microsoft.com/office/drawing/2014/chart" uri="{C3380CC4-5D6E-409C-BE32-E72D297353CC}">
              <c16:uniqueId val="{00000008-5C43-4DBD-9884-E2E541A83E07}"/>
            </c:ext>
          </c:extLst>
        </c:ser>
        <c:ser>
          <c:idx val="9"/>
          <c:order val="9"/>
          <c:tx>
            <c:strRef>
              <c:f>'V1-Medline-Results'!$A$41</c:f>
              <c:strCache>
                <c:ptCount val="1"/>
                <c:pt idx="0">
                  <c:v>Middle East</c:v>
                </c:pt>
              </c:strCache>
            </c:strRef>
          </c:tx>
          <c:spPr>
            <a:solidFill>
              <a:schemeClr val="accent2">
                <a:lumMod val="40000"/>
                <a:lumOff val="60000"/>
              </a:schemeClr>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'V1-Medline-Results'!$B$41:$L$41</c:f>
              <c:numCache>
                <c:formatCode>General</c:formatCode>
                <c:ptCount val="11"/>
                <c:pt idx="0">
                  <c:v>38</c:v>
                </c:pt>
                <c:pt idx="1">
                  <c:v>28</c:v>
                </c:pt>
                <c:pt idx="2">
                  <c:v>31</c:v>
                </c:pt>
                <c:pt idx="3">
                  <c:v>53</c:v>
                </c:pt>
                <c:pt idx="4">
                  <c:v>49</c:v>
                </c:pt>
                <c:pt idx="5">
                  <c:v>56</c:v>
                </c:pt>
                <c:pt idx="6">
                  <c:v>88</c:v>
                </c:pt>
                <c:pt idx="7">
                  <c:v>83</c:v>
                </c:pt>
                <c:pt idx="8">
                  <c:v>57</c:v>
                </c:pt>
                <c:pt idx="9">
                  <c:v>54</c:v>
                </c:pt>
                <c:pt idx="10">
                  <c:v>105</c:v>
                </c:pt>
              </c:numCache>
            </c:numRef>
          </c:val>
          <c:extLst>
            <c:ext xmlns:c16="http://schemas.microsoft.com/office/drawing/2014/chart" uri="{C3380CC4-5D6E-409C-BE32-E72D297353CC}">
              <c16:uniqueId val="{00000009-5C43-4DBD-9884-E2E541A83E07}"/>
            </c:ext>
          </c:extLst>
        </c:ser>
        <c:ser>
          <c:idx val="10"/>
          <c:order val="10"/>
          <c:tx>
            <c:strRef>
              <c:f>'V1-Medline-Results'!$A$42</c:f>
              <c:strCache>
                <c:ptCount val="1"/>
                <c:pt idx="0">
                  <c:v>Aus-NZ</c:v>
                </c:pt>
              </c:strCache>
            </c:strRef>
          </c:tx>
          <c:spPr>
            <a:solidFill>
              <a:srgbClr val="0D3512"/>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'V1-Medline-Results'!$B$42:$L$42</c:f>
              <c:numCache>
                <c:formatCode>General</c:formatCode>
                <c:ptCount val="11"/>
                <c:pt idx="0">
                  <c:v>63</c:v>
                </c:pt>
                <c:pt idx="1">
                  <c:v>54</c:v>
                </c:pt>
                <c:pt idx="2">
                  <c:v>53</c:v>
                </c:pt>
                <c:pt idx="3">
                  <c:v>69</c:v>
                </c:pt>
                <c:pt idx="4">
                  <c:v>52</c:v>
                </c:pt>
                <c:pt idx="5">
                  <c:v>89</c:v>
                </c:pt>
                <c:pt idx="6">
                  <c:v>69</c:v>
                </c:pt>
                <c:pt idx="7">
                  <c:v>76</c:v>
                </c:pt>
                <c:pt idx="8">
                  <c:v>94</c:v>
                </c:pt>
                <c:pt idx="9">
                  <c:v>84</c:v>
                </c:pt>
                <c:pt idx="10">
                  <c:v>112</c:v>
                </c:pt>
              </c:numCache>
            </c:numRef>
          </c:val>
          <c:extLst>
            <c:ext xmlns:c16="http://schemas.microsoft.com/office/drawing/2014/chart" uri="{C3380CC4-5D6E-409C-BE32-E72D297353CC}">
              <c16:uniqueId val="{0000000A-5C43-4DBD-9884-E2E541A83E07}"/>
            </c:ext>
          </c:extLst>
        </c:ser>
        <c:ser>
          <c:idx val="11"/>
          <c:order val="11"/>
          <c:tx>
            <c:strRef>
              <c:f>'V1-Medline-Results'!$A$43</c:f>
              <c:strCache>
                <c:ptCount val="1"/>
                <c:pt idx="0">
                  <c:v>Multiple &amp; Other</c:v>
                </c:pt>
              </c:strCache>
            </c:strRef>
          </c:tx>
          <c:spPr>
            <a:solidFill>
              <a:srgbClr val="999999"/>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'V1-Medline-Results'!$B$43:$L$43</c:f>
              <c:numCache>
                <c:formatCode>General</c:formatCode>
                <c:ptCount val="11"/>
                <c:pt idx="0">
                  <c:v>54</c:v>
                </c:pt>
                <c:pt idx="1">
                  <c:v>65</c:v>
                </c:pt>
                <c:pt idx="2">
                  <c:v>73</c:v>
                </c:pt>
                <c:pt idx="3">
                  <c:v>65</c:v>
                </c:pt>
                <c:pt idx="4">
                  <c:v>76</c:v>
                </c:pt>
                <c:pt idx="5">
                  <c:v>77</c:v>
                </c:pt>
                <c:pt idx="6">
                  <c:v>112</c:v>
                </c:pt>
                <c:pt idx="7">
                  <c:v>79</c:v>
                </c:pt>
                <c:pt idx="8">
                  <c:v>61</c:v>
                </c:pt>
                <c:pt idx="9">
                  <c:v>60</c:v>
                </c:pt>
                <c:pt idx="10">
                  <c:v>88</c:v>
                </c:pt>
              </c:numCache>
            </c:numRef>
          </c:val>
          <c:extLst>
            <c:ext xmlns:c16="http://schemas.microsoft.com/office/drawing/2014/chart" uri="{C3380CC4-5D6E-409C-BE32-E72D297353CC}">
              <c16:uniqueId val="{0000000B-5C43-4DBD-9884-E2E541A83E07}"/>
            </c:ext>
          </c:extLst>
        </c:ser>
        <c:dLbls>
          <c:showLegendKey val="0"/>
          <c:showVal val="0"/>
          <c:showCatName val="0"/>
          <c:showSerName val="0"/>
          <c:showPercent val="0"/>
          <c:showBubbleSize val="0"/>
        </c:dLbls>
        <c:gapWidth val="30"/>
        <c:overlap val="100"/>
        <c:axId val="848519759"/>
        <c:axId val="848513999"/>
      </c:barChart>
      <c:catAx>
        <c:axId val="848519759"/>
        <c:scaling>
          <c:orientation val="minMax"/>
        </c:scaling>
        <c:delete val="0"/>
        <c:axPos val="b"/>
        <c:numFmt formatCode="General" sourceLinked="1"/>
        <c:majorTickMark val="in"/>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48513999"/>
        <c:crosses val="autoZero"/>
        <c:auto val="1"/>
        <c:lblAlgn val="ctr"/>
        <c:lblOffset val="100"/>
        <c:noMultiLvlLbl val="0"/>
      </c:catAx>
      <c:valAx>
        <c:axId val="848513999"/>
        <c:scaling>
          <c:orientation val="minMax"/>
        </c:scaling>
        <c:delete val="0"/>
        <c:axPos val="l"/>
        <c:majorGridlines>
          <c:spPr>
            <a:ln w="9525" cap="flat" cmpd="sng" algn="ctr">
              <a:noFill/>
              <a:round/>
            </a:ln>
            <a:effectLst/>
          </c:spPr>
        </c:majorGridlines>
        <c:numFmt formatCode="0%" sourceLinked="1"/>
        <c:majorTickMark val="in"/>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48519759"/>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2093362509117436E-2"/>
          <c:y val="2.7900302055567816E-2"/>
          <c:w val="0.70898569102103481"/>
          <c:h val="0.90721407658087216"/>
        </c:manualLayout>
      </c:layout>
      <c:barChart>
        <c:barDir val="col"/>
        <c:grouping val="percentStacked"/>
        <c:varyColors val="0"/>
        <c:ser>
          <c:idx val="0"/>
          <c:order val="0"/>
          <c:tx>
            <c:strRef>
              <c:f>Population!$A$2</c:f>
              <c:strCache>
                <c:ptCount val="1"/>
                <c:pt idx="0">
                  <c:v>US</c:v>
                </c:pt>
              </c:strCache>
            </c:strRef>
          </c:tx>
          <c:spPr>
            <a:solidFill>
              <a:srgbClr val="156082"/>
            </a:solidFill>
            <a:ln>
              <a:noFill/>
            </a:ln>
            <a:effectLst/>
          </c:spPr>
          <c:invertIfNegative val="0"/>
          <c:dPt>
            <c:idx val="0"/>
            <c:invertIfNegative val="0"/>
            <c:bubble3D val="0"/>
            <c:spPr>
              <a:solidFill>
                <a:srgbClr val="156082"/>
              </a:solidFill>
              <a:ln>
                <a:noFill/>
              </a:ln>
              <a:effectLst/>
            </c:spPr>
            <c:extLst>
              <c:ext xmlns:c16="http://schemas.microsoft.com/office/drawing/2014/chart" uri="{C3380CC4-5D6E-409C-BE32-E72D297353CC}">
                <c16:uniqueId val="{00000001-D686-414C-AEC5-76F6C940C487}"/>
              </c:ext>
            </c:extLst>
          </c:dPt>
          <c:cat>
            <c:strRef>
              <c:f>Population!$B$1</c:f>
              <c:strCache>
                <c:ptCount val="1"/>
                <c:pt idx="0">
                  <c:v>Population</c:v>
                </c:pt>
              </c:strCache>
            </c:strRef>
          </c:cat>
          <c:val>
            <c:numRef>
              <c:f>Population!$B$2</c:f>
              <c:numCache>
                <c:formatCode>General</c:formatCode>
                <c:ptCount val="1"/>
                <c:pt idx="0">
                  <c:v>348753.68</c:v>
                </c:pt>
              </c:numCache>
            </c:numRef>
          </c:val>
          <c:extLst>
            <c:ext xmlns:c16="http://schemas.microsoft.com/office/drawing/2014/chart" uri="{C3380CC4-5D6E-409C-BE32-E72D297353CC}">
              <c16:uniqueId val="{00000002-D686-414C-AEC5-76F6C940C487}"/>
            </c:ext>
          </c:extLst>
        </c:ser>
        <c:ser>
          <c:idx val="1"/>
          <c:order val="1"/>
          <c:tx>
            <c:strRef>
              <c:f>Population!$A$3</c:f>
              <c:strCache>
                <c:ptCount val="1"/>
                <c:pt idx="0">
                  <c:v>North America without US</c:v>
                </c:pt>
              </c:strCache>
            </c:strRef>
          </c:tx>
          <c:spPr>
            <a:solidFill>
              <a:srgbClr val="FF0000"/>
            </a:solidFill>
            <a:ln>
              <a:noFill/>
            </a:ln>
            <a:effectLst/>
          </c:spPr>
          <c:invertIfNegative val="0"/>
          <c:cat>
            <c:strRef>
              <c:f>Population!$B$1</c:f>
              <c:strCache>
                <c:ptCount val="1"/>
                <c:pt idx="0">
                  <c:v>Population</c:v>
                </c:pt>
              </c:strCache>
            </c:strRef>
          </c:cat>
          <c:val>
            <c:numRef>
              <c:f>Population!$B$3</c:f>
              <c:numCache>
                <c:formatCode>General</c:formatCode>
                <c:ptCount val="1"/>
                <c:pt idx="0">
                  <c:v>170659.277</c:v>
                </c:pt>
              </c:numCache>
            </c:numRef>
          </c:val>
          <c:extLst>
            <c:ext xmlns:c16="http://schemas.microsoft.com/office/drawing/2014/chart" uri="{C3380CC4-5D6E-409C-BE32-E72D297353CC}">
              <c16:uniqueId val="{00000003-D686-414C-AEC5-76F6C940C487}"/>
            </c:ext>
          </c:extLst>
        </c:ser>
        <c:ser>
          <c:idx val="2"/>
          <c:order val="2"/>
          <c:tx>
            <c:strRef>
              <c:f>Population!$A$4</c:f>
              <c:strCache>
                <c:ptCount val="1"/>
                <c:pt idx="0">
                  <c:v>UK</c:v>
                </c:pt>
              </c:strCache>
            </c:strRef>
          </c:tx>
          <c:spPr>
            <a:solidFill>
              <a:srgbClr val="4DAF4A"/>
            </a:solidFill>
            <a:ln>
              <a:noFill/>
            </a:ln>
            <a:effectLst/>
          </c:spPr>
          <c:invertIfNegative val="0"/>
          <c:cat>
            <c:strRef>
              <c:f>Population!$B$1</c:f>
              <c:strCache>
                <c:ptCount val="1"/>
                <c:pt idx="0">
                  <c:v>Population</c:v>
                </c:pt>
              </c:strCache>
            </c:strRef>
          </c:cat>
          <c:val>
            <c:numRef>
              <c:f>Population!$B$4</c:f>
              <c:numCache>
                <c:formatCode>General</c:formatCode>
                <c:ptCount val="1"/>
                <c:pt idx="0">
                  <c:v>69138.191999999995</c:v>
                </c:pt>
              </c:numCache>
            </c:numRef>
          </c:val>
          <c:extLst>
            <c:ext xmlns:c16="http://schemas.microsoft.com/office/drawing/2014/chart" uri="{C3380CC4-5D6E-409C-BE32-E72D297353CC}">
              <c16:uniqueId val="{00000004-D686-414C-AEC5-76F6C940C487}"/>
            </c:ext>
          </c:extLst>
        </c:ser>
        <c:ser>
          <c:idx val="3"/>
          <c:order val="3"/>
          <c:tx>
            <c:strRef>
              <c:f>Population!$A$5</c:f>
              <c:strCache>
                <c:ptCount val="1"/>
                <c:pt idx="0">
                  <c:v>Europe without UK</c:v>
                </c:pt>
              </c:strCache>
            </c:strRef>
          </c:tx>
          <c:spPr>
            <a:solidFill>
              <a:srgbClr val="984EA3"/>
            </a:solidFill>
            <a:ln>
              <a:noFill/>
            </a:ln>
            <a:effectLst/>
          </c:spPr>
          <c:invertIfNegative val="0"/>
          <c:cat>
            <c:strRef>
              <c:f>Population!$B$1</c:f>
              <c:strCache>
                <c:ptCount val="1"/>
                <c:pt idx="0">
                  <c:v>Population</c:v>
                </c:pt>
              </c:strCache>
            </c:strRef>
          </c:cat>
          <c:val>
            <c:numRef>
              <c:f>Population!$B$5</c:f>
              <c:numCache>
                <c:formatCode>General</c:formatCode>
                <c:ptCount val="1"/>
                <c:pt idx="0">
                  <c:v>692796.60499999998</c:v>
                </c:pt>
              </c:numCache>
            </c:numRef>
          </c:val>
          <c:extLst>
            <c:ext xmlns:c16="http://schemas.microsoft.com/office/drawing/2014/chart" uri="{C3380CC4-5D6E-409C-BE32-E72D297353CC}">
              <c16:uniqueId val="{00000005-D686-414C-AEC5-76F6C940C487}"/>
            </c:ext>
          </c:extLst>
        </c:ser>
        <c:ser>
          <c:idx val="4"/>
          <c:order val="4"/>
          <c:tx>
            <c:strRef>
              <c:f>Population!$A$6</c:f>
              <c:strCache>
                <c:ptCount val="1"/>
                <c:pt idx="0">
                  <c:v>China</c:v>
                </c:pt>
              </c:strCache>
            </c:strRef>
          </c:tx>
          <c:spPr>
            <a:solidFill>
              <a:srgbClr val="FF7F00"/>
            </a:solidFill>
            <a:ln>
              <a:noFill/>
            </a:ln>
            <a:effectLst/>
          </c:spPr>
          <c:invertIfNegative val="0"/>
          <c:cat>
            <c:strRef>
              <c:f>Population!$B$1</c:f>
              <c:strCache>
                <c:ptCount val="1"/>
                <c:pt idx="0">
                  <c:v>Population</c:v>
                </c:pt>
              </c:strCache>
            </c:strRef>
          </c:cat>
          <c:val>
            <c:numRef>
              <c:f>Population!$B$6</c:f>
              <c:numCache>
                <c:formatCode>General</c:formatCode>
                <c:ptCount val="1"/>
                <c:pt idx="0">
                  <c:v>1427456.45</c:v>
                </c:pt>
              </c:numCache>
            </c:numRef>
          </c:val>
          <c:extLst>
            <c:ext xmlns:c16="http://schemas.microsoft.com/office/drawing/2014/chart" uri="{C3380CC4-5D6E-409C-BE32-E72D297353CC}">
              <c16:uniqueId val="{00000006-D686-414C-AEC5-76F6C940C487}"/>
            </c:ext>
          </c:extLst>
        </c:ser>
        <c:ser>
          <c:idx val="5"/>
          <c:order val="5"/>
          <c:tx>
            <c:strRef>
              <c:f>Population!$A$7</c:f>
              <c:strCache>
                <c:ptCount val="1"/>
                <c:pt idx="0">
                  <c:v>East Asia without China</c:v>
                </c:pt>
              </c:strCache>
            </c:strRef>
          </c:tx>
          <c:spPr>
            <a:solidFill>
              <a:srgbClr val="FFFF33"/>
            </a:solidFill>
            <a:ln>
              <a:noFill/>
            </a:ln>
            <a:effectLst/>
          </c:spPr>
          <c:invertIfNegative val="0"/>
          <c:cat>
            <c:strRef>
              <c:f>Population!$B$1</c:f>
              <c:strCache>
                <c:ptCount val="1"/>
                <c:pt idx="0">
                  <c:v>Population</c:v>
                </c:pt>
              </c:strCache>
            </c:strRef>
          </c:cat>
          <c:val>
            <c:numRef>
              <c:f>Population!$B$7</c:f>
              <c:numCache>
                <c:formatCode>General</c:formatCode>
                <c:ptCount val="1"/>
                <c:pt idx="0">
                  <c:v>228658.95600000001</c:v>
                </c:pt>
              </c:numCache>
            </c:numRef>
          </c:val>
          <c:extLst>
            <c:ext xmlns:c16="http://schemas.microsoft.com/office/drawing/2014/chart" uri="{C3380CC4-5D6E-409C-BE32-E72D297353CC}">
              <c16:uniqueId val="{00000007-D686-414C-AEC5-76F6C940C487}"/>
            </c:ext>
          </c:extLst>
        </c:ser>
        <c:ser>
          <c:idx val="6"/>
          <c:order val="6"/>
          <c:tx>
            <c:strRef>
              <c:f>Population!$A$8</c:f>
              <c:strCache>
                <c:ptCount val="1"/>
                <c:pt idx="0">
                  <c:v>Indian subcontinent</c:v>
                </c:pt>
              </c:strCache>
            </c:strRef>
          </c:tx>
          <c:spPr>
            <a:solidFill>
              <a:srgbClr val="A65628"/>
            </a:solidFill>
            <a:ln>
              <a:noFill/>
            </a:ln>
            <a:effectLst/>
          </c:spPr>
          <c:invertIfNegative val="0"/>
          <c:cat>
            <c:strRef>
              <c:f>Population!$B$1</c:f>
              <c:strCache>
                <c:ptCount val="1"/>
                <c:pt idx="0">
                  <c:v>Population</c:v>
                </c:pt>
              </c:strCache>
            </c:strRef>
          </c:cat>
          <c:val>
            <c:numRef>
              <c:f>Population!$B$8</c:f>
              <c:numCache>
                <c:formatCode>General</c:formatCode>
                <c:ptCount val="1"/>
                <c:pt idx="0">
                  <c:v>1972488.753</c:v>
                </c:pt>
              </c:numCache>
            </c:numRef>
          </c:val>
          <c:extLst>
            <c:ext xmlns:c16="http://schemas.microsoft.com/office/drawing/2014/chart" uri="{C3380CC4-5D6E-409C-BE32-E72D297353CC}">
              <c16:uniqueId val="{00000008-D686-414C-AEC5-76F6C940C487}"/>
            </c:ext>
          </c:extLst>
        </c:ser>
        <c:ser>
          <c:idx val="7"/>
          <c:order val="7"/>
          <c:tx>
            <c:strRef>
              <c:f>Population!$A$9</c:f>
              <c:strCache>
                <c:ptCount val="1"/>
                <c:pt idx="0">
                  <c:v>South Asia without the Indian subcontinent</c:v>
                </c:pt>
              </c:strCache>
            </c:strRef>
          </c:tx>
          <c:spPr>
            <a:solidFill>
              <a:srgbClr val="F781BF"/>
            </a:solidFill>
            <a:ln>
              <a:noFill/>
            </a:ln>
            <a:effectLst/>
          </c:spPr>
          <c:invertIfNegative val="0"/>
          <c:cat>
            <c:strRef>
              <c:f>Population!$B$1</c:f>
              <c:strCache>
                <c:ptCount val="1"/>
                <c:pt idx="0">
                  <c:v>Population</c:v>
                </c:pt>
              </c:strCache>
            </c:strRef>
          </c:cat>
          <c:val>
            <c:numRef>
              <c:f>Population!$B$9</c:f>
              <c:numCache>
                <c:formatCode>General</c:formatCode>
                <c:ptCount val="1"/>
                <c:pt idx="0">
                  <c:v>695149.429</c:v>
                </c:pt>
              </c:numCache>
            </c:numRef>
          </c:val>
          <c:extLst>
            <c:ext xmlns:c16="http://schemas.microsoft.com/office/drawing/2014/chart" uri="{C3380CC4-5D6E-409C-BE32-E72D297353CC}">
              <c16:uniqueId val="{00000009-D686-414C-AEC5-76F6C940C487}"/>
            </c:ext>
          </c:extLst>
        </c:ser>
        <c:ser>
          <c:idx val="8"/>
          <c:order val="8"/>
          <c:tx>
            <c:strRef>
              <c:f>Population!$A$10</c:f>
              <c:strCache>
                <c:ptCount val="1"/>
                <c:pt idx="0">
                  <c:v>Africa</c:v>
                </c:pt>
              </c:strCache>
            </c:strRef>
          </c:tx>
          <c:spPr>
            <a:solidFill>
              <a:srgbClr val="17BECF"/>
            </a:solidFill>
            <a:ln>
              <a:noFill/>
            </a:ln>
            <a:effectLst/>
          </c:spPr>
          <c:invertIfNegative val="0"/>
          <c:cat>
            <c:strRef>
              <c:f>Population!$B$1</c:f>
              <c:strCache>
                <c:ptCount val="1"/>
                <c:pt idx="0">
                  <c:v>Population</c:v>
                </c:pt>
              </c:strCache>
            </c:strRef>
          </c:cat>
          <c:val>
            <c:numRef>
              <c:f>Population!$B$10</c:f>
              <c:numCache>
                <c:formatCode>General</c:formatCode>
                <c:ptCount val="1"/>
                <c:pt idx="0">
                  <c:v>1512068.8419999999</c:v>
                </c:pt>
              </c:numCache>
            </c:numRef>
          </c:val>
          <c:extLst>
            <c:ext xmlns:c16="http://schemas.microsoft.com/office/drawing/2014/chart" uri="{C3380CC4-5D6E-409C-BE32-E72D297353CC}">
              <c16:uniqueId val="{0000000A-D686-414C-AEC5-76F6C940C487}"/>
            </c:ext>
          </c:extLst>
        </c:ser>
        <c:ser>
          <c:idx val="9"/>
          <c:order val="9"/>
          <c:tx>
            <c:strRef>
              <c:f>Population!$A$11</c:f>
              <c:strCache>
                <c:ptCount val="1"/>
                <c:pt idx="0">
                  <c:v>Middle East</c:v>
                </c:pt>
              </c:strCache>
            </c:strRef>
          </c:tx>
          <c:spPr>
            <a:solidFill>
              <a:srgbClr val="F6C6AD"/>
            </a:solidFill>
            <a:ln>
              <a:noFill/>
            </a:ln>
            <a:effectLst/>
          </c:spPr>
          <c:invertIfNegative val="0"/>
          <c:cat>
            <c:strRef>
              <c:f>Population!$B$1</c:f>
              <c:strCache>
                <c:ptCount val="1"/>
                <c:pt idx="0">
                  <c:v>Population</c:v>
                </c:pt>
              </c:strCache>
            </c:strRef>
          </c:cat>
          <c:val>
            <c:numRef>
              <c:f>Population!$B$11</c:f>
              <c:numCache>
                <c:formatCode>General</c:formatCode>
                <c:ptCount val="1"/>
                <c:pt idx="0">
                  <c:v>376946.745</c:v>
                </c:pt>
              </c:numCache>
            </c:numRef>
          </c:val>
          <c:extLst>
            <c:ext xmlns:c16="http://schemas.microsoft.com/office/drawing/2014/chart" uri="{C3380CC4-5D6E-409C-BE32-E72D297353CC}">
              <c16:uniqueId val="{0000000B-D686-414C-AEC5-76F6C940C487}"/>
            </c:ext>
          </c:extLst>
        </c:ser>
        <c:ser>
          <c:idx val="10"/>
          <c:order val="10"/>
          <c:tx>
            <c:strRef>
              <c:f>Population!$A$12</c:f>
              <c:strCache>
                <c:ptCount val="1"/>
                <c:pt idx="0">
                  <c:v>Aus-NZ</c:v>
                </c:pt>
              </c:strCache>
            </c:strRef>
          </c:tx>
          <c:spPr>
            <a:solidFill>
              <a:srgbClr val="0D3512"/>
            </a:solidFill>
            <a:ln>
              <a:noFill/>
            </a:ln>
            <a:effectLst/>
          </c:spPr>
          <c:invertIfNegative val="0"/>
          <c:cat>
            <c:strRef>
              <c:f>Population!$B$1</c:f>
              <c:strCache>
                <c:ptCount val="1"/>
                <c:pt idx="0">
                  <c:v>Population</c:v>
                </c:pt>
              </c:strCache>
            </c:strRef>
          </c:cat>
          <c:val>
            <c:numRef>
              <c:f>Population!$B$12</c:f>
              <c:numCache>
                <c:formatCode>General</c:formatCode>
                <c:ptCount val="1"/>
                <c:pt idx="0">
                  <c:v>31927.149000000001</c:v>
                </c:pt>
              </c:numCache>
            </c:numRef>
          </c:val>
          <c:extLst>
            <c:ext xmlns:c16="http://schemas.microsoft.com/office/drawing/2014/chart" uri="{C3380CC4-5D6E-409C-BE32-E72D297353CC}">
              <c16:uniqueId val="{0000000C-D686-414C-AEC5-76F6C940C487}"/>
            </c:ext>
          </c:extLst>
        </c:ser>
        <c:ser>
          <c:idx val="11"/>
          <c:order val="11"/>
          <c:tx>
            <c:strRef>
              <c:f>Population!$A$13</c:f>
              <c:strCache>
                <c:ptCount val="1"/>
                <c:pt idx="0">
                  <c:v>Multiple &amp; Other</c:v>
                </c:pt>
              </c:strCache>
            </c:strRef>
          </c:tx>
          <c:spPr>
            <a:solidFill>
              <a:srgbClr val="999999"/>
            </a:solidFill>
            <a:ln>
              <a:noFill/>
            </a:ln>
            <a:effectLst/>
          </c:spPr>
          <c:invertIfNegative val="0"/>
          <c:dPt>
            <c:idx val="0"/>
            <c:invertIfNegative val="0"/>
            <c:bubble3D val="0"/>
            <c:spPr>
              <a:solidFill>
                <a:srgbClr val="999999"/>
              </a:solidFill>
              <a:ln>
                <a:noFill/>
              </a:ln>
              <a:effectLst/>
            </c:spPr>
            <c:extLst>
              <c:ext xmlns:c16="http://schemas.microsoft.com/office/drawing/2014/chart" uri="{C3380CC4-5D6E-409C-BE32-E72D297353CC}">
                <c16:uniqueId val="{0000000E-D686-414C-AEC5-76F6C940C487}"/>
              </c:ext>
            </c:extLst>
          </c:dPt>
          <c:cat>
            <c:strRef>
              <c:f>Population!$B$1</c:f>
              <c:strCache>
                <c:ptCount val="1"/>
                <c:pt idx="0">
                  <c:v>Population</c:v>
                </c:pt>
              </c:strCache>
            </c:strRef>
          </c:cat>
          <c:val>
            <c:numRef>
              <c:f>Population!$B$13</c:f>
              <c:numCache>
                <c:formatCode>General</c:formatCode>
                <c:ptCount val="1"/>
                <c:pt idx="0">
                  <c:v>623972.44799999997</c:v>
                </c:pt>
              </c:numCache>
            </c:numRef>
          </c:val>
          <c:extLst>
            <c:ext xmlns:c16="http://schemas.microsoft.com/office/drawing/2014/chart" uri="{C3380CC4-5D6E-409C-BE32-E72D297353CC}">
              <c16:uniqueId val="{0000000F-D686-414C-AEC5-76F6C940C487}"/>
            </c:ext>
          </c:extLst>
        </c:ser>
        <c:dLbls>
          <c:showLegendKey val="0"/>
          <c:showVal val="0"/>
          <c:showCatName val="0"/>
          <c:showSerName val="0"/>
          <c:showPercent val="0"/>
          <c:showBubbleSize val="0"/>
        </c:dLbls>
        <c:gapWidth val="49"/>
        <c:overlap val="100"/>
        <c:axId val="826392719"/>
        <c:axId val="826394639"/>
      </c:barChart>
      <c:catAx>
        <c:axId val="826392719"/>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26394639"/>
        <c:crosses val="autoZero"/>
        <c:auto val="1"/>
        <c:lblAlgn val="ctr"/>
        <c:lblOffset val="100"/>
        <c:noMultiLvlLbl val="0"/>
      </c:catAx>
      <c:valAx>
        <c:axId val="826394639"/>
        <c:scaling>
          <c:orientation val="minMax"/>
        </c:scaling>
        <c:delete val="0"/>
        <c:axPos val="l"/>
        <c:majorGridlines>
          <c:spPr>
            <a:ln w="9525" cap="flat" cmpd="sng" algn="ctr">
              <a:noFill/>
              <a:round/>
            </a:ln>
            <a:effectLst/>
          </c:spPr>
        </c:majorGridlines>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2639271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'V2-Medline-Results'!$A$47</c:f>
              <c:strCache>
                <c:ptCount val="1"/>
                <c:pt idx="0">
                  <c:v>MEDLINE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'V2-Medline-Results'!$B$46:$L$46</c:f>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f>'V2-Medline-Results'!$B$47:$L$47</c:f>
              <c:numCache>
                <c:formatCode>General</c:formatCode>
                <c:ptCount val="11"/>
                <c:pt idx="0">
                  <c:v>1182</c:v>
                </c:pt>
                <c:pt idx="1">
                  <c:v>1277</c:v>
                </c:pt>
                <c:pt idx="2">
                  <c:v>1077</c:v>
                </c:pt>
                <c:pt idx="3">
                  <c:v>932</c:v>
                </c:pt>
                <c:pt idx="4">
                  <c:v>975</c:v>
                </c:pt>
                <c:pt idx="5">
                  <c:v>1006</c:v>
                </c:pt>
                <c:pt idx="6">
                  <c:v>904</c:v>
                </c:pt>
                <c:pt idx="7">
                  <c:v>611</c:v>
                </c:pt>
                <c:pt idx="8">
                  <c:v>342</c:v>
                </c:pt>
                <c:pt idx="9">
                  <c:v>310</c:v>
                </c:pt>
                <c:pt idx="10">
                  <c:v>918</c:v>
                </c:pt>
              </c:numCache>
            </c:numRef>
          </c:val>
          <c:extLst>
            <c:ext xmlns:c16="http://schemas.microsoft.com/office/drawing/2014/chart" uri="{C3380CC4-5D6E-409C-BE32-E72D297353CC}">
              <c16:uniqueId val="{00000000-7CDC-4DA9-BBA2-11952B618309}"/>
            </c:ext>
          </c:extLst>
        </c:ser>
        <c:ser>
          <c:idx val="1"/>
          <c:order val="1"/>
          <c:tx>
            <c:strRef>
              <c:f>'V2-Medline-Results'!$A$48</c:f>
              <c:strCache>
                <c:ptCount val="1"/>
                <c:pt idx="0">
                  <c:v>Embase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'V2-Medline-Results'!$B$46:$L$46</c:f>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f>'V2-Medline-Results'!$B$48:$L$48</c:f>
              <c:numCache>
                <c:formatCode>General</c:formatCode>
                <c:ptCount val="11"/>
                <c:pt idx="0">
                  <c:v>2147</c:v>
                </c:pt>
                <c:pt idx="1">
                  <c:v>2235</c:v>
                </c:pt>
                <c:pt idx="2">
                  <c:v>1980</c:v>
                </c:pt>
                <c:pt idx="3">
                  <c:v>1887</c:v>
                </c:pt>
                <c:pt idx="4">
                  <c:v>2184</c:v>
                </c:pt>
                <c:pt idx="5">
                  <c:v>2651</c:v>
                </c:pt>
                <c:pt idx="6">
                  <c:v>3116</c:v>
                </c:pt>
                <c:pt idx="7">
                  <c:v>3420</c:v>
                </c:pt>
                <c:pt idx="8">
                  <c:v>3854</c:v>
                </c:pt>
                <c:pt idx="9">
                  <c:v>3987</c:v>
                </c:pt>
                <c:pt idx="10">
                  <c:v>4028</c:v>
                </c:pt>
              </c:numCache>
            </c:numRef>
          </c:val>
          <c:extLst>
            <c:ext xmlns:c16="http://schemas.microsoft.com/office/drawing/2014/chart" uri="{C3380CC4-5D6E-409C-BE32-E72D297353CC}">
              <c16:uniqueId val="{00000001-7CDC-4DA9-BBA2-11952B618309}"/>
            </c:ext>
          </c:extLst>
        </c:ser>
        <c:dLbls>
          <c:showLegendKey val="0"/>
          <c:showVal val="0"/>
          <c:showCatName val="0"/>
          <c:showSerName val="0"/>
          <c:showPercent val="0"/>
          <c:showBubbleSize val="0"/>
        </c:dLbls>
        <c:gapWidth val="30"/>
        <c:axId val="1994965888"/>
        <c:axId val="1994967808"/>
      </c:barChart>
      <c:catAx>
        <c:axId val="1994965888"/>
        <c:scaling>
          <c:orientation val="minMax"/>
        </c:scaling>
        <c:delete val="0"/>
        <c:axPos val="b"/>
        <c:numFmt formatCode="General" sourceLinked="1"/>
        <c:majorTickMark val="in"/>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994967808"/>
        <c:crosses val="autoZero"/>
        <c:auto val="1"/>
        <c:lblAlgn val="ctr"/>
        <c:lblOffset val="100"/>
        <c:noMultiLvlLbl val="0"/>
      </c:catAx>
      <c:valAx>
        <c:axId val="1994967808"/>
        <c:scaling>
          <c:orientation val="minMax"/>
        </c:scaling>
        <c:delete val="0"/>
        <c:axPos val="l"/>
        <c:majorGridlines>
          <c:spPr>
            <a:ln w="9525" cap="flat" cmpd="sng" algn="ctr">
              <a:noFill/>
              <a:round/>
            </a:ln>
            <a:effectLst/>
          </c:spPr>
        </c:majorGridlines>
        <c:numFmt formatCode="General" sourceLinked="1"/>
        <c:majorTickMark val="in"/>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994965888"/>
        <c:crosses val="autoZero"/>
        <c:crossBetween val="between"/>
      </c:valAx>
      <c:spPr>
        <a:noFill/>
        <a:ln>
          <a:noFill/>
        </a:ln>
        <a:effectLst/>
      </c:spPr>
    </c:plotArea>
    <c:legend>
      <c:legendPos val="l"/>
      <c:layout>
        <c:manualLayout>
          <c:xMode val="edge"/>
          <c:yMode val="edge"/>
          <c:x val="6.4850843060959796E-3"/>
          <c:y val="0.27187594971681173"/>
          <c:w val="6.8882488910676054E-2"/>
          <c:h val="0.50294377676474655"/>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'V2-Medline-Results'!$A$32</c:f>
              <c:strCache>
                <c:ptCount val="1"/>
                <c:pt idx="0">
                  <c:v>US</c:v>
                </c:pt>
              </c:strCache>
            </c:strRef>
          </c:tx>
          <c:spPr>
            <a:solidFill>
              <a:srgbClr val="156082"/>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'V2-Medline-Results'!$B$32:$L$32</c:f>
              <c:numCache>
                <c:formatCode>General</c:formatCode>
                <c:ptCount val="11"/>
                <c:pt idx="0">
                  <c:v>696</c:v>
                </c:pt>
                <c:pt idx="1">
                  <c:v>674</c:v>
                </c:pt>
                <c:pt idx="2">
                  <c:v>593</c:v>
                </c:pt>
                <c:pt idx="3">
                  <c:v>466</c:v>
                </c:pt>
                <c:pt idx="4">
                  <c:v>498</c:v>
                </c:pt>
                <c:pt idx="5">
                  <c:v>448</c:v>
                </c:pt>
                <c:pt idx="6">
                  <c:v>419</c:v>
                </c:pt>
                <c:pt idx="7">
                  <c:v>265</c:v>
                </c:pt>
                <c:pt idx="8">
                  <c:v>130</c:v>
                </c:pt>
                <c:pt idx="9">
                  <c:v>127</c:v>
                </c:pt>
                <c:pt idx="10">
                  <c:v>362</c:v>
                </c:pt>
              </c:numCache>
            </c:numRef>
          </c:val>
          <c:extLst>
            <c:ext xmlns:c16="http://schemas.microsoft.com/office/drawing/2014/chart" uri="{C3380CC4-5D6E-409C-BE32-E72D297353CC}">
              <c16:uniqueId val="{00000000-26FD-49A1-B960-3132FA9FDC9D}"/>
            </c:ext>
          </c:extLst>
        </c:ser>
        <c:ser>
          <c:idx val="1"/>
          <c:order val="1"/>
          <c:tx>
            <c:strRef>
              <c:f>'V2-Medline-Results'!$A$33</c:f>
              <c:strCache>
                <c:ptCount val="1"/>
                <c:pt idx="0">
                  <c:v>North America without US</c:v>
                </c:pt>
              </c:strCache>
            </c:strRef>
          </c:tx>
          <c:spPr>
            <a:solidFill>
              <a:srgbClr val="FF0000"/>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'V2-Medline-Results'!$B$33:$L$33</c:f>
              <c:numCache>
                <c:formatCode>General</c:formatCode>
                <c:ptCount val="11"/>
                <c:pt idx="0">
                  <c:v>48</c:v>
                </c:pt>
                <c:pt idx="1">
                  <c:v>60</c:v>
                </c:pt>
                <c:pt idx="2">
                  <c:v>42</c:v>
                </c:pt>
                <c:pt idx="3">
                  <c:v>49</c:v>
                </c:pt>
                <c:pt idx="4">
                  <c:v>39</c:v>
                </c:pt>
                <c:pt idx="5">
                  <c:v>52</c:v>
                </c:pt>
                <c:pt idx="6">
                  <c:v>48</c:v>
                </c:pt>
                <c:pt idx="7">
                  <c:v>37</c:v>
                </c:pt>
                <c:pt idx="8">
                  <c:v>17</c:v>
                </c:pt>
                <c:pt idx="9">
                  <c:v>16</c:v>
                </c:pt>
                <c:pt idx="10">
                  <c:v>29</c:v>
                </c:pt>
              </c:numCache>
            </c:numRef>
          </c:val>
          <c:extLst>
            <c:ext xmlns:c16="http://schemas.microsoft.com/office/drawing/2014/chart" uri="{C3380CC4-5D6E-409C-BE32-E72D297353CC}">
              <c16:uniqueId val="{00000001-26FD-49A1-B960-3132FA9FDC9D}"/>
            </c:ext>
          </c:extLst>
        </c:ser>
        <c:ser>
          <c:idx val="2"/>
          <c:order val="2"/>
          <c:tx>
            <c:strRef>
              <c:f>'V2-Medline-Results'!$A$34</c:f>
              <c:strCache>
                <c:ptCount val="1"/>
                <c:pt idx="0">
                  <c:v>UK</c:v>
                </c:pt>
              </c:strCache>
            </c:strRef>
          </c:tx>
          <c:spPr>
            <a:solidFill>
              <a:srgbClr val="4DAF4A"/>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'V2-Medline-Results'!$B$34:$L$34</c:f>
              <c:numCache>
                <c:formatCode>General</c:formatCode>
                <c:ptCount val="11"/>
                <c:pt idx="0">
                  <c:v>92</c:v>
                </c:pt>
                <c:pt idx="1">
                  <c:v>105</c:v>
                </c:pt>
                <c:pt idx="2">
                  <c:v>79</c:v>
                </c:pt>
                <c:pt idx="3">
                  <c:v>96</c:v>
                </c:pt>
                <c:pt idx="4">
                  <c:v>106</c:v>
                </c:pt>
                <c:pt idx="5">
                  <c:v>115</c:v>
                </c:pt>
                <c:pt idx="6">
                  <c:v>93</c:v>
                </c:pt>
                <c:pt idx="7">
                  <c:v>65</c:v>
                </c:pt>
                <c:pt idx="8">
                  <c:v>40</c:v>
                </c:pt>
                <c:pt idx="9">
                  <c:v>27</c:v>
                </c:pt>
                <c:pt idx="10">
                  <c:v>106</c:v>
                </c:pt>
              </c:numCache>
            </c:numRef>
          </c:val>
          <c:extLst>
            <c:ext xmlns:c16="http://schemas.microsoft.com/office/drawing/2014/chart" uri="{C3380CC4-5D6E-409C-BE32-E72D297353CC}">
              <c16:uniqueId val="{00000002-26FD-49A1-B960-3132FA9FDC9D}"/>
            </c:ext>
          </c:extLst>
        </c:ser>
        <c:ser>
          <c:idx val="3"/>
          <c:order val="3"/>
          <c:tx>
            <c:strRef>
              <c:f>'V2-Medline-Results'!$A$35</c:f>
              <c:strCache>
                <c:ptCount val="1"/>
                <c:pt idx="0">
                  <c:v>Europe without UK</c:v>
                </c:pt>
              </c:strCache>
            </c:strRef>
          </c:tx>
          <c:spPr>
            <a:solidFill>
              <a:srgbClr val="984EA3"/>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'V2-Medline-Results'!$B$35:$L$35</c:f>
              <c:numCache>
                <c:formatCode>General</c:formatCode>
                <c:ptCount val="11"/>
                <c:pt idx="0">
                  <c:v>184</c:v>
                </c:pt>
                <c:pt idx="1">
                  <c:v>225</c:v>
                </c:pt>
                <c:pt idx="2">
                  <c:v>169</c:v>
                </c:pt>
                <c:pt idx="3">
                  <c:v>147</c:v>
                </c:pt>
                <c:pt idx="4">
                  <c:v>146</c:v>
                </c:pt>
                <c:pt idx="5">
                  <c:v>141</c:v>
                </c:pt>
                <c:pt idx="6">
                  <c:v>117</c:v>
                </c:pt>
                <c:pt idx="7">
                  <c:v>86</c:v>
                </c:pt>
                <c:pt idx="8">
                  <c:v>53</c:v>
                </c:pt>
                <c:pt idx="9">
                  <c:v>49</c:v>
                </c:pt>
                <c:pt idx="10">
                  <c:v>211</c:v>
                </c:pt>
              </c:numCache>
            </c:numRef>
          </c:val>
          <c:extLst>
            <c:ext xmlns:c16="http://schemas.microsoft.com/office/drawing/2014/chart" uri="{C3380CC4-5D6E-409C-BE32-E72D297353CC}">
              <c16:uniqueId val="{00000003-26FD-49A1-B960-3132FA9FDC9D}"/>
            </c:ext>
          </c:extLst>
        </c:ser>
        <c:ser>
          <c:idx val="4"/>
          <c:order val="4"/>
          <c:tx>
            <c:strRef>
              <c:f>'V2-Medline-Results'!$A$36</c:f>
              <c:strCache>
                <c:ptCount val="1"/>
                <c:pt idx="0">
                  <c:v>China</c:v>
                </c:pt>
              </c:strCache>
            </c:strRef>
          </c:tx>
          <c:spPr>
            <a:solidFill>
              <a:srgbClr val="FF7F00"/>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'V2-Medline-Results'!$B$36:$L$36</c:f>
              <c:numCache>
                <c:formatCode>General</c:formatCode>
                <c:ptCount val="11"/>
                <c:pt idx="0">
                  <c:v>8</c:v>
                </c:pt>
                <c:pt idx="1">
                  <c:v>22</c:v>
                </c:pt>
                <c:pt idx="2">
                  <c:v>18</c:v>
                </c:pt>
                <c:pt idx="3">
                  <c:v>25</c:v>
                </c:pt>
                <c:pt idx="4">
                  <c:v>35</c:v>
                </c:pt>
                <c:pt idx="5">
                  <c:v>54</c:v>
                </c:pt>
                <c:pt idx="6">
                  <c:v>50</c:v>
                </c:pt>
                <c:pt idx="7">
                  <c:v>27</c:v>
                </c:pt>
                <c:pt idx="8">
                  <c:v>20</c:v>
                </c:pt>
                <c:pt idx="9">
                  <c:v>17</c:v>
                </c:pt>
                <c:pt idx="10">
                  <c:v>38</c:v>
                </c:pt>
              </c:numCache>
            </c:numRef>
          </c:val>
          <c:extLst>
            <c:ext xmlns:c16="http://schemas.microsoft.com/office/drawing/2014/chart" uri="{C3380CC4-5D6E-409C-BE32-E72D297353CC}">
              <c16:uniqueId val="{00000004-26FD-49A1-B960-3132FA9FDC9D}"/>
            </c:ext>
          </c:extLst>
        </c:ser>
        <c:ser>
          <c:idx val="5"/>
          <c:order val="5"/>
          <c:tx>
            <c:strRef>
              <c:f>'V2-Medline-Results'!$A$37</c:f>
              <c:strCache>
                <c:ptCount val="1"/>
                <c:pt idx="0">
                  <c:v>East Asia without China</c:v>
                </c:pt>
              </c:strCache>
            </c:strRef>
          </c:tx>
          <c:spPr>
            <a:solidFill>
              <a:srgbClr val="FFFF33"/>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'V2-Medline-Results'!$B$37:$L$37</c:f>
              <c:numCache>
                <c:formatCode>General</c:formatCode>
                <c:ptCount val="11"/>
                <c:pt idx="0">
                  <c:v>22</c:v>
                </c:pt>
                <c:pt idx="1">
                  <c:v>44</c:v>
                </c:pt>
                <c:pt idx="2">
                  <c:v>42</c:v>
                </c:pt>
                <c:pt idx="3">
                  <c:v>26</c:v>
                </c:pt>
                <c:pt idx="4">
                  <c:v>29</c:v>
                </c:pt>
                <c:pt idx="5">
                  <c:v>34</c:v>
                </c:pt>
                <c:pt idx="6">
                  <c:v>33</c:v>
                </c:pt>
                <c:pt idx="7">
                  <c:v>31</c:v>
                </c:pt>
                <c:pt idx="8">
                  <c:v>14</c:v>
                </c:pt>
                <c:pt idx="9">
                  <c:v>13</c:v>
                </c:pt>
                <c:pt idx="10">
                  <c:v>36</c:v>
                </c:pt>
              </c:numCache>
            </c:numRef>
          </c:val>
          <c:extLst>
            <c:ext xmlns:c16="http://schemas.microsoft.com/office/drawing/2014/chart" uri="{C3380CC4-5D6E-409C-BE32-E72D297353CC}">
              <c16:uniqueId val="{00000005-26FD-49A1-B960-3132FA9FDC9D}"/>
            </c:ext>
          </c:extLst>
        </c:ser>
        <c:ser>
          <c:idx val="6"/>
          <c:order val="6"/>
          <c:tx>
            <c:strRef>
              <c:f>'V2-Medline-Results'!$A$38</c:f>
              <c:strCache>
                <c:ptCount val="1"/>
                <c:pt idx="0">
                  <c:v>Indian subcontinent</c:v>
                </c:pt>
              </c:strCache>
            </c:strRef>
          </c:tx>
          <c:spPr>
            <a:solidFill>
              <a:srgbClr val="A65628"/>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'V2-Medline-Results'!$B$38:$L$38</c:f>
              <c:numCache>
                <c:formatCode>General</c:formatCode>
                <c:ptCount val="11"/>
                <c:pt idx="0">
                  <c:v>2</c:v>
                </c:pt>
                <c:pt idx="1">
                  <c:v>5</c:v>
                </c:pt>
                <c:pt idx="2">
                  <c:v>7</c:v>
                </c:pt>
                <c:pt idx="3">
                  <c:v>11</c:v>
                </c:pt>
                <c:pt idx="4">
                  <c:v>7</c:v>
                </c:pt>
                <c:pt idx="5">
                  <c:v>13</c:v>
                </c:pt>
                <c:pt idx="6">
                  <c:v>15</c:v>
                </c:pt>
                <c:pt idx="7">
                  <c:v>10</c:v>
                </c:pt>
                <c:pt idx="8">
                  <c:v>11</c:v>
                </c:pt>
                <c:pt idx="9">
                  <c:v>8</c:v>
                </c:pt>
                <c:pt idx="10">
                  <c:v>10</c:v>
                </c:pt>
              </c:numCache>
            </c:numRef>
          </c:val>
          <c:extLst>
            <c:ext xmlns:c16="http://schemas.microsoft.com/office/drawing/2014/chart" uri="{C3380CC4-5D6E-409C-BE32-E72D297353CC}">
              <c16:uniqueId val="{00000006-26FD-49A1-B960-3132FA9FDC9D}"/>
            </c:ext>
          </c:extLst>
        </c:ser>
        <c:ser>
          <c:idx val="7"/>
          <c:order val="7"/>
          <c:tx>
            <c:strRef>
              <c:f>'V2-Medline-Results'!$A$39</c:f>
              <c:strCache>
                <c:ptCount val="1"/>
                <c:pt idx="0">
                  <c:v>South Asia without the Indian subcontinent</c:v>
                </c:pt>
              </c:strCache>
            </c:strRef>
          </c:tx>
          <c:spPr>
            <a:solidFill>
              <a:srgbClr val="F781BF"/>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'V2-Medline-Results'!$B$39:$L$39</c:f>
              <c:numCache>
                <c:formatCode>General</c:formatCode>
                <c:ptCount val="11"/>
                <c:pt idx="0">
                  <c:v>5</c:v>
                </c:pt>
                <c:pt idx="1">
                  <c:v>2</c:v>
                </c:pt>
                <c:pt idx="2">
                  <c:v>10</c:v>
                </c:pt>
                <c:pt idx="3">
                  <c:v>5</c:v>
                </c:pt>
                <c:pt idx="4">
                  <c:v>7</c:v>
                </c:pt>
                <c:pt idx="5">
                  <c:v>12</c:v>
                </c:pt>
                <c:pt idx="6">
                  <c:v>7</c:v>
                </c:pt>
                <c:pt idx="7">
                  <c:v>6</c:v>
                </c:pt>
                <c:pt idx="8">
                  <c:v>3</c:v>
                </c:pt>
                <c:pt idx="9">
                  <c:v>2</c:v>
                </c:pt>
                <c:pt idx="10">
                  <c:v>10</c:v>
                </c:pt>
              </c:numCache>
            </c:numRef>
          </c:val>
          <c:extLst>
            <c:ext xmlns:c16="http://schemas.microsoft.com/office/drawing/2014/chart" uri="{C3380CC4-5D6E-409C-BE32-E72D297353CC}">
              <c16:uniqueId val="{00000007-26FD-49A1-B960-3132FA9FDC9D}"/>
            </c:ext>
          </c:extLst>
        </c:ser>
        <c:ser>
          <c:idx val="8"/>
          <c:order val="8"/>
          <c:tx>
            <c:strRef>
              <c:f>'V2-Medline-Results'!$A$40</c:f>
              <c:strCache>
                <c:ptCount val="1"/>
                <c:pt idx="0">
                  <c:v>Africa</c:v>
                </c:pt>
              </c:strCache>
            </c:strRef>
          </c:tx>
          <c:spPr>
            <a:solidFill>
              <a:srgbClr val="17BECF"/>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'V2-Medline-Results'!$B$40:$L$40</c:f>
              <c:numCache>
                <c:formatCode>General</c:formatCode>
                <c:ptCount val="11"/>
                <c:pt idx="0">
                  <c:v>16</c:v>
                </c:pt>
                <c:pt idx="1">
                  <c:v>22</c:v>
                </c:pt>
                <c:pt idx="2">
                  <c:v>12</c:v>
                </c:pt>
                <c:pt idx="3">
                  <c:v>15</c:v>
                </c:pt>
                <c:pt idx="4">
                  <c:v>17</c:v>
                </c:pt>
                <c:pt idx="5">
                  <c:v>18</c:v>
                </c:pt>
                <c:pt idx="6">
                  <c:v>28</c:v>
                </c:pt>
                <c:pt idx="7">
                  <c:v>20</c:v>
                </c:pt>
                <c:pt idx="8">
                  <c:v>12</c:v>
                </c:pt>
                <c:pt idx="9">
                  <c:v>13</c:v>
                </c:pt>
                <c:pt idx="10">
                  <c:v>28</c:v>
                </c:pt>
              </c:numCache>
            </c:numRef>
          </c:val>
          <c:extLst>
            <c:ext xmlns:c16="http://schemas.microsoft.com/office/drawing/2014/chart" uri="{C3380CC4-5D6E-409C-BE32-E72D297353CC}">
              <c16:uniqueId val="{00000008-26FD-49A1-B960-3132FA9FDC9D}"/>
            </c:ext>
          </c:extLst>
        </c:ser>
        <c:ser>
          <c:idx val="9"/>
          <c:order val="9"/>
          <c:tx>
            <c:strRef>
              <c:f>'V2-Medline-Results'!$A$41</c:f>
              <c:strCache>
                <c:ptCount val="1"/>
                <c:pt idx="0">
                  <c:v>Middle East</c:v>
                </c:pt>
              </c:strCache>
            </c:strRef>
          </c:tx>
          <c:spPr>
            <a:solidFill>
              <a:schemeClr val="accent2">
                <a:lumMod val="40000"/>
                <a:lumOff val="60000"/>
              </a:schemeClr>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'V2-Medline-Results'!$B$41:$L$41</c:f>
              <c:numCache>
                <c:formatCode>General</c:formatCode>
                <c:ptCount val="11"/>
                <c:pt idx="0">
                  <c:v>26</c:v>
                </c:pt>
                <c:pt idx="1">
                  <c:v>18</c:v>
                </c:pt>
                <c:pt idx="2">
                  <c:v>19</c:v>
                </c:pt>
                <c:pt idx="3">
                  <c:v>27</c:v>
                </c:pt>
                <c:pt idx="4">
                  <c:v>20</c:v>
                </c:pt>
                <c:pt idx="5">
                  <c:v>28</c:v>
                </c:pt>
                <c:pt idx="6">
                  <c:v>29</c:v>
                </c:pt>
                <c:pt idx="7">
                  <c:v>15</c:v>
                </c:pt>
                <c:pt idx="8">
                  <c:v>13</c:v>
                </c:pt>
                <c:pt idx="9">
                  <c:v>13</c:v>
                </c:pt>
                <c:pt idx="10">
                  <c:v>20</c:v>
                </c:pt>
              </c:numCache>
            </c:numRef>
          </c:val>
          <c:extLst>
            <c:ext xmlns:c16="http://schemas.microsoft.com/office/drawing/2014/chart" uri="{C3380CC4-5D6E-409C-BE32-E72D297353CC}">
              <c16:uniqueId val="{00000009-26FD-49A1-B960-3132FA9FDC9D}"/>
            </c:ext>
          </c:extLst>
        </c:ser>
        <c:ser>
          <c:idx val="10"/>
          <c:order val="10"/>
          <c:tx>
            <c:strRef>
              <c:f>'V2-Medline-Results'!$A$42</c:f>
              <c:strCache>
                <c:ptCount val="1"/>
                <c:pt idx="0">
                  <c:v>Aus-NZ</c:v>
                </c:pt>
              </c:strCache>
            </c:strRef>
          </c:tx>
          <c:spPr>
            <a:solidFill>
              <a:srgbClr val="0D3512"/>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'V2-Medline-Results'!$B$42:$L$42</c:f>
              <c:numCache>
                <c:formatCode>General</c:formatCode>
                <c:ptCount val="11"/>
                <c:pt idx="0">
                  <c:v>50</c:v>
                </c:pt>
                <c:pt idx="1">
                  <c:v>43</c:v>
                </c:pt>
                <c:pt idx="2">
                  <c:v>38</c:v>
                </c:pt>
                <c:pt idx="3">
                  <c:v>39</c:v>
                </c:pt>
                <c:pt idx="4">
                  <c:v>24</c:v>
                </c:pt>
                <c:pt idx="5">
                  <c:v>53</c:v>
                </c:pt>
                <c:pt idx="6">
                  <c:v>24</c:v>
                </c:pt>
                <c:pt idx="7">
                  <c:v>31</c:v>
                </c:pt>
                <c:pt idx="8">
                  <c:v>23</c:v>
                </c:pt>
                <c:pt idx="9">
                  <c:v>19</c:v>
                </c:pt>
                <c:pt idx="10">
                  <c:v>41</c:v>
                </c:pt>
              </c:numCache>
            </c:numRef>
          </c:val>
          <c:extLst>
            <c:ext xmlns:c16="http://schemas.microsoft.com/office/drawing/2014/chart" uri="{C3380CC4-5D6E-409C-BE32-E72D297353CC}">
              <c16:uniqueId val="{0000000A-26FD-49A1-B960-3132FA9FDC9D}"/>
            </c:ext>
          </c:extLst>
        </c:ser>
        <c:ser>
          <c:idx val="11"/>
          <c:order val="11"/>
          <c:tx>
            <c:strRef>
              <c:f>'V2-Medline-Results'!$A$43</c:f>
              <c:strCache>
                <c:ptCount val="1"/>
                <c:pt idx="0">
                  <c:v>Multiple &amp; Other</c:v>
                </c:pt>
              </c:strCache>
            </c:strRef>
          </c:tx>
          <c:spPr>
            <a:solidFill>
              <a:srgbClr val="999999"/>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'V2-Medline-Results'!$B$43:$L$43</c:f>
              <c:numCache>
                <c:formatCode>General</c:formatCode>
                <c:ptCount val="11"/>
                <c:pt idx="0">
                  <c:v>33</c:v>
                </c:pt>
                <c:pt idx="1">
                  <c:v>57</c:v>
                </c:pt>
                <c:pt idx="2">
                  <c:v>48</c:v>
                </c:pt>
                <c:pt idx="3">
                  <c:v>26</c:v>
                </c:pt>
                <c:pt idx="4">
                  <c:v>47</c:v>
                </c:pt>
                <c:pt idx="5">
                  <c:v>38</c:v>
                </c:pt>
                <c:pt idx="6">
                  <c:v>41</c:v>
                </c:pt>
                <c:pt idx="7">
                  <c:v>18</c:v>
                </c:pt>
                <c:pt idx="8">
                  <c:v>6</c:v>
                </c:pt>
                <c:pt idx="9">
                  <c:v>6</c:v>
                </c:pt>
                <c:pt idx="10">
                  <c:v>27</c:v>
                </c:pt>
              </c:numCache>
            </c:numRef>
          </c:val>
          <c:extLst>
            <c:ext xmlns:c16="http://schemas.microsoft.com/office/drawing/2014/chart" uri="{C3380CC4-5D6E-409C-BE32-E72D297353CC}">
              <c16:uniqueId val="{0000000B-26FD-49A1-B960-3132FA9FDC9D}"/>
            </c:ext>
          </c:extLst>
        </c:ser>
        <c:dLbls>
          <c:showLegendKey val="0"/>
          <c:showVal val="0"/>
          <c:showCatName val="0"/>
          <c:showSerName val="0"/>
          <c:showPercent val="0"/>
          <c:showBubbleSize val="0"/>
        </c:dLbls>
        <c:gapWidth val="30"/>
        <c:overlap val="100"/>
        <c:axId val="848519759"/>
        <c:axId val="848513999"/>
      </c:barChart>
      <c:catAx>
        <c:axId val="848519759"/>
        <c:scaling>
          <c:orientation val="minMax"/>
        </c:scaling>
        <c:delete val="0"/>
        <c:axPos val="b"/>
        <c:numFmt formatCode="General" sourceLinked="1"/>
        <c:majorTickMark val="in"/>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48513999"/>
        <c:crosses val="autoZero"/>
        <c:auto val="1"/>
        <c:lblAlgn val="ctr"/>
        <c:lblOffset val="100"/>
        <c:noMultiLvlLbl val="0"/>
      </c:catAx>
      <c:valAx>
        <c:axId val="848513999"/>
        <c:scaling>
          <c:orientation val="minMax"/>
        </c:scaling>
        <c:delete val="0"/>
        <c:axPos val="l"/>
        <c:majorGridlines>
          <c:spPr>
            <a:ln w="9525" cap="flat" cmpd="sng" algn="ctr">
              <a:noFill/>
              <a:round/>
            </a:ln>
            <a:effectLst/>
          </c:spPr>
        </c:majorGridlines>
        <c:numFmt formatCode="0%" sourceLinked="1"/>
        <c:majorTickMark val="in"/>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48519759"/>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2093362509117436E-2"/>
          <c:y val="2.7900302055567816E-2"/>
          <c:w val="0.70898569102103481"/>
          <c:h val="0.90721407658087216"/>
        </c:manualLayout>
      </c:layout>
      <c:barChart>
        <c:barDir val="col"/>
        <c:grouping val="percentStacked"/>
        <c:varyColors val="0"/>
        <c:ser>
          <c:idx val="0"/>
          <c:order val="0"/>
          <c:tx>
            <c:strRef>
              <c:f>Population!$A$2</c:f>
              <c:strCache>
                <c:ptCount val="1"/>
                <c:pt idx="0">
                  <c:v>US</c:v>
                </c:pt>
              </c:strCache>
            </c:strRef>
          </c:tx>
          <c:spPr>
            <a:solidFill>
              <a:srgbClr val="156082"/>
            </a:solidFill>
            <a:ln>
              <a:noFill/>
            </a:ln>
            <a:effectLst/>
          </c:spPr>
          <c:invertIfNegative val="0"/>
          <c:dPt>
            <c:idx val="0"/>
            <c:invertIfNegative val="0"/>
            <c:bubble3D val="0"/>
            <c:spPr>
              <a:solidFill>
                <a:srgbClr val="156082"/>
              </a:solidFill>
              <a:ln>
                <a:noFill/>
              </a:ln>
              <a:effectLst/>
            </c:spPr>
            <c:extLst>
              <c:ext xmlns:c16="http://schemas.microsoft.com/office/drawing/2014/chart" uri="{C3380CC4-5D6E-409C-BE32-E72D297353CC}">
                <c16:uniqueId val="{00000001-80F8-4021-B53A-09F2984B8342}"/>
              </c:ext>
            </c:extLst>
          </c:dPt>
          <c:cat>
            <c:strRef>
              <c:f>Population!$B$1</c:f>
              <c:strCache>
                <c:ptCount val="1"/>
                <c:pt idx="0">
                  <c:v>Population</c:v>
                </c:pt>
              </c:strCache>
            </c:strRef>
          </c:cat>
          <c:val>
            <c:numRef>
              <c:f>Population!$B$2</c:f>
              <c:numCache>
                <c:formatCode>General</c:formatCode>
                <c:ptCount val="1"/>
                <c:pt idx="0">
                  <c:v>348753.68</c:v>
                </c:pt>
              </c:numCache>
            </c:numRef>
          </c:val>
          <c:extLst>
            <c:ext xmlns:c16="http://schemas.microsoft.com/office/drawing/2014/chart" uri="{C3380CC4-5D6E-409C-BE32-E72D297353CC}">
              <c16:uniqueId val="{00000002-80F8-4021-B53A-09F2984B8342}"/>
            </c:ext>
          </c:extLst>
        </c:ser>
        <c:ser>
          <c:idx val="1"/>
          <c:order val="1"/>
          <c:tx>
            <c:strRef>
              <c:f>Population!$A$3</c:f>
              <c:strCache>
                <c:ptCount val="1"/>
                <c:pt idx="0">
                  <c:v>North America without US</c:v>
                </c:pt>
              </c:strCache>
            </c:strRef>
          </c:tx>
          <c:spPr>
            <a:solidFill>
              <a:srgbClr val="FF0000"/>
            </a:solidFill>
            <a:ln>
              <a:noFill/>
            </a:ln>
            <a:effectLst/>
          </c:spPr>
          <c:invertIfNegative val="0"/>
          <c:cat>
            <c:strRef>
              <c:f>Population!$B$1</c:f>
              <c:strCache>
                <c:ptCount val="1"/>
                <c:pt idx="0">
                  <c:v>Population</c:v>
                </c:pt>
              </c:strCache>
            </c:strRef>
          </c:cat>
          <c:val>
            <c:numRef>
              <c:f>Population!$B$3</c:f>
              <c:numCache>
                <c:formatCode>General</c:formatCode>
                <c:ptCount val="1"/>
                <c:pt idx="0">
                  <c:v>170659.277</c:v>
                </c:pt>
              </c:numCache>
            </c:numRef>
          </c:val>
          <c:extLst>
            <c:ext xmlns:c16="http://schemas.microsoft.com/office/drawing/2014/chart" uri="{C3380CC4-5D6E-409C-BE32-E72D297353CC}">
              <c16:uniqueId val="{00000003-80F8-4021-B53A-09F2984B8342}"/>
            </c:ext>
          </c:extLst>
        </c:ser>
        <c:ser>
          <c:idx val="2"/>
          <c:order val="2"/>
          <c:tx>
            <c:strRef>
              <c:f>Population!$A$4</c:f>
              <c:strCache>
                <c:ptCount val="1"/>
                <c:pt idx="0">
                  <c:v>UK</c:v>
                </c:pt>
              </c:strCache>
            </c:strRef>
          </c:tx>
          <c:spPr>
            <a:solidFill>
              <a:srgbClr val="4DAF4A"/>
            </a:solidFill>
            <a:ln>
              <a:noFill/>
            </a:ln>
            <a:effectLst/>
          </c:spPr>
          <c:invertIfNegative val="0"/>
          <c:cat>
            <c:strRef>
              <c:f>Population!$B$1</c:f>
              <c:strCache>
                <c:ptCount val="1"/>
                <c:pt idx="0">
                  <c:v>Population</c:v>
                </c:pt>
              </c:strCache>
            </c:strRef>
          </c:cat>
          <c:val>
            <c:numRef>
              <c:f>Population!$B$4</c:f>
              <c:numCache>
                <c:formatCode>General</c:formatCode>
                <c:ptCount val="1"/>
                <c:pt idx="0">
                  <c:v>69138.191999999995</c:v>
                </c:pt>
              </c:numCache>
            </c:numRef>
          </c:val>
          <c:extLst>
            <c:ext xmlns:c16="http://schemas.microsoft.com/office/drawing/2014/chart" uri="{C3380CC4-5D6E-409C-BE32-E72D297353CC}">
              <c16:uniqueId val="{00000004-80F8-4021-B53A-09F2984B8342}"/>
            </c:ext>
          </c:extLst>
        </c:ser>
        <c:ser>
          <c:idx val="3"/>
          <c:order val="3"/>
          <c:tx>
            <c:strRef>
              <c:f>Population!$A$5</c:f>
              <c:strCache>
                <c:ptCount val="1"/>
                <c:pt idx="0">
                  <c:v>Europe without UK</c:v>
                </c:pt>
              </c:strCache>
            </c:strRef>
          </c:tx>
          <c:spPr>
            <a:solidFill>
              <a:srgbClr val="984EA3"/>
            </a:solidFill>
            <a:ln>
              <a:noFill/>
            </a:ln>
            <a:effectLst/>
          </c:spPr>
          <c:invertIfNegative val="0"/>
          <c:cat>
            <c:strRef>
              <c:f>Population!$B$1</c:f>
              <c:strCache>
                <c:ptCount val="1"/>
                <c:pt idx="0">
                  <c:v>Population</c:v>
                </c:pt>
              </c:strCache>
            </c:strRef>
          </c:cat>
          <c:val>
            <c:numRef>
              <c:f>Population!$B$5</c:f>
              <c:numCache>
                <c:formatCode>General</c:formatCode>
                <c:ptCount val="1"/>
                <c:pt idx="0">
                  <c:v>692796.60499999998</c:v>
                </c:pt>
              </c:numCache>
            </c:numRef>
          </c:val>
          <c:extLst>
            <c:ext xmlns:c16="http://schemas.microsoft.com/office/drawing/2014/chart" uri="{C3380CC4-5D6E-409C-BE32-E72D297353CC}">
              <c16:uniqueId val="{00000005-80F8-4021-B53A-09F2984B8342}"/>
            </c:ext>
          </c:extLst>
        </c:ser>
        <c:ser>
          <c:idx val="4"/>
          <c:order val="4"/>
          <c:tx>
            <c:strRef>
              <c:f>Population!$A$6</c:f>
              <c:strCache>
                <c:ptCount val="1"/>
                <c:pt idx="0">
                  <c:v>China</c:v>
                </c:pt>
              </c:strCache>
            </c:strRef>
          </c:tx>
          <c:spPr>
            <a:solidFill>
              <a:srgbClr val="FF7F00"/>
            </a:solidFill>
            <a:ln>
              <a:noFill/>
            </a:ln>
            <a:effectLst/>
          </c:spPr>
          <c:invertIfNegative val="0"/>
          <c:cat>
            <c:strRef>
              <c:f>Population!$B$1</c:f>
              <c:strCache>
                <c:ptCount val="1"/>
                <c:pt idx="0">
                  <c:v>Population</c:v>
                </c:pt>
              </c:strCache>
            </c:strRef>
          </c:cat>
          <c:val>
            <c:numRef>
              <c:f>Population!$B$6</c:f>
              <c:numCache>
                <c:formatCode>General</c:formatCode>
                <c:ptCount val="1"/>
                <c:pt idx="0">
                  <c:v>1427456.45</c:v>
                </c:pt>
              </c:numCache>
            </c:numRef>
          </c:val>
          <c:extLst>
            <c:ext xmlns:c16="http://schemas.microsoft.com/office/drawing/2014/chart" uri="{C3380CC4-5D6E-409C-BE32-E72D297353CC}">
              <c16:uniqueId val="{00000006-80F8-4021-B53A-09F2984B8342}"/>
            </c:ext>
          </c:extLst>
        </c:ser>
        <c:ser>
          <c:idx val="5"/>
          <c:order val="5"/>
          <c:tx>
            <c:strRef>
              <c:f>Population!$A$7</c:f>
              <c:strCache>
                <c:ptCount val="1"/>
                <c:pt idx="0">
                  <c:v>East Asia without China</c:v>
                </c:pt>
              </c:strCache>
            </c:strRef>
          </c:tx>
          <c:spPr>
            <a:solidFill>
              <a:srgbClr val="FFFF33"/>
            </a:solidFill>
            <a:ln>
              <a:noFill/>
            </a:ln>
            <a:effectLst/>
          </c:spPr>
          <c:invertIfNegative val="0"/>
          <c:cat>
            <c:strRef>
              <c:f>Population!$B$1</c:f>
              <c:strCache>
                <c:ptCount val="1"/>
                <c:pt idx="0">
                  <c:v>Population</c:v>
                </c:pt>
              </c:strCache>
            </c:strRef>
          </c:cat>
          <c:val>
            <c:numRef>
              <c:f>Population!$B$7</c:f>
              <c:numCache>
                <c:formatCode>General</c:formatCode>
                <c:ptCount val="1"/>
                <c:pt idx="0">
                  <c:v>228658.95600000001</c:v>
                </c:pt>
              </c:numCache>
            </c:numRef>
          </c:val>
          <c:extLst>
            <c:ext xmlns:c16="http://schemas.microsoft.com/office/drawing/2014/chart" uri="{C3380CC4-5D6E-409C-BE32-E72D297353CC}">
              <c16:uniqueId val="{00000007-80F8-4021-B53A-09F2984B8342}"/>
            </c:ext>
          </c:extLst>
        </c:ser>
        <c:ser>
          <c:idx val="6"/>
          <c:order val="6"/>
          <c:tx>
            <c:strRef>
              <c:f>Population!$A$8</c:f>
              <c:strCache>
                <c:ptCount val="1"/>
                <c:pt idx="0">
                  <c:v>Indian subcontinent</c:v>
                </c:pt>
              </c:strCache>
            </c:strRef>
          </c:tx>
          <c:spPr>
            <a:solidFill>
              <a:srgbClr val="A65628"/>
            </a:solidFill>
            <a:ln>
              <a:noFill/>
            </a:ln>
            <a:effectLst/>
          </c:spPr>
          <c:invertIfNegative val="0"/>
          <c:cat>
            <c:strRef>
              <c:f>Population!$B$1</c:f>
              <c:strCache>
                <c:ptCount val="1"/>
                <c:pt idx="0">
                  <c:v>Population</c:v>
                </c:pt>
              </c:strCache>
            </c:strRef>
          </c:cat>
          <c:val>
            <c:numRef>
              <c:f>Population!$B$8</c:f>
              <c:numCache>
                <c:formatCode>General</c:formatCode>
                <c:ptCount val="1"/>
                <c:pt idx="0">
                  <c:v>1972488.753</c:v>
                </c:pt>
              </c:numCache>
            </c:numRef>
          </c:val>
          <c:extLst>
            <c:ext xmlns:c16="http://schemas.microsoft.com/office/drawing/2014/chart" uri="{C3380CC4-5D6E-409C-BE32-E72D297353CC}">
              <c16:uniqueId val="{00000008-80F8-4021-B53A-09F2984B8342}"/>
            </c:ext>
          </c:extLst>
        </c:ser>
        <c:ser>
          <c:idx val="7"/>
          <c:order val="7"/>
          <c:tx>
            <c:strRef>
              <c:f>Population!$A$9</c:f>
              <c:strCache>
                <c:ptCount val="1"/>
                <c:pt idx="0">
                  <c:v>South Asia without the Indian subcontinent</c:v>
                </c:pt>
              </c:strCache>
            </c:strRef>
          </c:tx>
          <c:spPr>
            <a:solidFill>
              <a:srgbClr val="F781BF"/>
            </a:solidFill>
            <a:ln>
              <a:noFill/>
            </a:ln>
            <a:effectLst/>
          </c:spPr>
          <c:invertIfNegative val="0"/>
          <c:cat>
            <c:strRef>
              <c:f>Population!$B$1</c:f>
              <c:strCache>
                <c:ptCount val="1"/>
                <c:pt idx="0">
                  <c:v>Population</c:v>
                </c:pt>
              </c:strCache>
            </c:strRef>
          </c:cat>
          <c:val>
            <c:numRef>
              <c:f>Population!$B$9</c:f>
              <c:numCache>
                <c:formatCode>General</c:formatCode>
                <c:ptCount val="1"/>
                <c:pt idx="0">
                  <c:v>695149.429</c:v>
                </c:pt>
              </c:numCache>
            </c:numRef>
          </c:val>
          <c:extLst>
            <c:ext xmlns:c16="http://schemas.microsoft.com/office/drawing/2014/chart" uri="{C3380CC4-5D6E-409C-BE32-E72D297353CC}">
              <c16:uniqueId val="{00000009-80F8-4021-B53A-09F2984B8342}"/>
            </c:ext>
          </c:extLst>
        </c:ser>
        <c:ser>
          <c:idx val="8"/>
          <c:order val="8"/>
          <c:tx>
            <c:strRef>
              <c:f>Population!$A$10</c:f>
              <c:strCache>
                <c:ptCount val="1"/>
                <c:pt idx="0">
                  <c:v>Africa</c:v>
                </c:pt>
              </c:strCache>
            </c:strRef>
          </c:tx>
          <c:spPr>
            <a:solidFill>
              <a:srgbClr val="17BECF"/>
            </a:solidFill>
            <a:ln>
              <a:noFill/>
            </a:ln>
            <a:effectLst/>
          </c:spPr>
          <c:invertIfNegative val="0"/>
          <c:cat>
            <c:strRef>
              <c:f>Population!$B$1</c:f>
              <c:strCache>
                <c:ptCount val="1"/>
                <c:pt idx="0">
                  <c:v>Population</c:v>
                </c:pt>
              </c:strCache>
            </c:strRef>
          </c:cat>
          <c:val>
            <c:numRef>
              <c:f>Population!$B$10</c:f>
              <c:numCache>
                <c:formatCode>General</c:formatCode>
                <c:ptCount val="1"/>
                <c:pt idx="0">
                  <c:v>1512068.8419999999</c:v>
                </c:pt>
              </c:numCache>
            </c:numRef>
          </c:val>
          <c:extLst>
            <c:ext xmlns:c16="http://schemas.microsoft.com/office/drawing/2014/chart" uri="{C3380CC4-5D6E-409C-BE32-E72D297353CC}">
              <c16:uniqueId val="{0000000A-80F8-4021-B53A-09F2984B8342}"/>
            </c:ext>
          </c:extLst>
        </c:ser>
        <c:ser>
          <c:idx val="9"/>
          <c:order val="9"/>
          <c:tx>
            <c:strRef>
              <c:f>Population!$A$11</c:f>
              <c:strCache>
                <c:ptCount val="1"/>
                <c:pt idx="0">
                  <c:v>Middle East</c:v>
                </c:pt>
              </c:strCache>
            </c:strRef>
          </c:tx>
          <c:spPr>
            <a:solidFill>
              <a:srgbClr val="F6C6AD"/>
            </a:solidFill>
            <a:ln>
              <a:noFill/>
            </a:ln>
            <a:effectLst/>
          </c:spPr>
          <c:invertIfNegative val="0"/>
          <c:cat>
            <c:strRef>
              <c:f>Population!$B$1</c:f>
              <c:strCache>
                <c:ptCount val="1"/>
                <c:pt idx="0">
                  <c:v>Population</c:v>
                </c:pt>
              </c:strCache>
            </c:strRef>
          </c:cat>
          <c:val>
            <c:numRef>
              <c:f>Population!$B$11</c:f>
              <c:numCache>
                <c:formatCode>General</c:formatCode>
                <c:ptCount val="1"/>
                <c:pt idx="0">
                  <c:v>376946.745</c:v>
                </c:pt>
              </c:numCache>
            </c:numRef>
          </c:val>
          <c:extLst>
            <c:ext xmlns:c16="http://schemas.microsoft.com/office/drawing/2014/chart" uri="{C3380CC4-5D6E-409C-BE32-E72D297353CC}">
              <c16:uniqueId val="{0000000B-80F8-4021-B53A-09F2984B8342}"/>
            </c:ext>
          </c:extLst>
        </c:ser>
        <c:ser>
          <c:idx val="10"/>
          <c:order val="10"/>
          <c:tx>
            <c:strRef>
              <c:f>Population!$A$12</c:f>
              <c:strCache>
                <c:ptCount val="1"/>
                <c:pt idx="0">
                  <c:v>Aus-NZ</c:v>
                </c:pt>
              </c:strCache>
            </c:strRef>
          </c:tx>
          <c:spPr>
            <a:solidFill>
              <a:srgbClr val="0D3512"/>
            </a:solidFill>
            <a:ln>
              <a:noFill/>
            </a:ln>
            <a:effectLst/>
          </c:spPr>
          <c:invertIfNegative val="0"/>
          <c:cat>
            <c:strRef>
              <c:f>Population!$B$1</c:f>
              <c:strCache>
                <c:ptCount val="1"/>
                <c:pt idx="0">
                  <c:v>Population</c:v>
                </c:pt>
              </c:strCache>
            </c:strRef>
          </c:cat>
          <c:val>
            <c:numRef>
              <c:f>Population!$B$12</c:f>
              <c:numCache>
                <c:formatCode>General</c:formatCode>
                <c:ptCount val="1"/>
                <c:pt idx="0">
                  <c:v>31927.149000000001</c:v>
                </c:pt>
              </c:numCache>
            </c:numRef>
          </c:val>
          <c:extLst>
            <c:ext xmlns:c16="http://schemas.microsoft.com/office/drawing/2014/chart" uri="{C3380CC4-5D6E-409C-BE32-E72D297353CC}">
              <c16:uniqueId val="{0000000C-80F8-4021-B53A-09F2984B8342}"/>
            </c:ext>
          </c:extLst>
        </c:ser>
        <c:ser>
          <c:idx val="11"/>
          <c:order val="11"/>
          <c:tx>
            <c:strRef>
              <c:f>Population!$A$13</c:f>
              <c:strCache>
                <c:ptCount val="1"/>
                <c:pt idx="0">
                  <c:v>Multiple &amp; Other</c:v>
                </c:pt>
              </c:strCache>
            </c:strRef>
          </c:tx>
          <c:spPr>
            <a:solidFill>
              <a:srgbClr val="999999"/>
            </a:solidFill>
            <a:ln>
              <a:noFill/>
            </a:ln>
            <a:effectLst/>
          </c:spPr>
          <c:invertIfNegative val="0"/>
          <c:dPt>
            <c:idx val="0"/>
            <c:invertIfNegative val="0"/>
            <c:bubble3D val="0"/>
            <c:spPr>
              <a:solidFill>
                <a:srgbClr val="999999"/>
              </a:solidFill>
              <a:ln>
                <a:noFill/>
              </a:ln>
              <a:effectLst/>
            </c:spPr>
            <c:extLst>
              <c:ext xmlns:c16="http://schemas.microsoft.com/office/drawing/2014/chart" uri="{C3380CC4-5D6E-409C-BE32-E72D297353CC}">
                <c16:uniqueId val="{0000000E-80F8-4021-B53A-09F2984B8342}"/>
              </c:ext>
            </c:extLst>
          </c:dPt>
          <c:cat>
            <c:strRef>
              <c:f>Population!$B$1</c:f>
              <c:strCache>
                <c:ptCount val="1"/>
                <c:pt idx="0">
                  <c:v>Population</c:v>
                </c:pt>
              </c:strCache>
            </c:strRef>
          </c:cat>
          <c:val>
            <c:numRef>
              <c:f>Population!$B$13</c:f>
              <c:numCache>
                <c:formatCode>General</c:formatCode>
                <c:ptCount val="1"/>
                <c:pt idx="0">
                  <c:v>623972.44799999997</c:v>
                </c:pt>
              </c:numCache>
            </c:numRef>
          </c:val>
          <c:extLst>
            <c:ext xmlns:c16="http://schemas.microsoft.com/office/drawing/2014/chart" uri="{C3380CC4-5D6E-409C-BE32-E72D297353CC}">
              <c16:uniqueId val="{0000000F-80F8-4021-B53A-09F2984B8342}"/>
            </c:ext>
          </c:extLst>
        </c:ser>
        <c:dLbls>
          <c:showLegendKey val="0"/>
          <c:showVal val="0"/>
          <c:showCatName val="0"/>
          <c:showSerName val="0"/>
          <c:showPercent val="0"/>
          <c:showBubbleSize val="0"/>
        </c:dLbls>
        <c:gapWidth val="49"/>
        <c:overlap val="100"/>
        <c:axId val="826392719"/>
        <c:axId val="826394639"/>
      </c:barChart>
      <c:catAx>
        <c:axId val="826392719"/>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26394639"/>
        <c:crosses val="autoZero"/>
        <c:auto val="1"/>
        <c:lblAlgn val="ctr"/>
        <c:lblOffset val="100"/>
        <c:noMultiLvlLbl val="0"/>
      </c:catAx>
      <c:valAx>
        <c:axId val="826394639"/>
        <c:scaling>
          <c:orientation val="minMax"/>
        </c:scaling>
        <c:delete val="0"/>
        <c:axPos val="l"/>
        <c:majorGridlines>
          <c:spPr>
            <a:ln w="9525" cap="flat" cmpd="sng" algn="ctr">
              <a:noFill/>
              <a:round/>
            </a:ln>
            <a:effectLst/>
          </c:spPr>
        </c:majorGridlines>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2639271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'V2-Medline-Results'!$A$47</c:f>
              <c:strCache>
                <c:ptCount val="1"/>
                <c:pt idx="0">
                  <c:v>MEDLINE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'V2-Medline-Results'!$B$46:$L$46</c:f>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f>'V2-Medline-Results'!$B$47:$L$47</c:f>
              <c:numCache>
                <c:formatCode>General</c:formatCode>
                <c:ptCount val="11"/>
                <c:pt idx="0">
                  <c:v>1182</c:v>
                </c:pt>
                <c:pt idx="1">
                  <c:v>1277</c:v>
                </c:pt>
                <c:pt idx="2">
                  <c:v>1077</c:v>
                </c:pt>
                <c:pt idx="3">
                  <c:v>932</c:v>
                </c:pt>
                <c:pt idx="4">
                  <c:v>975</c:v>
                </c:pt>
                <c:pt idx="5">
                  <c:v>1006</c:v>
                </c:pt>
                <c:pt idx="6">
                  <c:v>904</c:v>
                </c:pt>
                <c:pt idx="7">
                  <c:v>611</c:v>
                </c:pt>
                <c:pt idx="8">
                  <c:v>342</c:v>
                </c:pt>
                <c:pt idx="9">
                  <c:v>310</c:v>
                </c:pt>
                <c:pt idx="10">
                  <c:v>918</c:v>
                </c:pt>
              </c:numCache>
            </c:numRef>
          </c:val>
          <c:extLst>
            <c:ext xmlns:c16="http://schemas.microsoft.com/office/drawing/2014/chart" uri="{C3380CC4-5D6E-409C-BE32-E72D297353CC}">
              <c16:uniqueId val="{00000000-3E2A-47B2-9CE4-1273E1E75C21}"/>
            </c:ext>
          </c:extLst>
        </c:ser>
        <c:ser>
          <c:idx val="1"/>
          <c:order val="1"/>
          <c:tx>
            <c:strRef>
              <c:f>'V2-Medline-Results'!$A$48</c:f>
              <c:strCache>
                <c:ptCount val="1"/>
                <c:pt idx="0">
                  <c:v>Embase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'V2-Medline-Results'!$B$46:$L$46</c:f>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f>'V2-Medline-Results'!$B$48:$L$48</c:f>
              <c:numCache>
                <c:formatCode>General</c:formatCode>
                <c:ptCount val="11"/>
                <c:pt idx="0">
                  <c:v>2147</c:v>
                </c:pt>
                <c:pt idx="1">
                  <c:v>2235</c:v>
                </c:pt>
                <c:pt idx="2">
                  <c:v>1980</c:v>
                </c:pt>
                <c:pt idx="3">
                  <c:v>1887</c:v>
                </c:pt>
                <c:pt idx="4">
                  <c:v>2184</c:v>
                </c:pt>
                <c:pt idx="5">
                  <c:v>2651</c:v>
                </c:pt>
                <c:pt idx="6">
                  <c:v>3116</c:v>
                </c:pt>
                <c:pt idx="7">
                  <c:v>3420</c:v>
                </c:pt>
                <c:pt idx="8">
                  <c:v>3854</c:v>
                </c:pt>
                <c:pt idx="9">
                  <c:v>3987</c:v>
                </c:pt>
                <c:pt idx="10">
                  <c:v>4028</c:v>
                </c:pt>
              </c:numCache>
            </c:numRef>
          </c:val>
          <c:extLst>
            <c:ext xmlns:c16="http://schemas.microsoft.com/office/drawing/2014/chart" uri="{C3380CC4-5D6E-409C-BE32-E72D297353CC}">
              <c16:uniqueId val="{00000001-3E2A-47B2-9CE4-1273E1E75C21}"/>
            </c:ext>
          </c:extLst>
        </c:ser>
        <c:dLbls>
          <c:showLegendKey val="0"/>
          <c:showVal val="0"/>
          <c:showCatName val="0"/>
          <c:showSerName val="0"/>
          <c:showPercent val="0"/>
          <c:showBubbleSize val="0"/>
        </c:dLbls>
        <c:gapWidth val="30"/>
        <c:axId val="1994965888"/>
        <c:axId val="1994967808"/>
      </c:barChart>
      <c:catAx>
        <c:axId val="1994965888"/>
        <c:scaling>
          <c:orientation val="minMax"/>
        </c:scaling>
        <c:delete val="0"/>
        <c:axPos val="b"/>
        <c:numFmt formatCode="General" sourceLinked="1"/>
        <c:majorTickMark val="in"/>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994967808"/>
        <c:crosses val="autoZero"/>
        <c:auto val="1"/>
        <c:lblAlgn val="ctr"/>
        <c:lblOffset val="100"/>
        <c:noMultiLvlLbl val="0"/>
      </c:catAx>
      <c:valAx>
        <c:axId val="1994967808"/>
        <c:scaling>
          <c:orientation val="minMax"/>
        </c:scaling>
        <c:delete val="0"/>
        <c:axPos val="l"/>
        <c:majorGridlines>
          <c:spPr>
            <a:ln w="9525" cap="flat" cmpd="sng" algn="ctr">
              <a:noFill/>
              <a:round/>
            </a:ln>
            <a:effectLst/>
          </c:spPr>
        </c:majorGridlines>
        <c:numFmt formatCode="General" sourceLinked="1"/>
        <c:majorTickMark val="in"/>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994965888"/>
        <c:crosses val="autoZero"/>
        <c:crossBetween val="between"/>
      </c:valAx>
      <c:spPr>
        <a:noFill/>
        <a:ln>
          <a:noFill/>
        </a:ln>
        <a:effectLst/>
      </c:spPr>
    </c:plotArea>
    <c:legend>
      <c:legendPos val="l"/>
      <c:layout>
        <c:manualLayout>
          <c:xMode val="edge"/>
          <c:yMode val="edge"/>
          <c:x val="6.4850843060959796E-3"/>
          <c:y val="0.27187594971681173"/>
          <c:w val="6.8882488910676054E-2"/>
          <c:h val="0.50294377676474655"/>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'V1-Medline-Results'!$A$47</c:f>
              <c:strCache>
                <c:ptCount val="1"/>
                <c:pt idx="0">
                  <c:v>MEDLINE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'V1-Medline-Results'!$B$46:$L$46</c:f>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f>'V1-Medline-Results'!$B$47:$L$47</c:f>
              <c:numCache>
                <c:formatCode>General</c:formatCode>
                <c:ptCount val="11"/>
                <c:pt idx="0">
                  <c:v>1613</c:v>
                </c:pt>
                <c:pt idx="1">
                  <c:v>1737</c:v>
                </c:pt>
                <c:pt idx="2">
                  <c:v>1659</c:v>
                </c:pt>
                <c:pt idx="3">
                  <c:v>1602</c:v>
                </c:pt>
                <c:pt idx="4">
                  <c:v>1714</c:v>
                </c:pt>
                <c:pt idx="5">
                  <c:v>1909</c:v>
                </c:pt>
                <c:pt idx="6">
                  <c:v>2201</c:v>
                </c:pt>
                <c:pt idx="7">
                  <c:v>1889</c:v>
                </c:pt>
                <c:pt idx="8">
                  <c:v>1371</c:v>
                </c:pt>
                <c:pt idx="9">
                  <c:v>1306</c:v>
                </c:pt>
                <c:pt idx="10">
                  <c:v>2489</c:v>
                </c:pt>
              </c:numCache>
            </c:numRef>
          </c:val>
          <c:extLst>
            <c:ext xmlns:c16="http://schemas.microsoft.com/office/drawing/2014/chart" uri="{C3380CC4-5D6E-409C-BE32-E72D297353CC}">
              <c16:uniqueId val="{00000000-9696-4F8F-A7DD-59AD5BA51B79}"/>
            </c:ext>
          </c:extLst>
        </c:ser>
        <c:ser>
          <c:idx val="1"/>
          <c:order val="1"/>
          <c:tx>
            <c:strRef>
              <c:f>'V1-Medline-Results'!$A$48</c:f>
              <c:strCache>
                <c:ptCount val="1"/>
                <c:pt idx="0">
                  <c:v>Embase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'V1-Medline-Results'!$B$46:$L$46</c:f>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f>'V1-Medline-Results'!$B$48:$L$48</c:f>
              <c:numCache>
                <c:formatCode>General</c:formatCode>
                <c:ptCount val="11"/>
                <c:pt idx="0">
                  <c:v>2469</c:v>
                </c:pt>
                <c:pt idx="1">
                  <c:v>2635</c:v>
                </c:pt>
                <c:pt idx="2">
                  <c:v>2404</c:v>
                </c:pt>
                <c:pt idx="3">
                  <c:v>2389</c:v>
                </c:pt>
                <c:pt idx="4">
                  <c:v>2788</c:v>
                </c:pt>
                <c:pt idx="5">
                  <c:v>3257</c:v>
                </c:pt>
                <c:pt idx="6">
                  <c:v>3845</c:v>
                </c:pt>
                <c:pt idx="7">
                  <c:v>4151</c:v>
                </c:pt>
                <c:pt idx="8">
                  <c:v>4577</c:v>
                </c:pt>
                <c:pt idx="9">
                  <c:v>4650</c:v>
                </c:pt>
                <c:pt idx="10">
                  <c:v>4564</c:v>
                </c:pt>
              </c:numCache>
            </c:numRef>
          </c:val>
          <c:extLst>
            <c:ext xmlns:c16="http://schemas.microsoft.com/office/drawing/2014/chart" uri="{C3380CC4-5D6E-409C-BE32-E72D297353CC}">
              <c16:uniqueId val="{00000001-9696-4F8F-A7DD-59AD5BA51B79}"/>
            </c:ext>
          </c:extLst>
        </c:ser>
        <c:dLbls>
          <c:showLegendKey val="0"/>
          <c:showVal val="0"/>
          <c:showCatName val="0"/>
          <c:showSerName val="0"/>
          <c:showPercent val="0"/>
          <c:showBubbleSize val="0"/>
        </c:dLbls>
        <c:gapWidth val="30"/>
        <c:axId val="1994965888"/>
        <c:axId val="1994967808"/>
      </c:barChart>
      <c:catAx>
        <c:axId val="1994965888"/>
        <c:scaling>
          <c:orientation val="minMax"/>
        </c:scaling>
        <c:delete val="0"/>
        <c:axPos val="b"/>
        <c:numFmt formatCode="General" sourceLinked="1"/>
        <c:majorTickMark val="in"/>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994967808"/>
        <c:crosses val="autoZero"/>
        <c:auto val="1"/>
        <c:lblAlgn val="ctr"/>
        <c:lblOffset val="100"/>
        <c:noMultiLvlLbl val="0"/>
      </c:catAx>
      <c:valAx>
        <c:axId val="1994967808"/>
        <c:scaling>
          <c:orientation val="minMax"/>
        </c:scaling>
        <c:delete val="0"/>
        <c:axPos val="l"/>
        <c:majorGridlines>
          <c:spPr>
            <a:ln w="9525" cap="flat" cmpd="sng" algn="ctr">
              <a:noFill/>
              <a:round/>
            </a:ln>
            <a:effectLst/>
          </c:spPr>
        </c:majorGridlines>
        <c:numFmt formatCode="General" sourceLinked="1"/>
        <c:majorTickMark val="in"/>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994965888"/>
        <c:crosses val="autoZero"/>
        <c:crossBetween val="between"/>
      </c:valAx>
      <c:spPr>
        <a:noFill/>
        <a:ln>
          <a:noFill/>
        </a:ln>
        <a:effectLst/>
      </c:spPr>
    </c:plotArea>
    <c:legend>
      <c:legendPos val="l"/>
      <c:layout>
        <c:manualLayout>
          <c:xMode val="edge"/>
          <c:yMode val="edge"/>
          <c:x val="6.4850843060959796E-3"/>
          <c:y val="0.27187594971681173"/>
          <c:w val="6.8882488910676054E-2"/>
          <c:h val="0.50294377676474655"/>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'V1-Medline-Results'!$A$32</c:f>
              <c:strCache>
                <c:ptCount val="1"/>
                <c:pt idx="0">
                  <c:v>US</c:v>
                </c:pt>
              </c:strCache>
            </c:strRef>
          </c:tx>
          <c:spPr>
            <a:solidFill>
              <a:schemeClr val="accent1"/>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'V1-Medline-Results'!$B$32:$L$32</c:f>
              <c:numCache>
                <c:formatCode>General</c:formatCode>
                <c:ptCount val="11"/>
                <c:pt idx="0">
                  <c:v>932</c:v>
                </c:pt>
                <c:pt idx="1">
                  <c:v>946</c:v>
                </c:pt>
                <c:pt idx="2">
                  <c:v>902</c:v>
                </c:pt>
                <c:pt idx="3">
                  <c:v>795</c:v>
                </c:pt>
                <c:pt idx="4">
                  <c:v>866</c:v>
                </c:pt>
                <c:pt idx="5">
                  <c:v>892</c:v>
                </c:pt>
                <c:pt idx="6">
                  <c:v>973</c:v>
                </c:pt>
                <c:pt idx="7">
                  <c:v>830</c:v>
                </c:pt>
                <c:pt idx="8">
                  <c:v>563</c:v>
                </c:pt>
                <c:pt idx="9">
                  <c:v>597</c:v>
                </c:pt>
                <c:pt idx="10">
                  <c:v>1026</c:v>
                </c:pt>
              </c:numCache>
            </c:numRef>
          </c:val>
          <c:extLst>
            <c:ext xmlns:c16="http://schemas.microsoft.com/office/drawing/2014/chart" uri="{C3380CC4-5D6E-409C-BE32-E72D297353CC}">
              <c16:uniqueId val="{00000000-3545-42A6-8449-CB4B2AF37BA8}"/>
            </c:ext>
          </c:extLst>
        </c:ser>
        <c:ser>
          <c:idx val="1"/>
          <c:order val="1"/>
          <c:tx>
            <c:strRef>
              <c:f>'V1-Medline-Results'!$A$33</c:f>
              <c:strCache>
                <c:ptCount val="1"/>
                <c:pt idx="0">
                  <c:v>North America without US</c:v>
                </c:pt>
              </c:strCache>
            </c:strRef>
          </c:tx>
          <c:spPr>
            <a:solidFill>
              <a:schemeClr val="accent2"/>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'V1-Medline-Results'!$B$33:$L$33</c:f>
              <c:numCache>
                <c:formatCode>General</c:formatCode>
                <c:ptCount val="11"/>
                <c:pt idx="0">
                  <c:v>68</c:v>
                </c:pt>
                <c:pt idx="1">
                  <c:v>71</c:v>
                </c:pt>
                <c:pt idx="2">
                  <c:v>59</c:v>
                </c:pt>
                <c:pt idx="3">
                  <c:v>78</c:v>
                </c:pt>
                <c:pt idx="4">
                  <c:v>66</c:v>
                </c:pt>
                <c:pt idx="5">
                  <c:v>83</c:v>
                </c:pt>
                <c:pt idx="6">
                  <c:v>100</c:v>
                </c:pt>
                <c:pt idx="7">
                  <c:v>99</c:v>
                </c:pt>
                <c:pt idx="8">
                  <c:v>68</c:v>
                </c:pt>
                <c:pt idx="9">
                  <c:v>65</c:v>
                </c:pt>
                <c:pt idx="10">
                  <c:v>73</c:v>
                </c:pt>
              </c:numCache>
            </c:numRef>
          </c:val>
          <c:extLst>
            <c:ext xmlns:c16="http://schemas.microsoft.com/office/drawing/2014/chart" uri="{C3380CC4-5D6E-409C-BE32-E72D297353CC}">
              <c16:uniqueId val="{00000001-3545-42A6-8449-CB4B2AF37BA8}"/>
            </c:ext>
          </c:extLst>
        </c:ser>
        <c:ser>
          <c:idx val="2"/>
          <c:order val="2"/>
          <c:tx>
            <c:strRef>
              <c:f>'V1-Medline-Results'!$A$34</c:f>
              <c:strCache>
                <c:ptCount val="1"/>
                <c:pt idx="0">
                  <c:v>UK</c:v>
                </c:pt>
              </c:strCache>
            </c:strRef>
          </c:tx>
          <c:spPr>
            <a:solidFill>
              <a:schemeClr val="accent3"/>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'V1-Medline-Results'!$B$34:$L$34</c:f>
              <c:numCache>
                <c:formatCode>General</c:formatCode>
                <c:ptCount val="11"/>
                <c:pt idx="0">
                  <c:v>121</c:v>
                </c:pt>
                <c:pt idx="1">
                  <c:v>148</c:v>
                </c:pt>
                <c:pt idx="2">
                  <c:v>136</c:v>
                </c:pt>
                <c:pt idx="3">
                  <c:v>143</c:v>
                </c:pt>
                <c:pt idx="4">
                  <c:v>153</c:v>
                </c:pt>
                <c:pt idx="5">
                  <c:v>184</c:v>
                </c:pt>
                <c:pt idx="6">
                  <c:v>183</c:v>
                </c:pt>
                <c:pt idx="7">
                  <c:v>168</c:v>
                </c:pt>
                <c:pt idx="8">
                  <c:v>119</c:v>
                </c:pt>
                <c:pt idx="9">
                  <c:v>103</c:v>
                </c:pt>
                <c:pt idx="10">
                  <c:v>250</c:v>
                </c:pt>
              </c:numCache>
            </c:numRef>
          </c:val>
          <c:extLst>
            <c:ext xmlns:c16="http://schemas.microsoft.com/office/drawing/2014/chart" uri="{C3380CC4-5D6E-409C-BE32-E72D297353CC}">
              <c16:uniqueId val="{00000002-3545-42A6-8449-CB4B2AF37BA8}"/>
            </c:ext>
          </c:extLst>
        </c:ser>
        <c:ser>
          <c:idx val="3"/>
          <c:order val="3"/>
          <c:tx>
            <c:strRef>
              <c:f>'V1-Medline-Results'!$A$35</c:f>
              <c:strCache>
                <c:ptCount val="1"/>
                <c:pt idx="0">
                  <c:v>Europe without UK</c:v>
                </c:pt>
              </c:strCache>
            </c:strRef>
          </c:tx>
          <c:spPr>
            <a:solidFill>
              <a:schemeClr val="accent4"/>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'V1-Medline-Results'!$B$35:$L$35</c:f>
              <c:numCache>
                <c:formatCode>General</c:formatCode>
                <c:ptCount val="11"/>
                <c:pt idx="0">
                  <c:v>252</c:v>
                </c:pt>
                <c:pt idx="1">
                  <c:v>302</c:v>
                </c:pt>
                <c:pt idx="2">
                  <c:v>265</c:v>
                </c:pt>
                <c:pt idx="3">
                  <c:v>235</c:v>
                </c:pt>
                <c:pt idx="4">
                  <c:v>254</c:v>
                </c:pt>
                <c:pt idx="5">
                  <c:v>256</c:v>
                </c:pt>
                <c:pt idx="6">
                  <c:v>304</c:v>
                </c:pt>
                <c:pt idx="7">
                  <c:v>254</c:v>
                </c:pt>
                <c:pt idx="8">
                  <c:v>192</c:v>
                </c:pt>
                <c:pt idx="9">
                  <c:v>146</c:v>
                </c:pt>
                <c:pt idx="10">
                  <c:v>438</c:v>
                </c:pt>
              </c:numCache>
            </c:numRef>
          </c:val>
          <c:extLst>
            <c:ext xmlns:c16="http://schemas.microsoft.com/office/drawing/2014/chart" uri="{C3380CC4-5D6E-409C-BE32-E72D297353CC}">
              <c16:uniqueId val="{00000003-3545-42A6-8449-CB4B2AF37BA8}"/>
            </c:ext>
          </c:extLst>
        </c:ser>
        <c:ser>
          <c:idx val="4"/>
          <c:order val="4"/>
          <c:tx>
            <c:strRef>
              <c:f>'V1-Medline-Results'!$A$36</c:f>
              <c:strCache>
                <c:ptCount val="1"/>
                <c:pt idx="0">
                  <c:v>China</c:v>
                </c:pt>
              </c:strCache>
            </c:strRef>
          </c:tx>
          <c:spPr>
            <a:solidFill>
              <a:schemeClr val="accent5"/>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'V1-Medline-Results'!$B$36:$L$36</c:f>
              <c:numCache>
                <c:formatCode>General</c:formatCode>
                <c:ptCount val="11"/>
                <c:pt idx="0">
                  <c:v>14</c:v>
                </c:pt>
                <c:pt idx="1">
                  <c:v>30</c:v>
                </c:pt>
                <c:pt idx="2">
                  <c:v>28</c:v>
                </c:pt>
                <c:pt idx="3">
                  <c:v>46</c:v>
                </c:pt>
                <c:pt idx="4">
                  <c:v>70</c:v>
                </c:pt>
                <c:pt idx="5">
                  <c:v>95</c:v>
                </c:pt>
                <c:pt idx="6">
                  <c:v>181</c:v>
                </c:pt>
                <c:pt idx="7">
                  <c:v>124</c:v>
                </c:pt>
                <c:pt idx="8">
                  <c:v>79</c:v>
                </c:pt>
                <c:pt idx="9">
                  <c:v>73</c:v>
                </c:pt>
                <c:pt idx="10">
                  <c:v>163</c:v>
                </c:pt>
              </c:numCache>
            </c:numRef>
          </c:val>
          <c:extLst>
            <c:ext xmlns:c16="http://schemas.microsoft.com/office/drawing/2014/chart" uri="{C3380CC4-5D6E-409C-BE32-E72D297353CC}">
              <c16:uniqueId val="{00000004-3545-42A6-8449-CB4B2AF37BA8}"/>
            </c:ext>
          </c:extLst>
        </c:ser>
        <c:ser>
          <c:idx val="5"/>
          <c:order val="5"/>
          <c:tx>
            <c:strRef>
              <c:f>'V1-Medline-Results'!$A$37</c:f>
              <c:strCache>
                <c:ptCount val="1"/>
                <c:pt idx="0">
                  <c:v>East Asia without China</c:v>
                </c:pt>
              </c:strCache>
            </c:strRef>
          </c:tx>
          <c:spPr>
            <a:solidFill>
              <a:schemeClr val="accent6"/>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'V1-Medline-Results'!$B$37:$L$37</c:f>
              <c:numCache>
                <c:formatCode>General</c:formatCode>
                <c:ptCount val="11"/>
                <c:pt idx="0">
                  <c:v>39</c:v>
                </c:pt>
                <c:pt idx="1">
                  <c:v>61</c:v>
                </c:pt>
                <c:pt idx="2">
                  <c:v>66</c:v>
                </c:pt>
                <c:pt idx="3">
                  <c:v>50</c:v>
                </c:pt>
                <c:pt idx="4">
                  <c:v>61</c:v>
                </c:pt>
                <c:pt idx="5">
                  <c:v>90</c:v>
                </c:pt>
                <c:pt idx="6">
                  <c:v>75</c:v>
                </c:pt>
                <c:pt idx="7">
                  <c:v>82</c:v>
                </c:pt>
                <c:pt idx="8">
                  <c:v>44</c:v>
                </c:pt>
                <c:pt idx="9">
                  <c:v>42</c:v>
                </c:pt>
                <c:pt idx="10">
                  <c:v>104</c:v>
                </c:pt>
              </c:numCache>
            </c:numRef>
          </c:val>
          <c:extLst>
            <c:ext xmlns:c16="http://schemas.microsoft.com/office/drawing/2014/chart" uri="{C3380CC4-5D6E-409C-BE32-E72D297353CC}">
              <c16:uniqueId val="{00000005-3545-42A6-8449-CB4B2AF37BA8}"/>
            </c:ext>
          </c:extLst>
        </c:ser>
        <c:ser>
          <c:idx val="6"/>
          <c:order val="6"/>
          <c:tx>
            <c:strRef>
              <c:f>'V1-Medline-Results'!$A$38</c:f>
              <c:strCache>
                <c:ptCount val="1"/>
                <c:pt idx="0">
                  <c:v>Indian subcontinent</c:v>
                </c:pt>
              </c:strCache>
            </c:strRef>
          </c:tx>
          <c:spPr>
            <a:solidFill>
              <a:schemeClr val="accent1">
                <a:lumMod val="60000"/>
              </a:schemeClr>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'V1-Medline-Results'!$B$38:$L$38</c:f>
              <c:numCache>
                <c:formatCode>General</c:formatCode>
                <c:ptCount val="11"/>
                <c:pt idx="0">
                  <c:v>4</c:v>
                </c:pt>
                <c:pt idx="1">
                  <c:v>7</c:v>
                </c:pt>
                <c:pt idx="2">
                  <c:v>11</c:v>
                </c:pt>
                <c:pt idx="3">
                  <c:v>22</c:v>
                </c:pt>
                <c:pt idx="4">
                  <c:v>12</c:v>
                </c:pt>
                <c:pt idx="5">
                  <c:v>24</c:v>
                </c:pt>
                <c:pt idx="6">
                  <c:v>31</c:v>
                </c:pt>
                <c:pt idx="7">
                  <c:v>23</c:v>
                </c:pt>
                <c:pt idx="8">
                  <c:v>31</c:v>
                </c:pt>
                <c:pt idx="9">
                  <c:v>31</c:v>
                </c:pt>
                <c:pt idx="10">
                  <c:v>36</c:v>
                </c:pt>
              </c:numCache>
            </c:numRef>
          </c:val>
          <c:extLst>
            <c:ext xmlns:c16="http://schemas.microsoft.com/office/drawing/2014/chart" uri="{C3380CC4-5D6E-409C-BE32-E72D297353CC}">
              <c16:uniqueId val="{00000006-3545-42A6-8449-CB4B2AF37BA8}"/>
            </c:ext>
          </c:extLst>
        </c:ser>
        <c:ser>
          <c:idx val="7"/>
          <c:order val="7"/>
          <c:tx>
            <c:strRef>
              <c:f>'V1-Medline-Results'!$A$39</c:f>
              <c:strCache>
                <c:ptCount val="1"/>
                <c:pt idx="0">
                  <c:v>South Asia without the Indian subcontinent</c:v>
                </c:pt>
              </c:strCache>
            </c:strRef>
          </c:tx>
          <c:spPr>
            <a:solidFill>
              <a:schemeClr val="accent2">
                <a:lumMod val="60000"/>
              </a:schemeClr>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'V1-Medline-Results'!$B$39:$L$39</c:f>
              <c:numCache>
                <c:formatCode>General</c:formatCode>
                <c:ptCount val="11"/>
                <c:pt idx="0">
                  <c:v>5</c:v>
                </c:pt>
                <c:pt idx="1">
                  <c:v>2</c:v>
                </c:pt>
                <c:pt idx="2">
                  <c:v>15</c:v>
                </c:pt>
                <c:pt idx="3">
                  <c:v>14</c:v>
                </c:pt>
                <c:pt idx="4">
                  <c:v>23</c:v>
                </c:pt>
                <c:pt idx="5">
                  <c:v>26</c:v>
                </c:pt>
                <c:pt idx="6">
                  <c:v>37</c:v>
                </c:pt>
                <c:pt idx="7">
                  <c:v>22</c:v>
                </c:pt>
                <c:pt idx="8">
                  <c:v>22</c:v>
                </c:pt>
                <c:pt idx="9">
                  <c:v>18</c:v>
                </c:pt>
                <c:pt idx="10">
                  <c:v>33</c:v>
                </c:pt>
              </c:numCache>
            </c:numRef>
          </c:val>
          <c:extLst>
            <c:ext xmlns:c16="http://schemas.microsoft.com/office/drawing/2014/chart" uri="{C3380CC4-5D6E-409C-BE32-E72D297353CC}">
              <c16:uniqueId val="{00000007-3545-42A6-8449-CB4B2AF37BA8}"/>
            </c:ext>
          </c:extLst>
        </c:ser>
        <c:ser>
          <c:idx val="8"/>
          <c:order val="8"/>
          <c:tx>
            <c:strRef>
              <c:f>'V1-Medline-Results'!$A$40</c:f>
              <c:strCache>
                <c:ptCount val="1"/>
                <c:pt idx="0">
                  <c:v>Africa</c:v>
                </c:pt>
              </c:strCache>
            </c:strRef>
          </c:tx>
          <c:spPr>
            <a:solidFill>
              <a:schemeClr val="accent3">
                <a:lumMod val="60000"/>
              </a:schemeClr>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'V1-Medline-Results'!$B$40:$L$40</c:f>
              <c:numCache>
                <c:formatCode>General</c:formatCode>
                <c:ptCount val="11"/>
                <c:pt idx="0">
                  <c:v>23</c:v>
                </c:pt>
                <c:pt idx="1">
                  <c:v>23</c:v>
                </c:pt>
                <c:pt idx="2">
                  <c:v>20</c:v>
                </c:pt>
                <c:pt idx="3">
                  <c:v>32</c:v>
                </c:pt>
                <c:pt idx="4">
                  <c:v>32</c:v>
                </c:pt>
                <c:pt idx="5">
                  <c:v>37</c:v>
                </c:pt>
                <c:pt idx="6">
                  <c:v>48</c:v>
                </c:pt>
                <c:pt idx="7">
                  <c:v>49</c:v>
                </c:pt>
                <c:pt idx="8">
                  <c:v>41</c:v>
                </c:pt>
                <c:pt idx="9">
                  <c:v>33</c:v>
                </c:pt>
                <c:pt idx="10">
                  <c:v>61</c:v>
                </c:pt>
              </c:numCache>
            </c:numRef>
          </c:val>
          <c:extLst>
            <c:ext xmlns:c16="http://schemas.microsoft.com/office/drawing/2014/chart" uri="{C3380CC4-5D6E-409C-BE32-E72D297353CC}">
              <c16:uniqueId val="{00000008-3545-42A6-8449-CB4B2AF37BA8}"/>
            </c:ext>
          </c:extLst>
        </c:ser>
        <c:ser>
          <c:idx val="9"/>
          <c:order val="9"/>
          <c:tx>
            <c:strRef>
              <c:f>'V1-Medline-Results'!$A$41</c:f>
              <c:strCache>
                <c:ptCount val="1"/>
                <c:pt idx="0">
                  <c:v>Middle East</c:v>
                </c:pt>
              </c:strCache>
            </c:strRef>
          </c:tx>
          <c:spPr>
            <a:solidFill>
              <a:schemeClr val="accent4">
                <a:lumMod val="60000"/>
              </a:schemeClr>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'V1-Medline-Results'!$B$41:$L$41</c:f>
              <c:numCache>
                <c:formatCode>General</c:formatCode>
                <c:ptCount val="11"/>
                <c:pt idx="0">
                  <c:v>38</c:v>
                </c:pt>
                <c:pt idx="1">
                  <c:v>28</c:v>
                </c:pt>
                <c:pt idx="2">
                  <c:v>31</c:v>
                </c:pt>
                <c:pt idx="3">
                  <c:v>53</c:v>
                </c:pt>
                <c:pt idx="4">
                  <c:v>49</c:v>
                </c:pt>
                <c:pt idx="5">
                  <c:v>56</c:v>
                </c:pt>
                <c:pt idx="6">
                  <c:v>88</c:v>
                </c:pt>
                <c:pt idx="7">
                  <c:v>83</c:v>
                </c:pt>
                <c:pt idx="8">
                  <c:v>57</c:v>
                </c:pt>
                <c:pt idx="9">
                  <c:v>54</c:v>
                </c:pt>
                <c:pt idx="10">
                  <c:v>105</c:v>
                </c:pt>
              </c:numCache>
            </c:numRef>
          </c:val>
          <c:extLst>
            <c:ext xmlns:c16="http://schemas.microsoft.com/office/drawing/2014/chart" uri="{C3380CC4-5D6E-409C-BE32-E72D297353CC}">
              <c16:uniqueId val="{00000009-3545-42A6-8449-CB4B2AF37BA8}"/>
            </c:ext>
          </c:extLst>
        </c:ser>
        <c:ser>
          <c:idx val="10"/>
          <c:order val="10"/>
          <c:tx>
            <c:strRef>
              <c:f>'V1-Medline-Results'!$A$42</c:f>
              <c:strCache>
                <c:ptCount val="1"/>
                <c:pt idx="0">
                  <c:v>Aus-NZ</c:v>
                </c:pt>
              </c:strCache>
            </c:strRef>
          </c:tx>
          <c:spPr>
            <a:solidFill>
              <a:schemeClr val="accent5">
                <a:lumMod val="60000"/>
              </a:schemeClr>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'V1-Medline-Results'!$B$42:$L$42</c:f>
              <c:numCache>
                <c:formatCode>General</c:formatCode>
                <c:ptCount val="11"/>
                <c:pt idx="0">
                  <c:v>63</c:v>
                </c:pt>
                <c:pt idx="1">
                  <c:v>54</c:v>
                </c:pt>
                <c:pt idx="2">
                  <c:v>53</c:v>
                </c:pt>
                <c:pt idx="3">
                  <c:v>69</c:v>
                </c:pt>
                <c:pt idx="4">
                  <c:v>52</c:v>
                </c:pt>
                <c:pt idx="5">
                  <c:v>89</c:v>
                </c:pt>
                <c:pt idx="6">
                  <c:v>69</c:v>
                </c:pt>
                <c:pt idx="7">
                  <c:v>76</c:v>
                </c:pt>
                <c:pt idx="8">
                  <c:v>94</c:v>
                </c:pt>
                <c:pt idx="9">
                  <c:v>84</c:v>
                </c:pt>
                <c:pt idx="10">
                  <c:v>112</c:v>
                </c:pt>
              </c:numCache>
            </c:numRef>
          </c:val>
          <c:extLst>
            <c:ext xmlns:c16="http://schemas.microsoft.com/office/drawing/2014/chart" uri="{C3380CC4-5D6E-409C-BE32-E72D297353CC}">
              <c16:uniqueId val="{0000000A-3545-42A6-8449-CB4B2AF37BA8}"/>
            </c:ext>
          </c:extLst>
        </c:ser>
        <c:ser>
          <c:idx val="11"/>
          <c:order val="11"/>
          <c:tx>
            <c:strRef>
              <c:f>'V1-Medline-Results'!$A$43</c:f>
              <c:strCache>
                <c:ptCount val="1"/>
                <c:pt idx="0">
                  <c:v>Multiple &amp; Other</c:v>
                </c:pt>
              </c:strCache>
            </c:strRef>
          </c:tx>
          <c:spPr>
            <a:solidFill>
              <a:schemeClr val="accent6">
                <a:lumMod val="60000"/>
              </a:schemeClr>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'V1-Medline-Results'!$B$43:$L$43</c:f>
              <c:numCache>
                <c:formatCode>General</c:formatCode>
                <c:ptCount val="11"/>
                <c:pt idx="0">
                  <c:v>54</c:v>
                </c:pt>
                <c:pt idx="1">
                  <c:v>65</c:v>
                </c:pt>
                <c:pt idx="2">
                  <c:v>73</c:v>
                </c:pt>
                <c:pt idx="3">
                  <c:v>65</c:v>
                </c:pt>
                <c:pt idx="4">
                  <c:v>76</c:v>
                </c:pt>
                <c:pt idx="5">
                  <c:v>77</c:v>
                </c:pt>
                <c:pt idx="6">
                  <c:v>112</c:v>
                </c:pt>
                <c:pt idx="7">
                  <c:v>79</c:v>
                </c:pt>
                <c:pt idx="8">
                  <c:v>61</c:v>
                </c:pt>
                <c:pt idx="9">
                  <c:v>60</c:v>
                </c:pt>
                <c:pt idx="10">
                  <c:v>88</c:v>
                </c:pt>
              </c:numCache>
            </c:numRef>
          </c:val>
          <c:extLst>
            <c:ext xmlns:c16="http://schemas.microsoft.com/office/drawing/2014/chart" uri="{C3380CC4-5D6E-409C-BE32-E72D297353CC}">
              <c16:uniqueId val="{0000000B-3545-42A6-8449-CB4B2AF37BA8}"/>
            </c:ext>
          </c:extLst>
        </c:ser>
        <c:dLbls>
          <c:showLegendKey val="0"/>
          <c:showVal val="0"/>
          <c:showCatName val="0"/>
          <c:showSerName val="0"/>
          <c:showPercent val="0"/>
          <c:showBubbleSize val="0"/>
        </c:dLbls>
        <c:gapWidth val="30"/>
        <c:overlap val="100"/>
        <c:axId val="848519759"/>
        <c:axId val="848513999"/>
      </c:barChart>
      <c:catAx>
        <c:axId val="848519759"/>
        <c:scaling>
          <c:orientation val="minMax"/>
        </c:scaling>
        <c:delete val="0"/>
        <c:axPos val="b"/>
        <c:numFmt formatCode="General" sourceLinked="1"/>
        <c:majorTickMark val="in"/>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48513999"/>
        <c:crosses val="autoZero"/>
        <c:auto val="1"/>
        <c:lblAlgn val="ctr"/>
        <c:lblOffset val="100"/>
        <c:noMultiLvlLbl val="0"/>
      </c:catAx>
      <c:valAx>
        <c:axId val="848513999"/>
        <c:scaling>
          <c:orientation val="minMax"/>
        </c:scaling>
        <c:delete val="0"/>
        <c:axPos val="l"/>
        <c:majorGridlines>
          <c:spPr>
            <a:ln w="9525" cap="flat" cmpd="sng" algn="ctr">
              <a:noFill/>
              <a:round/>
            </a:ln>
            <a:effectLst/>
          </c:spPr>
        </c:majorGridlines>
        <c:numFmt formatCode="0%" sourceLinked="1"/>
        <c:majorTickMark val="in"/>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48519759"/>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v>Embase</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'V2-Embase-Results'!$B$44:$L$44</c:f>
              <c:numCache>
                <c:formatCode>General</c:formatCode>
                <c:ptCount val="11"/>
                <c:pt idx="0">
                  <c:v>2147</c:v>
                </c:pt>
                <c:pt idx="1">
                  <c:v>2235</c:v>
                </c:pt>
                <c:pt idx="2">
                  <c:v>1980</c:v>
                </c:pt>
                <c:pt idx="3">
                  <c:v>1887</c:v>
                </c:pt>
                <c:pt idx="4">
                  <c:v>2184</c:v>
                </c:pt>
                <c:pt idx="5">
                  <c:v>2651</c:v>
                </c:pt>
                <c:pt idx="6">
                  <c:v>3116</c:v>
                </c:pt>
                <c:pt idx="7">
                  <c:v>3420</c:v>
                </c:pt>
                <c:pt idx="8">
                  <c:v>3854</c:v>
                </c:pt>
                <c:pt idx="9">
                  <c:v>3987</c:v>
                </c:pt>
                <c:pt idx="10">
                  <c:v>4028</c:v>
                </c:pt>
              </c:numCache>
            </c:numRef>
          </c:val>
          <c:extLst>
            <c:ext xmlns:c16="http://schemas.microsoft.com/office/drawing/2014/chart" uri="{C3380CC4-5D6E-409C-BE32-E72D297353CC}">
              <c16:uniqueId val="{00000000-D4DC-4245-9FBD-3EC245D43418}"/>
            </c:ext>
          </c:extLst>
        </c:ser>
        <c:dLbls>
          <c:dLblPos val="outEnd"/>
          <c:showLegendKey val="0"/>
          <c:showVal val="1"/>
          <c:showCatName val="0"/>
          <c:showSerName val="0"/>
          <c:showPercent val="0"/>
          <c:showBubbleSize val="0"/>
        </c:dLbls>
        <c:gapWidth val="48"/>
        <c:axId val="1994965888"/>
        <c:axId val="1994967808"/>
      </c:barChart>
      <c:catAx>
        <c:axId val="1994965888"/>
        <c:scaling>
          <c:orientation val="minMax"/>
        </c:scaling>
        <c:delete val="0"/>
        <c:axPos val="b"/>
        <c:numFmt formatCode="General" sourceLinked="1"/>
        <c:majorTickMark val="in"/>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994967808"/>
        <c:crosses val="autoZero"/>
        <c:auto val="1"/>
        <c:lblAlgn val="ctr"/>
        <c:lblOffset val="100"/>
        <c:noMultiLvlLbl val="0"/>
      </c:catAx>
      <c:valAx>
        <c:axId val="1994967808"/>
        <c:scaling>
          <c:orientation val="minMax"/>
        </c:scaling>
        <c:delete val="0"/>
        <c:axPos val="l"/>
        <c:majorGridlines>
          <c:spPr>
            <a:ln w="9525" cap="flat" cmpd="sng" algn="ctr">
              <a:noFill/>
              <a:round/>
            </a:ln>
            <a:effectLst/>
          </c:spPr>
        </c:majorGridlines>
        <c:numFmt formatCode="General" sourceLinked="1"/>
        <c:majorTickMark val="in"/>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994965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2093362509117436E-2"/>
          <c:y val="2.7900302055567816E-2"/>
          <c:w val="0.70898569102103481"/>
          <c:h val="0.90721407658087216"/>
        </c:manualLayout>
      </c:layout>
      <c:barChart>
        <c:barDir val="col"/>
        <c:grouping val="percentStacked"/>
        <c:varyColors val="0"/>
        <c:ser>
          <c:idx val="0"/>
          <c:order val="0"/>
          <c:tx>
            <c:strRef>
              <c:f>Population!$A$2</c:f>
              <c:strCache>
                <c:ptCount val="1"/>
                <c:pt idx="0">
                  <c:v>US</c:v>
                </c:pt>
              </c:strCache>
            </c:strRef>
          </c:tx>
          <c:spPr>
            <a:solidFill>
              <a:schemeClr val="accent1"/>
            </a:solidFill>
            <a:ln>
              <a:noFill/>
            </a:ln>
            <a:effectLst/>
          </c:spPr>
          <c:invertIfNegative val="0"/>
          <c:cat>
            <c:strRef>
              <c:f>Population!$B$1</c:f>
              <c:strCache>
                <c:ptCount val="1"/>
                <c:pt idx="0">
                  <c:v>Population</c:v>
                </c:pt>
              </c:strCache>
            </c:strRef>
          </c:cat>
          <c:val>
            <c:numRef>
              <c:f>Population!$B$2</c:f>
              <c:numCache>
                <c:formatCode>General</c:formatCode>
                <c:ptCount val="1"/>
                <c:pt idx="0">
                  <c:v>348753.68</c:v>
                </c:pt>
              </c:numCache>
            </c:numRef>
          </c:val>
          <c:extLst>
            <c:ext xmlns:c16="http://schemas.microsoft.com/office/drawing/2014/chart" uri="{C3380CC4-5D6E-409C-BE32-E72D297353CC}">
              <c16:uniqueId val="{00000000-6865-4200-AE87-6E2906DBF029}"/>
            </c:ext>
          </c:extLst>
        </c:ser>
        <c:ser>
          <c:idx val="1"/>
          <c:order val="1"/>
          <c:tx>
            <c:strRef>
              <c:f>Population!$A$3</c:f>
              <c:strCache>
                <c:ptCount val="1"/>
                <c:pt idx="0">
                  <c:v>North America without US</c:v>
                </c:pt>
              </c:strCache>
            </c:strRef>
          </c:tx>
          <c:spPr>
            <a:solidFill>
              <a:schemeClr val="accent2"/>
            </a:solidFill>
            <a:ln>
              <a:noFill/>
            </a:ln>
            <a:effectLst/>
          </c:spPr>
          <c:invertIfNegative val="0"/>
          <c:cat>
            <c:strRef>
              <c:f>Population!$B$1</c:f>
              <c:strCache>
                <c:ptCount val="1"/>
                <c:pt idx="0">
                  <c:v>Population</c:v>
                </c:pt>
              </c:strCache>
            </c:strRef>
          </c:cat>
          <c:val>
            <c:numRef>
              <c:f>Population!$B$3</c:f>
              <c:numCache>
                <c:formatCode>General</c:formatCode>
                <c:ptCount val="1"/>
                <c:pt idx="0">
                  <c:v>170659.277</c:v>
                </c:pt>
              </c:numCache>
            </c:numRef>
          </c:val>
          <c:extLst>
            <c:ext xmlns:c16="http://schemas.microsoft.com/office/drawing/2014/chart" uri="{C3380CC4-5D6E-409C-BE32-E72D297353CC}">
              <c16:uniqueId val="{00000001-6865-4200-AE87-6E2906DBF029}"/>
            </c:ext>
          </c:extLst>
        </c:ser>
        <c:ser>
          <c:idx val="2"/>
          <c:order val="2"/>
          <c:tx>
            <c:strRef>
              <c:f>Population!$A$4</c:f>
              <c:strCache>
                <c:ptCount val="1"/>
                <c:pt idx="0">
                  <c:v>UK</c:v>
                </c:pt>
              </c:strCache>
            </c:strRef>
          </c:tx>
          <c:spPr>
            <a:solidFill>
              <a:schemeClr val="accent3"/>
            </a:solidFill>
            <a:ln>
              <a:noFill/>
            </a:ln>
            <a:effectLst/>
          </c:spPr>
          <c:invertIfNegative val="0"/>
          <c:cat>
            <c:strRef>
              <c:f>Population!$B$1</c:f>
              <c:strCache>
                <c:ptCount val="1"/>
                <c:pt idx="0">
                  <c:v>Population</c:v>
                </c:pt>
              </c:strCache>
            </c:strRef>
          </c:cat>
          <c:val>
            <c:numRef>
              <c:f>Population!$B$4</c:f>
              <c:numCache>
                <c:formatCode>General</c:formatCode>
                <c:ptCount val="1"/>
                <c:pt idx="0">
                  <c:v>69138.191999999995</c:v>
                </c:pt>
              </c:numCache>
            </c:numRef>
          </c:val>
          <c:extLst>
            <c:ext xmlns:c16="http://schemas.microsoft.com/office/drawing/2014/chart" uri="{C3380CC4-5D6E-409C-BE32-E72D297353CC}">
              <c16:uniqueId val="{00000002-6865-4200-AE87-6E2906DBF029}"/>
            </c:ext>
          </c:extLst>
        </c:ser>
        <c:ser>
          <c:idx val="3"/>
          <c:order val="3"/>
          <c:tx>
            <c:strRef>
              <c:f>Population!$A$5</c:f>
              <c:strCache>
                <c:ptCount val="1"/>
                <c:pt idx="0">
                  <c:v>Europe without UK</c:v>
                </c:pt>
              </c:strCache>
            </c:strRef>
          </c:tx>
          <c:spPr>
            <a:solidFill>
              <a:schemeClr val="accent4"/>
            </a:solidFill>
            <a:ln>
              <a:noFill/>
            </a:ln>
            <a:effectLst/>
          </c:spPr>
          <c:invertIfNegative val="0"/>
          <c:cat>
            <c:strRef>
              <c:f>Population!$B$1</c:f>
              <c:strCache>
                <c:ptCount val="1"/>
                <c:pt idx="0">
                  <c:v>Population</c:v>
                </c:pt>
              </c:strCache>
            </c:strRef>
          </c:cat>
          <c:val>
            <c:numRef>
              <c:f>Population!$B$5</c:f>
              <c:numCache>
                <c:formatCode>General</c:formatCode>
                <c:ptCount val="1"/>
                <c:pt idx="0">
                  <c:v>692796.60499999998</c:v>
                </c:pt>
              </c:numCache>
            </c:numRef>
          </c:val>
          <c:extLst>
            <c:ext xmlns:c16="http://schemas.microsoft.com/office/drawing/2014/chart" uri="{C3380CC4-5D6E-409C-BE32-E72D297353CC}">
              <c16:uniqueId val="{00000003-6865-4200-AE87-6E2906DBF029}"/>
            </c:ext>
          </c:extLst>
        </c:ser>
        <c:ser>
          <c:idx val="4"/>
          <c:order val="4"/>
          <c:tx>
            <c:strRef>
              <c:f>Population!$A$6</c:f>
              <c:strCache>
                <c:ptCount val="1"/>
                <c:pt idx="0">
                  <c:v>China</c:v>
                </c:pt>
              </c:strCache>
            </c:strRef>
          </c:tx>
          <c:spPr>
            <a:solidFill>
              <a:schemeClr val="accent5"/>
            </a:solidFill>
            <a:ln>
              <a:noFill/>
            </a:ln>
            <a:effectLst/>
          </c:spPr>
          <c:invertIfNegative val="0"/>
          <c:cat>
            <c:strRef>
              <c:f>Population!$B$1</c:f>
              <c:strCache>
                <c:ptCount val="1"/>
                <c:pt idx="0">
                  <c:v>Population</c:v>
                </c:pt>
              </c:strCache>
            </c:strRef>
          </c:cat>
          <c:val>
            <c:numRef>
              <c:f>Population!$B$6</c:f>
              <c:numCache>
                <c:formatCode>General</c:formatCode>
                <c:ptCount val="1"/>
                <c:pt idx="0">
                  <c:v>1427456.45</c:v>
                </c:pt>
              </c:numCache>
            </c:numRef>
          </c:val>
          <c:extLst>
            <c:ext xmlns:c16="http://schemas.microsoft.com/office/drawing/2014/chart" uri="{C3380CC4-5D6E-409C-BE32-E72D297353CC}">
              <c16:uniqueId val="{00000004-6865-4200-AE87-6E2906DBF029}"/>
            </c:ext>
          </c:extLst>
        </c:ser>
        <c:ser>
          <c:idx val="5"/>
          <c:order val="5"/>
          <c:tx>
            <c:strRef>
              <c:f>Population!$A$7</c:f>
              <c:strCache>
                <c:ptCount val="1"/>
                <c:pt idx="0">
                  <c:v>East Asia without China</c:v>
                </c:pt>
              </c:strCache>
            </c:strRef>
          </c:tx>
          <c:spPr>
            <a:solidFill>
              <a:schemeClr val="accent6"/>
            </a:solidFill>
            <a:ln>
              <a:noFill/>
            </a:ln>
            <a:effectLst/>
          </c:spPr>
          <c:invertIfNegative val="0"/>
          <c:cat>
            <c:strRef>
              <c:f>Population!$B$1</c:f>
              <c:strCache>
                <c:ptCount val="1"/>
                <c:pt idx="0">
                  <c:v>Population</c:v>
                </c:pt>
              </c:strCache>
            </c:strRef>
          </c:cat>
          <c:val>
            <c:numRef>
              <c:f>Population!$B$7</c:f>
              <c:numCache>
                <c:formatCode>General</c:formatCode>
                <c:ptCount val="1"/>
                <c:pt idx="0">
                  <c:v>228658.95600000001</c:v>
                </c:pt>
              </c:numCache>
            </c:numRef>
          </c:val>
          <c:extLst>
            <c:ext xmlns:c16="http://schemas.microsoft.com/office/drawing/2014/chart" uri="{C3380CC4-5D6E-409C-BE32-E72D297353CC}">
              <c16:uniqueId val="{00000005-6865-4200-AE87-6E2906DBF029}"/>
            </c:ext>
          </c:extLst>
        </c:ser>
        <c:ser>
          <c:idx val="6"/>
          <c:order val="6"/>
          <c:tx>
            <c:strRef>
              <c:f>Population!$A$8</c:f>
              <c:strCache>
                <c:ptCount val="1"/>
                <c:pt idx="0">
                  <c:v>Indian subcontinent</c:v>
                </c:pt>
              </c:strCache>
            </c:strRef>
          </c:tx>
          <c:spPr>
            <a:solidFill>
              <a:schemeClr val="accent1">
                <a:lumMod val="60000"/>
              </a:schemeClr>
            </a:solidFill>
            <a:ln>
              <a:noFill/>
            </a:ln>
            <a:effectLst/>
          </c:spPr>
          <c:invertIfNegative val="0"/>
          <c:cat>
            <c:strRef>
              <c:f>Population!$B$1</c:f>
              <c:strCache>
                <c:ptCount val="1"/>
                <c:pt idx="0">
                  <c:v>Population</c:v>
                </c:pt>
              </c:strCache>
            </c:strRef>
          </c:cat>
          <c:val>
            <c:numRef>
              <c:f>Population!$B$8</c:f>
              <c:numCache>
                <c:formatCode>General</c:formatCode>
                <c:ptCount val="1"/>
                <c:pt idx="0">
                  <c:v>1972488.753</c:v>
                </c:pt>
              </c:numCache>
            </c:numRef>
          </c:val>
          <c:extLst>
            <c:ext xmlns:c16="http://schemas.microsoft.com/office/drawing/2014/chart" uri="{C3380CC4-5D6E-409C-BE32-E72D297353CC}">
              <c16:uniqueId val="{00000006-6865-4200-AE87-6E2906DBF029}"/>
            </c:ext>
          </c:extLst>
        </c:ser>
        <c:ser>
          <c:idx val="7"/>
          <c:order val="7"/>
          <c:tx>
            <c:strRef>
              <c:f>Population!$A$9</c:f>
              <c:strCache>
                <c:ptCount val="1"/>
                <c:pt idx="0">
                  <c:v>South Asia without the Indian subcontinent</c:v>
                </c:pt>
              </c:strCache>
            </c:strRef>
          </c:tx>
          <c:spPr>
            <a:solidFill>
              <a:schemeClr val="accent2">
                <a:lumMod val="60000"/>
              </a:schemeClr>
            </a:solidFill>
            <a:ln>
              <a:noFill/>
            </a:ln>
            <a:effectLst/>
          </c:spPr>
          <c:invertIfNegative val="0"/>
          <c:cat>
            <c:strRef>
              <c:f>Population!$B$1</c:f>
              <c:strCache>
                <c:ptCount val="1"/>
                <c:pt idx="0">
                  <c:v>Population</c:v>
                </c:pt>
              </c:strCache>
            </c:strRef>
          </c:cat>
          <c:val>
            <c:numRef>
              <c:f>Population!$B$9</c:f>
              <c:numCache>
                <c:formatCode>General</c:formatCode>
                <c:ptCount val="1"/>
                <c:pt idx="0">
                  <c:v>695149.429</c:v>
                </c:pt>
              </c:numCache>
            </c:numRef>
          </c:val>
          <c:extLst>
            <c:ext xmlns:c16="http://schemas.microsoft.com/office/drawing/2014/chart" uri="{C3380CC4-5D6E-409C-BE32-E72D297353CC}">
              <c16:uniqueId val="{00000007-6865-4200-AE87-6E2906DBF029}"/>
            </c:ext>
          </c:extLst>
        </c:ser>
        <c:ser>
          <c:idx val="8"/>
          <c:order val="8"/>
          <c:tx>
            <c:strRef>
              <c:f>Population!$A$10</c:f>
              <c:strCache>
                <c:ptCount val="1"/>
                <c:pt idx="0">
                  <c:v>Africa</c:v>
                </c:pt>
              </c:strCache>
            </c:strRef>
          </c:tx>
          <c:spPr>
            <a:solidFill>
              <a:schemeClr val="accent3">
                <a:lumMod val="60000"/>
              </a:schemeClr>
            </a:solidFill>
            <a:ln>
              <a:noFill/>
            </a:ln>
            <a:effectLst/>
          </c:spPr>
          <c:invertIfNegative val="0"/>
          <c:cat>
            <c:strRef>
              <c:f>Population!$B$1</c:f>
              <c:strCache>
                <c:ptCount val="1"/>
                <c:pt idx="0">
                  <c:v>Population</c:v>
                </c:pt>
              </c:strCache>
            </c:strRef>
          </c:cat>
          <c:val>
            <c:numRef>
              <c:f>Population!$B$10</c:f>
              <c:numCache>
                <c:formatCode>General</c:formatCode>
                <c:ptCount val="1"/>
                <c:pt idx="0">
                  <c:v>1512068.8419999999</c:v>
                </c:pt>
              </c:numCache>
            </c:numRef>
          </c:val>
          <c:extLst>
            <c:ext xmlns:c16="http://schemas.microsoft.com/office/drawing/2014/chart" uri="{C3380CC4-5D6E-409C-BE32-E72D297353CC}">
              <c16:uniqueId val="{00000008-6865-4200-AE87-6E2906DBF029}"/>
            </c:ext>
          </c:extLst>
        </c:ser>
        <c:ser>
          <c:idx val="9"/>
          <c:order val="9"/>
          <c:tx>
            <c:strRef>
              <c:f>Population!$A$11</c:f>
              <c:strCache>
                <c:ptCount val="1"/>
                <c:pt idx="0">
                  <c:v>Middle East</c:v>
                </c:pt>
              </c:strCache>
            </c:strRef>
          </c:tx>
          <c:spPr>
            <a:solidFill>
              <a:schemeClr val="accent4">
                <a:lumMod val="60000"/>
              </a:schemeClr>
            </a:solidFill>
            <a:ln>
              <a:noFill/>
            </a:ln>
            <a:effectLst/>
          </c:spPr>
          <c:invertIfNegative val="0"/>
          <c:cat>
            <c:strRef>
              <c:f>Population!$B$1</c:f>
              <c:strCache>
                <c:ptCount val="1"/>
                <c:pt idx="0">
                  <c:v>Population</c:v>
                </c:pt>
              </c:strCache>
            </c:strRef>
          </c:cat>
          <c:val>
            <c:numRef>
              <c:f>Population!$B$11</c:f>
              <c:numCache>
                <c:formatCode>General</c:formatCode>
                <c:ptCount val="1"/>
                <c:pt idx="0">
                  <c:v>376946.745</c:v>
                </c:pt>
              </c:numCache>
            </c:numRef>
          </c:val>
          <c:extLst>
            <c:ext xmlns:c16="http://schemas.microsoft.com/office/drawing/2014/chart" uri="{C3380CC4-5D6E-409C-BE32-E72D297353CC}">
              <c16:uniqueId val="{00000009-6865-4200-AE87-6E2906DBF029}"/>
            </c:ext>
          </c:extLst>
        </c:ser>
        <c:ser>
          <c:idx val="10"/>
          <c:order val="10"/>
          <c:tx>
            <c:strRef>
              <c:f>Population!$A$12</c:f>
              <c:strCache>
                <c:ptCount val="1"/>
                <c:pt idx="0">
                  <c:v>Aus-NZ</c:v>
                </c:pt>
              </c:strCache>
            </c:strRef>
          </c:tx>
          <c:spPr>
            <a:solidFill>
              <a:schemeClr val="accent5">
                <a:lumMod val="60000"/>
              </a:schemeClr>
            </a:solidFill>
            <a:ln>
              <a:noFill/>
            </a:ln>
            <a:effectLst/>
          </c:spPr>
          <c:invertIfNegative val="0"/>
          <c:cat>
            <c:strRef>
              <c:f>Population!$B$1</c:f>
              <c:strCache>
                <c:ptCount val="1"/>
                <c:pt idx="0">
                  <c:v>Population</c:v>
                </c:pt>
              </c:strCache>
            </c:strRef>
          </c:cat>
          <c:val>
            <c:numRef>
              <c:f>Population!$B$12</c:f>
              <c:numCache>
                <c:formatCode>General</c:formatCode>
                <c:ptCount val="1"/>
                <c:pt idx="0">
                  <c:v>31927.149000000001</c:v>
                </c:pt>
              </c:numCache>
            </c:numRef>
          </c:val>
          <c:extLst>
            <c:ext xmlns:c16="http://schemas.microsoft.com/office/drawing/2014/chart" uri="{C3380CC4-5D6E-409C-BE32-E72D297353CC}">
              <c16:uniqueId val="{0000000A-6865-4200-AE87-6E2906DBF029}"/>
            </c:ext>
          </c:extLst>
        </c:ser>
        <c:ser>
          <c:idx val="11"/>
          <c:order val="11"/>
          <c:tx>
            <c:strRef>
              <c:f>Population!$A$13</c:f>
              <c:strCache>
                <c:ptCount val="1"/>
                <c:pt idx="0">
                  <c:v>Multiple &amp; Other</c:v>
                </c:pt>
              </c:strCache>
            </c:strRef>
          </c:tx>
          <c:spPr>
            <a:solidFill>
              <a:srgbClr val="2F641C"/>
            </a:solidFill>
            <a:ln>
              <a:noFill/>
            </a:ln>
            <a:effectLst/>
          </c:spPr>
          <c:invertIfNegative val="0"/>
          <c:cat>
            <c:strRef>
              <c:f>Population!$B$1</c:f>
              <c:strCache>
                <c:ptCount val="1"/>
                <c:pt idx="0">
                  <c:v>Population</c:v>
                </c:pt>
              </c:strCache>
            </c:strRef>
          </c:cat>
          <c:val>
            <c:numRef>
              <c:f>Population!$B$13</c:f>
              <c:numCache>
                <c:formatCode>General</c:formatCode>
                <c:ptCount val="1"/>
                <c:pt idx="0">
                  <c:v>623972.44799999997</c:v>
                </c:pt>
              </c:numCache>
            </c:numRef>
          </c:val>
          <c:extLst>
            <c:ext xmlns:c16="http://schemas.microsoft.com/office/drawing/2014/chart" uri="{C3380CC4-5D6E-409C-BE32-E72D297353CC}">
              <c16:uniqueId val="{0000000B-6865-4200-AE87-6E2906DBF029}"/>
            </c:ext>
          </c:extLst>
        </c:ser>
        <c:dLbls>
          <c:showLegendKey val="0"/>
          <c:showVal val="0"/>
          <c:showCatName val="0"/>
          <c:showSerName val="0"/>
          <c:showPercent val="0"/>
          <c:showBubbleSize val="0"/>
        </c:dLbls>
        <c:gapWidth val="49"/>
        <c:overlap val="100"/>
        <c:axId val="826392719"/>
        <c:axId val="826394639"/>
      </c:barChart>
      <c:catAx>
        <c:axId val="826392719"/>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26394639"/>
        <c:crosses val="autoZero"/>
        <c:auto val="1"/>
        <c:lblAlgn val="ctr"/>
        <c:lblOffset val="100"/>
        <c:noMultiLvlLbl val="0"/>
      </c:catAx>
      <c:valAx>
        <c:axId val="826394639"/>
        <c:scaling>
          <c:orientation val="minMax"/>
        </c:scaling>
        <c:delete val="0"/>
        <c:axPos val="l"/>
        <c:majorGridlines>
          <c:spPr>
            <a:ln w="9525" cap="flat" cmpd="sng" algn="ctr">
              <a:noFill/>
              <a:round/>
            </a:ln>
            <a:effectLst/>
          </c:spPr>
        </c:majorGridlines>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2639271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'V1-Embase-Results'!$A$32</c:f>
              <c:strCache>
                <c:ptCount val="1"/>
                <c:pt idx="0">
                  <c:v>US</c:v>
                </c:pt>
              </c:strCache>
            </c:strRef>
          </c:tx>
          <c:spPr>
            <a:solidFill>
              <a:schemeClr val="accent1"/>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'V1-Embase-Results'!$B$32:$L$32</c:f>
              <c:numCache>
                <c:formatCode>General</c:formatCode>
                <c:ptCount val="11"/>
                <c:pt idx="0">
                  <c:v>1198</c:v>
                </c:pt>
                <c:pt idx="1">
                  <c:v>1213</c:v>
                </c:pt>
                <c:pt idx="2">
                  <c:v>1162</c:v>
                </c:pt>
                <c:pt idx="3">
                  <c:v>1086</c:v>
                </c:pt>
                <c:pt idx="4">
                  <c:v>1307</c:v>
                </c:pt>
                <c:pt idx="5">
                  <c:v>1518</c:v>
                </c:pt>
                <c:pt idx="6">
                  <c:v>1716</c:v>
                </c:pt>
                <c:pt idx="7">
                  <c:v>1875</c:v>
                </c:pt>
                <c:pt idx="8">
                  <c:v>1961</c:v>
                </c:pt>
                <c:pt idx="9">
                  <c:v>2006</c:v>
                </c:pt>
                <c:pt idx="10">
                  <c:v>1810</c:v>
                </c:pt>
              </c:numCache>
            </c:numRef>
          </c:val>
          <c:extLst>
            <c:ext xmlns:c16="http://schemas.microsoft.com/office/drawing/2014/chart" uri="{C3380CC4-5D6E-409C-BE32-E72D297353CC}">
              <c16:uniqueId val="{00000000-C8BE-468E-AB3B-7D568ACB9A8D}"/>
            </c:ext>
          </c:extLst>
        </c:ser>
        <c:ser>
          <c:idx val="1"/>
          <c:order val="1"/>
          <c:tx>
            <c:strRef>
              <c:f>'V1-Embase-Results'!$A$33</c:f>
              <c:strCache>
                <c:ptCount val="1"/>
                <c:pt idx="0">
                  <c:v>North America without US</c:v>
                </c:pt>
              </c:strCache>
            </c:strRef>
          </c:tx>
          <c:spPr>
            <a:solidFill>
              <a:schemeClr val="accent2"/>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'V1-Embase-Results'!$B$33:$L$33</c:f>
              <c:numCache>
                <c:formatCode>General</c:formatCode>
                <c:ptCount val="11"/>
                <c:pt idx="0">
                  <c:v>111</c:v>
                </c:pt>
                <c:pt idx="1">
                  <c:v>131</c:v>
                </c:pt>
                <c:pt idx="2">
                  <c:v>106</c:v>
                </c:pt>
                <c:pt idx="3">
                  <c:v>115</c:v>
                </c:pt>
                <c:pt idx="4">
                  <c:v>131</c:v>
                </c:pt>
                <c:pt idx="5">
                  <c:v>149</c:v>
                </c:pt>
                <c:pt idx="6">
                  <c:v>177</c:v>
                </c:pt>
                <c:pt idx="7">
                  <c:v>181</c:v>
                </c:pt>
                <c:pt idx="8">
                  <c:v>173</c:v>
                </c:pt>
                <c:pt idx="9">
                  <c:v>158</c:v>
                </c:pt>
                <c:pt idx="10">
                  <c:v>178</c:v>
                </c:pt>
              </c:numCache>
            </c:numRef>
          </c:val>
          <c:extLst>
            <c:ext xmlns:c16="http://schemas.microsoft.com/office/drawing/2014/chart" uri="{C3380CC4-5D6E-409C-BE32-E72D297353CC}">
              <c16:uniqueId val="{00000001-C8BE-468E-AB3B-7D568ACB9A8D}"/>
            </c:ext>
          </c:extLst>
        </c:ser>
        <c:ser>
          <c:idx val="2"/>
          <c:order val="2"/>
          <c:tx>
            <c:strRef>
              <c:f>'V1-Embase-Results'!$A$34</c:f>
              <c:strCache>
                <c:ptCount val="1"/>
                <c:pt idx="0">
                  <c:v>UK</c:v>
                </c:pt>
              </c:strCache>
            </c:strRef>
          </c:tx>
          <c:spPr>
            <a:solidFill>
              <a:schemeClr val="accent3"/>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'V1-Embase-Results'!$B$34:$L$34</c:f>
              <c:numCache>
                <c:formatCode>General</c:formatCode>
                <c:ptCount val="11"/>
                <c:pt idx="0">
                  <c:v>251</c:v>
                </c:pt>
                <c:pt idx="1">
                  <c:v>264</c:v>
                </c:pt>
                <c:pt idx="2">
                  <c:v>197</c:v>
                </c:pt>
                <c:pt idx="3">
                  <c:v>190</c:v>
                </c:pt>
                <c:pt idx="4">
                  <c:v>182</c:v>
                </c:pt>
                <c:pt idx="5">
                  <c:v>226</c:v>
                </c:pt>
                <c:pt idx="6">
                  <c:v>235</c:v>
                </c:pt>
                <c:pt idx="7">
                  <c:v>305</c:v>
                </c:pt>
                <c:pt idx="8">
                  <c:v>350</c:v>
                </c:pt>
                <c:pt idx="9">
                  <c:v>412</c:v>
                </c:pt>
                <c:pt idx="10">
                  <c:v>380</c:v>
                </c:pt>
              </c:numCache>
            </c:numRef>
          </c:val>
          <c:extLst>
            <c:ext xmlns:c16="http://schemas.microsoft.com/office/drawing/2014/chart" uri="{C3380CC4-5D6E-409C-BE32-E72D297353CC}">
              <c16:uniqueId val="{00000002-C8BE-468E-AB3B-7D568ACB9A8D}"/>
            </c:ext>
          </c:extLst>
        </c:ser>
        <c:ser>
          <c:idx val="3"/>
          <c:order val="3"/>
          <c:tx>
            <c:strRef>
              <c:f>'V1-Embase-Results'!$A$35</c:f>
              <c:strCache>
                <c:ptCount val="1"/>
                <c:pt idx="0">
                  <c:v>Europe without UK</c:v>
                </c:pt>
              </c:strCache>
            </c:strRef>
          </c:tx>
          <c:spPr>
            <a:solidFill>
              <a:schemeClr val="accent4"/>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'V1-Embase-Results'!$B$35:$L$35</c:f>
              <c:numCache>
                <c:formatCode>General</c:formatCode>
                <c:ptCount val="11"/>
                <c:pt idx="0">
                  <c:v>375</c:v>
                </c:pt>
                <c:pt idx="1">
                  <c:v>398</c:v>
                </c:pt>
                <c:pt idx="2">
                  <c:v>351</c:v>
                </c:pt>
                <c:pt idx="3">
                  <c:v>344</c:v>
                </c:pt>
                <c:pt idx="4">
                  <c:v>359</c:v>
                </c:pt>
                <c:pt idx="5">
                  <c:v>397</c:v>
                </c:pt>
                <c:pt idx="6">
                  <c:v>467</c:v>
                </c:pt>
                <c:pt idx="7">
                  <c:v>490</c:v>
                </c:pt>
                <c:pt idx="8">
                  <c:v>587</c:v>
                </c:pt>
                <c:pt idx="9">
                  <c:v>552</c:v>
                </c:pt>
                <c:pt idx="10">
                  <c:v>667</c:v>
                </c:pt>
              </c:numCache>
            </c:numRef>
          </c:val>
          <c:extLst>
            <c:ext xmlns:c16="http://schemas.microsoft.com/office/drawing/2014/chart" uri="{C3380CC4-5D6E-409C-BE32-E72D297353CC}">
              <c16:uniqueId val="{00000003-C8BE-468E-AB3B-7D568ACB9A8D}"/>
            </c:ext>
          </c:extLst>
        </c:ser>
        <c:ser>
          <c:idx val="4"/>
          <c:order val="4"/>
          <c:tx>
            <c:strRef>
              <c:f>'V1-Embase-Results'!$A$36</c:f>
              <c:strCache>
                <c:ptCount val="1"/>
                <c:pt idx="0">
                  <c:v>China</c:v>
                </c:pt>
              </c:strCache>
            </c:strRef>
          </c:tx>
          <c:spPr>
            <a:solidFill>
              <a:schemeClr val="accent5"/>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'V1-Embase-Results'!$B$36:$L$36</c:f>
              <c:numCache>
                <c:formatCode>General</c:formatCode>
                <c:ptCount val="11"/>
                <c:pt idx="0">
                  <c:v>41</c:v>
                </c:pt>
                <c:pt idx="1">
                  <c:v>41</c:v>
                </c:pt>
                <c:pt idx="2">
                  <c:v>50</c:v>
                </c:pt>
                <c:pt idx="3">
                  <c:v>59</c:v>
                </c:pt>
                <c:pt idx="4">
                  <c:v>90</c:v>
                </c:pt>
                <c:pt idx="5">
                  <c:v>126</c:v>
                </c:pt>
                <c:pt idx="6">
                  <c:v>264</c:v>
                </c:pt>
                <c:pt idx="7">
                  <c:v>228</c:v>
                </c:pt>
                <c:pt idx="8">
                  <c:v>234</c:v>
                </c:pt>
                <c:pt idx="9">
                  <c:v>231</c:v>
                </c:pt>
                <c:pt idx="10">
                  <c:v>235</c:v>
                </c:pt>
              </c:numCache>
            </c:numRef>
          </c:val>
          <c:extLst>
            <c:ext xmlns:c16="http://schemas.microsoft.com/office/drawing/2014/chart" uri="{C3380CC4-5D6E-409C-BE32-E72D297353CC}">
              <c16:uniqueId val="{00000004-C8BE-468E-AB3B-7D568ACB9A8D}"/>
            </c:ext>
          </c:extLst>
        </c:ser>
        <c:ser>
          <c:idx val="5"/>
          <c:order val="5"/>
          <c:tx>
            <c:strRef>
              <c:f>'V1-Embase-Results'!$A$37</c:f>
              <c:strCache>
                <c:ptCount val="1"/>
                <c:pt idx="0">
                  <c:v>East Asia without China</c:v>
                </c:pt>
              </c:strCache>
            </c:strRef>
          </c:tx>
          <c:spPr>
            <a:solidFill>
              <a:schemeClr val="accent6"/>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'V1-Embase-Results'!$B$37:$L$37</c:f>
              <c:numCache>
                <c:formatCode>General</c:formatCode>
                <c:ptCount val="11"/>
                <c:pt idx="0">
                  <c:v>71</c:v>
                </c:pt>
                <c:pt idx="1">
                  <c:v>110</c:v>
                </c:pt>
                <c:pt idx="2">
                  <c:v>109</c:v>
                </c:pt>
                <c:pt idx="3">
                  <c:v>130</c:v>
                </c:pt>
                <c:pt idx="4">
                  <c:v>119</c:v>
                </c:pt>
                <c:pt idx="5">
                  <c:v>165</c:v>
                </c:pt>
                <c:pt idx="6">
                  <c:v>144</c:v>
                </c:pt>
                <c:pt idx="7">
                  <c:v>172</c:v>
                </c:pt>
                <c:pt idx="8">
                  <c:v>213</c:v>
                </c:pt>
                <c:pt idx="9">
                  <c:v>209</c:v>
                </c:pt>
                <c:pt idx="10">
                  <c:v>241</c:v>
                </c:pt>
              </c:numCache>
            </c:numRef>
          </c:val>
          <c:extLst>
            <c:ext xmlns:c16="http://schemas.microsoft.com/office/drawing/2014/chart" uri="{C3380CC4-5D6E-409C-BE32-E72D297353CC}">
              <c16:uniqueId val="{00000005-C8BE-468E-AB3B-7D568ACB9A8D}"/>
            </c:ext>
          </c:extLst>
        </c:ser>
        <c:ser>
          <c:idx val="6"/>
          <c:order val="6"/>
          <c:tx>
            <c:strRef>
              <c:f>'V1-Embase-Results'!$A$38</c:f>
              <c:strCache>
                <c:ptCount val="1"/>
                <c:pt idx="0">
                  <c:v>Indian subcontinent</c:v>
                </c:pt>
              </c:strCache>
            </c:strRef>
          </c:tx>
          <c:spPr>
            <a:solidFill>
              <a:schemeClr val="accent1">
                <a:lumMod val="60000"/>
              </a:schemeClr>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'V1-Embase-Results'!$B$38:$L$38</c:f>
              <c:numCache>
                <c:formatCode>General</c:formatCode>
                <c:ptCount val="11"/>
                <c:pt idx="0">
                  <c:v>16</c:v>
                </c:pt>
                <c:pt idx="1">
                  <c:v>23</c:v>
                </c:pt>
                <c:pt idx="2">
                  <c:v>34</c:v>
                </c:pt>
                <c:pt idx="3">
                  <c:v>43</c:v>
                </c:pt>
                <c:pt idx="4">
                  <c:v>45</c:v>
                </c:pt>
                <c:pt idx="5">
                  <c:v>56</c:v>
                </c:pt>
                <c:pt idx="6">
                  <c:v>83</c:v>
                </c:pt>
                <c:pt idx="7">
                  <c:v>94</c:v>
                </c:pt>
                <c:pt idx="8">
                  <c:v>122</c:v>
                </c:pt>
                <c:pt idx="9">
                  <c:v>100</c:v>
                </c:pt>
                <c:pt idx="10">
                  <c:v>80</c:v>
                </c:pt>
              </c:numCache>
            </c:numRef>
          </c:val>
          <c:extLst>
            <c:ext xmlns:c16="http://schemas.microsoft.com/office/drawing/2014/chart" uri="{C3380CC4-5D6E-409C-BE32-E72D297353CC}">
              <c16:uniqueId val="{00000006-C8BE-468E-AB3B-7D568ACB9A8D}"/>
            </c:ext>
          </c:extLst>
        </c:ser>
        <c:ser>
          <c:idx val="7"/>
          <c:order val="7"/>
          <c:tx>
            <c:strRef>
              <c:f>'V1-Embase-Results'!$A$39</c:f>
              <c:strCache>
                <c:ptCount val="1"/>
                <c:pt idx="0">
                  <c:v>South Asia without the Indian subcontinent</c:v>
                </c:pt>
              </c:strCache>
            </c:strRef>
          </c:tx>
          <c:spPr>
            <a:solidFill>
              <a:schemeClr val="accent2">
                <a:lumMod val="60000"/>
              </a:schemeClr>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'V1-Embase-Results'!$B$39:$L$39</c:f>
              <c:numCache>
                <c:formatCode>General</c:formatCode>
                <c:ptCount val="11"/>
                <c:pt idx="0">
                  <c:v>28</c:v>
                </c:pt>
                <c:pt idx="1">
                  <c:v>28</c:v>
                </c:pt>
                <c:pt idx="2">
                  <c:v>30</c:v>
                </c:pt>
                <c:pt idx="3">
                  <c:v>39</c:v>
                </c:pt>
                <c:pt idx="4">
                  <c:v>62</c:v>
                </c:pt>
                <c:pt idx="5">
                  <c:v>63</c:v>
                </c:pt>
                <c:pt idx="6">
                  <c:v>81</c:v>
                </c:pt>
                <c:pt idx="7">
                  <c:v>79</c:v>
                </c:pt>
                <c:pt idx="8">
                  <c:v>96</c:v>
                </c:pt>
                <c:pt idx="9">
                  <c:v>105</c:v>
                </c:pt>
                <c:pt idx="10">
                  <c:v>87</c:v>
                </c:pt>
              </c:numCache>
            </c:numRef>
          </c:val>
          <c:extLst>
            <c:ext xmlns:c16="http://schemas.microsoft.com/office/drawing/2014/chart" uri="{C3380CC4-5D6E-409C-BE32-E72D297353CC}">
              <c16:uniqueId val="{00000007-C8BE-468E-AB3B-7D568ACB9A8D}"/>
            </c:ext>
          </c:extLst>
        </c:ser>
        <c:ser>
          <c:idx val="8"/>
          <c:order val="8"/>
          <c:tx>
            <c:strRef>
              <c:f>'V1-Embase-Results'!$A$40</c:f>
              <c:strCache>
                <c:ptCount val="1"/>
                <c:pt idx="0">
                  <c:v>Africa</c:v>
                </c:pt>
              </c:strCache>
            </c:strRef>
          </c:tx>
          <c:spPr>
            <a:solidFill>
              <a:schemeClr val="accent3">
                <a:lumMod val="60000"/>
              </a:schemeClr>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'V1-Embase-Results'!$B$40:$L$40</c:f>
              <c:numCache>
                <c:formatCode>General</c:formatCode>
                <c:ptCount val="11"/>
                <c:pt idx="0">
                  <c:v>33</c:v>
                </c:pt>
                <c:pt idx="1">
                  <c:v>43</c:v>
                </c:pt>
                <c:pt idx="2">
                  <c:v>52</c:v>
                </c:pt>
                <c:pt idx="3">
                  <c:v>67</c:v>
                </c:pt>
                <c:pt idx="4">
                  <c:v>57</c:v>
                </c:pt>
                <c:pt idx="5">
                  <c:v>77</c:v>
                </c:pt>
                <c:pt idx="6">
                  <c:v>93</c:v>
                </c:pt>
                <c:pt idx="7">
                  <c:v>84</c:v>
                </c:pt>
                <c:pt idx="8">
                  <c:v>99</c:v>
                </c:pt>
                <c:pt idx="9">
                  <c:v>109</c:v>
                </c:pt>
                <c:pt idx="10">
                  <c:v>113</c:v>
                </c:pt>
              </c:numCache>
            </c:numRef>
          </c:val>
          <c:extLst>
            <c:ext xmlns:c16="http://schemas.microsoft.com/office/drawing/2014/chart" uri="{C3380CC4-5D6E-409C-BE32-E72D297353CC}">
              <c16:uniqueId val="{00000008-C8BE-468E-AB3B-7D568ACB9A8D}"/>
            </c:ext>
          </c:extLst>
        </c:ser>
        <c:ser>
          <c:idx val="9"/>
          <c:order val="9"/>
          <c:tx>
            <c:strRef>
              <c:f>'V1-Embase-Results'!$A$41</c:f>
              <c:strCache>
                <c:ptCount val="1"/>
                <c:pt idx="0">
                  <c:v>Middle East</c:v>
                </c:pt>
              </c:strCache>
            </c:strRef>
          </c:tx>
          <c:spPr>
            <a:solidFill>
              <a:schemeClr val="accent4">
                <a:lumMod val="60000"/>
              </a:schemeClr>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'V1-Embase-Results'!$B$41:$L$41</c:f>
              <c:numCache>
                <c:formatCode>General</c:formatCode>
                <c:ptCount val="11"/>
                <c:pt idx="0">
                  <c:v>59</c:v>
                </c:pt>
                <c:pt idx="1">
                  <c:v>50</c:v>
                </c:pt>
                <c:pt idx="2">
                  <c:v>56</c:v>
                </c:pt>
                <c:pt idx="3">
                  <c:v>84</c:v>
                </c:pt>
                <c:pt idx="4">
                  <c:v>87</c:v>
                </c:pt>
                <c:pt idx="5">
                  <c:v>114</c:v>
                </c:pt>
                <c:pt idx="6">
                  <c:v>158</c:v>
                </c:pt>
                <c:pt idx="7">
                  <c:v>208</c:v>
                </c:pt>
                <c:pt idx="8">
                  <c:v>216</c:v>
                </c:pt>
                <c:pt idx="9">
                  <c:v>240</c:v>
                </c:pt>
                <c:pt idx="10">
                  <c:v>219</c:v>
                </c:pt>
              </c:numCache>
            </c:numRef>
          </c:val>
          <c:extLst>
            <c:ext xmlns:c16="http://schemas.microsoft.com/office/drawing/2014/chart" uri="{C3380CC4-5D6E-409C-BE32-E72D297353CC}">
              <c16:uniqueId val="{00000009-C8BE-468E-AB3B-7D568ACB9A8D}"/>
            </c:ext>
          </c:extLst>
        </c:ser>
        <c:ser>
          <c:idx val="10"/>
          <c:order val="10"/>
          <c:tx>
            <c:strRef>
              <c:f>'V1-Embase-Results'!$A$42</c:f>
              <c:strCache>
                <c:ptCount val="1"/>
                <c:pt idx="0">
                  <c:v>Aus-NZ</c:v>
                </c:pt>
              </c:strCache>
            </c:strRef>
          </c:tx>
          <c:spPr>
            <a:solidFill>
              <a:schemeClr val="accent5">
                <a:lumMod val="60000"/>
              </a:schemeClr>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'V1-Embase-Results'!$B$42:$L$42</c:f>
              <c:numCache>
                <c:formatCode>General</c:formatCode>
                <c:ptCount val="11"/>
                <c:pt idx="0">
                  <c:v>87</c:v>
                </c:pt>
                <c:pt idx="1">
                  <c:v>86</c:v>
                </c:pt>
                <c:pt idx="2">
                  <c:v>74</c:v>
                </c:pt>
                <c:pt idx="3">
                  <c:v>65</c:v>
                </c:pt>
                <c:pt idx="4">
                  <c:v>94</c:v>
                </c:pt>
                <c:pt idx="5">
                  <c:v>112</c:v>
                </c:pt>
                <c:pt idx="6">
                  <c:v>133</c:v>
                </c:pt>
                <c:pt idx="7">
                  <c:v>112</c:v>
                </c:pt>
                <c:pt idx="8">
                  <c:v>205</c:v>
                </c:pt>
                <c:pt idx="9">
                  <c:v>183</c:v>
                </c:pt>
                <c:pt idx="10">
                  <c:v>162</c:v>
                </c:pt>
              </c:numCache>
            </c:numRef>
          </c:val>
          <c:extLst>
            <c:ext xmlns:c16="http://schemas.microsoft.com/office/drawing/2014/chart" uri="{C3380CC4-5D6E-409C-BE32-E72D297353CC}">
              <c16:uniqueId val="{0000000A-C8BE-468E-AB3B-7D568ACB9A8D}"/>
            </c:ext>
          </c:extLst>
        </c:ser>
        <c:ser>
          <c:idx val="11"/>
          <c:order val="11"/>
          <c:tx>
            <c:strRef>
              <c:f>'V1-Embase-Results'!$A$43</c:f>
              <c:strCache>
                <c:ptCount val="1"/>
                <c:pt idx="0">
                  <c:v>Multiple &amp; Other</c:v>
                </c:pt>
              </c:strCache>
            </c:strRef>
          </c:tx>
          <c:spPr>
            <a:solidFill>
              <a:schemeClr val="accent6">
                <a:lumMod val="60000"/>
              </a:schemeClr>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'V1-Embase-Results'!$B$43:$L$43</c:f>
              <c:numCache>
                <c:formatCode>General</c:formatCode>
                <c:ptCount val="11"/>
                <c:pt idx="0">
                  <c:v>199</c:v>
                </c:pt>
                <c:pt idx="1">
                  <c:v>248</c:v>
                </c:pt>
                <c:pt idx="2">
                  <c:v>183</c:v>
                </c:pt>
                <c:pt idx="3">
                  <c:v>167</c:v>
                </c:pt>
                <c:pt idx="4">
                  <c:v>255</c:v>
                </c:pt>
                <c:pt idx="5">
                  <c:v>254</c:v>
                </c:pt>
                <c:pt idx="6">
                  <c:v>294</c:v>
                </c:pt>
                <c:pt idx="7">
                  <c:v>323</c:v>
                </c:pt>
                <c:pt idx="8">
                  <c:v>321</c:v>
                </c:pt>
                <c:pt idx="9">
                  <c:v>345</c:v>
                </c:pt>
                <c:pt idx="10">
                  <c:v>392</c:v>
                </c:pt>
              </c:numCache>
            </c:numRef>
          </c:val>
          <c:extLst>
            <c:ext xmlns:c16="http://schemas.microsoft.com/office/drawing/2014/chart" uri="{C3380CC4-5D6E-409C-BE32-E72D297353CC}">
              <c16:uniqueId val="{0000000B-C8BE-468E-AB3B-7D568ACB9A8D}"/>
            </c:ext>
          </c:extLst>
        </c:ser>
        <c:dLbls>
          <c:showLegendKey val="0"/>
          <c:showVal val="0"/>
          <c:showCatName val="0"/>
          <c:showSerName val="0"/>
          <c:showPercent val="0"/>
          <c:showBubbleSize val="0"/>
        </c:dLbls>
        <c:gapWidth val="30"/>
        <c:overlap val="100"/>
        <c:axId val="848519759"/>
        <c:axId val="848513999"/>
      </c:barChart>
      <c:catAx>
        <c:axId val="848519759"/>
        <c:scaling>
          <c:orientation val="minMax"/>
        </c:scaling>
        <c:delete val="0"/>
        <c:axPos val="b"/>
        <c:numFmt formatCode="General" sourceLinked="1"/>
        <c:majorTickMark val="in"/>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48513999"/>
        <c:crosses val="autoZero"/>
        <c:auto val="1"/>
        <c:lblAlgn val="ctr"/>
        <c:lblOffset val="100"/>
        <c:noMultiLvlLbl val="0"/>
      </c:catAx>
      <c:valAx>
        <c:axId val="848513999"/>
        <c:scaling>
          <c:orientation val="minMax"/>
        </c:scaling>
        <c:delete val="0"/>
        <c:axPos val="l"/>
        <c:majorGridlines>
          <c:spPr>
            <a:ln w="9525" cap="flat" cmpd="sng" algn="ctr">
              <a:noFill/>
              <a:round/>
            </a:ln>
            <a:effectLst/>
          </c:spPr>
        </c:majorGridlines>
        <c:numFmt formatCode="0%" sourceLinked="1"/>
        <c:majorTickMark val="in"/>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48519759"/>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2093362509117436E-2"/>
          <c:y val="2.7900302055567816E-2"/>
          <c:w val="0.70898569102103481"/>
          <c:h val="0.90721407658087216"/>
        </c:manualLayout>
      </c:layout>
      <c:barChart>
        <c:barDir val="col"/>
        <c:grouping val="percentStacked"/>
        <c:varyColors val="0"/>
        <c:ser>
          <c:idx val="0"/>
          <c:order val="0"/>
          <c:tx>
            <c:strRef>
              <c:f>Population!$A$2</c:f>
              <c:strCache>
                <c:ptCount val="1"/>
                <c:pt idx="0">
                  <c:v>US</c:v>
                </c:pt>
              </c:strCache>
            </c:strRef>
          </c:tx>
          <c:spPr>
            <a:solidFill>
              <a:schemeClr val="accent1"/>
            </a:solidFill>
            <a:ln>
              <a:noFill/>
            </a:ln>
            <a:effectLst/>
          </c:spPr>
          <c:invertIfNegative val="0"/>
          <c:cat>
            <c:strRef>
              <c:f>Population!$B$1</c:f>
              <c:strCache>
                <c:ptCount val="1"/>
                <c:pt idx="0">
                  <c:v>Population</c:v>
                </c:pt>
              </c:strCache>
            </c:strRef>
          </c:cat>
          <c:val>
            <c:numRef>
              <c:f>Population!$B$2</c:f>
              <c:numCache>
                <c:formatCode>General</c:formatCode>
                <c:ptCount val="1"/>
                <c:pt idx="0">
                  <c:v>348753.68</c:v>
                </c:pt>
              </c:numCache>
            </c:numRef>
          </c:val>
          <c:extLst>
            <c:ext xmlns:c16="http://schemas.microsoft.com/office/drawing/2014/chart" uri="{C3380CC4-5D6E-409C-BE32-E72D297353CC}">
              <c16:uniqueId val="{00000000-6CFC-4A25-8A8B-302A34F71E12}"/>
            </c:ext>
          </c:extLst>
        </c:ser>
        <c:ser>
          <c:idx val="1"/>
          <c:order val="1"/>
          <c:tx>
            <c:strRef>
              <c:f>Population!$A$3</c:f>
              <c:strCache>
                <c:ptCount val="1"/>
                <c:pt idx="0">
                  <c:v>North America without US</c:v>
                </c:pt>
              </c:strCache>
            </c:strRef>
          </c:tx>
          <c:spPr>
            <a:solidFill>
              <a:schemeClr val="accent2"/>
            </a:solidFill>
            <a:ln>
              <a:noFill/>
            </a:ln>
            <a:effectLst/>
          </c:spPr>
          <c:invertIfNegative val="0"/>
          <c:cat>
            <c:strRef>
              <c:f>Population!$B$1</c:f>
              <c:strCache>
                <c:ptCount val="1"/>
                <c:pt idx="0">
                  <c:v>Population</c:v>
                </c:pt>
              </c:strCache>
            </c:strRef>
          </c:cat>
          <c:val>
            <c:numRef>
              <c:f>Population!$B$3</c:f>
              <c:numCache>
                <c:formatCode>General</c:formatCode>
                <c:ptCount val="1"/>
                <c:pt idx="0">
                  <c:v>170659.277</c:v>
                </c:pt>
              </c:numCache>
            </c:numRef>
          </c:val>
          <c:extLst>
            <c:ext xmlns:c16="http://schemas.microsoft.com/office/drawing/2014/chart" uri="{C3380CC4-5D6E-409C-BE32-E72D297353CC}">
              <c16:uniqueId val="{00000001-6CFC-4A25-8A8B-302A34F71E12}"/>
            </c:ext>
          </c:extLst>
        </c:ser>
        <c:ser>
          <c:idx val="2"/>
          <c:order val="2"/>
          <c:tx>
            <c:strRef>
              <c:f>Population!$A$4</c:f>
              <c:strCache>
                <c:ptCount val="1"/>
                <c:pt idx="0">
                  <c:v>UK</c:v>
                </c:pt>
              </c:strCache>
            </c:strRef>
          </c:tx>
          <c:spPr>
            <a:solidFill>
              <a:schemeClr val="accent3"/>
            </a:solidFill>
            <a:ln>
              <a:noFill/>
            </a:ln>
            <a:effectLst/>
          </c:spPr>
          <c:invertIfNegative val="0"/>
          <c:cat>
            <c:strRef>
              <c:f>Population!$B$1</c:f>
              <c:strCache>
                <c:ptCount val="1"/>
                <c:pt idx="0">
                  <c:v>Population</c:v>
                </c:pt>
              </c:strCache>
            </c:strRef>
          </c:cat>
          <c:val>
            <c:numRef>
              <c:f>Population!$B$4</c:f>
              <c:numCache>
                <c:formatCode>General</c:formatCode>
                <c:ptCount val="1"/>
                <c:pt idx="0">
                  <c:v>69138.191999999995</c:v>
                </c:pt>
              </c:numCache>
            </c:numRef>
          </c:val>
          <c:extLst>
            <c:ext xmlns:c16="http://schemas.microsoft.com/office/drawing/2014/chart" uri="{C3380CC4-5D6E-409C-BE32-E72D297353CC}">
              <c16:uniqueId val="{00000002-6CFC-4A25-8A8B-302A34F71E12}"/>
            </c:ext>
          </c:extLst>
        </c:ser>
        <c:ser>
          <c:idx val="3"/>
          <c:order val="3"/>
          <c:tx>
            <c:strRef>
              <c:f>Population!$A$5</c:f>
              <c:strCache>
                <c:ptCount val="1"/>
                <c:pt idx="0">
                  <c:v>Europe without UK</c:v>
                </c:pt>
              </c:strCache>
            </c:strRef>
          </c:tx>
          <c:spPr>
            <a:solidFill>
              <a:schemeClr val="accent4"/>
            </a:solidFill>
            <a:ln>
              <a:noFill/>
            </a:ln>
            <a:effectLst/>
          </c:spPr>
          <c:invertIfNegative val="0"/>
          <c:cat>
            <c:strRef>
              <c:f>Population!$B$1</c:f>
              <c:strCache>
                <c:ptCount val="1"/>
                <c:pt idx="0">
                  <c:v>Population</c:v>
                </c:pt>
              </c:strCache>
            </c:strRef>
          </c:cat>
          <c:val>
            <c:numRef>
              <c:f>Population!$B$5</c:f>
              <c:numCache>
                <c:formatCode>General</c:formatCode>
                <c:ptCount val="1"/>
                <c:pt idx="0">
                  <c:v>692796.60499999998</c:v>
                </c:pt>
              </c:numCache>
            </c:numRef>
          </c:val>
          <c:extLst>
            <c:ext xmlns:c16="http://schemas.microsoft.com/office/drawing/2014/chart" uri="{C3380CC4-5D6E-409C-BE32-E72D297353CC}">
              <c16:uniqueId val="{00000003-6CFC-4A25-8A8B-302A34F71E12}"/>
            </c:ext>
          </c:extLst>
        </c:ser>
        <c:ser>
          <c:idx val="4"/>
          <c:order val="4"/>
          <c:tx>
            <c:strRef>
              <c:f>Population!$A$6</c:f>
              <c:strCache>
                <c:ptCount val="1"/>
                <c:pt idx="0">
                  <c:v>China</c:v>
                </c:pt>
              </c:strCache>
            </c:strRef>
          </c:tx>
          <c:spPr>
            <a:solidFill>
              <a:schemeClr val="accent5"/>
            </a:solidFill>
            <a:ln>
              <a:noFill/>
            </a:ln>
            <a:effectLst/>
          </c:spPr>
          <c:invertIfNegative val="0"/>
          <c:cat>
            <c:strRef>
              <c:f>Population!$B$1</c:f>
              <c:strCache>
                <c:ptCount val="1"/>
                <c:pt idx="0">
                  <c:v>Population</c:v>
                </c:pt>
              </c:strCache>
            </c:strRef>
          </c:cat>
          <c:val>
            <c:numRef>
              <c:f>Population!$B$6</c:f>
              <c:numCache>
                <c:formatCode>General</c:formatCode>
                <c:ptCount val="1"/>
                <c:pt idx="0">
                  <c:v>1427456.45</c:v>
                </c:pt>
              </c:numCache>
            </c:numRef>
          </c:val>
          <c:extLst>
            <c:ext xmlns:c16="http://schemas.microsoft.com/office/drawing/2014/chart" uri="{C3380CC4-5D6E-409C-BE32-E72D297353CC}">
              <c16:uniqueId val="{00000004-6CFC-4A25-8A8B-302A34F71E12}"/>
            </c:ext>
          </c:extLst>
        </c:ser>
        <c:ser>
          <c:idx val="5"/>
          <c:order val="5"/>
          <c:tx>
            <c:strRef>
              <c:f>Population!$A$7</c:f>
              <c:strCache>
                <c:ptCount val="1"/>
                <c:pt idx="0">
                  <c:v>East Asia without China</c:v>
                </c:pt>
              </c:strCache>
            </c:strRef>
          </c:tx>
          <c:spPr>
            <a:solidFill>
              <a:schemeClr val="accent6"/>
            </a:solidFill>
            <a:ln>
              <a:noFill/>
            </a:ln>
            <a:effectLst/>
          </c:spPr>
          <c:invertIfNegative val="0"/>
          <c:cat>
            <c:strRef>
              <c:f>Population!$B$1</c:f>
              <c:strCache>
                <c:ptCount val="1"/>
                <c:pt idx="0">
                  <c:v>Population</c:v>
                </c:pt>
              </c:strCache>
            </c:strRef>
          </c:cat>
          <c:val>
            <c:numRef>
              <c:f>Population!$B$7</c:f>
              <c:numCache>
                <c:formatCode>General</c:formatCode>
                <c:ptCount val="1"/>
                <c:pt idx="0">
                  <c:v>228658.95600000001</c:v>
                </c:pt>
              </c:numCache>
            </c:numRef>
          </c:val>
          <c:extLst>
            <c:ext xmlns:c16="http://schemas.microsoft.com/office/drawing/2014/chart" uri="{C3380CC4-5D6E-409C-BE32-E72D297353CC}">
              <c16:uniqueId val="{00000005-6CFC-4A25-8A8B-302A34F71E12}"/>
            </c:ext>
          </c:extLst>
        </c:ser>
        <c:ser>
          <c:idx val="6"/>
          <c:order val="6"/>
          <c:tx>
            <c:strRef>
              <c:f>Population!$A$8</c:f>
              <c:strCache>
                <c:ptCount val="1"/>
                <c:pt idx="0">
                  <c:v>Indian subcontinent</c:v>
                </c:pt>
              </c:strCache>
            </c:strRef>
          </c:tx>
          <c:spPr>
            <a:solidFill>
              <a:schemeClr val="accent1">
                <a:lumMod val="60000"/>
              </a:schemeClr>
            </a:solidFill>
            <a:ln>
              <a:noFill/>
            </a:ln>
            <a:effectLst/>
          </c:spPr>
          <c:invertIfNegative val="0"/>
          <c:cat>
            <c:strRef>
              <c:f>Population!$B$1</c:f>
              <c:strCache>
                <c:ptCount val="1"/>
                <c:pt idx="0">
                  <c:v>Population</c:v>
                </c:pt>
              </c:strCache>
            </c:strRef>
          </c:cat>
          <c:val>
            <c:numRef>
              <c:f>Population!$B$8</c:f>
              <c:numCache>
                <c:formatCode>General</c:formatCode>
                <c:ptCount val="1"/>
                <c:pt idx="0">
                  <c:v>1972488.753</c:v>
                </c:pt>
              </c:numCache>
            </c:numRef>
          </c:val>
          <c:extLst>
            <c:ext xmlns:c16="http://schemas.microsoft.com/office/drawing/2014/chart" uri="{C3380CC4-5D6E-409C-BE32-E72D297353CC}">
              <c16:uniqueId val="{00000006-6CFC-4A25-8A8B-302A34F71E12}"/>
            </c:ext>
          </c:extLst>
        </c:ser>
        <c:ser>
          <c:idx val="7"/>
          <c:order val="7"/>
          <c:tx>
            <c:strRef>
              <c:f>Population!$A$9</c:f>
              <c:strCache>
                <c:ptCount val="1"/>
                <c:pt idx="0">
                  <c:v>South Asia without the Indian subcontinent</c:v>
                </c:pt>
              </c:strCache>
            </c:strRef>
          </c:tx>
          <c:spPr>
            <a:solidFill>
              <a:schemeClr val="accent2">
                <a:lumMod val="60000"/>
              </a:schemeClr>
            </a:solidFill>
            <a:ln>
              <a:noFill/>
            </a:ln>
            <a:effectLst/>
          </c:spPr>
          <c:invertIfNegative val="0"/>
          <c:cat>
            <c:strRef>
              <c:f>Population!$B$1</c:f>
              <c:strCache>
                <c:ptCount val="1"/>
                <c:pt idx="0">
                  <c:v>Population</c:v>
                </c:pt>
              </c:strCache>
            </c:strRef>
          </c:cat>
          <c:val>
            <c:numRef>
              <c:f>Population!$B$9</c:f>
              <c:numCache>
                <c:formatCode>General</c:formatCode>
                <c:ptCount val="1"/>
                <c:pt idx="0">
                  <c:v>695149.429</c:v>
                </c:pt>
              </c:numCache>
            </c:numRef>
          </c:val>
          <c:extLst>
            <c:ext xmlns:c16="http://schemas.microsoft.com/office/drawing/2014/chart" uri="{C3380CC4-5D6E-409C-BE32-E72D297353CC}">
              <c16:uniqueId val="{00000007-6CFC-4A25-8A8B-302A34F71E12}"/>
            </c:ext>
          </c:extLst>
        </c:ser>
        <c:ser>
          <c:idx val="8"/>
          <c:order val="8"/>
          <c:tx>
            <c:strRef>
              <c:f>Population!$A$10</c:f>
              <c:strCache>
                <c:ptCount val="1"/>
                <c:pt idx="0">
                  <c:v>Africa</c:v>
                </c:pt>
              </c:strCache>
            </c:strRef>
          </c:tx>
          <c:spPr>
            <a:solidFill>
              <a:schemeClr val="accent3">
                <a:lumMod val="60000"/>
              </a:schemeClr>
            </a:solidFill>
            <a:ln>
              <a:noFill/>
            </a:ln>
            <a:effectLst/>
          </c:spPr>
          <c:invertIfNegative val="0"/>
          <c:cat>
            <c:strRef>
              <c:f>Population!$B$1</c:f>
              <c:strCache>
                <c:ptCount val="1"/>
                <c:pt idx="0">
                  <c:v>Population</c:v>
                </c:pt>
              </c:strCache>
            </c:strRef>
          </c:cat>
          <c:val>
            <c:numRef>
              <c:f>Population!$B$10</c:f>
              <c:numCache>
                <c:formatCode>General</c:formatCode>
                <c:ptCount val="1"/>
                <c:pt idx="0">
                  <c:v>1512068.8419999999</c:v>
                </c:pt>
              </c:numCache>
            </c:numRef>
          </c:val>
          <c:extLst>
            <c:ext xmlns:c16="http://schemas.microsoft.com/office/drawing/2014/chart" uri="{C3380CC4-5D6E-409C-BE32-E72D297353CC}">
              <c16:uniqueId val="{00000008-6CFC-4A25-8A8B-302A34F71E12}"/>
            </c:ext>
          </c:extLst>
        </c:ser>
        <c:ser>
          <c:idx val="9"/>
          <c:order val="9"/>
          <c:tx>
            <c:strRef>
              <c:f>Population!$A$11</c:f>
              <c:strCache>
                <c:ptCount val="1"/>
                <c:pt idx="0">
                  <c:v>Middle East</c:v>
                </c:pt>
              </c:strCache>
            </c:strRef>
          </c:tx>
          <c:spPr>
            <a:solidFill>
              <a:schemeClr val="accent4">
                <a:lumMod val="60000"/>
              </a:schemeClr>
            </a:solidFill>
            <a:ln>
              <a:noFill/>
            </a:ln>
            <a:effectLst/>
          </c:spPr>
          <c:invertIfNegative val="0"/>
          <c:cat>
            <c:strRef>
              <c:f>Population!$B$1</c:f>
              <c:strCache>
                <c:ptCount val="1"/>
                <c:pt idx="0">
                  <c:v>Population</c:v>
                </c:pt>
              </c:strCache>
            </c:strRef>
          </c:cat>
          <c:val>
            <c:numRef>
              <c:f>Population!$B$11</c:f>
              <c:numCache>
                <c:formatCode>General</c:formatCode>
                <c:ptCount val="1"/>
                <c:pt idx="0">
                  <c:v>376946.745</c:v>
                </c:pt>
              </c:numCache>
            </c:numRef>
          </c:val>
          <c:extLst>
            <c:ext xmlns:c16="http://schemas.microsoft.com/office/drawing/2014/chart" uri="{C3380CC4-5D6E-409C-BE32-E72D297353CC}">
              <c16:uniqueId val="{00000009-6CFC-4A25-8A8B-302A34F71E12}"/>
            </c:ext>
          </c:extLst>
        </c:ser>
        <c:ser>
          <c:idx val="10"/>
          <c:order val="10"/>
          <c:tx>
            <c:strRef>
              <c:f>Population!$A$12</c:f>
              <c:strCache>
                <c:ptCount val="1"/>
                <c:pt idx="0">
                  <c:v>Aus-NZ</c:v>
                </c:pt>
              </c:strCache>
            </c:strRef>
          </c:tx>
          <c:spPr>
            <a:solidFill>
              <a:schemeClr val="accent5">
                <a:lumMod val="60000"/>
              </a:schemeClr>
            </a:solidFill>
            <a:ln>
              <a:noFill/>
            </a:ln>
            <a:effectLst/>
          </c:spPr>
          <c:invertIfNegative val="0"/>
          <c:cat>
            <c:strRef>
              <c:f>Population!$B$1</c:f>
              <c:strCache>
                <c:ptCount val="1"/>
                <c:pt idx="0">
                  <c:v>Population</c:v>
                </c:pt>
              </c:strCache>
            </c:strRef>
          </c:cat>
          <c:val>
            <c:numRef>
              <c:f>Population!$B$12</c:f>
              <c:numCache>
                <c:formatCode>General</c:formatCode>
                <c:ptCount val="1"/>
                <c:pt idx="0">
                  <c:v>31927.149000000001</c:v>
                </c:pt>
              </c:numCache>
            </c:numRef>
          </c:val>
          <c:extLst>
            <c:ext xmlns:c16="http://schemas.microsoft.com/office/drawing/2014/chart" uri="{C3380CC4-5D6E-409C-BE32-E72D297353CC}">
              <c16:uniqueId val="{0000000A-6CFC-4A25-8A8B-302A34F71E12}"/>
            </c:ext>
          </c:extLst>
        </c:ser>
        <c:ser>
          <c:idx val="11"/>
          <c:order val="11"/>
          <c:tx>
            <c:strRef>
              <c:f>Population!$A$13</c:f>
              <c:strCache>
                <c:ptCount val="1"/>
                <c:pt idx="0">
                  <c:v>Multiple &amp; Other</c:v>
                </c:pt>
              </c:strCache>
            </c:strRef>
          </c:tx>
          <c:spPr>
            <a:solidFill>
              <a:srgbClr val="2F641C"/>
            </a:solidFill>
            <a:ln>
              <a:noFill/>
            </a:ln>
            <a:effectLst/>
          </c:spPr>
          <c:invertIfNegative val="0"/>
          <c:cat>
            <c:strRef>
              <c:f>Population!$B$1</c:f>
              <c:strCache>
                <c:ptCount val="1"/>
                <c:pt idx="0">
                  <c:v>Population</c:v>
                </c:pt>
              </c:strCache>
            </c:strRef>
          </c:cat>
          <c:val>
            <c:numRef>
              <c:f>Population!$B$13</c:f>
              <c:numCache>
                <c:formatCode>General</c:formatCode>
                <c:ptCount val="1"/>
                <c:pt idx="0">
                  <c:v>623972.44799999997</c:v>
                </c:pt>
              </c:numCache>
            </c:numRef>
          </c:val>
          <c:extLst>
            <c:ext xmlns:c16="http://schemas.microsoft.com/office/drawing/2014/chart" uri="{C3380CC4-5D6E-409C-BE32-E72D297353CC}">
              <c16:uniqueId val="{0000000B-6CFC-4A25-8A8B-302A34F71E12}"/>
            </c:ext>
          </c:extLst>
        </c:ser>
        <c:dLbls>
          <c:showLegendKey val="0"/>
          <c:showVal val="0"/>
          <c:showCatName val="0"/>
          <c:showSerName val="0"/>
          <c:showPercent val="0"/>
          <c:showBubbleSize val="0"/>
        </c:dLbls>
        <c:gapWidth val="49"/>
        <c:overlap val="100"/>
        <c:axId val="826392719"/>
        <c:axId val="826394639"/>
      </c:barChart>
      <c:catAx>
        <c:axId val="826392719"/>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26394639"/>
        <c:crosses val="autoZero"/>
        <c:auto val="1"/>
        <c:lblAlgn val="ctr"/>
        <c:lblOffset val="100"/>
        <c:noMultiLvlLbl val="0"/>
      </c:catAx>
      <c:valAx>
        <c:axId val="826394639"/>
        <c:scaling>
          <c:orientation val="minMax"/>
        </c:scaling>
        <c:delete val="0"/>
        <c:axPos val="l"/>
        <c:majorGridlines>
          <c:spPr>
            <a:ln w="9525" cap="flat" cmpd="sng" algn="ctr">
              <a:noFill/>
              <a:round/>
            </a:ln>
            <a:effectLst/>
          </c:spPr>
        </c:majorGridlines>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2639271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'V2-Medline-Results'!$A$32</c:f>
              <c:strCache>
                <c:ptCount val="1"/>
                <c:pt idx="0">
                  <c:v>US</c:v>
                </c:pt>
              </c:strCache>
            </c:strRef>
          </c:tx>
          <c:spPr>
            <a:solidFill>
              <a:schemeClr val="accent1"/>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'V2-Medline-Results'!$B$32:$L$32</c:f>
              <c:numCache>
                <c:formatCode>General</c:formatCode>
                <c:ptCount val="11"/>
                <c:pt idx="0">
                  <c:v>696</c:v>
                </c:pt>
                <c:pt idx="1">
                  <c:v>674</c:v>
                </c:pt>
                <c:pt idx="2">
                  <c:v>593</c:v>
                </c:pt>
                <c:pt idx="3">
                  <c:v>466</c:v>
                </c:pt>
                <c:pt idx="4">
                  <c:v>498</c:v>
                </c:pt>
                <c:pt idx="5">
                  <c:v>448</c:v>
                </c:pt>
                <c:pt idx="6">
                  <c:v>419</c:v>
                </c:pt>
                <c:pt idx="7">
                  <c:v>265</c:v>
                </c:pt>
                <c:pt idx="8">
                  <c:v>130</c:v>
                </c:pt>
                <c:pt idx="9">
                  <c:v>127</c:v>
                </c:pt>
                <c:pt idx="10">
                  <c:v>362</c:v>
                </c:pt>
              </c:numCache>
            </c:numRef>
          </c:val>
          <c:extLst>
            <c:ext xmlns:c16="http://schemas.microsoft.com/office/drawing/2014/chart" uri="{C3380CC4-5D6E-409C-BE32-E72D297353CC}">
              <c16:uniqueId val="{00000000-5AFE-48E3-8960-156589178260}"/>
            </c:ext>
          </c:extLst>
        </c:ser>
        <c:ser>
          <c:idx val="1"/>
          <c:order val="1"/>
          <c:tx>
            <c:strRef>
              <c:f>'V2-Medline-Results'!$A$33</c:f>
              <c:strCache>
                <c:ptCount val="1"/>
                <c:pt idx="0">
                  <c:v>North America without US</c:v>
                </c:pt>
              </c:strCache>
            </c:strRef>
          </c:tx>
          <c:spPr>
            <a:solidFill>
              <a:schemeClr val="accent2"/>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'V2-Medline-Results'!$B$33:$L$33</c:f>
              <c:numCache>
                <c:formatCode>General</c:formatCode>
                <c:ptCount val="11"/>
                <c:pt idx="0">
                  <c:v>48</c:v>
                </c:pt>
                <c:pt idx="1">
                  <c:v>60</c:v>
                </c:pt>
                <c:pt idx="2">
                  <c:v>42</c:v>
                </c:pt>
                <c:pt idx="3">
                  <c:v>49</c:v>
                </c:pt>
                <c:pt idx="4">
                  <c:v>39</c:v>
                </c:pt>
                <c:pt idx="5">
                  <c:v>52</c:v>
                </c:pt>
                <c:pt idx="6">
                  <c:v>48</c:v>
                </c:pt>
                <c:pt idx="7">
                  <c:v>37</c:v>
                </c:pt>
                <c:pt idx="8">
                  <c:v>17</c:v>
                </c:pt>
                <c:pt idx="9">
                  <c:v>16</c:v>
                </c:pt>
                <c:pt idx="10">
                  <c:v>29</c:v>
                </c:pt>
              </c:numCache>
            </c:numRef>
          </c:val>
          <c:extLst>
            <c:ext xmlns:c16="http://schemas.microsoft.com/office/drawing/2014/chart" uri="{C3380CC4-5D6E-409C-BE32-E72D297353CC}">
              <c16:uniqueId val="{00000001-5AFE-48E3-8960-156589178260}"/>
            </c:ext>
          </c:extLst>
        </c:ser>
        <c:ser>
          <c:idx val="2"/>
          <c:order val="2"/>
          <c:tx>
            <c:strRef>
              <c:f>'V2-Medline-Results'!$A$34</c:f>
              <c:strCache>
                <c:ptCount val="1"/>
                <c:pt idx="0">
                  <c:v>UK</c:v>
                </c:pt>
              </c:strCache>
            </c:strRef>
          </c:tx>
          <c:spPr>
            <a:solidFill>
              <a:schemeClr val="accent3"/>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'V2-Medline-Results'!$B$34:$L$34</c:f>
              <c:numCache>
                <c:formatCode>General</c:formatCode>
                <c:ptCount val="11"/>
                <c:pt idx="0">
                  <c:v>92</c:v>
                </c:pt>
                <c:pt idx="1">
                  <c:v>105</c:v>
                </c:pt>
                <c:pt idx="2">
                  <c:v>79</c:v>
                </c:pt>
                <c:pt idx="3">
                  <c:v>96</c:v>
                </c:pt>
                <c:pt idx="4">
                  <c:v>106</c:v>
                </c:pt>
                <c:pt idx="5">
                  <c:v>115</c:v>
                </c:pt>
                <c:pt idx="6">
                  <c:v>93</c:v>
                </c:pt>
                <c:pt idx="7">
                  <c:v>65</c:v>
                </c:pt>
                <c:pt idx="8">
                  <c:v>40</c:v>
                </c:pt>
                <c:pt idx="9">
                  <c:v>27</c:v>
                </c:pt>
                <c:pt idx="10">
                  <c:v>106</c:v>
                </c:pt>
              </c:numCache>
            </c:numRef>
          </c:val>
          <c:extLst>
            <c:ext xmlns:c16="http://schemas.microsoft.com/office/drawing/2014/chart" uri="{C3380CC4-5D6E-409C-BE32-E72D297353CC}">
              <c16:uniqueId val="{00000002-5AFE-48E3-8960-156589178260}"/>
            </c:ext>
          </c:extLst>
        </c:ser>
        <c:ser>
          <c:idx val="3"/>
          <c:order val="3"/>
          <c:tx>
            <c:strRef>
              <c:f>'V2-Medline-Results'!$A$35</c:f>
              <c:strCache>
                <c:ptCount val="1"/>
                <c:pt idx="0">
                  <c:v>Europe without UK</c:v>
                </c:pt>
              </c:strCache>
            </c:strRef>
          </c:tx>
          <c:spPr>
            <a:solidFill>
              <a:schemeClr val="accent4"/>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'V2-Medline-Results'!$B$35:$L$35</c:f>
              <c:numCache>
                <c:formatCode>General</c:formatCode>
                <c:ptCount val="11"/>
                <c:pt idx="0">
                  <c:v>184</c:v>
                </c:pt>
                <c:pt idx="1">
                  <c:v>225</c:v>
                </c:pt>
                <c:pt idx="2">
                  <c:v>169</c:v>
                </c:pt>
                <c:pt idx="3">
                  <c:v>147</c:v>
                </c:pt>
                <c:pt idx="4">
                  <c:v>146</c:v>
                </c:pt>
                <c:pt idx="5">
                  <c:v>141</c:v>
                </c:pt>
                <c:pt idx="6">
                  <c:v>117</c:v>
                </c:pt>
                <c:pt idx="7">
                  <c:v>86</c:v>
                </c:pt>
                <c:pt idx="8">
                  <c:v>53</c:v>
                </c:pt>
                <c:pt idx="9">
                  <c:v>49</c:v>
                </c:pt>
                <c:pt idx="10">
                  <c:v>211</c:v>
                </c:pt>
              </c:numCache>
            </c:numRef>
          </c:val>
          <c:extLst>
            <c:ext xmlns:c16="http://schemas.microsoft.com/office/drawing/2014/chart" uri="{C3380CC4-5D6E-409C-BE32-E72D297353CC}">
              <c16:uniqueId val="{00000003-5AFE-48E3-8960-156589178260}"/>
            </c:ext>
          </c:extLst>
        </c:ser>
        <c:ser>
          <c:idx val="4"/>
          <c:order val="4"/>
          <c:tx>
            <c:strRef>
              <c:f>'V2-Medline-Results'!$A$36</c:f>
              <c:strCache>
                <c:ptCount val="1"/>
                <c:pt idx="0">
                  <c:v>China</c:v>
                </c:pt>
              </c:strCache>
            </c:strRef>
          </c:tx>
          <c:spPr>
            <a:solidFill>
              <a:schemeClr val="accent5"/>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'V2-Medline-Results'!$B$36:$L$36</c:f>
              <c:numCache>
                <c:formatCode>General</c:formatCode>
                <c:ptCount val="11"/>
                <c:pt idx="0">
                  <c:v>8</c:v>
                </c:pt>
                <c:pt idx="1">
                  <c:v>22</c:v>
                </c:pt>
                <c:pt idx="2">
                  <c:v>18</c:v>
                </c:pt>
                <c:pt idx="3">
                  <c:v>25</c:v>
                </c:pt>
                <c:pt idx="4">
                  <c:v>35</c:v>
                </c:pt>
                <c:pt idx="5">
                  <c:v>54</c:v>
                </c:pt>
                <c:pt idx="6">
                  <c:v>50</c:v>
                </c:pt>
                <c:pt idx="7">
                  <c:v>27</c:v>
                </c:pt>
                <c:pt idx="8">
                  <c:v>20</c:v>
                </c:pt>
                <c:pt idx="9">
                  <c:v>17</c:v>
                </c:pt>
                <c:pt idx="10">
                  <c:v>38</c:v>
                </c:pt>
              </c:numCache>
            </c:numRef>
          </c:val>
          <c:extLst>
            <c:ext xmlns:c16="http://schemas.microsoft.com/office/drawing/2014/chart" uri="{C3380CC4-5D6E-409C-BE32-E72D297353CC}">
              <c16:uniqueId val="{00000004-5AFE-48E3-8960-156589178260}"/>
            </c:ext>
          </c:extLst>
        </c:ser>
        <c:ser>
          <c:idx val="5"/>
          <c:order val="5"/>
          <c:tx>
            <c:strRef>
              <c:f>'V2-Medline-Results'!$A$37</c:f>
              <c:strCache>
                <c:ptCount val="1"/>
                <c:pt idx="0">
                  <c:v>East Asia without China</c:v>
                </c:pt>
              </c:strCache>
            </c:strRef>
          </c:tx>
          <c:spPr>
            <a:solidFill>
              <a:schemeClr val="accent6"/>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'V2-Medline-Results'!$B$37:$L$37</c:f>
              <c:numCache>
                <c:formatCode>General</c:formatCode>
                <c:ptCount val="11"/>
                <c:pt idx="0">
                  <c:v>22</c:v>
                </c:pt>
                <c:pt idx="1">
                  <c:v>44</c:v>
                </c:pt>
                <c:pt idx="2">
                  <c:v>42</c:v>
                </c:pt>
                <c:pt idx="3">
                  <c:v>26</c:v>
                </c:pt>
                <c:pt idx="4">
                  <c:v>29</c:v>
                </c:pt>
                <c:pt idx="5">
                  <c:v>34</c:v>
                </c:pt>
                <c:pt idx="6">
                  <c:v>33</c:v>
                </c:pt>
                <c:pt idx="7">
                  <c:v>31</c:v>
                </c:pt>
                <c:pt idx="8">
                  <c:v>14</c:v>
                </c:pt>
                <c:pt idx="9">
                  <c:v>13</c:v>
                </c:pt>
                <c:pt idx="10">
                  <c:v>36</c:v>
                </c:pt>
              </c:numCache>
            </c:numRef>
          </c:val>
          <c:extLst>
            <c:ext xmlns:c16="http://schemas.microsoft.com/office/drawing/2014/chart" uri="{C3380CC4-5D6E-409C-BE32-E72D297353CC}">
              <c16:uniqueId val="{00000005-5AFE-48E3-8960-156589178260}"/>
            </c:ext>
          </c:extLst>
        </c:ser>
        <c:ser>
          <c:idx val="6"/>
          <c:order val="6"/>
          <c:tx>
            <c:strRef>
              <c:f>'V2-Medline-Results'!$A$38</c:f>
              <c:strCache>
                <c:ptCount val="1"/>
                <c:pt idx="0">
                  <c:v>Indian subcontinent</c:v>
                </c:pt>
              </c:strCache>
            </c:strRef>
          </c:tx>
          <c:spPr>
            <a:solidFill>
              <a:schemeClr val="accent1">
                <a:lumMod val="60000"/>
              </a:schemeClr>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'V2-Medline-Results'!$B$38:$L$38</c:f>
              <c:numCache>
                <c:formatCode>General</c:formatCode>
                <c:ptCount val="11"/>
                <c:pt idx="0">
                  <c:v>2</c:v>
                </c:pt>
                <c:pt idx="1">
                  <c:v>5</c:v>
                </c:pt>
                <c:pt idx="2">
                  <c:v>7</c:v>
                </c:pt>
                <c:pt idx="3">
                  <c:v>11</c:v>
                </c:pt>
                <c:pt idx="4">
                  <c:v>7</c:v>
                </c:pt>
                <c:pt idx="5">
                  <c:v>13</c:v>
                </c:pt>
                <c:pt idx="6">
                  <c:v>15</c:v>
                </c:pt>
                <c:pt idx="7">
                  <c:v>10</c:v>
                </c:pt>
                <c:pt idx="8">
                  <c:v>11</c:v>
                </c:pt>
                <c:pt idx="9">
                  <c:v>8</c:v>
                </c:pt>
                <c:pt idx="10">
                  <c:v>10</c:v>
                </c:pt>
              </c:numCache>
            </c:numRef>
          </c:val>
          <c:extLst>
            <c:ext xmlns:c16="http://schemas.microsoft.com/office/drawing/2014/chart" uri="{C3380CC4-5D6E-409C-BE32-E72D297353CC}">
              <c16:uniqueId val="{00000006-5AFE-48E3-8960-156589178260}"/>
            </c:ext>
          </c:extLst>
        </c:ser>
        <c:ser>
          <c:idx val="7"/>
          <c:order val="7"/>
          <c:tx>
            <c:strRef>
              <c:f>'V2-Medline-Results'!$A$39</c:f>
              <c:strCache>
                <c:ptCount val="1"/>
                <c:pt idx="0">
                  <c:v>South Asia without the Indian subcontinent</c:v>
                </c:pt>
              </c:strCache>
            </c:strRef>
          </c:tx>
          <c:spPr>
            <a:solidFill>
              <a:schemeClr val="accent2">
                <a:lumMod val="60000"/>
              </a:schemeClr>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'V2-Medline-Results'!$B$39:$L$39</c:f>
              <c:numCache>
                <c:formatCode>General</c:formatCode>
                <c:ptCount val="11"/>
                <c:pt idx="0">
                  <c:v>5</c:v>
                </c:pt>
                <c:pt idx="1">
                  <c:v>2</c:v>
                </c:pt>
                <c:pt idx="2">
                  <c:v>10</c:v>
                </c:pt>
                <c:pt idx="3">
                  <c:v>5</c:v>
                </c:pt>
                <c:pt idx="4">
                  <c:v>7</c:v>
                </c:pt>
                <c:pt idx="5">
                  <c:v>12</c:v>
                </c:pt>
                <c:pt idx="6">
                  <c:v>7</c:v>
                </c:pt>
                <c:pt idx="7">
                  <c:v>6</c:v>
                </c:pt>
                <c:pt idx="8">
                  <c:v>3</c:v>
                </c:pt>
                <c:pt idx="9">
                  <c:v>2</c:v>
                </c:pt>
                <c:pt idx="10">
                  <c:v>10</c:v>
                </c:pt>
              </c:numCache>
            </c:numRef>
          </c:val>
          <c:extLst>
            <c:ext xmlns:c16="http://schemas.microsoft.com/office/drawing/2014/chart" uri="{C3380CC4-5D6E-409C-BE32-E72D297353CC}">
              <c16:uniqueId val="{00000007-5AFE-48E3-8960-156589178260}"/>
            </c:ext>
          </c:extLst>
        </c:ser>
        <c:ser>
          <c:idx val="8"/>
          <c:order val="8"/>
          <c:tx>
            <c:strRef>
              <c:f>'V2-Medline-Results'!$A$40</c:f>
              <c:strCache>
                <c:ptCount val="1"/>
                <c:pt idx="0">
                  <c:v>Africa</c:v>
                </c:pt>
              </c:strCache>
            </c:strRef>
          </c:tx>
          <c:spPr>
            <a:solidFill>
              <a:schemeClr val="accent3">
                <a:lumMod val="60000"/>
              </a:schemeClr>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'V2-Medline-Results'!$B$40:$L$40</c:f>
              <c:numCache>
                <c:formatCode>General</c:formatCode>
                <c:ptCount val="11"/>
                <c:pt idx="0">
                  <c:v>16</c:v>
                </c:pt>
                <c:pt idx="1">
                  <c:v>22</c:v>
                </c:pt>
                <c:pt idx="2">
                  <c:v>12</c:v>
                </c:pt>
                <c:pt idx="3">
                  <c:v>15</c:v>
                </c:pt>
                <c:pt idx="4">
                  <c:v>17</c:v>
                </c:pt>
                <c:pt idx="5">
                  <c:v>18</c:v>
                </c:pt>
                <c:pt idx="6">
                  <c:v>28</c:v>
                </c:pt>
                <c:pt idx="7">
                  <c:v>20</c:v>
                </c:pt>
                <c:pt idx="8">
                  <c:v>12</c:v>
                </c:pt>
                <c:pt idx="9">
                  <c:v>13</c:v>
                </c:pt>
                <c:pt idx="10">
                  <c:v>28</c:v>
                </c:pt>
              </c:numCache>
            </c:numRef>
          </c:val>
          <c:extLst>
            <c:ext xmlns:c16="http://schemas.microsoft.com/office/drawing/2014/chart" uri="{C3380CC4-5D6E-409C-BE32-E72D297353CC}">
              <c16:uniqueId val="{00000008-5AFE-48E3-8960-156589178260}"/>
            </c:ext>
          </c:extLst>
        </c:ser>
        <c:ser>
          <c:idx val="9"/>
          <c:order val="9"/>
          <c:tx>
            <c:strRef>
              <c:f>'V2-Medline-Results'!$A$41</c:f>
              <c:strCache>
                <c:ptCount val="1"/>
                <c:pt idx="0">
                  <c:v>Middle East</c:v>
                </c:pt>
              </c:strCache>
            </c:strRef>
          </c:tx>
          <c:spPr>
            <a:solidFill>
              <a:schemeClr val="accent4">
                <a:lumMod val="60000"/>
              </a:schemeClr>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'V2-Medline-Results'!$B$41:$L$41</c:f>
              <c:numCache>
                <c:formatCode>General</c:formatCode>
                <c:ptCount val="11"/>
                <c:pt idx="0">
                  <c:v>26</c:v>
                </c:pt>
                <c:pt idx="1">
                  <c:v>18</c:v>
                </c:pt>
                <c:pt idx="2">
                  <c:v>19</c:v>
                </c:pt>
                <c:pt idx="3">
                  <c:v>27</c:v>
                </c:pt>
                <c:pt idx="4">
                  <c:v>20</c:v>
                </c:pt>
                <c:pt idx="5">
                  <c:v>28</c:v>
                </c:pt>
                <c:pt idx="6">
                  <c:v>29</c:v>
                </c:pt>
                <c:pt idx="7">
                  <c:v>15</c:v>
                </c:pt>
                <c:pt idx="8">
                  <c:v>13</c:v>
                </c:pt>
                <c:pt idx="9">
                  <c:v>13</c:v>
                </c:pt>
                <c:pt idx="10">
                  <c:v>20</c:v>
                </c:pt>
              </c:numCache>
            </c:numRef>
          </c:val>
          <c:extLst>
            <c:ext xmlns:c16="http://schemas.microsoft.com/office/drawing/2014/chart" uri="{C3380CC4-5D6E-409C-BE32-E72D297353CC}">
              <c16:uniqueId val="{00000009-5AFE-48E3-8960-156589178260}"/>
            </c:ext>
          </c:extLst>
        </c:ser>
        <c:ser>
          <c:idx val="10"/>
          <c:order val="10"/>
          <c:tx>
            <c:strRef>
              <c:f>'V2-Medline-Results'!$A$42</c:f>
              <c:strCache>
                <c:ptCount val="1"/>
                <c:pt idx="0">
                  <c:v>Aus-NZ</c:v>
                </c:pt>
              </c:strCache>
            </c:strRef>
          </c:tx>
          <c:spPr>
            <a:solidFill>
              <a:schemeClr val="accent5">
                <a:lumMod val="60000"/>
              </a:schemeClr>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'V2-Medline-Results'!$B$42:$L$42</c:f>
              <c:numCache>
                <c:formatCode>General</c:formatCode>
                <c:ptCount val="11"/>
                <c:pt idx="0">
                  <c:v>50</c:v>
                </c:pt>
                <c:pt idx="1">
                  <c:v>43</c:v>
                </c:pt>
                <c:pt idx="2">
                  <c:v>38</c:v>
                </c:pt>
                <c:pt idx="3">
                  <c:v>39</c:v>
                </c:pt>
                <c:pt idx="4">
                  <c:v>24</c:v>
                </c:pt>
                <c:pt idx="5">
                  <c:v>53</c:v>
                </c:pt>
                <c:pt idx="6">
                  <c:v>24</c:v>
                </c:pt>
                <c:pt idx="7">
                  <c:v>31</c:v>
                </c:pt>
                <c:pt idx="8">
                  <c:v>23</c:v>
                </c:pt>
                <c:pt idx="9">
                  <c:v>19</c:v>
                </c:pt>
                <c:pt idx="10">
                  <c:v>41</c:v>
                </c:pt>
              </c:numCache>
            </c:numRef>
          </c:val>
          <c:extLst>
            <c:ext xmlns:c16="http://schemas.microsoft.com/office/drawing/2014/chart" uri="{C3380CC4-5D6E-409C-BE32-E72D297353CC}">
              <c16:uniqueId val="{0000000A-5AFE-48E3-8960-156589178260}"/>
            </c:ext>
          </c:extLst>
        </c:ser>
        <c:ser>
          <c:idx val="11"/>
          <c:order val="11"/>
          <c:tx>
            <c:strRef>
              <c:f>'V2-Medline-Results'!$A$43</c:f>
              <c:strCache>
                <c:ptCount val="1"/>
                <c:pt idx="0">
                  <c:v>Multiple &amp; Other</c:v>
                </c:pt>
              </c:strCache>
            </c:strRef>
          </c:tx>
          <c:spPr>
            <a:solidFill>
              <a:schemeClr val="accent6">
                <a:lumMod val="60000"/>
              </a:schemeClr>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'V2-Medline-Results'!$B$43:$L$43</c:f>
              <c:numCache>
                <c:formatCode>General</c:formatCode>
                <c:ptCount val="11"/>
                <c:pt idx="0">
                  <c:v>33</c:v>
                </c:pt>
                <c:pt idx="1">
                  <c:v>57</c:v>
                </c:pt>
                <c:pt idx="2">
                  <c:v>48</c:v>
                </c:pt>
                <c:pt idx="3">
                  <c:v>26</c:v>
                </c:pt>
                <c:pt idx="4">
                  <c:v>47</c:v>
                </c:pt>
                <c:pt idx="5">
                  <c:v>38</c:v>
                </c:pt>
                <c:pt idx="6">
                  <c:v>41</c:v>
                </c:pt>
                <c:pt idx="7">
                  <c:v>18</c:v>
                </c:pt>
                <c:pt idx="8">
                  <c:v>6</c:v>
                </c:pt>
                <c:pt idx="9">
                  <c:v>6</c:v>
                </c:pt>
                <c:pt idx="10">
                  <c:v>27</c:v>
                </c:pt>
              </c:numCache>
            </c:numRef>
          </c:val>
          <c:extLst>
            <c:ext xmlns:c16="http://schemas.microsoft.com/office/drawing/2014/chart" uri="{C3380CC4-5D6E-409C-BE32-E72D297353CC}">
              <c16:uniqueId val="{0000000B-5AFE-48E3-8960-156589178260}"/>
            </c:ext>
          </c:extLst>
        </c:ser>
        <c:dLbls>
          <c:showLegendKey val="0"/>
          <c:showVal val="0"/>
          <c:showCatName val="0"/>
          <c:showSerName val="0"/>
          <c:showPercent val="0"/>
          <c:showBubbleSize val="0"/>
        </c:dLbls>
        <c:gapWidth val="30"/>
        <c:overlap val="100"/>
        <c:axId val="848519759"/>
        <c:axId val="848513999"/>
      </c:barChart>
      <c:catAx>
        <c:axId val="848519759"/>
        <c:scaling>
          <c:orientation val="minMax"/>
        </c:scaling>
        <c:delete val="0"/>
        <c:axPos val="b"/>
        <c:numFmt formatCode="General" sourceLinked="1"/>
        <c:majorTickMark val="in"/>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48513999"/>
        <c:crosses val="autoZero"/>
        <c:auto val="1"/>
        <c:lblAlgn val="ctr"/>
        <c:lblOffset val="100"/>
        <c:noMultiLvlLbl val="0"/>
      </c:catAx>
      <c:valAx>
        <c:axId val="848513999"/>
        <c:scaling>
          <c:orientation val="minMax"/>
        </c:scaling>
        <c:delete val="0"/>
        <c:axPos val="l"/>
        <c:majorGridlines>
          <c:spPr>
            <a:ln w="9525" cap="flat" cmpd="sng" algn="ctr">
              <a:noFill/>
              <a:round/>
            </a:ln>
            <a:effectLst/>
          </c:spPr>
        </c:majorGridlines>
        <c:numFmt formatCode="0%" sourceLinked="1"/>
        <c:majorTickMark val="in"/>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48519759"/>
        <c:crosses val="autoZero"/>
        <c:crossBetween val="between"/>
      </c:valAx>
      <c:spPr>
        <a:noFill/>
        <a:ln>
          <a:noFill/>
        </a:ln>
        <a:effectLst/>
      </c:spPr>
    </c:plotArea>
    <c:legend>
      <c:legendPos val="l"/>
      <c:layout>
        <c:manualLayout>
          <c:xMode val="edge"/>
          <c:yMode val="edge"/>
          <c:x val="6.0121963320110923E-3"/>
          <c:y val="0.18114716072896744"/>
          <c:w val="0.26839135591975055"/>
          <c:h val="0.74039988180230054"/>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2093362509117436E-2"/>
          <c:y val="2.7900302055567816E-2"/>
          <c:w val="0.70898569102103481"/>
          <c:h val="0.90721407658087216"/>
        </c:manualLayout>
      </c:layout>
      <c:barChart>
        <c:barDir val="col"/>
        <c:grouping val="percentStacked"/>
        <c:varyColors val="0"/>
        <c:ser>
          <c:idx val="0"/>
          <c:order val="0"/>
          <c:tx>
            <c:strRef>
              <c:f>Population!$A$2</c:f>
              <c:strCache>
                <c:ptCount val="1"/>
                <c:pt idx="0">
                  <c:v>US</c:v>
                </c:pt>
              </c:strCache>
            </c:strRef>
          </c:tx>
          <c:spPr>
            <a:solidFill>
              <a:schemeClr val="accent1"/>
            </a:solidFill>
            <a:ln>
              <a:noFill/>
            </a:ln>
            <a:effectLst/>
          </c:spPr>
          <c:invertIfNegative val="0"/>
          <c:cat>
            <c:strRef>
              <c:f>Population!$B$1</c:f>
              <c:strCache>
                <c:ptCount val="1"/>
                <c:pt idx="0">
                  <c:v>Population</c:v>
                </c:pt>
              </c:strCache>
            </c:strRef>
          </c:cat>
          <c:val>
            <c:numRef>
              <c:f>Population!$B$2</c:f>
              <c:numCache>
                <c:formatCode>General</c:formatCode>
                <c:ptCount val="1"/>
                <c:pt idx="0">
                  <c:v>348753.68</c:v>
                </c:pt>
              </c:numCache>
            </c:numRef>
          </c:val>
          <c:extLst>
            <c:ext xmlns:c16="http://schemas.microsoft.com/office/drawing/2014/chart" uri="{C3380CC4-5D6E-409C-BE32-E72D297353CC}">
              <c16:uniqueId val="{00000000-9DAA-47AB-93A2-A497FA9C582B}"/>
            </c:ext>
          </c:extLst>
        </c:ser>
        <c:ser>
          <c:idx val="1"/>
          <c:order val="1"/>
          <c:tx>
            <c:strRef>
              <c:f>Population!$A$3</c:f>
              <c:strCache>
                <c:ptCount val="1"/>
                <c:pt idx="0">
                  <c:v>North America without US</c:v>
                </c:pt>
              </c:strCache>
            </c:strRef>
          </c:tx>
          <c:spPr>
            <a:solidFill>
              <a:schemeClr val="accent2"/>
            </a:solidFill>
            <a:ln>
              <a:noFill/>
            </a:ln>
            <a:effectLst/>
          </c:spPr>
          <c:invertIfNegative val="0"/>
          <c:cat>
            <c:strRef>
              <c:f>Population!$B$1</c:f>
              <c:strCache>
                <c:ptCount val="1"/>
                <c:pt idx="0">
                  <c:v>Population</c:v>
                </c:pt>
              </c:strCache>
            </c:strRef>
          </c:cat>
          <c:val>
            <c:numRef>
              <c:f>Population!$B$3</c:f>
              <c:numCache>
                <c:formatCode>General</c:formatCode>
                <c:ptCount val="1"/>
                <c:pt idx="0">
                  <c:v>170659.277</c:v>
                </c:pt>
              </c:numCache>
            </c:numRef>
          </c:val>
          <c:extLst>
            <c:ext xmlns:c16="http://schemas.microsoft.com/office/drawing/2014/chart" uri="{C3380CC4-5D6E-409C-BE32-E72D297353CC}">
              <c16:uniqueId val="{00000001-9DAA-47AB-93A2-A497FA9C582B}"/>
            </c:ext>
          </c:extLst>
        </c:ser>
        <c:ser>
          <c:idx val="2"/>
          <c:order val="2"/>
          <c:tx>
            <c:strRef>
              <c:f>Population!$A$4</c:f>
              <c:strCache>
                <c:ptCount val="1"/>
                <c:pt idx="0">
                  <c:v>UK</c:v>
                </c:pt>
              </c:strCache>
            </c:strRef>
          </c:tx>
          <c:spPr>
            <a:solidFill>
              <a:schemeClr val="accent3"/>
            </a:solidFill>
            <a:ln>
              <a:noFill/>
            </a:ln>
            <a:effectLst/>
          </c:spPr>
          <c:invertIfNegative val="0"/>
          <c:cat>
            <c:strRef>
              <c:f>Population!$B$1</c:f>
              <c:strCache>
                <c:ptCount val="1"/>
                <c:pt idx="0">
                  <c:v>Population</c:v>
                </c:pt>
              </c:strCache>
            </c:strRef>
          </c:cat>
          <c:val>
            <c:numRef>
              <c:f>Population!$B$4</c:f>
              <c:numCache>
                <c:formatCode>General</c:formatCode>
                <c:ptCount val="1"/>
                <c:pt idx="0">
                  <c:v>69138.191999999995</c:v>
                </c:pt>
              </c:numCache>
            </c:numRef>
          </c:val>
          <c:extLst>
            <c:ext xmlns:c16="http://schemas.microsoft.com/office/drawing/2014/chart" uri="{C3380CC4-5D6E-409C-BE32-E72D297353CC}">
              <c16:uniqueId val="{00000002-9DAA-47AB-93A2-A497FA9C582B}"/>
            </c:ext>
          </c:extLst>
        </c:ser>
        <c:ser>
          <c:idx val="3"/>
          <c:order val="3"/>
          <c:tx>
            <c:strRef>
              <c:f>Population!$A$5</c:f>
              <c:strCache>
                <c:ptCount val="1"/>
                <c:pt idx="0">
                  <c:v>Europe without UK</c:v>
                </c:pt>
              </c:strCache>
            </c:strRef>
          </c:tx>
          <c:spPr>
            <a:solidFill>
              <a:schemeClr val="accent4"/>
            </a:solidFill>
            <a:ln>
              <a:noFill/>
            </a:ln>
            <a:effectLst/>
          </c:spPr>
          <c:invertIfNegative val="0"/>
          <c:cat>
            <c:strRef>
              <c:f>Population!$B$1</c:f>
              <c:strCache>
                <c:ptCount val="1"/>
                <c:pt idx="0">
                  <c:v>Population</c:v>
                </c:pt>
              </c:strCache>
            </c:strRef>
          </c:cat>
          <c:val>
            <c:numRef>
              <c:f>Population!$B$5</c:f>
              <c:numCache>
                <c:formatCode>General</c:formatCode>
                <c:ptCount val="1"/>
                <c:pt idx="0">
                  <c:v>692796.60499999998</c:v>
                </c:pt>
              </c:numCache>
            </c:numRef>
          </c:val>
          <c:extLst>
            <c:ext xmlns:c16="http://schemas.microsoft.com/office/drawing/2014/chart" uri="{C3380CC4-5D6E-409C-BE32-E72D297353CC}">
              <c16:uniqueId val="{00000003-9DAA-47AB-93A2-A497FA9C582B}"/>
            </c:ext>
          </c:extLst>
        </c:ser>
        <c:ser>
          <c:idx val="4"/>
          <c:order val="4"/>
          <c:tx>
            <c:strRef>
              <c:f>Population!$A$6</c:f>
              <c:strCache>
                <c:ptCount val="1"/>
                <c:pt idx="0">
                  <c:v>China</c:v>
                </c:pt>
              </c:strCache>
            </c:strRef>
          </c:tx>
          <c:spPr>
            <a:solidFill>
              <a:schemeClr val="accent5"/>
            </a:solidFill>
            <a:ln>
              <a:noFill/>
            </a:ln>
            <a:effectLst/>
          </c:spPr>
          <c:invertIfNegative val="0"/>
          <c:cat>
            <c:strRef>
              <c:f>Population!$B$1</c:f>
              <c:strCache>
                <c:ptCount val="1"/>
                <c:pt idx="0">
                  <c:v>Population</c:v>
                </c:pt>
              </c:strCache>
            </c:strRef>
          </c:cat>
          <c:val>
            <c:numRef>
              <c:f>Population!$B$6</c:f>
              <c:numCache>
                <c:formatCode>General</c:formatCode>
                <c:ptCount val="1"/>
                <c:pt idx="0">
                  <c:v>1427456.45</c:v>
                </c:pt>
              </c:numCache>
            </c:numRef>
          </c:val>
          <c:extLst>
            <c:ext xmlns:c16="http://schemas.microsoft.com/office/drawing/2014/chart" uri="{C3380CC4-5D6E-409C-BE32-E72D297353CC}">
              <c16:uniqueId val="{00000004-9DAA-47AB-93A2-A497FA9C582B}"/>
            </c:ext>
          </c:extLst>
        </c:ser>
        <c:ser>
          <c:idx val="5"/>
          <c:order val="5"/>
          <c:tx>
            <c:strRef>
              <c:f>Population!$A$7</c:f>
              <c:strCache>
                <c:ptCount val="1"/>
                <c:pt idx="0">
                  <c:v>East Asia without China</c:v>
                </c:pt>
              </c:strCache>
            </c:strRef>
          </c:tx>
          <c:spPr>
            <a:solidFill>
              <a:schemeClr val="accent6"/>
            </a:solidFill>
            <a:ln>
              <a:noFill/>
            </a:ln>
            <a:effectLst/>
          </c:spPr>
          <c:invertIfNegative val="0"/>
          <c:cat>
            <c:strRef>
              <c:f>Population!$B$1</c:f>
              <c:strCache>
                <c:ptCount val="1"/>
                <c:pt idx="0">
                  <c:v>Population</c:v>
                </c:pt>
              </c:strCache>
            </c:strRef>
          </c:cat>
          <c:val>
            <c:numRef>
              <c:f>Population!$B$7</c:f>
              <c:numCache>
                <c:formatCode>General</c:formatCode>
                <c:ptCount val="1"/>
                <c:pt idx="0">
                  <c:v>228658.95600000001</c:v>
                </c:pt>
              </c:numCache>
            </c:numRef>
          </c:val>
          <c:extLst>
            <c:ext xmlns:c16="http://schemas.microsoft.com/office/drawing/2014/chart" uri="{C3380CC4-5D6E-409C-BE32-E72D297353CC}">
              <c16:uniqueId val="{00000005-9DAA-47AB-93A2-A497FA9C582B}"/>
            </c:ext>
          </c:extLst>
        </c:ser>
        <c:ser>
          <c:idx val="6"/>
          <c:order val="6"/>
          <c:tx>
            <c:strRef>
              <c:f>Population!$A$8</c:f>
              <c:strCache>
                <c:ptCount val="1"/>
                <c:pt idx="0">
                  <c:v>Indian subcontinent</c:v>
                </c:pt>
              </c:strCache>
            </c:strRef>
          </c:tx>
          <c:spPr>
            <a:solidFill>
              <a:schemeClr val="accent1">
                <a:lumMod val="60000"/>
              </a:schemeClr>
            </a:solidFill>
            <a:ln>
              <a:noFill/>
            </a:ln>
            <a:effectLst/>
          </c:spPr>
          <c:invertIfNegative val="0"/>
          <c:cat>
            <c:strRef>
              <c:f>Population!$B$1</c:f>
              <c:strCache>
                <c:ptCount val="1"/>
                <c:pt idx="0">
                  <c:v>Population</c:v>
                </c:pt>
              </c:strCache>
            </c:strRef>
          </c:cat>
          <c:val>
            <c:numRef>
              <c:f>Population!$B$8</c:f>
              <c:numCache>
                <c:formatCode>General</c:formatCode>
                <c:ptCount val="1"/>
                <c:pt idx="0">
                  <c:v>1972488.753</c:v>
                </c:pt>
              </c:numCache>
            </c:numRef>
          </c:val>
          <c:extLst>
            <c:ext xmlns:c16="http://schemas.microsoft.com/office/drawing/2014/chart" uri="{C3380CC4-5D6E-409C-BE32-E72D297353CC}">
              <c16:uniqueId val="{00000006-9DAA-47AB-93A2-A497FA9C582B}"/>
            </c:ext>
          </c:extLst>
        </c:ser>
        <c:ser>
          <c:idx val="7"/>
          <c:order val="7"/>
          <c:tx>
            <c:strRef>
              <c:f>Population!$A$9</c:f>
              <c:strCache>
                <c:ptCount val="1"/>
                <c:pt idx="0">
                  <c:v>South Asia without the Indian subcontinent</c:v>
                </c:pt>
              </c:strCache>
            </c:strRef>
          </c:tx>
          <c:spPr>
            <a:solidFill>
              <a:schemeClr val="accent2">
                <a:lumMod val="60000"/>
              </a:schemeClr>
            </a:solidFill>
            <a:ln>
              <a:noFill/>
            </a:ln>
            <a:effectLst/>
          </c:spPr>
          <c:invertIfNegative val="0"/>
          <c:cat>
            <c:strRef>
              <c:f>Population!$B$1</c:f>
              <c:strCache>
                <c:ptCount val="1"/>
                <c:pt idx="0">
                  <c:v>Population</c:v>
                </c:pt>
              </c:strCache>
            </c:strRef>
          </c:cat>
          <c:val>
            <c:numRef>
              <c:f>Population!$B$9</c:f>
              <c:numCache>
                <c:formatCode>General</c:formatCode>
                <c:ptCount val="1"/>
                <c:pt idx="0">
                  <c:v>695149.429</c:v>
                </c:pt>
              </c:numCache>
            </c:numRef>
          </c:val>
          <c:extLst>
            <c:ext xmlns:c16="http://schemas.microsoft.com/office/drawing/2014/chart" uri="{C3380CC4-5D6E-409C-BE32-E72D297353CC}">
              <c16:uniqueId val="{00000007-9DAA-47AB-93A2-A497FA9C582B}"/>
            </c:ext>
          </c:extLst>
        </c:ser>
        <c:ser>
          <c:idx val="8"/>
          <c:order val="8"/>
          <c:tx>
            <c:strRef>
              <c:f>Population!$A$10</c:f>
              <c:strCache>
                <c:ptCount val="1"/>
                <c:pt idx="0">
                  <c:v>Africa</c:v>
                </c:pt>
              </c:strCache>
            </c:strRef>
          </c:tx>
          <c:spPr>
            <a:solidFill>
              <a:schemeClr val="accent3">
                <a:lumMod val="60000"/>
              </a:schemeClr>
            </a:solidFill>
            <a:ln>
              <a:noFill/>
            </a:ln>
            <a:effectLst/>
          </c:spPr>
          <c:invertIfNegative val="0"/>
          <c:cat>
            <c:strRef>
              <c:f>Population!$B$1</c:f>
              <c:strCache>
                <c:ptCount val="1"/>
                <c:pt idx="0">
                  <c:v>Population</c:v>
                </c:pt>
              </c:strCache>
            </c:strRef>
          </c:cat>
          <c:val>
            <c:numRef>
              <c:f>Population!$B$10</c:f>
              <c:numCache>
                <c:formatCode>General</c:formatCode>
                <c:ptCount val="1"/>
                <c:pt idx="0">
                  <c:v>1512068.8419999999</c:v>
                </c:pt>
              </c:numCache>
            </c:numRef>
          </c:val>
          <c:extLst>
            <c:ext xmlns:c16="http://schemas.microsoft.com/office/drawing/2014/chart" uri="{C3380CC4-5D6E-409C-BE32-E72D297353CC}">
              <c16:uniqueId val="{00000008-9DAA-47AB-93A2-A497FA9C582B}"/>
            </c:ext>
          </c:extLst>
        </c:ser>
        <c:ser>
          <c:idx val="9"/>
          <c:order val="9"/>
          <c:tx>
            <c:strRef>
              <c:f>Population!$A$11</c:f>
              <c:strCache>
                <c:ptCount val="1"/>
                <c:pt idx="0">
                  <c:v>Middle East</c:v>
                </c:pt>
              </c:strCache>
            </c:strRef>
          </c:tx>
          <c:spPr>
            <a:solidFill>
              <a:schemeClr val="accent4">
                <a:lumMod val="60000"/>
              </a:schemeClr>
            </a:solidFill>
            <a:ln>
              <a:noFill/>
            </a:ln>
            <a:effectLst/>
          </c:spPr>
          <c:invertIfNegative val="0"/>
          <c:cat>
            <c:strRef>
              <c:f>Population!$B$1</c:f>
              <c:strCache>
                <c:ptCount val="1"/>
                <c:pt idx="0">
                  <c:v>Population</c:v>
                </c:pt>
              </c:strCache>
            </c:strRef>
          </c:cat>
          <c:val>
            <c:numRef>
              <c:f>Population!$B$11</c:f>
              <c:numCache>
                <c:formatCode>General</c:formatCode>
                <c:ptCount val="1"/>
                <c:pt idx="0">
                  <c:v>376946.745</c:v>
                </c:pt>
              </c:numCache>
            </c:numRef>
          </c:val>
          <c:extLst>
            <c:ext xmlns:c16="http://schemas.microsoft.com/office/drawing/2014/chart" uri="{C3380CC4-5D6E-409C-BE32-E72D297353CC}">
              <c16:uniqueId val="{00000009-9DAA-47AB-93A2-A497FA9C582B}"/>
            </c:ext>
          </c:extLst>
        </c:ser>
        <c:ser>
          <c:idx val="10"/>
          <c:order val="10"/>
          <c:tx>
            <c:strRef>
              <c:f>Population!$A$12</c:f>
              <c:strCache>
                <c:ptCount val="1"/>
                <c:pt idx="0">
                  <c:v>Aus-NZ</c:v>
                </c:pt>
              </c:strCache>
            </c:strRef>
          </c:tx>
          <c:spPr>
            <a:solidFill>
              <a:schemeClr val="accent5">
                <a:lumMod val="60000"/>
              </a:schemeClr>
            </a:solidFill>
            <a:ln>
              <a:noFill/>
            </a:ln>
            <a:effectLst/>
          </c:spPr>
          <c:invertIfNegative val="0"/>
          <c:cat>
            <c:strRef>
              <c:f>Population!$B$1</c:f>
              <c:strCache>
                <c:ptCount val="1"/>
                <c:pt idx="0">
                  <c:v>Population</c:v>
                </c:pt>
              </c:strCache>
            </c:strRef>
          </c:cat>
          <c:val>
            <c:numRef>
              <c:f>Population!$B$12</c:f>
              <c:numCache>
                <c:formatCode>General</c:formatCode>
                <c:ptCount val="1"/>
                <c:pt idx="0">
                  <c:v>31927.149000000001</c:v>
                </c:pt>
              </c:numCache>
            </c:numRef>
          </c:val>
          <c:extLst>
            <c:ext xmlns:c16="http://schemas.microsoft.com/office/drawing/2014/chart" uri="{C3380CC4-5D6E-409C-BE32-E72D297353CC}">
              <c16:uniqueId val="{0000000A-9DAA-47AB-93A2-A497FA9C582B}"/>
            </c:ext>
          </c:extLst>
        </c:ser>
        <c:ser>
          <c:idx val="11"/>
          <c:order val="11"/>
          <c:tx>
            <c:strRef>
              <c:f>Population!$A$13</c:f>
              <c:strCache>
                <c:ptCount val="1"/>
                <c:pt idx="0">
                  <c:v>Multiple &amp; Other</c:v>
                </c:pt>
              </c:strCache>
            </c:strRef>
          </c:tx>
          <c:spPr>
            <a:solidFill>
              <a:srgbClr val="2F641C"/>
            </a:solidFill>
            <a:ln>
              <a:noFill/>
            </a:ln>
            <a:effectLst/>
          </c:spPr>
          <c:invertIfNegative val="0"/>
          <c:cat>
            <c:strRef>
              <c:f>Population!$B$1</c:f>
              <c:strCache>
                <c:ptCount val="1"/>
                <c:pt idx="0">
                  <c:v>Population</c:v>
                </c:pt>
              </c:strCache>
            </c:strRef>
          </c:cat>
          <c:val>
            <c:numRef>
              <c:f>Population!$B$13</c:f>
              <c:numCache>
                <c:formatCode>General</c:formatCode>
                <c:ptCount val="1"/>
                <c:pt idx="0">
                  <c:v>623972.44799999997</c:v>
                </c:pt>
              </c:numCache>
            </c:numRef>
          </c:val>
          <c:extLst>
            <c:ext xmlns:c16="http://schemas.microsoft.com/office/drawing/2014/chart" uri="{C3380CC4-5D6E-409C-BE32-E72D297353CC}">
              <c16:uniqueId val="{0000000B-9DAA-47AB-93A2-A497FA9C582B}"/>
            </c:ext>
          </c:extLst>
        </c:ser>
        <c:dLbls>
          <c:showLegendKey val="0"/>
          <c:showVal val="0"/>
          <c:showCatName val="0"/>
          <c:showSerName val="0"/>
          <c:showPercent val="0"/>
          <c:showBubbleSize val="0"/>
        </c:dLbls>
        <c:gapWidth val="49"/>
        <c:overlap val="100"/>
        <c:axId val="826392719"/>
        <c:axId val="826394639"/>
      </c:barChart>
      <c:catAx>
        <c:axId val="826392719"/>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26394639"/>
        <c:crosses val="autoZero"/>
        <c:auto val="1"/>
        <c:lblAlgn val="ctr"/>
        <c:lblOffset val="100"/>
        <c:noMultiLvlLbl val="0"/>
      </c:catAx>
      <c:valAx>
        <c:axId val="826394639"/>
        <c:scaling>
          <c:orientation val="minMax"/>
        </c:scaling>
        <c:delete val="0"/>
        <c:axPos val="l"/>
        <c:majorGridlines>
          <c:spPr>
            <a:ln w="9525" cap="flat" cmpd="sng" algn="ctr">
              <a:noFill/>
              <a:round/>
            </a:ln>
            <a:effectLst/>
          </c:spPr>
        </c:majorGridlines>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2639271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'V2-Embase-Results'!$A$32</c:f>
              <c:strCache>
                <c:ptCount val="1"/>
                <c:pt idx="0">
                  <c:v>US</c:v>
                </c:pt>
              </c:strCache>
            </c:strRef>
          </c:tx>
          <c:spPr>
            <a:solidFill>
              <a:schemeClr val="accent1"/>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'V2-Embase-Results'!$B$32:$L$32</c:f>
              <c:numCache>
                <c:formatCode>General</c:formatCode>
                <c:ptCount val="11"/>
                <c:pt idx="0">
                  <c:v>1071</c:v>
                </c:pt>
                <c:pt idx="1">
                  <c:v>1066</c:v>
                </c:pt>
                <c:pt idx="2">
                  <c:v>957</c:v>
                </c:pt>
                <c:pt idx="3">
                  <c:v>847</c:v>
                </c:pt>
                <c:pt idx="4">
                  <c:v>1027</c:v>
                </c:pt>
                <c:pt idx="5">
                  <c:v>1215</c:v>
                </c:pt>
                <c:pt idx="6">
                  <c:v>1387</c:v>
                </c:pt>
                <c:pt idx="7">
                  <c:v>1541</c:v>
                </c:pt>
                <c:pt idx="8">
                  <c:v>1619</c:v>
                </c:pt>
                <c:pt idx="9">
                  <c:v>1695</c:v>
                </c:pt>
                <c:pt idx="10">
                  <c:v>1573</c:v>
                </c:pt>
              </c:numCache>
            </c:numRef>
          </c:val>
          <c:extLst>
            <c:ext xmlns:c16="http://schemas.microsoft.com/office/drawing/2014/chart" uri="{C3380CC4-5D6E-409C-BE32-E72D297353CC}">
              <c16:uniqueId val="{00000000-F2D1-4A1C-BDA8-2BDABCE1A9C9}"/>
            </c:ext>
          </c:extLst>
        </c:ser>
        <c:ser>
          <c:idx val="1"/>
          <c:order val="1"/>
          <c:tx>
            <c:strRef>
              <c:f>'V2-Embase-Results'!$A$33</c:f>
              <c:strCache>
                <c:ptCount val="1"/>
                <c:pt idx="0">
                  <c:v>North America without US</c:v>
                </c:pt>
              </c:strCache>
            </c:strRef>
          </c:tx>
          <c:spPr>
            <a:solidFill>
              <a:schemeClr val="accent2"/>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'V2-Embase-Results'!$B$33:$L$33</c:f>
              <c:numCache>
                <c:formatCode>General</c:formatCode>
                <c:ptCount val="11"/>
                <c:pt idx="0">
                  <c:v>94</c:v>
                </c:pt>
                <c:pt idx="1">
                  <c:v>122</c:v>
                </c:pt>
                <c:pt idx="2">
                  <c:v>93</c:v>
                </c:pt>
                <c:pt idx="3">
                  <c:v>89</c:v>
                </c:pt>
                <c:pt idx="4">
                  <c:v>99</c:v>
                </c:pt>
                <c:pt idx="5">
                  <c:v>117</c:v>
                </c:pt>
                <c:pt idx="6">
                  <c:v>146</c:v>
                </c:pt>
                <c:pt idx="7">
                  <c:v>136</c:v>
                </c:pt>
                <c:pt idx="8">
                  <c:v>142</c:v>
                </c:pt>
                <c:pt idx="9">
                  <c:v>132</c:v>
                </c:pt>
                <c:pt idx="10">
                  <c:v>154</c:v>
                </c:pt>
              </c:numCache>
            </c:numRef>
          </c:val>
          <c:extLst>
            <c:ext xmlns:c16="http://schemas.microsoft.com/office/drawing/2014/chart" uri="{C3380CC4-5D6E-409C-BE32-E72D297353CC}">
              <c16:uniqueId val="{00000001-F2D1-4A1C-BDA8-2BDABCE1A9C9}"/>
            </c:ext>
          </c:extLst>
        </c:ser>
        <c:ser>
          <c:idx val="2"/>
          <c:order val="2"/>
          <c:tx>
            <c:strRef>
              <c:f>'V2-Embase-Results'!$A$34</c:f>
              <c:strCache>
                <c:ptCount val="1"/>
                <c:pt idx="0">
                  <c:v>UK</c:v>
                </c:pt>
              </c:strCache>
            </c:strRef>
          </c:tx>
          <c:spPr>
            <a:solidFill>
              <a:schemeClr val="accent3"/>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'V2-Embase-Results'!$B$34:$L$34</c:f>
              <c:numCache>
                <c:formatCode>General</c:formatCode>
                <c:ptCount val="11"/>
                <c:pt idx="0">
                  <c:v>219</c:v>
                </c:pt>
                <c:pt idx="1">
                  <c:v>218</c:v>
                </c:pt>
                <c:pt idx="2">
                  <c:v>197</c:v>
                </c:pt>
                <c:pt idx="3">
                  <c:v>201</c:v>
                </c:pt>
                <c:pt idx="4">
                  <c:v>196</c:v>
                </c:pt>
                <c:pt idx="5">
                  <c:v>260</c:v>
                </c:pt>
                <c:pt idx="6">
                  <c:v>241</c:v>
                </c:pt>
                <c:pt idx="7">
                  <c:v>335</c:v>
                </c:pt>
                <c:pt idx="8">
                  <c:v>382</c:v>
                </c:pt>
                <c:pt idx="9">
                  <c:v>443</c:v>
                </c:pt>
                <c:pt idx="10">
                  <c:v>424</c:v>
                </c:pt>
              </c:numCache>
            </c:numRef>
          </c:val>
          <c:extLst>
            <c:ext xmlns:c16="http://schemas.microsoft.com/office/drawing/2014/chart" uri="{C3380CC4-5D6E-409C-BE32-E72D297353CC}">
              <c16:uniqueId val="{00000002-F2D1-4A1C-BDA8-2BDABCE1A9C9}"/>
            </c:ext>
          </c:extLst>
        </c:ser>
        <c:ser>
          <c:idx val="3"/>
          <c:order val="3"/>
          <c:tx>
            <c:strRef>
              <c:f>'V2-Embase-Results'!$A$35</c:f>
              <c:strCache>
                <c:ptCount val="1"/>
                <c:pt idx="0">
                  <c:v>Europe without UK</c:v>
                </c:pt>
              </c:strCache>
            </c:strRef>
          </c:tx>
          <c:spPr>
            <a:solidFill>
              <a:schemeClr val="accent4"/>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'V2-Embase-Results'!$B$35:$L$35</c:f>
              <c:numCache>
                <c:formatCode>General</c:formatCode>
                <c:ptCount val="11"/>
                <c:pt idx="0">
                  <c:v>318</c:v>
                </c:pt>
                <c:pt idx="1">
                  <c:v>316</c:v>
                </c:pt>
                <c:pt idx="2">
                  <c:v>276</c:v>
                </c:pt>
                <c:pt idx="3">
                  <c:v>264</c:v>
                </c:pt>
                <c:pt idx="4">
                  <c:v>271</c:v>
                </c:pt>
                <c:pt idx="5">
                  <c:v>308</c:v>
                </c:pt>
                <c:pt idx="6">
                  <c:v>364</c:v>
                </c:pt>
                <c:pt idx="7">
                  <c:v>400</c:v>
                </c:pt>
                <c:pt idx="8">
                  <c:v>526</c:v>
                </c:pt>
                <c:pt idx="9">
                  <c:v>489</c:v>
                </c:pt>
                <c:pt idx="10">
                  <c:v>607</c:v>
                </c:pt>
              </c:numCache>
            </c:numRef>
          </c:val>
          <c:extLst>
            <c:ext xmlns:c16="http://schemas.microsoft.com/office/drawing/2014/chart" uri="{C3380CC4-5D6E-409C-BE32-E72D297353CC}">
              <c16:uniqueId val="{00000003-F2D1-4A1C-BDA8-2BDABCE1A9C9}"/>
            </c:ext>
          </c:extLst>
        </c:ser>
        <c:ser>
          <c:idx val="4"/>
          <c:order val="4"/>
          <c:tx>
            <c:strRef>
              <c:f>'V2-Embase-Results'!$A$36</c:f>
              <c:strCache>
                <c:ptCount val="1"/>
                <c:pt idx="0">
                  <c:v>China</c:v>
                </c:pt>
              </c:strCache>
            </c:strRef>
          </c:tx>
          <c:spPr>
            <a:solidFill>
              <a:schemeClr val="accent5"/>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'V2-Embase-Results'!$B$36:$L$36</c:f>
              <c:numCache>
                <c:formatCode>General</c:formatCode>
                <c:ptCount val="11"/>
                <c:pt idx="0">
                  <c:v>34</c:v>
                </c:pt>
                <c:pt idx="1">
                  <c:v>35</c:v>
                </c:pt>
                <c:pt idx="2">
                  <c:v>45</c:v>
                </c:pt>
                <c:pt idx="3">
                  <c:v>45</c:v>
                </c:pt>
                <c:pt idx="4">
                  <c:v>70</c:v>
                </c:pt>
                <c:pt idx="5">
                  <c:v>99</c:v>
                </c:pt>
                <c:pt idx="6">
                  <c:v>199</c:v>
                </c:pt>
                <c:pt idx="7">
                  <c:v>167</c:v>
                </c:pt>
                <c:pt idx="8">
                  <c:v>170</c:v>
                </c:pt>
                <c:pt idx="9">
                  <c:v>182</c:v>
                </c:pt>
                <c:pt idx="10">
                  <c:v>179</c:v>
                </c:pt>
              </c:numCache>
            </c:numRef>
          </c:val>
          <c:extLst>
            <c:ext xmlns:c16="http://schemas.microsoft.com/office/drawing/2014/chart" uri="{C3380CC4-5D6E-409C-BE32-E72D297353CC}">
              <c16:uniqueId val="{00000004-F2D1-4A1C-BDA8-2BDABCE1A9C9}"/>
            </c:ext>
          </c:extLst>
        </c:ser>
        <c:ser>
          <c:idx val="5"/>
          <c:order val="5"/>
          <c:tx>
            <c:strRef>
              <c:f>'V2-Embase-Results'!$A$37</c:f>
              <c:strCache>
                <c:ptCount val="1"/>
                <c:pt idx="0">
                  <c:v>East Asia without China</c:v>
                </c:pt>
              </c:strCache>
            </c:strRef>
          </c:tx>
          <c:spPr>
            <a:solidFill>
              <a:schemeClr val="accent6"/>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'V2-Embase-Results'!$B$37:$L$37</c:f>
              <c:numCache>
                <c:formatCode>General</c:formatCode>
                <c:ptCount val="11"/>
                <c:pt idx="0">
                  <c:v>48</c:v>
                </c:pt>
                <c:pt idx="1">
                  <c:v>76</c:v>
                </c:pt>
                <c:pt idx="2">
                  <c:v>74</c:v>
                </c:pt>
                <c:pt idx="3">
                  <c:v>85</c:v>
                </c:pt>
                <c:pt idx="4">
                  <c:v>82</c:v>
                </c:pt>
                <c:pt idx="5">
                  <c:v>105</c:v>
                </c:pt>
                <c:pt idx="6">
                  <c:v>96</c:v>
                </c:pt>
                <c:pt idx="7">
                  <c:v>134</c:v>
                </c:pt>
                <c:pt idx="8">
                  <c:v>160</c:v>
                </c:pt>
                <c:pt idx="9">
                  <c:v>169</c:v>
                </c:pt>
                <c:pt idx="10">
                  <c:v>193</c:v>
                </c:pt>
              </c:numCache>
            </c:numRef>
          </c:val>
          <c:extLst>
            <c:ext xmlns:c16="http://schemas.microsoft.com/office/drawing/2014/chart" uri="{C3380CC4-5D6E-409C-BE32-E72D297353CC}">
              <c16:uniqueId val="{00000005-F2D1-4A1C-BDA8-2BDABCE1A9C9}"/>
            </c:ext>
          </c:extLst>
        </c:ser>
        <c:ser>
          <c:idx val="6"/>
          <c:order val="6"/>
          <c:tx>
            <c:strRef>
              <c:f>'V2-Embase-Results'!$A$38</c:f>
              <c:strCache>
                <c:ptCount val="1"/>
                <c:pt idx="0">
                  <c:v>Indian subcontinent</c:v>
                </c:pt>
              </c:strCache>
            </c:strRef>
          </c:tx>
          <c:spPr>
            <a:solidFill>
              <a:schemeClr val="accent1">
                <a:lumMod val="60000"/>
              </a:schemeClr>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'V2-Embase-Results'!$B$38:$L$38</c:f>
              <c:numCache>
                <c:formatCode>General</c:formatCode>
                <c:ptCount val="11"/>
                <c:pt idx="0">
                  <c:v>14</c:v>
                </c:pt>
                <c:pt idx="1">
                  <c:v>20</c:v>
                </c:pt>
                <c:pt idx="2">
                  <c:v>27</c:v>
                </c:pt>
                <c:pt idx="3">
                  <c:v>31</c:v>
                </c:pt>
                <c:pt idx="4">
                  <c:v>29</c:v>
                </c:pt>
                <c:pt idx="5">
                  <c:v>42</c:v>
                </c:pt>
                <c:pt idx="6">
                  <c:v>65</c:v>
                </c:pt>
                <c:pt idx="7">
                  <c:v>73</c:v>
                </c:pt>
                <c:pt idx="8">
                  <c:v>95</c:v>
                </c:pt>
                <c:pt idx="9">
                  <c:v>76</c:v>
                </c:pt>
                <c:pt idx="10">
                  <c:v>68</c:v>
                </c:pt>
              </c:numCache>
            </c:numRef>
          </c:val>
          <c:extLst>
            <c:ext xmlns:c16="http://schemas.microsoft.com/office/drawing/2014/chart" uri="{C3380CC4-5D6E-409C-BE32-E72D297353CC}">
              <c16:uniqueId val="{00000006-F2D1-4A1C-BDA8-2BDABCE1A9C9}"/>
            </c:ext>
          </c:extLst>
        </c:ser>
        <c:ser>
          <c:idx val="7"/>
          <c:order val="7"/>
          <c:tx>
            <c:strRef>
              <c:f>'V2-Embase-Results'!$A$39</c:f>
              <c:strCache>
                <c:ptCount val="1"/>
                <c:pt idx="0">
                  <c:v>South Asia without the Indian subcontinent</c:v>
                </c:pt>
              </c:strCache>
            </c:strRef>
          </c:tx>
          <c:spPr>
            <a:solidFill>
              <a:schemeClr val="accent2">
                <a:lumMod val="60000"/>
              </a:schemeClr>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'V2-Embase-Results'!$B$39:$L$39</c:f>
              <c:numCache>
                <c:formatCode>General</c:formatCode>
                <c:ptCount val="11"/>
                <c:pt idx="0">
                  <c:v>24</c:v>
                </c:pt>
                <c:pt idx="1">
                  <c:v>27</c:v>
                </c:pt>
                <c:pt idx="2">
                  <c:v>26</c:v>
                </c:pt>
                <c:pt idx="3">
                  <c:v>31</c:v>
                </c:pt>
                <c:pt idx="4">
                  <c:v>53</c:v>
                </c:pt>
                <c:pt idx="5">
                  <c:v>46</c:v>
                </c:pt>
                <c:pt idx="6">
                  <c:v>67</c:v>
                </c:pt>
                <c:pt idx="7">
                  <c:v>62</c:v>
                </c:pt>
                <c:pt idx="8">
                  <c:v>83</c:v>
                </c:pt>
                <c:pt idx="9">
                  <c:v>92</c:v>
                </c:pt>
                <c:pt idx="10">
                  <c:v>73</c:v>
                </c:pt>
              </c:numCache>
            </c:numRef>
          </c:val>
          <c:extLst>
            <c:ext xmlns:c16="http://schemas.microsoft.com/office/drawing/2014/chart" uri="{C3380CC4-5D6E-409C-BE32-E72D297353CC}">
              <c16:uniqueId val="{00000007-F2D1-4A1C-BDA8-2BDABCE1A9C9}"/>
            </c:ext>
          </c:extLst>
        </c:ser>
        <c:ser>
          <c:idx val="8"/>
          <c:order val="8"/>
          <c:tx>
            <c:strRef>
              <c:f>'V2-Embase-Results'!$A$40</c:f>
              <c:strCache>
                <c:ptCount val="1"/>
                <c:pt idx="0">
                  <c:v>Africa</c:v>
                </c:pt>
              </c:strCache>
            </c:strRef>
          </c:tx>
          <c:spPr>
            <a:solidFill>
              <a:schemeClr val="accent3">
                <a:lumMod val="60000"/>
              </a:schemeClr>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'V2-Embase-Results'!$B$40:$L$40</c:f>
              <c:numCache>
                <c:formatCode>General</c:formatCode>
                <c:ptCount val="11"/>
                <c:pt idx="0">
                  <c:v>27</c:v>
                </c:pt>
                <c:pt idx="1">
                  <c:v>38</c:v>
                </c:pt>
                <c:pt idx="2">
                  <c:v>37</c:v>
                </c:pt>
                <c:pt idx="3">
                  <c:v>55</c:v>
                </c:pt>
                <c:pt idx="4">
                  <c:v>41</c:v>
                </c:pt>
                <c:pt idx="5">
                  <c:v>56</c:v>
                </c:pt>
                <c:pt idx="6">
                  <c:v>70</c:v>
                </c:pt>
                <c:pt idx="7">
                  <c:v>64</c:v>
                </c:pt>
                <c:pt idx="8">
                  <c:v>77</c:v>
                </c:pt>
                <c:pt idx="9">
                  <c:v>88</c:v>
                </c:pt>
                <c:pt idx="10">
                  <c:v>94</c:v>
                </c:pt>
              </c:numCache>
            </c:numRef>
          </c:val>
          <c:extLst>
            <c:ext xmlns:c16="http://schemas.microsoft.com/office/drawing/2014/chart" uri="{C3380CC4-5D6E-409C-BE32-E72D297353CC}">
              <c16:uniqueId val="{00000008-F2D1-4A1C-BDA8-2BDABCE1A9C9}"/>
            </c:ext>
          </c:extLst>
        </c:ser>
        <c:ser>
          <c:idx val="9"/>
          <c:order val="9"/>
          <c:tx>
            <c:strRef>
              <c:f>'V2-Embase-Results'!$A$41</c:f>
              <c:strCache>
                <c:ptCount val="1"/>
                <c:pt idx="0">
                  <c:v>Middle East</c:v>
                </c:pt>
              </c:strCache>
            </c:strRef>
          </c:tx>
          <c:spPr>
            <a:solidFill>
              <a:schemeClr val="accent4">
                <a:lumMod val="60000"/>
              </a:schemeClr>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'V2-Embase-Results'!$B$41:$L$41</c:f>
              <c:numCache>
                <c:formatCode>General</c:formatCode>
                <c:ptCount val="11"/>
                <c:pt idx="0">
                  <c:v>52</c:v>
                </c:pt>
                <c:pt idx="1">
                  <c:v>37</c:v>
                </c:pt>
                <c:pt idx="2">
                  <c:v>45</c:v>
                </c:pt>
                <c:pt idx="3">
                  <c:v>65</c:v>
                </c:pt>
                <c:pt idx="4">
                  <c:v>64</c:v>
                </c:pt>
                <c:pt idx="5">
                  <c:v>88</c:v>
                </c:pt>
                <c:pt idx="6">
                  <c:v>124</c:v>
                </c:pt>
                <c:pt idx="7">
                  <c:v>164</c:v>
                </c:pt>
                <c:pt idx="8">
                  <c:v>174</c:v>
                </c:pt>
                <c:pt idx="9">
                  <c:v>200</c:v>
                </c:pt>
                <c:pt idx="10">
                  <c:v>174</c:v>
                </c:pt>
              </c:numCache>
            </c:numRef>
          </c:val>
          <c:extLst>
            <c:ext xmlns:c16="http://schemas.microsoft.com/office/drawing/2014/chart" uri="{C3380CC4-5D6E-409C-BE32-E72D297353CC}">
              <c16:uniqueId val="{00000009-F2D1-4A1C-BDA8-2BDABCE1A9C9}"/>
            </c:ext>
          </c:extLst>
        </c:ser>
        <c:ser>
          <c:idx val="10"/>
          <c:order val="10"/>
          <c:tx>
            <c:strRef>
              <c:f>'V2-Embase-Results'!$A$42</c:f>
              <c:strCache>
                <c:ptCount val="1"/>
                <c:pt idx="0">
                  <c:v>Aus-NZ</c:v>
                </c:pt>
              </c:strCache>
            </c:strRef>
          </c:tx>
          <c:spPr>
            <a:solidFill>
              <a:schemeClr val="accent5">
                <a:lumMod val="60000"/>
              </a:schemeClr>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'V2-Embase-Results'!$B$42:$L$42</c:f>
              <c:numCache>
                <c:formatCode>General</c:formatCode>
                <c:ptCount val="11"/>
                <c:pt idx="0">
                  <c:v>82</c:v>
                </c:pt>
                <c:pt idx="1">
                  <c:v>77</c:v>
                </c:pt>
                <c:pt idx="2">
                  <c:v>54</c:v>
                </c:pt>
                <c:pt idx="3">
                  <c:v>53</c:v>
                </c:pt>
                <c:pt idx="4">
                  <c:v>72</c:v>
                </c:pt>
                <c:pt idx="5">
                  <c:v>98</c:v>
                </c:pt>
                <c:pt idx="6">
                  <c:v>109</c:v>
                </c:pt>
                <c:pt idx="7">
                  <c:v>90</c:v>
                </c:pt>
                <c:pt idx="8">
                  <c:v>166</c:v>
                </c:pt>
                <c:pt idx="9">
                  <c:v>146</c:v>
                </c:pt>
                <c:pt idx="10">
                  <c:v>132</c:v>
                </c:pt>
              </c:numCache>
            </c:numRef>
          </c:val>
          <c:extLst>
            <c:ext xmlns:c16="http://schemas.microsoft.com/office/drawing/2014/chart" uri="{C3380CC4-5D6E-409C-BE32-E72D297353CC}">
              <c16:uniqueId val="{0000000A-F2D1-4A1C-BDA8-2BDABCE1A9C9}"/>
            </c:ext>
          </c:extLst>
        </c:ser>
        <c:ser>
          <c:idx val="11"/>
          <c:order val="11"/>
          <c:tx>
            <c:strRef>
              <c:f>'V2-Embase-Results'!$A$43</c:f>
              <c:strCache>
                <c:ptCount val="1"/>
                <c:pt idx="0">
                  <c:v>Multiple &amp; Other</c:v>
                </c:pt>
              </c:strCache>
            </c:strRef>
          </c:tx>
          <c:spPr>
            <a:solidFill>
              <a:schemeClr val="accent6">
                <a:lumMod val="60000"/>
              </a:schemeClr>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'V2-Embase-Results'!$B$43:$L$43</c:f>
              <c:numCache>
                <c:formatCode>General</c:formatCode>
                <c:ptCount val="11"/>
                <c:pt idx="0">
                  <c:v>164</c:v>
                </c:pt>
                <c:pt idx="1">
                  <c:v>203</c:v>
                </c:pt>
                <c:pt idx="2">
                  <c:v>149</c:v>
                </c:pt>
                <c:pt idx="3">
                  <c:v>121</c:v>
                </c:pt>
                <c:pt idx="4">
                  <c:v>180</c:v>
                </c:pt>
                <c:pt idx="5">
                  <c:v>217</c:v>
                </c:pt>
                <c:pt idx="6">
                  <c:v>248</c:v>
                </c:pt>
                <c:pt idx="7">
                  <c:v>254</c:v>
                </c:pt>
                <c:pt idx="8">
                  <c:v>260</c:v>
                </c:pt>
                <c:pt idx="9">
                  <c:v>275</c:v>
                </c:pt>
                <c:pt idx="10">
                  <c:v>357</c:v>
                </c:pt>
              </c:numCache>
            </c:numRef>
          </c:val>
          <c:extLst>
            <c:ext xmlns:c16="http://schemas.microsoft.com/office/drawing/2014/chart" uri="{C3380CC4-5D6E-409C-BE32-E72D297353CC}">
              <c16:uniqueId val="{0000000B-F2D1-4A1C-BDA8-2BDABCE1A9C9}"/>
            </c:ext>
          </c:extLst>
        </c:ser>
        <c:dLbls>
          <c:showLegendKey val="0"/>
          <c:showVal val="0"/>
          <c:showCatName val="0"/>
          <c:showSerName val="0"/>
          <c:showPercent val="0"/>
          <c:showBubbleSize val="0"/>
        </c:dLbls>
        <c:gapWidth val="30"/>
        <c:overlap val="100"/>
        <c:axId val="848519759"/>
        <c:axId val="848513999"/>
      </c:barChart>
      <c:catAx>
        <c:axId val="848519759"/>
        <c:scaling>
          <c:orientation val="minMax"/>
        </c:scaling>
        <c:delete val="0"/>
        <c:axPos val="b"/>
        <c:numFmt formatCode="General" sourceLinked="1"/>
        <c:majorTickMark val="in"/>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48513999"/>
        <c:crosses val="autoZero"/>
        <c:auto val="1"/>
        <c:lblAlgn val="ctr"/>
        <c:lblOffset val="100"/>
        <c:noMultiLvlLbl val="0"/>
      </c:catAx>
      <c:valAx>
        <c:axId val="848513999"/>
        <c:scaling>
          <c:orientation val="minMax"/>
        </c:scaling>
        <c:delete val="0"/>
        <c:axPos val="l"/>
        <c:majorGridlines>
          <c:spPr>
            <a:ln w="9525" cap="flat" cmpd="sng" algn="ctr">
              <a:noFill/>
              <a:round/>
            </a:ln>
            <a:effectLst/>
          </c:spPr>
        </c:majorGridlines>
        <c:numFmt formatCode="0%" sourceLinked="1"/>
        <c:majorTickMark val="in"/>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48519759"/>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2093362509117436E-2"/>
          <c:y val="2.7900302055567816E-2"/>
          <c:w val="0.70898569102103481"/>
          <c:h val="0.90721407658087216"/>
        </c:manualLayout>
      </c:layout>
      <c:barChart>
        <c:barDir val="col"/>
        <c:grouping val="percentStacked"/>
        <c:varyColors val="0"/>
        <c:ser>
          <c:idx val="0"/>
          <c:order val="0"/>
          <c:tx>
            <c:strRef>
              <c:f>Population!$A$2</c:f>
              <c:strCache>
                <c:ptCount val="1"/>
                <c:pt idx="0">
                  <c:v>US</c:v>
                </c:pt>
              </c:strCache>
            </c:strRef>
          </c:tx>
          <c:spPr>
            <a:solidFill>
              <a:schemeClr val="accent1"/>
            </a:solidFill>
            <a:ln>
              <a:noFill/>
            </a:ln>
            <a:effectLst/>
          </c:spPr>
          <c:invertIfNegative val="0"/>
          <c:cat>
            <c:strRef>
              <c:f>Population!$B$1</c:f>
              <c:strCache>
                <c:ptCount val="1"/>
                <c:pt idx="0">
                  <c:v>Population</c:v>
                </c:pt>
              </c:strCache>
            </c:strRef>
          </c:cat>
          <c:val>
            <c:numRef>
              <c:f>Population!$B$2</c:f>
              <c:numCache>
                <c:formatCode>General</c:formatCode>
                <c:ptCount val="1"/>
                <c:pt idx="0">
                  <c:v>348753.68</c:v>
                </c:pt>
              </c:numCache>
            </c:numRef>
          </c:val>
          <c:extLst>
            <c:ext xmlns:c16="http://schemas.microsoft.com/office/drawing/2014/chart" uri="{C3380CC4-5D6E-409C-BE32-E72D297353CC}">
              <c16:uniqueId val="{00000000-F0D1-4D63-8E10-E3518CA13D62}"/>
            </c:ext>
          </c:extLst>
        </c:ser>
        <c:ser>
          <c:idx val="1"/>
          <c:order val="1"/>
          <c:tx>
            <c:strRef>
              <c:f>Population!$A$3</c:f>
              <c:strCache>
                <c:ptCount val="1"/>
                <c:pt idx="0">
                  <c:v>North America without US</c:v>
                </c:pt>
              </c:strCache>
            </c:strRef>
          </c:tx>
          <c:spPr>
            <a:solidFill>
              <a:schemeClr val="accent2"/>
            </a:solidFill>
            <a:ln>
              <a:noFill/>
            </a:ln>
            <a:effectLst/>
          </c:spPr>
          <c:invertIfNegative val="0"/>
          <c:cat>
            <c:strRef>
              <c:f>Population!$B$1</c:f>
              <c:strCache>
                <c:ptCount val="1"/>
                <c:pt idx="0">
                  <c:v>Population</c:v>
                </c:pt>
              </c:strCache>
            </c:strRef>
          </c:cat>
          <c:val>
            <c:numRef>
              <c:f>Population!$B$3</c:f>
              <c:numCache>
                <c:formatCode>General</c:formatCode>
                <c:ptCount val="1"/>
                <c:pt idx="0">
                  <c:v>170659.277</c:v>
                </c:pt>
              </c:numCache>
            </c:numRef>
          </c:val>
          <c:extLst>
            <c:ext xmlns:c16="http://schemas.microsoft.com/office/drawing/2014/chart" uri="{C3380CC4-5D6E-409C-BE32-E72D297353CC}">
              <c16:uniqueId val="{00000001-F0D1-4D63-8E10-E3518CA13D62}"/>
            </c:ext>
          </c:extLst>
        </c:ser>
        <c:ser>
          <c:idx val="2"/>
          <c:order val="2"/>
          <c:tx>
            <c:strRef>
              <c:f>Population!$A$4</c:f>
              <c:strCache>
                <c:ptCount val="1"/>
                <c:pt idx="0">
                  <c:v>UK</c:v>
                </c:pt>
              </c:strCache>
            </c:strRef>
          </c:tx>
          <c:spPr>
            <a:solidFill>
              <a:schemeClr val="accent3"/>
            </a:solidFill>
            <a:ln>
              <a:noFill/>
            </a:ln>
            <a:effectLst/>
          </c:spPr>
          <c:invertIfNegative val="0"/>
          <c:cat>
            <c:strRef>
              <c:f>Population!$B$1</c:f>
              <c:strCache>
                <c:ptCount val="1"/>
                <c:pt idx="0">
                  <c:v>Population</c:v>
                </c:pt>
              </c:strCache>
            </c:strRef>
          </c:cat>
          <c:val>
            <c:numRef>
              <c:f>Population!$B$4</c:f>
              <c:numCache>
                <c:formatCode>General</c:formatCode>
                <c:ptCount val="1"/>
                <c:pt idx="0">
                  <c:v>69138.191999999995</c:v>
                </c:pt>
              </c:numCache>
            </c:numRef>
          </c:val>
          <c:extLst>
            <c:ext xmlns:c16="http://schemas.microsoft.com/office/drawing/2014/chart" uri="{C3380CC4-5D6E-409C-BE32-E72D297353CC}">
              <c16:uniqueId val="{00000002-F0D1-4D63-8E10-E3518CA13D62}"/>
            </c:ext>
          </c:extLst>
        </c:ser>
        <c:ser>
          <c:idx val="3"/>
          <c:order val="3"/>
          <c:tx>
            <c:strRef>
              <c:f>Population!$A$5</c:f>
              <c:strCache>
                <c:ptCount val="1"/>
                <c:pt idx="0">
                  <c:v>Europe without UK</c:v>
                </c:pt>
              </c:strCache>
            </c:strRef>
          </c:tx>
          <c:spPr>
            <a:solidFill>
              <a:schemeClr val="accent4"/>
            </a:solidFill>
            <a:ln>
              <a:noFill/>
            </a:ln>
            <a:effectLst/>
          </c:spPr>
          <c:invertIfNegative val="0"/>
          <c:cat>
            <c:strRef>
              <c:f>Population!$B$1</c:f>
              <c:strCache>
                <c:ptCount val="1"/>
                <c:pt idx="0">
                  <c:v>Population</c:v>
                </c:pt>
              </c:strCache>
            </c:strRef>
          </c:cat>
          <c:val>
            <c:numRef>
              <c:f>Population!$B$5</c:f>
              <c:numCache>
                <c:formatCode>General</c:formatCode>
                <c:ptCount val="1"/>
                <c:pt idx="0">
                  <c:v>692796.60499999998</c:v>
                </c:pt>
              </c:numCache>
            </c:numRef>
          </c:val>
          <c:extLst>
            <c:ext xmlns:c16="http://schemas.microsoft.com/office/drawing/2014/chart" uri="{C3380CC4-5D6E-409C-BE32-E72D297353CC}">
              <c16:uniqueId val="{00000003-F0D1-4D63-8E10-E3518CA13D62}"/>
            </c:ext>
          </c:extLst>
        </c:ser>
        <c:ser>
          <c:idx val="4"/>
          <c:order val="4"/>
          <c:tx>
            <c:strRef>
              <c:f>Population!$A$6</c:f>
              <c:strCache>
                <c:ptCount val="1"/>
                <c:pt idx="0">
                  <c:v>China</c:v>
                </c:pt>
              </c:strCache>
            </c:strRef>
          </c:tx>
          <c:spPr>
            <a:solidFill>
              <a:schemeClr val="accent5"/>
            </a:solidFill>
            <a:ln>
              <a:noFill/>
            </a:ln>
            <a:effectLst/>
          </c:spPr>
          <c:invertIfNegative val="0"/>
          <c:cat>
            <c:strRef>
              <c:f>Population!$B$1</c:f>
              <c:strCache>
                <c:ptCount val="1"/>
                <c:pt idx="0">
                  <c:v>Population</c:v>
                </c:pt>
              </c:strCache>
            </c:strRef>
          </c:cat>
          <c:val>
            <c:numRef>
              <c:f>Population!$B$6</c:f>
              <c:numCache>
                <c:formatCode>General</c:formatCode>
                <c:ptCount val="1"/>
                <c:pt idx="0">
                  <c:v>1427456.45</c:v>
                </c:pt>
              </c:numCache>
            </c:numRef>
          </c:val>
          <c:extLst>
            <c:ext xmlns:c16="http://schemas.microsoft.com/office/drawing/2014/chart" uri="{C3380CC4-5D6E-409C-BE32-E72D297353CC}">
              <c16:uniqueId val="{00000004-F0D1-4D63-8E10-E3518CA13D62}"/>
            </c:ext>
          </c:extLst>
        </c:ser>
        <c:ser>
          <c:idx val="5"/>
          <c:order val="5"/>
          <c:tx>
            <c:strRef>
              <c:f>Population!$A$7</c:f>
              <c:strCache>
                <c:ptCount val="1"/>
                <c:pt idx="0">
                  <c:v>East Asia without China</c:v>
                </c:pt>
              </c:strCache>
            </c:strRef>
          </c:tx>
          <c:spPr>
            <a:solidFill>
              <a:schemeClr val="accent6"/>
            </a:solidFill>
            <a:ln>
              <a:noFill/>
            </a:ln>
            <a:effectLst/>
          </c:spPr>
          <c:invertIfNegative val="0"/>
          <c:cat>
            <c:strRef>
              <c:f>Population!$B$1</c:f>
              <c:strCache>
                <c:ptCount val="1"/>
                <c:pt idx="0">
                  <c:v>Population</c:v>
                </c:pt>
              </c:strCache>
            </c:strRef>
          </c:cat>
          <c:val>
            <c:numRef>
              <c:f>Population!$B$7</c:f>
              <c:numCache>
                <c:formatCode>General</c:formatCode>
                <c:ptCount val="1"/>
                <c:pt idx="0">
                  <c:v>228658.95600000001</c:v>
                </c:pt>
              </c:numCache>
            </c:numRef>
          </c:val>
          <c:extLst>
            <c:ext xmlns:c16="http://schemas.microsoft.com/office/drawing/2014/chart" uri="{C3380CC4-5D6E-409C-BE32-E72D297353CC}">
              <c16:uniqueId val="{00000005-F0D1-4D63-8E10-E3518CA13D62}"/>
            </c:ext>
          </c:extLst>
        </c:ser>
        <c:ser>
          <c:idx val="6"/>
          <c:order val="6"/>
          <c:tx>
            <c:strRef>
              <c:f>Population!$A$8</c:f>
              <c:strCache>
                <c:ptCount val="1"/>
                <c:pt idx="0">
                  <c:v>Indian subcontinent</c:v>
                </c:pt>
              </c:strCache>
            </c:strRef>
          </c:tx>
          <c:spPr>
            <a:solidFill>
              <a:schemeClr val="accent1">
                <a:lumMod val="60000"/>
              </a:schemeClr>
            </a:solidFill>
            <a:ln>
              <a:noFill/>
            </a:ln>
            <a:effectLst/>
          </c:spPr>
          <c:invertIfNegative val="0"/>
          <c:cat>
            <c:strRef>
              <c:f>Population!$B$1</c:f>
              <c:strCache>
                <c:ptCount val="1"/>
                <c:pt idx="0">
                  <c:v>Population</c:v>
                </c:pt>
              </c:strCache>
            </c:strRef>
          </c:cat>
          <c:val>
            <c:numRef>
              <c:f>Population!$B$8</c:f>
              <c:numCache>
                <c:formatCode>General</c:formatCode>
                <c:ptCount val="1"/>
                <c:pt idx="0">
                  <c:v>1972488.753</c:v>
                </c:pt>
              </c:numCache>
            </c:numRef>
          </c:val>
          <c:extLst>
            <c:ext xmlns:c16="http://schemas.microsoft.com/office/drawing/2014/chart" uri="{C3380CC4-5D6E-409C-BE32-E72D297353CC}">
              <c16:uniqueId val="{00000006-F0D1-4D63-8E10-E3518CA13D62}"/>
            </c:ext>
          </c:extLst>
        </c:ser>
        <c:ser>
          <c:idx val="7"/>
          <c:order val="7"/>
          <c:tx>
            <c:strRef>
              <c:f>Population!$A$9</c:f>
              <c:strCache>
                <c:ptCount val="1"/>
                <c:pt idx="0">
                  <c:v>South Asia without the Indian subcontinent</c:v>
                </c:pt>
              </c:strCache>
            </c:strRef>
          </c:tx>
          <c:spPr>
            <a:solidFill>
              <a:schemeClr val="accent2">
                <a:lumMod val="60000"/>
              </a:schemeClr>
            </a:solidFill>
            <a:ln>
              <a:noFill/>
            </a:ln>
            <a:effectLst/>
          </c:spPr>
          <c:invertIfNegative val="0"/>
          <c:cat>
            <c:strRef>
              <c:f>Population!$B$1</c:f>
              <c:strCache>
                <c:ptCount val="1"/>
                <c:pt idx="0">
                  <c:v>Population</c:v>
                </c:pt>
              </c:strCache>
            </c:strRef>
          </c:cat>
          <c:val>
            <c:numRef>
              <c:f>Population!$B$9</c:f>
              <c:numCache>
                <c:formatCode>General</c:formatCode>
                <c:ptCount val="1"/>
                <c:pt idx="0">
                  <c:v>695149.429</c:v>
                </c:pt>
              </c:numCache>
            </c:numRef>
          </c:val>
          <c:extLst>
            <c:ext xmlns:c16="http://schemas.microsoft.com/office/drawing/2014/chart" uri="{C3380CC4-5D6E-409C-BE32-E72D297353CC}">
              <c16:uniqueId val="{00000007-F0D1-4D63-8E10-E3518CA13D62}"/>
            </c:ext>
          </c:extLst>
        </c:ser>
        <c:ser>
          <c:idx val="8"/>
          <c:order val="8"/>
          <c:tx>
            <c:strRef>
              <c:f>Population!$A$10</c:f>
              <c:strCache>
                <c:ptCount val="1"/>
                <c:pt idx="0">
                  <c:v>Africa</c:v>
                </c:pt>
              </c:strCache>
            </c:strRef>
          </c:tx>
          <c:spPr>
            <a:solidFill>
              <a:schemeClr val="accent3">
                <a:lumMod val="60000"/>
              </a:schemeClr>
            </a:solidFill>
            <a:ln>
              <a:noFill/>
            </a:ln>
            <a:effectLst/>
          </c:spPr>
          <c:invertIfNegative val="0"/>
          <c:cat>
            <c:strRef>
              <c:f>Population!$B$1</c:f>
              <c:strCache>
                <c:ptCount val="1"/>
                <c:pt idx="0">
                  <c:v>Population</c:v>
                </c:pt>
              </c:strCache>
            </c:strRef>
          </c:cat>
          <c:val>
            <c:numRef>
              <c:f>Population!$B$10</c:f>
              <c:numCache>
                <c:formatCode>General</c:formatCode>
                <c:ptCount val="1"/>
                <c:pt idx="0">
                  <c:v>1512068.8419999999</c:v>
                </c:pt>
              </c:numCache>
            </c:numRef>
          </c:val>
          <c:extLst>
            <c:ext xmlns:c16="http://schemas.microsoft.com/office/drawing/2014/chart" uri="{C3380CC4-5D6E-409C-BE32-E72D297353CC}">
              <c16:uniqueId val="{00000008-F0D1-4D63-8E10-E3518CA13D62}"/>
            </c:ext>
          </c:extLst>
        </c:ser>
        <c:ser>
          <c:idx val="9"/>
          <c:order val="9"/>
          <c:tx>
            <c:strRef>
              <c:f>Population!$A$11</c:f>
              <c:strCache>
                <c:ptCount val="1"/>
                <c:pt idx="0">
                  <c:v>Middle East</c:v>
                </c:pt>
              </c:strCache>
            </c:strRef>
          </c:tx>
          <c:spPr>
            <a:solidFill>
              <a:schemeClr val="accent4">
                <a:lumMod val="60000"/>
              </a:schemeClr>
            </a:solidFill>
            <a:ln>
              <a:noFill/>
            </a:ln>
            <a:effectLst/>
          </c:spPr>
          <c:invertIfNegative val="0"/>
          <c:cat>
            <c:strRef>
              <c:f>Population!$B$1</c:f>
              <c:strCache>
                <c:ptCount val="1"/>
                <c:pt idx="0">
                  <c:v>Population</c:v>
                </c:pt>
              </c:strCache>
            </c:strRef>
          </c:cat>
          <c:val>
            <c:numRef>
              <c:f>Population!$B$11</c:f>
              <c:numCache>
                <c:formatCode>General</c:formatCode>
                <c:ptCount val="1"/>
                <c:pt idx="0">
                  <c:v>376946.745</c:v>
                </c:pt>
              </c:numCache>
            </c:numRef>
          </c:val>
          <c:extLst>
            <c:ext xmlns:c16="http://schemas.microsoft.com/office/drawing/2014/chart" uri="{C3380CC4-5D6E-409C-BE32-E72D297353CC}">
              <c16:uniqueId val="{00000009-F0D1-4D63-8E10-E3518CA13D62}"/>
            </c:ext>
          </c:extLst>
        </c:ser>
        <c:ser>
          <c:idx val="10"/>
          <c:order val="10"/>
          <c:tx>
            <c:strRef>
              <c:f>Population!$A$12</c:f>
              <c:strCache>
                <c:ptCount val="1"/>
                <c:pt idx="0">
                  <c:v>Aus-NZ</c:v>
                </c:pt>
              </c:strCache>
            </c:strRef>
          </c:tx>
          <c:spPr>
            <a:solidFill>
              <a:schemeClr val="accent5">
                <a:lumMod val="60000"/>
              </a:schemeClr>
            </a:solidFill>
            <a:ln>
              <a:noFill/>
            </a:ln>
            <a:effectLst/>
          </c:spPr>
          <c:invertIfNegative val="0"/>
          <c:cat>
            <c:strRef>
              <c:f>Population!$B$1</c:f>
              <c:strCache>
                <c:ptCount val="1"/>
                <c:pt idx="0">
                  <c:v>Population</c:v>
                </c:pt>
              </c:strCache>
            </c:strRef>
          </c:cat>
          <c:val>
            <c:numRef>
              <c:f>Population!$B$12</c:f>
              <c:numCache>
                <c:formatCode>General</c:formatCode>
                <c:ptCount val="1"/>
                <c:pt idx="0">
                  <c:v>31927.149000000001</c:v>
                </c:pt>
              </c:numCache>
            </c:numRef>
          </c:val>
          <c:extLst>
            <c:ext xmlns:c16="http://schemas.microsoft.com/office/drawing/2014/chart" uri="{C3380CC4-5D6E-409C-BE32-E72D297353CC}">
              <c16:uniqueId val="{0000000A-F0D1-4D63-8E10-E3518CA13D62}"/>
            </c:ext>
          </c:extLst>
        </c:ser>
        <c:ser>
          <c:idx val="11"/>
          <c:order val="11"/>
          <c:tx>
            <c:strRef>
              <c:f>Population!$A$13</c:f>
              <c:strCache>
                <c:ptCount val="1"/>
                <c:pt idx="0">
                  <c:v>Multiple &amp; Other</c:v>
                </c:pt>
              </c:strCache>
            </c:strRef>
          </c:tx>
          <c:spPr>
            <a:solidFill>
              <a:srgbClr val="2F641C"/>
            </a:solidFill>
            <a:ln>
              <a:noFill/>
            </a:ln>
            <a:effectLst/>
          </c:spPr>
          <c:invertIfNegative val="0"/>
          <c:cat>
            <c:strRef>
              <c:f>Population!$B$1</c:f>
              <c:strCache>
                <c:ptCount val="1"/>
                <c:pt idx="0">
                  <c:v>Population</c:v>
                </c:pt>
              </c:strCache>
            </c:strRef>
          </c:cat>
          <c:val>
            <c:numRef>
              <c:f>Population!$B$13</c:f>
              <c:numCache>
                <c:formatCode>General</c:formatCode>
                <c:ptCount val="1"/>
                <c:pt idx="0">
                  <c:v>623972.44799999997</c:v>
                </c:pt>
              </c:numCache>
            </c:numRef>
          </c:val>
          <c:extLst>
            <c:ext xmlns:c16="http://schemas.microsoft.com/office/drawing/2014/chart" uri="{C3380CC4-5D6E-409C-BE32-E72D297353CC}">
              <c16:uniqueId val="{0000000B-F0D1-4D63-8E10-E3518CA13D62}"/>
            </c:ext>
          </c:extLst>
        </c:ser>
        <c:dLbls>
          <c:showLegendKey val="0"/>
          <c:showVal val="0"/>
          <c:showCatName val="0"/>
          <c:showSerName val="0"/>
          <c:showPercent val="0"/>
          <c:showBubbleSize val="0"/>
        </c:dLbls>
        <c:gapWidth val="49"/>
        <c:overlap val="100"/>
        <c:axId val="826392719"/>
        <c:axId val="826394639"/>
      </c:barChart>
      <c:catAx>
        <c:axId val="826392719"/>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26394639"/>
        <c:crosses val="autoZero"/>
        <c:auto val="1"/>
        <c:lblAlgn val="ctr"/>
        <c:lblOffset val="100"/>
        <c:noMultiLvlLbl val="0"/>
      </c:catAx>
      <c:valAx>
        <c:axId val="826394639"/>
        <c:scaling>
          <c:orientation val="minMax"/>
        </c:scaling>
        <c:delete val="0"/>
        <c:axPos val="l"/>
        <c:majorGridlines>
          <c:spPr>
            <a:ln w="9525" cap="flat" cmpd="sng" algn="ctr">
              <a:noFill/>
              <a:round/>
            </a:ln>
            <a:effectLst/>
          </c:spPr>
        </c:majorGridlines>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2639271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'V1-Medline-Results'!$A$47</c:f>
              <c:strCache>
                <c:ptCount val="1"/>
                <c:pt idx="0">
                  <c:v>MEDLINE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'V1-Medline-Results'!$B$46:$L$46</c:f>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f>'V1-Medline-Results'!$B$47:$L$47</c:f>
              <c:numCache>
                <c:formatCode>General</c:formatCode>
                <c:ptCount val="11"/>
                <c:pt idx="0">
                  <c:v>1613</c:v>
                </c:pt>
                <c:pt idx="1">
                  <c:v>1737</c:v>
                </c:pt>
                <c:pt idx="2">
                  <c:v>1659</c:v>
                </c:pt>
                <c:pt idx="3">
                  <c:v>1602</c:v>
                </c:pt>
                <c:pt idx="4">
                  <c:v>1714</c:v>
                </c:pt>
                <c:pt idx="5">
                  <c:v>1909</c:v>
                </c:pt>
                <c:pt idx="6">
                  <c:v>2201</c:v>
                </c:pt>
                <c:pt idx="7">
                  <c:v>1889</c:v>
                </c:pt>
                <c:pt idx="8">
                  <c:v>1371</c:v>
                </c:pt>
                <c:pt idx="9">
                  <c:v>1306</c:v>
                </c:pt>
                <c:pt idx="10">
                  <c:v>2489</c:v>
                </c:pt>
              </c:numCache>
            </c:numRef>
          </c:val>
          <c:extLst>
            <c:ext xmlns:c16="http://schemas.microsoft.com/office/drawing/2014/chart" uri="{C3380CC4-5D6E-409C-BE32-E72D297353CC}">
              <c16:uniqueId val="{00000000-4F63-42C0-916B-17703185A686}"/>
            </c:ext>
          </c:extLst>
        </c:ser>
        <c:ser>
          <c:idx val="1"/>
          <c:order val="1"/>
          <c:tx>
            <c:strRef>
              <c:f>'V1-Medline-Results'!$A$48</c:f>
              <c:strCache>
                <c:ptCount val="1"/>
                <c:pt idx="0">
                  <c:v>Embase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'V1-Medline-Results'!$B$46:$L$46</c:f>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f>'V1-Medline-Results'!$B$48:$L$48</c:f>
              <c:numCache>
                <c:formatCode>General</c:formatCode>
                <c:ptCount val="11"/>
                <c:pt idx="0">
                  <c:v>2469</c:v>
                </c:pt>
                <c:pt idx="1">
                  <c:v>2635</c:v>
                </c:pt>
                <c:pt idx="2">
                  <c:v>2404</c:v>
                </c:pt>
                <c:pt idx="3">
                  <c:v>2389</c:v>
                </c:pt>
                <c:pt idx="4">
                  <c:v>2788</c:v>
                </c:pt>
                <c:pt idx="5">
                  <c:v>3257</c:v>
                </c:pt>
                <c:pt idx="6">
                  <c:v>3845</c:v>
                </c:pt>
                <c:pt idx="7">
                  <c:v>4151</c:v>
                </c:pt>
                <c:pt idx="8">
                  <c:v>4577</c:v>
                </c:pt>
                <c:pt idx="9">
                  <c:v>4650</c:v>
                </c:pt>
                <c:pt idx="10">
                  <c:v>4564</c:v>
                </c:pt>
              </c:numCache>
            </c:numRef>
          </c:val>
          <c:extLst>
            <c:ext xmlns:c16="http://schemas.microsoft.com/office/drawing/2014/chart" uri="{C3380CC4-5D6E-409C-BE32-E72D297353CC}">
              <c16:uniqueId val="{00000001-4F63-42C0-916B-17703185A686}"/>
            </c:ext>
          </c:extLst>
        </c:ser>
        <c:dLbls>
          <c:showLegendKey val="0"/>
          <c:showVal val="0"/>
          <c:showCatName val="0"/>
          <c:showSerName val="0"/>
          <c:showPercent val="0"/>
          <c:showBubbleSize val="0"/>
        </c:dLbls>
        <c:gapWidth val="30"/>
        <c:axId val="1994965888"/>
        <c:axId val="1994967808"/>
      </c:barChart>
      <c:catAx>
        <c:axId val="1994965888"/>
        <c:scaling>
          <c:orientation val="minMax"/>
        </c:scaling>
        <c:delete val="0"/>
        <c:axPos val="b"/>
        <c:numFmt formatCode="General" sourceLinked="1"/>
        <c:majorTickMark val="in"/>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994967808"/>
        <c:crosses val="autoZero"/>
        <c:auto val="1"/>
        <c:lblAlgn val="ctr"/>
        <c:lblOffset val="100"/>
        <c:noMultiLvlLbl val="0"/>
      </c:catAx>
      <c:valAx>
        <c:axId val="1994967808"/>
        <c:scaling>
          <c:orientation val="minMax"/>
        </c:scaling>
        <c:delete val="0"/>
        <c:axPos val="l"/>
        <c:majorGridlines>
          <c:spPr>
            <a:ln w="9525" cap="flat" cmpd="sng" algn="ctr">
              <a:noFill/>
              <a:round/>
            </a:ln>
            <a:effectLst/>
          </c:spPr>
        </c:majorGridlines>
        <c:numFmt formatCode="General" sourceLinked="1"/>
        <c:majorTickMark val="in"/>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994965888"/>
        <c:crosses val="autoZero"/>
        <c:crossBetween val="between"/>
      </c:valAx>
      <c:spPr>
        <a:noFill/>
        <a:ln>
          <a:noFill/>
        </a:ln>
        <a:effectLst/>
      </c:spPr>
    </c:plotArea>
    <c:legend>
      <c:legendPos val="l"/>
      <c:layout>
        <c:manualLayout>
          <c:xMode val="edge"/>
          <c:yMode val="edge"/>
          <c:x val="6.4850843060959796E-3"/>
          <c:y val="0.27187594971681173"/>
          <c:w val="6.8882488910676054E-2"/>
          <c:h val="0.50294377676474655"/>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'V1-Medline-Results'!$A$32</c:f>
              <c:strCache>
                <c:ptCount val="1"/>
                <c:pt idx="0">
                  <c:v>US</c:v>
                </c:pt>
              </c:strCache>
            </c:strRef>
          </c:tx>
          <c:spPr>
            <a:solidFill>
              <a:srgbClr val="156082"/>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'V1-Medline-Results'!$B$32:$L$32</c:f>
              <c:numCache>
                <c:formatCode>General</c:formatCode>
                <c:ptCount val="11"/>
                <c:pt idx="0">
                  <c:v>932</c:v>
                </c:pt>
                <c:pt idx="1">
                  <c:v>946</c:v>
                </c:pt>
                <c:pt idx="2">
                  <c:v>902</c:v>
                </c:pt>
                <c:pt idx="3">
                  <c:v>795</c:v>
                </c:pt>
                <c:pt idx="4">
                  <c:v>866</c:v>
                </c:pt>
                <c:pt idx="5">
                  <c:v>892</c:v>
                </c:pt>
                <c:pt idx="6">
                  <c:v>973</c:v>
                </c:pt>
                <c:pt idx="7">
                  <c:v>830</c:v>
                </c:pt>
                <c:pt idx="8">
                  <c:v>563</c:v>
                </c:pt>
                <c:pt idx="9">
                  <c:v>597</c:v>
                </c:pt>
                <c:pt idx="10">
                  <c:v>1026</c:v>
                </c:pt>
              </c:numCache>
            </c:numRef>
          </c:val>
          <c:extLst>
            <c:ext xmlns:c16="http://schemas.microsoft.com/office/drawing/2014/chart" uri="{C3380CC4-5D6E-409C-BE32-E72D297353CC}">
              <c16:uniqueId val="{00000000-8C52-468C-951F-98644F676403}"/>
            </c:ext>
          </c:extLst>
        </c:ser>
        <c:ser>
          <c:idx val="1"/>
          <c:order val="1"/>
          <c:tx>
            <c:strRef>
              <c:f>'V1-Medline-Results'!$A$33</c:f>
              <c:strCache>
                <c:ptCount val="1"/>
                <c:pt idx="0">
                  <c:v>North America without US</c:v>
                </c:pt>
              </c:strCache>
            </c:strRef>
          </c:tx>
          <c:spPr>
            <a:solidFill>
              <a:srgbClr val="FF0000"/>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'V1-Medline-Results'!$B$33:$L$33</c:f>
              <c:numCache>
                <c:formatCode>General</c:formatCode>
                <c:ptCount val="11"/>
                <c:pt idx="0">
                  <c:v>68</c:v>
                </c:pt>
                <c:pt idx="1">
                  <c:v>71</c:v>
                </c:pt>
                <c:pt idx="2">
                  <c:v>59</c:v>
                </c:pt>
                <c:pt idx="3">
                  <c:v>78</c:v>
                </c:pt>
                <c:pt idx="4">
                  <c:v>66</c:v>
                </c:pt>
                <c:pt idx="5">
                  <c:v>83</c:v>
                </c:pt>
                <c:pt idx="6">
                  <c:v>100</c:v>
                </c:pt>
                <c:pt idx="7">
                  <c:v>99</c:v>
                </c:pt>
                <c:pt idx="8">
                  <c:v>68</c:v>
                </c:pt>
                <c:pt idx="9">
                  <c:v>65</c:v>
                </c:pt>
                <c:pt idx="10">
                  <c:v>73</c:v>
                </c:pt>
              </c:numCache>
            </c:numRef>
          </c:val>
          <c:extLst>
            <c:ext xmlns:c16="http://schemas.microsoft.com/office/drawing/2014/chart" uri="{C3380CC4-5D6E-409C-BE32-E72D297353CC}">
              <c16:uniqueId val="{00000001-8C52-468C-951F-98644F676403}"/>
            </c:ext>
          </c:extLst>
        </c:ser>
        <c:ser>
          <c:idx val="2"/>
          <c:order val="2"/>
          <c:tx>
            <c:strRef>
              <c:f>'V1-Medline-Results'!$A$34</c:f>
              <c:strCache>
                <c:ptCount val="1"/>
                <c:pt idx="0">
                  <c:v>UK</c:v>
                </c:pt>
              </c:strCache>
            </c:strRef>
          </c:tx>
          <c:spPr>
            <a:solidFill>
              <a:srgbClr val="4DAF4A"/>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'V1-Medline-Results'!$B$34:$L$34</c:f>
              <c:numCache>
                <c:formatCode>General</c:formatCode>
                <c:ptCount val="11"/>
                <c:pt idx="0">
                  <c:v>121</c:v>
                </c:pt>
                <c:pt idx="1">
                  <c:v>148</c:v>
                </c:pt>
                <c:pt idx="2">
                  <c:v>136</c:v>
                </c:pt>
                <c:pt idx="3">
                  <c:v>143</c:v>
                </c:pt>
                <c:pt idx="4">
                  <c:v>153</c:v>
                </c:pt>
                <c:pt idx="5">
                  <c:v>184</c:v>
                </c:pt>
                <c:pt idx="6">
                  <c:v>183</c:v>
                </c:pt>
                <c:pt idx="7">
                  <c:v>168</c:v>
                </c:pt>
                <c:pt idx="8">
                  <c:v>119</c:v>
                </c:pt>
                <c:pt idx="9">
                  <c:v>103</c:v>
                </c:pt>
                <c:pt idx="10">
                  <c:v>250</c:v>
                </c:pt>
              </c:numCache>
            </c:numRef>
          </c:val>
          <c:extLst>
            <c:ext xmlns:c16="http://schemas.microsoft.com/office/drawing/2014/chart" uri="{C3380CC4-5D6E-409C-BE32-E72D297353CC}">
              <c16:uniqueId val="{00000002-8C52-468C-951F-98644F676403}"/>
            </c:ext>
          </c:extLst>
        </c:ser>
        <c:ser>
          <c:idx val="3"/>
          <c:order val="3"/>
          <c:tx>
            <c:strRef>
              <c:f>'V1-Medline-Results'!$A$35</c:f>
              <c:strCache>
                <c:ptCount val="1"/>
                <c:pt idx="0">
                  <c:v>Europe without UK</c:v>
                </c:pt>
              </c:strCache>
            </c:strRef>
          </c:tx>
          <c:spPr>
            <a:solidFill>
              <a:srgbClr val="984EA3"/>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'V1-Medline-Results'!$B$35:$L$35</c:f>
              <c:numCache>
                <c:formatCode>General</c:formatCode>
                <c:ptCount val="11"/>
                <c:pt idx="0">
                  <c:v>252</c:v>
                </c:pt>
                <c:pt idx="1">
                  <c:v>302</c:v>
                </c:pt>
                <c:pt idx="2">
                  <c:v>265</c:v>
                </c:pt>
                <c:pt idx="3">
                  <c:v>235</c:v>
                </c:pt>
                <c:pt idx="4">
                  <c:v>254</c:v>
                </c:pt>
                <c:pt idx="5">
                  <c:v>256</c:v>
                </c:pt>
                <c:pt idx="6">
                  <c:v>304</c:v>
                </c:pt>
                <c:pt idx="7">
                  <c:v>254</c:v>
                </c:pt>
                <c:pt idx="8">
                  <c:v>192</c:v>
                </c:pt>
                <c:pt idx="9">
                  <c:v>146</c:v>
                </c:pt>
                <c:pt idx="10">
                  <c:v>438</c:v>
                </c:pt>
              </c:numCache>
            </c:numRef>
          </c:val>
          <c:extLst>
            <c:ext xmlns:c16="http://schemas.microsoft.com/office/drawing/2014/chart" uri="{C3380CC4-5D6E-409C-BE32-E72D297353CC}">
              <c16:uniqueId val="{00000003-8C52-468C-951F-98644F676403}"/>
            </c:ext>
          </c:extLst>
        </c:ser>
        <c:ser>
          <c:idx val="4"/>
          <c:order val="4"/>
          <c:tx>
            <c:strRef>
              <c:f>'V1-Medline-Results'!$A$36</c:f>
              <c:strCache>
                <c:ptCount val="1"/>
                <c:pt idx="0">
                  <c:v>China</c:v>
                </c:pt>
              </c:strCache>
            </c:strRef>
          </c:tx>
          <c:spPr>
            <a:solidFill>
              <a:srgbClr val="FF7F00"/>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'V1-Medline-Results'!$B$36:$L$36</c:f>
              <c:numCache>
                <c:formatCode>General</c:formatCode>
                <c:ptCount val="11"/>
                <c:pt idx="0">
                  <c:v>14</c:v>
                </c:pt>
                <c:pt idx="1">
                  <c:v>30</c:v>
                </c:pt>
                <c:pt idx="2">
                  <c:v>28</c:v>
                </c:pt>
                <c:pt idx="3">
                  <c:v>46</c:v>
                </c:pt>
                <c:pt idx="4">
                  <c:v>70</c:v>
                </c:pt>
                <c:pt idx="5">
                  <c:v>95</c:v>
                </c:pt>
                <c:pt idx="6">
                  <c:v>181</c:v>
                </c:pt>
                <c:pt idx="7">
                  <c:v>124</c:v>
                </c:pt>
                <c:pt idx="8">
                  <c:v>79</c:v>
                </c:pt>
                <c:pt idx="9">
                  <c:v>73</c:v>
                </c:pt>
                <c:pt idx="10">
                  <c:v>163</c:v>
                </c:pt>
              </c:numCache>
            </c:numRef>
          </c:val>
          <c:extLst>
            <c:ext xmlns:c16="http://schemas.microsoft.com/office/drawing/2014/chart" uri="{C3380CC4-5D6E-409C-BE32-E72D297353CC}">
              <c16:uniqueId val="{00000004-8C52-468C-951F-98644F676403}"/>
            </c:ext>
          </c:extLst>
        </c:ser>
        <c:ser>
          <c:idx val="5"/>
          <c:order val="5"/>
          <c:tx>
            <c:strRef>
              <c:f>'V1-Medline-Results'!$A$37</c:f>
              <c:strCache>
                <c:ptCount val="1"/>
                <c:pt idx="0">
                  <c:v>East Asia without China</c:v>
                </c:pt>
              </c:strCache>
            </c:strRef>
          </c:tx>
          <c:spPr>
            <a:solidFill>
              <a:srgbClr val="FFFF33"/>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'V1-Medline-Results'!$B$37:$L$37</c:f>
              <c:numCache>
                <c:formatCode>General</c:formatCode>
                <c:ptCount val="11"/>
                <c:pt idx="0">
                  <c:v>39</c:v>
                </c:pt>
                <c:pt idx="1">
                  <c:v>61</c:v>
                </c:pt>
                <c:pt idx="2">
                  <c:v>66</c:v>
                </c:pt>
                <c:pt idx="3">
                  <c:v>50</c:v>
                </c:pt>
                <c:pt idx="4">
                  <c:v>61</c:v>
                </c:pt>
                <c:pt idx="5">
                  <c:v>90</c:v>
                </c:pt>
                <c:pt idx="6">
                  <c:v>75</c:v>
                </c:pt>
                <c:pt idx="7">
                  <c:v>82</c:v>
                </c:pt>
                <c:pt idx="8">
                  <c:v>44</c:v>
                </c:pt>
                <c:pt idx="9">
                  <c:v>42</c:v>
                </c:pt>
                <c:pt idx="10">
                  <c:v>104</c:v>
                </c:pt>
              </c:numCache>
            </c:numRef>
          </c:val>
          <c:extLst>
            <c:ext xmlns:c16="http://schemas.microsoft.com/office/drawing/2014/chart" uri="{C3380CC4-5D6E-409C-BE32-E72D297353CC}">
              <c16:uniqueId val="{00000005-8C52-468C-951F-98644F676403}"/>
            </c:ext>
          </c:extLst>
        </c:ser>
        <c:ser>
          <c:idx val="6"/>
          <c:order val="6"/>
          <c:tx>
            <c:strRef>
              <c:f>'V1-Medline-Results'!$A$38</c:f>
              <c:strCache>
                <c:ptCount val="1"/>
                <c:pt idx="0">
                  <c:v>Indian subcontinent</c:v>
                </c:pt>
              </c:strCache>
            </c:strRef>
          </c:tx>
          <c:spPr>
            <a:solidFill>
              <a:srgbClr val="A65628"/>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'V1-Medline-Results'!$B$38:$L$38</c:f>
              <c:numCache>
                <c:formatCode>General</c:formatCode>
                <c:ptCount val="11"/>
                <c:pt idx="0">
                  <c:v>4</c:v>
                </c:pt>
                <c:pt idx="1">
                  <c:v>7</c:v>
                </c:pt>
                <c:pt idx="2">
                  <c:v>11</c:v>
                </c:pt>
                <c:pt idx="3">
                  <c:v>22</c:v>
                </c:pt>
                <c:pt idx="4">
                  <c:v>12</c:v>
                </c:pt>
                <c:pt idx="5">
                  <c:v>24</c:v>
                </c:pt>
                <c:pt idx="6">
                  <c:v>31</c:v>
                </c:pt>
                <c:pt idx="7">
                  <c:v>23</c:v>
                </c:pt>
                <c:pt idx="8">
                  <c:v>31</c:v>
                </c:pt>
                <c:pt idx="9">
                  <c:v>31</c:v>
                </c:pt>
                <c:pt idx="10">
                  <c:v>36</c:v>
                </c:pt>
              </c:numCache>
            </c:numRef>
          </c:val>
          <c:extLst>
            <c:ext xmlns:c16="http://schemas.microsoft.com/office/drawing/2014/chart" uri="{C3380CC4-5D6E-409C-BE32-E72D297353CC}">
              <c16:uniqueId val="{00000006-8C52-468C-951F-98644F676403}"/>
            </c:ext>
          </c:extLst>
        </c:ser>
        <c:ser>
          <c:idx val="7"/>
          <c:order val="7"/>
          <c:tx>
            <c:strRef>
              <c:f>'V1-Medline-Results'!$A$39</c:f>
              <c:strCache>
                <c:ptCount val="1"/>
                <c:pt idx="0">
                  <c:v>South Asia without the Indian subcontinent</c:v>
                </c:pt>
              </c:strCache>
            </c:strRef>
          </c:tx>
          <c:spPr>
            <a:solidFill>
              <a:srgbClr val="F781BF"/>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'V1-Medline-Results'!$B$39:$L$39</c:f>
              <c:numCache>
                <c:formatCode>General</c:formatCode>
                <c:ptCount val="11"/>
                <c:pt idx="0">
                  <c:v>5</c:v>
                </c:pt>
                <c:pt idx="1">
                  <c:v>2</c:v>
                </c:pt>
                <c:pt idx="2">
                  <c:v>15</c:v>
                </c:pt>
                <c:pt idx="3">
                  <c:v>14</c:v>
                </c:pt>
                <c:pt idx="4">
                  <c:v>23</c:v>
                </c:pt>
                <c:pt idx="5">
                  <c:v>26</c:v>
                </c:pt>
                <c:pt idx="6">
                  <c:v>37</c:v>
                </c:pt>
                <c:pt idx="7">
                  <c:v>22</c:v>
                </c:pt>
                <c:pt idx="8">
                  <c:v>22</c:v>
                </c:pt>
                <c:pt idx="9">
                  <c:v>18</c:v>
                </c:pt>
                <c:pt idx="10">
                  <c:v>33</c:v>
                </c:pt>
              </c:numCache>
            </c:numRef>
          </c:val>
          <c:extLst>
            <c:ext xmlns:c16="http://schemas.microsoft.com/office/drawing/2014/chart" uri="{C3380CC4-5D6E-409C-BE32-E72D297353CC}">
              <c16:uniqueId val="{00000007-8C52-468C-951F-98644F676403}"/>
            </c:ext>
          </c:extLst>
        </c:ser>
        <c:ser>
          <c:idx val="8"/>
          <c:order val="8"/>
          <c:tx>
            <c:strRef>
              <c:f>'V1-Medline-Results'!$A$40</c:f>
              <c:strCache>
                <c:ptCount val="1"/>
                <c:pt idx="0">
                  <c:v>Africa</c:v>
                </c:pt>
              </c:strCache>
            </c:strRef>
          </c:tx>
          <c:spPr>
            <a:solidFill>
              <a:srgbClr val="17BECF"/>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'V1-Medline-Results'!$B$40:$L$40</c:f>
              <c:numCache>
                <c:formatCode>General</c:formatCode>
                <c:ptCount val="11"/>
                <c:pt idx="0">
                  <c:v>23</c:v>
                </c:pt>
                <c:pt idx="1">
                  <c:v>23</c:v>
                </c:pt>
                <c:pt idx="2">
                  <c:v>20</c:v>
                </c:pt>
                <c:pt idx="3">
                  <c:v>32</c:v>
                </c:pt>
                <c:pt idx="4">
                  <c:v>32</c:v>
                </c:pt>
                <c:pt idx="5">
                  <c:v>37</c:v>
                </c:pt>
                <c:pt idx="6">
                  <c:v>48</c:v>
                </c:pt>
                <c:pt idx="7">
                  <c:v>49</c:v>
                </c:pt>
                <c:pt idx="8">
                  <c:v>41</c:v>
                </c:pt>
                <c:pt idx="9">
                  <c:v>33</c:v>
                </c:pt>
                <c:pt idx="10">
                  <c:v>61</c:v>
                </c:pt>
              </c:numCache>
            </c:numRef>
          </c:val>
          <c:extLst>
            <c:ext xmlns:c16="http://schemas.microsoft.com/office/drawing/2014/chart" uri="{C3380CC4-5D6E-409C-BE32-E72D297353CC}">
              <c16:uniqueId val="{00000008-8C52-468C-951F-98644F676403}"/>
            </c:ext>
          </c:extLst>
        </c:ser>
        <c:ser>
          <c:idx val="9"/>
          <c:order val="9"/>
          <c:tx>
            <c:strRef>
              <c:f>'V1-Medline-Results'!$A$41</c:f>
              <c:strCache>
                <c:ptCount val="1"/>
                <c:pt idx="0">
                  <c:v>Middle East</c:v>
                </c:pt>
              </c:strCache>
            </c:strRef>
          </c:tx>
          <c:spPr>
            <a:solidFill>
              <a:schemeClr val="accent2">
                <a:lumMod val="40000"/>
                <a:lumOff val="60000"/>
              </a:schemeClr>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'V1-Medline-Results'!$B$41:$L$41</c:f>
              <c:numCache>
                <c:formatCode>General</c:formatCode>
                <c:ptCount val="11"/>
                <c:pt idx="0">
                  <c:v>38</c:v>
                </c:pt>
                <c:pt idx="1">
                  <c:v>28</c:v>
                </c:pt>
                <c:pt idx="2">
                  <c:v>31</c:v>
                </c:pt>
                <c:pt idx="3">
                  <c:v>53</c:v>
                </c:pt>
                <c:pt idx="4">
                  <c:v>49</c:v>
                </c:pt>
                <c:pt idx="5">
                  <c:v>56</c:v>
                </c:pt>
                <c:pt idx="6">
                  <c:v>88</c:v>
                </c:pt>
                <c:pt idx="7">
                  <c:v>83</c:v>
                </c:pt>
                <c:pt idx="8">
                  <c:v>57</c:v>
                </c:pt>
                <c:pt idx="9">
                  <c:v>54</c:v>
                </c:pt>
                <c:pt idx="10">
                  <c:v>105</c:v>
                </c:pt>
              </c:numCache>
            </c:numRef>
          </c:val>
          <c:extLst>
            <c:ext xmlns:c16="http://schemas.microsoft.com/office/drawing/2014/chart" uri="{C3380CC4-5D6E-409C-BE32-E72D297353CC}">
              <c16:uniqueId val="{00000009-8C52-468C-951F-98644F676403}"/>
            </c:ext>
          </c:extLst>
        </c:ser>
        <c:ser>
          <c:idx val="10"/>
          <c:order val="10"/>
          <c:tx>
            <c:strRef>
              <c:f>'V1-Medline-Results'!$A$42</c:f>
              <c:strCache>
                <c:ptCount val="1"/>
                <c:pt idx="0">
                  <c:v>Aus-NZ</c:v>
                </c:pt>
              </c:strCache>
            </c:strRef>
          </c:tx>
          <c:spPr>
            <a:solidFill>
              <a:srgbClr val="0D3512"/>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'V1-Medline-Results'!$B$42:$L$42</c:f>
              <c:numCache>
                <c:formatCode>General</c:formatCode>
                <c:ptCount val="11"/>
                <c:pt idx="0">
                  <c:v>63</c:v>
                </c:pt>
                <c:pt idx="1">
                  <c:v>54</c:v>
                </c:pt>
                <c:pt idx="2">
                  <c:v>53</c:v>
                </c:pt>
                <c:pt idx="3">
                  <c:v>69</c:v>
                </c:pt>
                <c:pt idx="4">
                  <c:v>52</c:v>
                </c:pt>
                <c:pt idx="5">
                  <c:v>89</c:v>
                </c:pt>
                <c:pt idx="6">
                  <c:v>69</c:v>
                </c:pt>
                <c:pt idx="7">
                  <c:v>76</c:v>
                </c:pt>
                <c:pt idx="8">
                  <c:v>94</c:v>
                </c:pt>
                <c:pt idx="9">
                  <c:v>84</c:v>
                </c:pt>
                <c:pt idx="10">
                  <c:v>112</c:v>
                </c:pt>
              </c:numCache>
            </c:numRef>
          </c:val>
          <c:extLst>
            <c:ext xmlns:c16="http://schemas.microsoft.com/office/drawing/2014/chart" uri="{C3380CC4-5D6E-409C-BE32-E72D297353CC}">
              <c16:uniqueId val="{0000000A-8C52-468C-951F-98644F676403}"/>
            </c:ext>
          </c:extLst>
        </c:ser>
        <c:ser>
          <c:idx val="11"/>
          <c:order val="11"/>
          <c:tx>
            <c:strRef>
              <c:f>'V1-Medline-Results'!$A$43</c:f>
              <c:strCache>
                <c:ptCount val="1"/>
                <c:pt idx="0">
                  <c:v>Multiple &amp; Other</c:v>
                </c:pt>
              </c:strCache>
            </c:strRef>
          </c:tx>
          <c:spPr>
            <a:solidFill>
              <a:srgbClr val="999999"/>
            </a:solidFill>
            <a:ln>
              <a:noFill/>
            </a:ln>
            <a:effectLst/>
          </c:spPr>
          <c:invertIfNegative val="0"/>
          <c:cat>
            <c:strRef>
              <c:f>'V1-Medline-Results'!$B$31:$L$31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'V1-Medline-Results'!$B$43:$L$43</c:f>
              <c:numCache>
                <c:formatCode>General</c:formatCode>
                <c:ptCount val="11"/>
                <c:pt idx="0">
                  <c:v>54</c:v>
                </c:pt>
                <c:pt idx="1">
                  <c:v>65</c:v>
                </c:pt>
                <c:pt idx="2">
                  <c:v>73</c:v>
                </c:pt>
                <c:pt idx="3">
                  <c:v>65</c:v>
                </c:pt>
                <c:pt idx="4">
                  <c:v>76</c:v>
                </c:pt>
                <c:pt idx="5">
                  <c:v>77</c:v>
                </c:pt>
                <c:pt idx="6">
                  <c:v>112</c:v>
                </c:pt>
                <c:pt idx="7">
                  <c:v>79</c:v>
                </c:pt>
                <c:pt idx="8">
                  <c:v>61</c:v>
                </c:pt>
                <c:pt idx="9">
                  <c:v>60</c:v>
                </c:pt>
                <c:pt idx="10">
                  <c:v>88</c:v>
                </c:pt>
              </c:numCache>
            </c:numRef>
          </c:val>
          <c:extLst>
            <c:ext xmlns:c16="http://schemas.microsoft.com/office/drawing/2014/chart" uri="{C3380CC4-5D6E-409C-BE32-E72D297353CC}">
              <c16:uniqueId val="{0000000B-8C52-468C-951F-98644F676403}"/>
            </c:ext>
          </c:extLst>
        </c:ser>
        <c:dLbls>
          <c:showLegendKey val="0"/>
          <c:showVal val="0"/>
          <c:showCatName val="0"/>
          <c:showSerName val="0"/>
          <c:showPercent val="0"/>
          <c:showBubbleSize val="0"/>
        </c:dLbls>
        <c:gapWidth val="30"/>
        <c:overlap val="100"/>
        <c:axId val="848519759"/>
        <c:axId val="848513999"/>
      </c:barChart>
      <c:catAx>
        <c:axId val="848519759"/>
        <c:scaling>
          <c:orientation val="minMax"/>
        </c:scaling>
        <c:delete val="0"/>
        <c:axPos val="b"/>
        <c:numFmt formatCode="General" sourceLinked="1"/>
        <c:majorTickMark val="in"/>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48513999"/>
        <c:crosses val="autoZero"/>
        <c:auto val="1"/>
        <c:lblAlgn val="ctr"/>
        <c:lblOffset val="100"/>
        <c:noMultiLvlLbl val="0"/>
      </c:catAx>
      <c:valAx>
        <c:axId val="848513999"/>
        <c:scaling>
          <c:orientation val="minMax"/>
        </c:scaling>
        <c:delete val="0"/>
        <c:axPos val="l"/>
        <c:majorGridlines>
          <c:spPr>
            <a:ln w="9525" cap="flat" cmpd="sng" algn="ctr">
              <a:noFill/>
              <a:round/>
            </a:ln>
            <a:effectLst/>
          </c:spPr>
        </c:majorGridlines>
        <c:numFmt formatCode="0%" sourceLinked="1"/>
        <c:majorTickMark val="in"/>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48519759"/>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800" b="1" i="0" u="none" strike="noStrike" baseline="0">
                <a:solidFill>
                  <a:sysClr val="windowText" lastClr="000000"/>
                </a:solidFill>
              </a:rPr>
              <a:t>Total Number of EHR Publications with Geotagging Over Time in Embase  (.mp.) </a:t>
            </a:r>
            <a:endParaRPr lang="en-US" sz="18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1"/>
          <c:order val="0"/>
          <c:tx>
            <c:v>Embase</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'V1-Embase-Results'!$B$44:$L$44</c:f>
              <c:numCache>
                <c:formatCode>General</c:formatCode>
                <c:ptCount val="11"/>
                <c:pt idx="0">
                  <c:v>2469</c:v>
                </c:pt>
                <c:pt idx="1">
                  <c:v>2635</c:v>
                </c:pt>
                <c:pt idx="2">
                  <c:v>2404</c:v>
                </c:pt>
                <c:pt idx="3">
                  <c:v>2389</c:v>
                </c:pt>
                <c:pt idx="4">
                  <c:v>2788</c:v>
                </c:pt>
                <c:pt idx="5">
                  <c:v>3257</c:v>
                </c:pt>
                <c:pt idx="6">
                  <c:v>3845</c:v>
                </c:pt>
                <c:pt idx="7">
                  <c:v>4151</c:v>
                </c:pt>
                <c:pt idx="8">
                  <c:v>4577</c:v>
                </c:pt>
                <c:pt idx="9">
                  <c:v>4650</c:v>
                </c:pt>
                <c:pt idx="10">
                  <c:v>4564</c:v>
                </c:pt>
              </c:numCache>
            </c:numRef>
          </c:val>
          <c:extLst>
            <c:ext xmlns:c16="http://schemas.microsoft.com/office/drawing/2014/chart" uri="{C3380CC4-5D6E-409C-BE32-E72D297353CC}">
              <c16:uniqueId val="{00000001-54AA-4CD2-B6E3-AE52C5FB350B}"/>
            </c:ext>
          </c:extLst>
        </c:ser>
        <c:dLbls>
          <c:dLblPos val="outEnd"/>
          <c:showLegendKey val="0"/>
          <c:showVal val="1"/>
          <c:showCatName val="0"/>
          <c:showSerName val="0"/>
          <c:showPercent val="0"/>
          <c:showBubbleSize val="0"/>
        </c:dLbls>
        <c:gapWidth val="30"/>
        <c:axId val="1994965888"/>
        <c:axId val="1994967808"/>
      </c:barChart>
      <c:catAx>
        <c:axId val="1994965888"/>
        <c:scaling>
          <c:orientation val="minMax"/>
        </c:scaling>
        <c:delete val="0"/>
        <c:axPos val="b"/>
        <c:numFmt formatCode="General" sourceLinked="1"/>
        <c:majorTickMark val="in"/>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994967808"/>
        <c:crosses val="autoZero"/>
        <c:auto val="1"/>
        <c:lblAlgn val="ctr"/>
        <c:lblOffset val="100"/>
        <c:noMultiLvlLbl val="0"/>
      </c:catAx>
      <c:valAx>
        <c:axId val="1994967808"/>
        <c:scaling>
          <c:orientation val="minMax"/>
        </c:scaling>
        <c:delete val="0"/>
        <c:axPos val="l"/>
        <c:majorGridlines>
          <c:spPr>
            <a:ln w="9525" cap="flat" cmpd="sng" algn="ctr">
              <a:noFill/>
              <a:round/>
            </a:ln>
            <a:effectLst/>
          </c:spPr>
        </c:majorGridlines>
        <c:numFmt formatCode="General" sourceLinked="1"/>
        <c:majorTickMark val="in"/>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994965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'V2-Embase-Results'!$A$32</c:f>
              <c:strCache>
                <c:ptCount val="1"/>
                <c:pt idx="0">
                  <c:v>US</c:v>
                </c:pt>
              </c:strCache>
            </c:strRef>
          </c:tx>
          <c:spPr>
            <a:solidFill>
              <a:srgbClr val="156082"/>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'V2-Embase-Results'!$B$32:$L$32</c:f>
              <c:numCache>
                <c:formatCode>General</c:formatCode>
                <c:ptCount val="11"/>
                <c:pt idx="0">
                  <c:v>1071</c:v>
                </c:pt>
                <c:pt idx="1">
                  <c:v>1066</c:v>
                </c:pt>
                <c:pt idx="2">
                  <c:v>957</c:v>
                </c:pt>
                <c:pt idx="3">
                  <c:v>847</c:v>
                </c:pt>
                <c:pt idx="4">
                  <c:v>1027</c:v>
                </c:pt>
                <c:pt idx="5">
                  <c:v>1215</c:v>
                </c:pt>
                <c:pt idx="6">
                  <c:v>1387</c:v>
                </c:pt>
                <c:pt idx="7">
                  <c:v>1541</c:v>
                </c:pt>
                <c:pt idx="8">
                  <c:v>1619</c:v>
                </c:pt>
                <c:pt idx="9">
                  <c:v>1695</c:v>
                </c:pt>
                <c:pt idx="10">
                  <c:v>1573</c:v>
                </c:pt>
              </c:numCache>
            </c:numRef>
          </c:val>
          <c:extLst>
            <c:ext xmlns:c16="http://schemas.microsoft.com/office/drawing/2014/chart" uri="{C3380CC4-5D6E-409C-BE32-E72D297353CC}">
              <c16:uniqueId val="{00000000-6C0A-4286-B412-2EFABC253383}"/>
            </c:ext>
          </c:extLst>
        </c:ser>
        <c:ser>
          <c:idx val="1"/>
          <c:order val="1"/>
          <c:tx>
            <c:strRef>
              <c:f>'V2-Embase-Results'!$A$33</c:f>
              <c:strCache>
                <c:ptCount val="1"/>
                <c:pt idx="0">
                  <c:v>North America without US</c:v>
                </c:pt>
              </c:strCache>
            </c:strRef>
          </c:tx>
          <c:spPr>
            <a:solidFill>
              <a:srgbClr val="FF0000"/>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'V2-Embase-Results'!$B$33:$L$33</c:f>
              <c:numCache>
                <c:formatCode>General</c:formatCode>
                <c:ptCount val="11"/>
                <c:pt idx="0">
                  <c:v>94</c:v>
                </c:pt>
                <c:pt idx="1">
                  <c:v>122</c:v>
                </c:pt>
                <c:pt idx="2">
                  <c:v>93</c:v>
                </c:pt>
                <c:pt idx="3">
                  <c:v>89</c:v>
                </c:pt>
                <c:pt idx="4">
                  <c:v>99</c:v>
                </c:pt>
                <c:pt idx="5">
                  <c:v>117</c:v>
                </c:pt>
                <c:pt idx="6">
                  <c:v>146</c:v>
                </c:pt>
                <c:pt idx="7">
                  <c:v>136</c:v>
                </c:pt>
                <c:pt idx="8">
                  <c:v>142</c:v>
                </c:pt>
                <c:pt idx="9">
                  <c:v>132</c:v>
                </c:pt>
                <c:pt idx="10">
                  <c:v>154</c:v>
                </c:pt>
              </c:numCache>
            </c:numRef>
          </c:val>
          <c:extLst>
            <c:ext xmlns:c16="http://schemas.microsoft.com/office/drawing/2014/chart" uri="{C3380CC4-5D6E-409C-BE32-E72D297353CC}">
              <c16:uniqueId val="{00000001-6C0A-4286-B412-2EFABC253383}"/>
            </c:ext>
          </c:extLst>
        </c:ser>
        <c:ser>
          <c:idx val="2"/>
          <c:order val="2"/>
          <c:tx>
            <c:strRef>
              <c:f>'V2-Embase-Results'!$A$34</c:f>
              <c:strCache>
                <c:ptCount val="1"/>
                <c:pt idx="0">
                  <c:v>UK</c:v>
                </c:pt>
              </c:strCache>
            </c:strRef>
          </c:tx>
          <c:spPr>
            <a:solidFill>
              <a:srgbClr val="4DAF4A"/>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'V2-Embase-Results'!$B$34:$L$34</c:f>
              <c:numCache>
                <c:formatCode>General</c:formatCode>
                <c:ptCount val="11"/>
                <c:pt idx="0">
                  <c:v>219</c:v>
                </c:pt>
                <c:pt idx="1">
                  <c:v>218</c:v>
                </c:pt>
                <c:pt idx="2">
                  <c:v>197</c:v>
                </c:pt>
                <c:pt idx="3">
                  <c:v>201</c:v>
                </c:pt>
                <c:pt idx="4">
                  <c:v>196</c:v>
                </c:pt>
                <c:pt idx="5">
                  <c:v>260</c:v>
                </c:pt>
                <c:pt idx="6">
                  <c:v>241</c:v>
                </c:pt>
                <c:pt idx="7">
                  <c:v>335</c:v>
                </c:pt>
                <c:pt idx="8">
                  <c:v>382</c:v>
                </c:pt>
                <c:pt idx="9">
                  <c:v>443</c:v>
                </c:pt>
                <c:pt idx="10">
                  <c:v>424</c:v>
                </c:pt>
              </c:numCache>
            </c:numRef>
          </c:val>
          <c:extLst>
            <c:ext xmlns:c16="http://schemas.microsoft.com/office/drawing/2014/chart" uri="{C3380CC4-5D6E-409C-BE32-E72D297353CC}">
              <c16:uniqueId val="{00000002-6C0A-4286-B412-2EFABC253383}"/>
            </c:ext>
          </c:extLst>
        </c:ser>
        <c:ser>
          <c:idx val="3"/>
          <c:order val="3"/>
          <c:tx>
            <c:strRef>
              <c:f>'V2-Embase-Results'!$A$35</c:f>
              <c:strCache>
                <c:ptCount val="1"/>
                <c:pt idx="0">
                  <c:v>Europe without UK</c:v>
                </c:pt>
              </c:strCache>
            </c:strRef>
          </c:tx>
          <c:spPr>
            <a:solidFill>
              <a:srgbClr val="984EA3"/>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'V2-Embase-Results'!$B$35:$L$35</c:f>
              <c:numCache>
                <c:formatCode>General</c:formatCode>
                <c:ptCount val="11"/>
                <c:pt idx="0">
                  <c:v>318</c:v>
                </c:pt>
                <c:pt idx="1">
                  <c:v>316</c:v>
                </c:pt>
                <c:pt idx="2">
                  <c:v>276</c:v>
                </c:pt>
                <c:pt idx="3">
                  <c:v>264</c:v>
                </c:pt>
                <c:pt idx="4">
                  <c:v>271</c:v>
                </c:pt>
                <c:pt idx="5">
                  <c:v>308</c:v>
                </c:pt>
                <c:pt idx="6">
                  <c:v>364</c:v>
                </c:pt>
                <c:pt idx="7">
                  <c:v>400</c:v>
                </c:pt>
                <c:pt idx="8">
                  <c:v>526</c:v>
                </c:pt>
                <c:pt idx="9">
                  <c:v>489</c:v>
                </c:pt>
                <c:pt idx="10">
                  <c:v>607</c:v>
                </c:pt>
              </c:numCache>
            </c:numRef>
          </c:val>
          <c:extLst>
            <c:ext xmlns:c16="http://schemas.microsoft.com/office/drawing/2014/chart" uri="{C3380CC4-5D6E-409C-BE32-E72D297353CC}">
              <c16:uniqueId val="{00000003-6C0A-4286-B412-2EFABC253383}"/>
            </c:ext>
          </c:extLst>
        </c:ser>
        <c:ser>
          <c:idx val="4"/>
          <c:order val="4"/>
          <c:tx>
            <c:strRef>
              <c:f>'V2-Embase-Results'!$A$36</c:f>
              <c:strCache>
                <c:ptCount val="1"/>
                <c:pt idx="0">
                  <c:v>China</c:v>
                </c:pt>
              </c:strCache>
            </c:strRef>
          </c:tx>
          <c:spPr>
            <a:solidFill>
              <a:srgbClr val="FF7F00"/>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'V2-Embase-Results'!$B$36:$L$36</c:f>
              <c:numCache>
                <c:formatCode>General</c:formatCode>
                <c:ptCount val="11"/>
                <c:pt idx="0">
                  <c:v>34</c:v>
                </c:pt>
                <c:pt idx="1">
                  <c:v>35</c:v>
                </c:pt>
                <c:pt idx="2">
                  <c:v>45</c:v>
                </c:pt>
                <c:pt idx="3">
                  <c:v>45</c:v>
                </c:pt>
                <c:pt idx="4">
                  <c:v>70</c:v>
                </c:pt>
                <c:pt idx="5">
                  <c:v>99</c:v>
                </c:pt>
                <c:pt idx="6">
                  <c:v>199</c:v>
                </c:pt>
                <c:pt idx="7">
                  <c:v>167</c:v>
                </c:pt>
                <c:pt idx="8">
                  <c:v>170</c:v>
                </c:pt>
                <c:pt idx="9">
                  <c:v>182</c:v>
                </c:pt>
                <c:pt idx="10">
                  <c:v>179</c:v>
                </c:pt>
              </c:numCache>
            </c:numRef>
          </c:val>
          <c:extLst>
            <c:ext xmlns:c16="http://schemas.microsoft.com/office/drawing/2014/chart" uri="{C3380CC4-5D6E-409C-BE32-E72D297353CC}">
              <c16:uniqueId val="{00000004-6C0A-4286-B412-2EFABC253383}"/>
            </c:ext>
          </c:extLst>
        </c:ser>
        <c:ser>
          <c:idx val="5"/>
          <c:order val="5"/>
          <c:tx>
            <c:strRef>
              <c:f>'V2-Embase-Results'!$A$37</c:f>
              <c:strCache>
                <c:ptCount val="1"/>
                <c:pt idx="0">
                  <c:v>East Asia without China</c:v>
                </c:pt>
              </c:strCache>
            </c:strRef>
          </c:tx>
          <c:spPr>
            <a:solidFill>
              <a:srgbClr val="FFFF33"/>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'V2-Embase-Results'!$B$37:$L$37</c:f>
              <c:numCache>
                <c:formatCode>General</c:formatCode>
                <c:ptCount val="11"/>
                <c:pt idx="0">
                  <c:v>48</c:v>
                </c:pt>
                <c:pt idx="1">
                  <c:v>76</c:v>
                </c:pt>
                <c:pt idx="2">
                  <c:v>74</c:v>
                </c:pt>
                <c:pt idx="3">
                  <c:v>85</c:v>
                </c:pt>
                <c:pt idx="4">
                  <c:v>82</c:v>
                </c:pt>
                <c:pt idx="5">
                  <c:v>105</c:v>
                </c:pt>
                <c:pt idx="6">
                  <c:v>96</c:v>
                </c:pt>
                <c:pt idx="7">
                  <c:v>134</c:v>
                </c:pt>
                <c:pt idx="8">
                  <c:v>160</c:v>
                </c:pt>
                <c:pt idx="9">
                  <c:v>169</c:v>
                </c:pt>
                <c:pt idx="10">
                  <c:v>193</c:v>
                </c:pt>
              </c:numCache>
            </c:numRef>
          </c:val>
          <c:extLst>
            <c:ext xmlns:c16="http://schemas.microsoft.com/office/drawing/2014/chart" uri="{C3380CC4-5D6E-409C-BE32-E72D297353CC}">
              <c16:uniqueId val="{00000005-6C0A-4286-B412-2EFABC253383}"/>
            </c:ext>
          </c:extLst>
        </c:ser>
        <c:ser>
          <c:idx val="6"/>
          <c:order val="6"/>
          <c:tx>
            <c:strRef>
              <c:f>'V2-Embase-Results'!$A$38</c:f>
              <c:strCache>
                <c:ptCount val="1"/>
                <c:pt idx="0">
                  <c:v>Indian subcontinent</c:v>
                </c:pt>
              </c:strCache>
            </c:strRef>
          </c:tx>
          <c:spPr>
            <a:solidFill>
              <a:srgbClr val="A65628"/>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'V2-Embase-Results'!$B$38:$L$38</c:f>
              <c:numCache>
                <c:formatCode>General</c:formatCode>
                <c:ptCount val="11"/>
                <c:pt idx="0">
                  <c:v>14</c:v>
                </c:pt>
                <c:pt idx="1">
                  <c:v>20</c:v>
                </c:pt>
                <c:pt idx="2">
                  <c:v>27</c:v>
                </c:pt>
                <c:pt idx="3">
                  <c:v>31</c:v>
                </c:pt>
                <c:pt idx="4">
                  <c:v>29</c:v>
                </c:pt>
                <c:pt idx="5">
                  <c:v>42</c:v>
                </c:pt>
                <c:pt idx="6">
                  <c:v>65</c:v>
                </c:pt>
                <c:pt idx="7">
                  <c:v>73</c:v>
                </c:pt>
                <c:pt idx="8">
                  <c:v>95</c:v>
                </c:pt>
                <c:pt idx="9">
                  <c:v>76</c:v>
                </c:pt>
                <c:pt idx="10">
                  <c:v>68</c:v>
                </c:pt>
              </c:numCache>
            </c:numRef>
          </c:val>
          <c:extLst>
            <c:ext xmlns:c16="http://schemas.microsoft.com/office/drawing/2014/chart" uri="{C3380CC4-5D6E-409C-BE32-E72D297353CC}">
              <c16:uniqueId val="{00000006-6C0A-4286-B412-2EFABC253383}"/>
            </c:ext>
          </c:extLst>
        </c:ser>
        <c:ser>
          <c:idx val="7"/>
          <c:order val="7"/>
          <c:tx>
            <c:strRef>
              <c:f>'V2-Embase-Results'!$A$39</c:f>
              <c:strCache>
                <c:ptCount val="1"/>
                <c:pt idx="0">
                  <c:v>South Asia without the Indian subcontinent</c:v>
                </c:pt>
              </c:strCache>
            </c:strRef>
          </c:tx>
          <c:spPr>
            <a:solidFill>
              <a:srgbClr val="F781BF"/>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'V2-Embase-Results'!$B$39:$L$39</c:f>
              <c:numCache>
                <c:formatCode>General</c:formatCode>
                <c:ptCount val="11"/>
                <c:pt idx="0">
                  <c:v>24</c:v>
                </c:pt>
                <c:pt idx="1">
                  <c:v>27</c:v>
                </c:pt>
                <c:pt idx="2">
                  <c:v>26</c:v>
                </c:pt>
                <c:pt idx="3">
                  <c:v>31</c:v>
                </c:pt>
                <c:pt idx="4">
                  <c:v>53</c:v>
                </c:pt>
                <c:pt idx="5">
                  <c:v>46</c:v>
                </c:pt>
                <c:pt idx="6">
                  <c:v>67</c:v>
                </c:pt>
                <c:pt idx="7">
                  <c:v>62</c:v>
                </c:pt>
                <c:pt idx="8">
                  <c:v>83</c:v>
                </c:pt>
                <c:pt idx="9">
                  <c:v>92</c:v>
                </c:pt>
                <c:pt idx="10">
                  <c:v>73</c:v>
                </c:pt>
              </c:numCache>
            </c:numRef>
          </c:val>
          <c:extLst>
            <c:ext xmlns:c16="http://schemas.microsoft.com/office/drawing/2014/chart" uri="{C3380CC4-5D6E-409C-BE32-E72D297353CC}">
              <c16:uniqueId val="{00000007-6C0A-4286-B412-2EFABC253383}"/>
            </c:ext>
          </c:extLst>
        </c:ser>
        <c:ser>
          <c:idx val="8"/>
          <c:order val="8"/>
          <c:tx>
            <c:strRef>
              <c:f>'V2-Embase-Results'!$A$40</c:f>
              <c:strCache>
                <c:ptCount val="1"/>
                <c:pt idx="0">
                  <c:v>Africa</c:v>
                </c:pt>
              </c:strCache>
            </c:strRef>
          </c:tx>
          <c:spPr>
            <a:solidFill>
              <a:srgbClr val="17BECF"/>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'V2-Embase-Results'!$B$40:$L$40</c:f>
              <c:numCache>
                <c:formatCode>General</c:formatCode>
                <c:ptCount val="11"/>
                <c:pt idx="0">
                  <c:v>27</c:v>
                </c:pt>
                <c:pt idx="1">
                  <c:v>38</c:v>
                </c:pt>
                <c:pt idx="2">
                  <c:v>37</c:v>
                </c:pt>
                <c:pt idx="3">
                  <c:v>55</c:v>
                </c:pt>
                <c:pt idx="4">
                  <c:v>41</c:v>
                </c:pt>
                <c:pt idx="5">
                  <c:v>56</c:v>
                </c:pt>
                <c:pt idx="6">
                  <c:v>70</c:v>
                </c:pt>
                <c:pt idx="7">
                  <c:v>64</c:v>
                </c:pt>
                <c:pt idx="8">
                  <c:v>77</c:v>
                </c:pt>
                <c:pt idx="9">
                  <c:v>88</c:v>
                </c:pt>
                <c:pt idx="10">
                  <c:v>94</c:v>
                </c:pt>
              </c:numCache>
            </c:numRef>
          </c:val>
          <c:extLst>
            <c:ext xmlns:c16="http://schemas.microsoft.com/office/drawing/2014/chart" uri="{C3380CC4-5D6E-409C-BE32-E72D297353CC}">
              <c16:uniqueId val="{00000008-6C0A-4286-B412-2EFABC253383}"/>
            </c:ext>
          </c:extLst>
        </c:ser>
        <c:ser>
          <c:idx val="9"/>
          <c:order val="9"/>
          <c:tx>
            <c:strRef>
              <c:f>'V2-Embase-Results'!$A$41</c:f>
              <c:strCache>
                <c:ptCount val="1"/>
                <c:pt idx="0">
                  <c:v>Middle East</c:v>
                </c:pt>
              </c:strCache>
            </c:strRef>
          </c:tx>
          <c:spPr>
            <a:solidFill>
              <a:schemeClr val="accent2">
                <a:lumMod val="40000"/>
                <a:lumOff val="60000"/>
              </a:schemeClr>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'V2-Embase-Results'!$B$41:$L$41</c:f>
              <c:numCache>
                <c:formatCode>General</c:formatCode>
                <c:ptCount val="11"/>
                <c:pt idx="0">
                  <c:v>52</c:v>
                </c:pt>
                <c:pt idx="1">
                  <c:v>37</c:v>
                </c:pt>
                <c:pt idx="2">
                  <c:v>45</c:v>
                </c:pt>
                <c:pt idx="3">
                  <c:v>65</c:v>
                </c:pt>
                <c:pt idx="4">
                  <c:v>64</c:v>
                </c:pt>
                <c:pt idx="5">
                  <c:v>88</c:v>
                </c:pt>
                <c:pt idx="6">
                  <c:v>124</c:v>
                </c:pt>
                <c:pt idx="7">
                  <c:v>164</c:v>
                </c:pt>
                <c:pt idx="8">
                  <c:v>174</c:v>
                </c:pt>
                <c:pt idx="9">
                  <c:v>200</c:v>
                </c:pt>
                <c:pt idx="10">
                  <c:v>174</c:v>
                </c:pt>
              </c:numCache>
            </c:numRef>
          </c:val>
          <c:extLst>
            <c:ext xmlns:c16="http://schemas.microsoft.com/office/drawing/2014/chart" uri="{C3380CC4-5D6E-409C-BE32-E72D297353CC}">
              <c16:uniqueId val="{00000009-6C0A-4286-B412-2EFABC253383}"/>
            </c:ext>
          </c:extLst>
        </c:ser>
        <c:ser>
          <c:idx val="10"/>
          <c:order val="10"/>
          <c:tx>
            <c:strRef>
              <c:f>'V2-Embase-Results'!$A$42</c:f>
              <c:strCache>
                <c:ptCount val="1"/>
                <c:pt idx="0">
                  <c:v>Aus-NZ</c:v>
                </c:pt>
              </c:strCache>
            </c:strRef>
          </c:tx>
          <c:spPr>
            <a:solidFill>
              <a:srgbClr val="0D3512"/>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'V2-Embase-Results'!$B$42:$L$42</c:f>
              <c:numCache>
                <c:formatCode>General</c:formatCode>
                <c:ptCount val="11"/>
                <c:pt idx="0">
                  <c:v>82</c:v>
                </c:pt>
                <c:pt idx="1">
                  <c:v>77</c:v>
                </c:pt>
                <c:pt idx="2">
                  <c:v>54</c:v>
                </c:pt>
                <c:pt idx="3">
                  <c:v>53</c:v>
                </c:pt>
                <c:pt idx="4">
                  <c:v>72</c:v>
                </c:pt>
                <c:pt idx="5">
                  <c:v>98</c:v>
                </c:pt>
                <c:pt idx="6">
                  <c:v>109</c:v>
                </c:pt>
                <c:pt idx="7">
                  <c:v>90</c:v>
                </c:pt>
                <c:pt idx="8">
                  <c:v>166</c:v>
                </c:pt>
                <c:pt idx="9">
                  <c:v>146</c:v>
                </c:pt>
                <c:pt idx="10">
                  <c:v>132</c:v>
                </c:pt>
              </c:numCache>
            </c:numRef>
          </c:val>
          <c:extLst>
            <c:ext xmlns:c16="http://schemas.microsoft.com/office/drawing/2014/chart" uri="{C3380CC4-5D6E-409C-BE32-E72D297353CC}">
              <c16:uniqueId val="{0000000A-6C0A-4286-B412-2EFABC253383}"/>
            </c:ext>
          </c:extLst>
        </c:ser>
        <c:ser>
          <c:idx val="11"/>
          <c:order val="11"/>
          <c:tx>
            <c:strRef>
              <c:f>'V2-Embase-Results'!$A$43</c:f>
              <c:strCache>
                <c:ptCount val="1"/>
                <c:pt idx="0">
                  <c:v>Multiple &amp; Other</c:v>
                </c:pt>
              </c:strCache>
            </c:strRef>
          </c:tx>
          <c:spPr>
            <a:solidFill>
              <a:srgbClr val="999999"/>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'V2-Embase-Results'!$B$43:$L$43</c:f>
              <c:numCache>
                <c:formatCode>General</c:formatCode>
                <c:ptCount val="11"/>
                <c:pt idx="0">
                  <c:v>164</c:v>
                </c:pt>
                <c:pt idx="1">
                  <c:v>203</c:v>
                </c:pt>
                <c:pt idx="2">
                  <c:v>149</c:v>
                </c:pt>
                <c:pt idx="3">
                  <c:v>121</c:v>
                </c:pt>
                <c:pt idx="4">
                  <c:v>180</c:v>
                </c:pt>
                <c:pt idx="5">
                  <c:v>217</c:v>
                </c:pt>
                <c:pt idx="6">
                  <c:v>248</c:v>
                </c:pt>
                <c:pt idx="7">
                  <c:v>254</c:v>
                </c:pt>
                <c:pt idx="8">
                  <c:v>260</c:v>
                </c:pt>
                <c:pt idx="9">
                  <c:v>275</c:v>
                </c:pt>
                <c:pt idx="10">
                  <c:v>357</c:v>
                </c:pt>
              </c:numCache>
            </c:numRef>
          </c:val>
          <c:extLst>
            <c:ext xmlns:c16="http://schemas.microsoft.com/office/drawing/2014/chart" uri="{C3380CC4-5D6E-409C-BE32-E72D297353CC}">
              <c16:uniqueId val="{0000000B-6C0A-4286-B412-2EFABC253383}"/>
            </c:ext>
          </c:extLst>
        </c:ser>
        <c:dLbls>
          <c:showLegendKey val="0"/>
          <c:showVal val="0"/>
          <c:showCatName val="0"/>
          <c:showSerName val="0"/>
          <c:showPercent val="0"/>
          <c:showBubbleSize val="0"/>
        </c:dLbls>
        <c:gapWidth val="30"/>
        <c:overlap val="100"/>
        <c:axId val="848519759"/>
        <c:axId val="848513999"/>
      </c:barChart>
      <c:catAx>
        <c:axId val="848519759"/>
        <c:scaling>
          <c:orientation val="minMax"/>
        </c:scaling>
        <c:delete val="0"/>
        <c:axPos val="b"/>
        <c:numFmt formatCode="General" sourceLinked="1"/>
        <c:majorTickMark val="in"/>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48513999"/>
        <c:crosses val="autoZero"/>
        <c:auto val="1"/>
        <c:lblAlgn val="ctr"/>
        <c:lblOffset val="100"/>
        <c:noMultiLvlLbl val="0"/>
      </c:catAx>
      <c:valAx>
        <c:axId val="848513999"/>
        <c:scaling>
          <c:orientation val="minMax"/>
        </c:scaling>
        <c:delete val="0"/>
        <c:axPos val="l"/>
        <c:majorGridlines>
          <c:spPr>
            <a:ln w="9525" cap="flat" cmpd="sng" algn="ctr">
              <a:noFill/>
              <a:round/>
            </a:ln>
            <a:effectLst/>
          </c:spPr>
        </c:majorGridlines>
        <c:numFmt formatCode="0%" sourceLinked="1"/>
        <c:majorTickMark val="in"/>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48519759"/>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'V1-Embase-Results'!$A$32</c:f>
              <c:strCache>
                <c:ptCount val="1"/>
                <c:pt idx="0">
                  <c:v>US</c:v>
                </c:pt>
              </c:strCache>
            </c:strRef>
          </c:tx>
          <c:spPr>
            <a:solidFill>
              <a:srgbClr val="156082"/>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'V1-Embase-Results'!$B$32:$L$32</c:f>
              <c:numCache>
                <c:formatCode>General</c:formatCode>
                <c:ptCount val="11"/>
                <c:pt idx="0">
                  <c:v>1198</c:v>
                </c:pt>
                <c:pt idx="1">
                  <c:v>1213</c:v>
                </c:pt>
                <c:pt idx="2">
                  <c:v>1162</c:v>
                </c:pt>
                <c:pt idx="3">
                  <c:v>1086</c:v>
                </c:pt>
                <c:pt idx="4">
                  <c:v>1307</c:v>
                </c:pt>
                <c:pt idx="5">
                  <c:v>1518</c:v>
                </c:pt>
                <c:pt idx="6">
                  <c:v>1716</c:v>
                </c:pt>
                <c:pt idx="7">
                  <c:v>1875</c:v>
                </c:pt>
                <c:pt idx="8">
                  <c:v>1961</c:v>
                </c:pt>
                <c:pt idx="9">
                  <c:v>2006</c:v>
                </c:pt>
                <c:pt idx="10">
                  <c:v>1810</c:v>
                </c:pt>
              </c:numCache>
            </c:numRef>
          </c:val>
          <c:extLst>
            <c:ext xmlns:c16="http://schemas.microsoft.com/office/drawing/2014/chart" uri="{C3380CC4-5D6E-409C-BE32-E72D297353CC}">
              <c16:uniqueId val="{00000000-0F3A-424E-934E-166058AE1EAE}"/>
            </c:ext>
          </c:extLst>
        </c:ser>
        <c:ser>
          <c:idx val="1"/>
          <c:order val="1"/>
          <c:tx>
            <c:strRef>
              <c:f>'V1-Embase-Results'!$A$33</c:f>
              <c:strCache>
                <c:ptCount val="1"/>
                <c:pt idx="0">
                  <c:v>North America without US</c:v>
                </c:pt>
              </c:strCache>
            </c:strRef>
          </c:tx>
          <c:spPr>
            <a:solidFill>
              <a:srgbClr val="FF0000"/>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'V1-Embase-Results'!$B$33:$L$33</c:f>
              <c:numCache>
                <c:formatCode>General</c:formatCode>
                <c:ptCount val="11"/>
                <c:pt idx="0">
                  <c:v>111</c:v>
                </c:pt>
                <c:pt idx="1">
                  <c:v>131</c:v>
                </c:pt>
                <c:pt idx="2">
                  <c:v>106</c:v>
                </c:pt>
                <c:pt idx="3">
                  <c:v>115</c:v>
                </c:pt>
                <c:pt idx="4">
                  <c:v>131</c:v>
                </c:pt>
                <c:pt idx="5">
                  <c:v>149</c:v>
                </c:pt>
                <c:pt idx="6">
                  <c:v>177</c:v>
                </c:pt>
                <c:pt idx="7">
                  <c:v>181</c:v>
                </c:pt>
                <c:pt idx="8">
                  <c:v>173</c:v>
                </c:pt>
                <c:pt idx="9">
                  <c:v>158</c:v>
                </c:pt>
                <c:pt idx="10">
                  <c:v>178</c:v>
                </c:pt>
              </c:numCache>
            </c:numRef>
          </c:val>
          <c:extLst>
            <c:ext xmlns:c16="http://schemas.microsoft.com/office/drawing/2014/chart" uri="{C3380CC4-5D6E-409C-BE32-E72D297353CC}">
              <c16:uniqueId val="{00000001-0F3A-424E-934E-166058AE1EAE}"/>
            </c:ext>
          </c:extLst>
        </c:ser>
        <c:ser>
          <c:idx val="2"/>
          <c:order val="2"/>
          <c:tx>
            <c:strRef>
              <c:f>'V1-Embase-Results'!$A$34</c:f>
              <c:strCache>
                <c:ptCount val="1"/>
                <c:pt idx="0">
                  <c:v>UK</c:v>
                </c:pt>
              </c:strCache>
            </c:strRef>
          </c:tx>
          <c:spPr>
            <a:solidFill>
              <a:srgbClr val="4DAF4A"/>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'V1-Embase-Results'!$B$34:$L$34</c:f>
              <c:numCache>
                <c:formatCode>General</c:formatCode>
                <c:ptCount val="11"/>
                <c:pt idx="0">
                  <c:v>251</c:v>
                </c:pt>
                <c:pt idx="1">
                  <c:v>264</c:v>
                </c:pt>
                <c:pt idx="2">
                  <c:v>197</c:v>
                </c:pt>
                <c:pt idx="3">
                  <c:v>190</c:v>
                </c:pt>
                <c:pt idx="4">
                  <c:v>182</c:v>
                </c:pt>
                <c:pt idx="5">
                  <c:v>226</c:v>
                </c:pt>
                <c:pt idx="6">
                  <c:v>235</c:v>
                </c:pt>
                <c:pt idx="7">
                  <c:v>305</c:v>
                </c:pt>
                <c:pt idx="8">
                  <c:v>350</c:v>
                </c:pt>
                <c:pt idx="9">
                  <c:v>412</c:v>
                </c:pt>
                <c:pt idx="10">
                  <c:v>380</c:v>
                </c:pt>
              </c:numCache>
            </c:numRef>
          </c:val>
          <c:extLst>
            <c:ext xmlns:c16="http://schemas.microsoft.com/office/drawing/2014/chart" uri="{C3380CC4-5D6E-409C-BE32-E72D297353CC}">
              <c16:uniqueId val="{00000002-0F3A-424E-934E-166058AE1EAE}"/>
            </c:ext>
          </c:extLst>
        </c:ser>
        <c:ser>
          <c:idx val="3"/>
          <c:order val="3"/>
          <c:tx>
            <c:strRef>
              <c:f>'V1-Embase-Results'!$A$35</c:f>
              <c:strCache>
                <c:ptCount val="1"/>
                <c:pt idx="0">
                  <c:v>Europe without UK</c:v>
                </c:pt>
              </c:strCache>
            </c:strRef>
          </c:tx>
          <c:spPr>
            <a:solidFill>
              <a:srgbClr val="984EA3"/>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'V1-Embase-Results'!$B$35:$L$35</c:f>
              <c:numCache>
                <c:formatCode>General</c:formatCode>
                <c:ptCount val="11"/>
                <c:pt idx="0">
                  <c:v>375</c:v>
                </c:pt>
                <c:pt idx="1">
                  <c:v>398</c:v>
                </c:pt>
                <c:pt idx="2">
                  <c:v>351</c:v>
                </c:pt>
                <c:pt idx="3">
                  <c:v>344</c:v>
                </c:pt>
                <c:pt idx="4">
                  <c:v>359</c:v>
                </c:pt>
                <c:pt idx="5">
                  <c:v>397</c:v>
                </c:pt>
                <c:pt idx="6">
                  <c:v>467</c:v>
                </c:pt>
                <c:pt idx="7">
                  <c:v>490</c:v>
                </c:pt>
                <c:pt idx="8">
                  <c:v>587</c:v>
                </c:pt>
                <c:pt idx="9">
                  <c:v>552</c:v>
                </c:pt>
                <c:pt idx="10">
                  <c:v>667</c:v>
                </c:pt>
              </c:numCache>
            </c:numRef>
          </c:val>
          <c:extLst>
            <c:ext xmlns:c16="http://schemas.microsoft.com/office/drawing/2014/chart" uri="{C3380CC4-5D6E-409C-BE32-E72D297353CC}">
              <c16:uniqueId val="{00000003-0F3A-424E-934E-166058AE1EAE}"/>
            </c:ext>
          </c:extLst>
        </c:ser>
        <c:ser>
          <c:idx val="4"/>
          <c:order val="4"/>
          <c:tx>
            <c:strRef>
              <c:f>'V1-Embase-Results'!$A$36</c:f>
              <c:strCache>
                <c:ptCount val="1"/>
                <c:pt idx="0">
                  <c:v>China</c:v>
                </c:pt>
              </c:strCache>
            </c:strRef>
          </c:tx>
          <c:spPr>
            <a:solidFill>
              <a:srgbClr val="FF7F00"/>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'V1-Embase-Results'!$B$36:$L$36</c:f>
              <c:numCache>
                <c:formatCode>General</c:formatCode>
                <c:ptCount val="11"/>
                <c:pt idx="0">
                  <c:v>41</c:v>
                </c:pt>
                <c:pt idx="1">
                  <c:v>41</c:v>
                </c:pt>
                <c:pt idx="2">
                  <c:v>50</c:v>
                </c:pt>
                <c:pt idx="3">
                  <c:v>59</c:v>
                </c:pt>
                <c:pt idx="4">
                  <c:v>90</c:v>
                </c:pt>
                <c:pt idx="5">
                  <c:v>126</c:v>
                </c:pt>
                <c:pt idx="6">
                  <c:v>264</c:v>
                </c:pt>
                <c:pt idx="7">
                  <c:v>228</c:v>
                </c:pt>
                <c:pt idx="8">
                  <c:v>234</c:v>
                </c:pt>
                <c:pt idx="9">
                  <c:v>231</c:v>
                </c:pt>
                <c:pt idx="10">
                  <c:v>235</c:v>
                </c:pt>
              </c:numCache>
            </c:numRef>
          </c:val>
          <c:extLst>
            <c:ext xmlns:c16="http://schemas.microsoft.com/office/drawing/2014/chart" uri="{C3380CC4-5D6E-409C-BE32-E72D297353CC}">
              <c16:uniqueId val="{00000004-0F3A-424E-934E-166058AE1EAE}"/>
            </c:ext>
          </c:extLst>
        </c:ser>
        <c:ser>
          <c:idx val="5"/>
          <c:order val="5"/>
          <c:tx>
            <c:strRef>
              <c:f>'V1-Embase-Results'!$A$37</c:f>
              <c:strCache>
                <c:ptCount val="1"/>
                <c:pt idx="0">
                  <c:v>East Asia without China</c:v>
                </c:pt>
              </c:strCache>
            </c:strRef>
          </c:tx>
          <c:spPr>
            <a:solidFill>
              <a:srgbClr val="FFFF33"/>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'V1-Embase-Results'!$B$37:$L$37</c:f>
              <c:numCache>
                <c:formatCode>General</c:formatCode>
                <c:ptCount val="11"/>
                <c:pt idx="0">
                  <c:v>71</c:v>
                </c:pt>
                <c:pt idx="1">
                  <c:v>110</c:v>
                </c:pt>
                <c:pt idx="2">
                  <c:v>109</c:v>
                </c:pt>
                <c:pt idx="3">
                  <c:v>130</c:v>
                </c:pt>
                <c:pt idx="4">
                  <c:v>119</c:v>
                </c:pt>
                <c:pt idx="5">
                  <c:v>165</c:v>
                </c:pt>
                <c:pt idx="6">
                  <c:v>144</c:v>
                </c:pt>
                <c:pt idx="7">
                  <c:v>172</c:v>
                </c:pt>
                <c:pt idx="8">
                  <c:v>213</c:v>
                </c:pt>
                <c:pt idx="9">
                  <c:v>209</c:v>
                </c:pt>
                <c:pt idx="10">
                  <c:v>241</c:v>
                </c:pt>
              </c:numCache>
            </c:numRef>
          </c:val>
          <c:extLst>
            <c:ext xmlns:c16="http://schemas.microsoft.com/office/drawing/2014/chart" uri="{C3380CC4-5D6E-409C-BE32-E72D297353CC}">
              <c16:uniqueId val="{00000005-0F3A-424E-934E-166058AE1EAE}"/>
            </c:ext>
          </c:extLst>
        </c:ser>
        <c:ser>
          <c:idx val="6"/>
          <c:order val="6"/>
          <c:tx>
            <c:strRef>
              <c:f>'V1-Embase-Results'!$A$38</c:f>
              <c:strCache>
                <c:ptCount val="1"/>
                <c:pt idx="0">
                  <c:v>Indian subcontinent</c:v>
                </c:pt>
              </c:strCache>
            </c:strRef>
          </c:tx>
          <c:spPr>
            <a:solidFill>
              <a:srgbClr val="A65628"/>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'V1-Embase-Results'!$B$38:$L$38</c:f>
              <c:numCache>
                <c:formatCode>General</c:formatCode>
                <c:ptCount val="11"/>
                <c:pt idx="0">
                  <c:v>16</c:v>
                </c:pt>
                <c:pt idx="1">
                  <c:v>23</c:v>
                </c:pt>
                <c:pt idx="2">
                  <c:v>34</c:v>
                </c:pt>
                <c:pt idx="3">
                  <c:v>43</c:v>
                </c:pt>
                <c:pt idx="4">
                  <c:v>45</c:v>
                </c:pt>
                <c:pt idx="5">
                  <c:v>56</c:v>
                </c:pt>
                <c:pt idx="6">
                  <c:v>83</c:v>
                </c:pt>
                <c:pt idx="7">
                  <c:v>94</c:v>
                </c:pt>
                <c:pt idx="8">
                  <c:v>122</c:v>
                </c:pt>
                <c:pt idx="9">
                  <c:v>100</c:v>
                </c:pt>
                <c:pt idx="10">
                  <c:v>80</c:v>
                </c:pt>
              </c:numCache>
            </c:numRef>
          </c:val>
          <c:extLst>
            <c:ext xmlns:c16="http://schemas.microsoft.com/office/drawing/2014/chart" uri="{C3380CC4-5D6E-409C-BE32-E72D297353CC}">
              <c16:uniqueId val="{00000006-0F3A-424E-934E-166058AE1EAE}"/>
            </c:ext>
          </c:extLst>
        </c:ser>
        <c:ser>
          <c:idx val="7"/>
          <c:order val="7"/>
          <c:tx>
            <c:strRef>
              <c:f>'V1-Embase-Results'!$A$39</c:f>
              <c:strCache>
                <c:ptCount val="1"/>
                <c:pt idx="0">
                  <c:v>South Asia without the Indian subcontinent</c:v>
                </c:pt>
              </c:strCache>
            </c:strRef>
          </c:tx>
          <c:spPr>
            <a:solidFill>
              <a:srgbClr val="F781BF"/>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'V1-Embase-Results'!$B$39:$L$39</c:f>
              <c:numCache>
                <c:formatCode>General</c:formatCode>
                <c:ptCount val="11"/>
                <c:pt idx="0">
                  <c:v>28</c:v>
                </c:pt>
                <c:pt idx="1">
                  <c:v>28</c:v>
                </c:pt>
                <c:pt idx="2">
                  <c:v>30</c:v>
                </c:pt>
                <c:pt idx="3">
                  <c:v>39</c:v>
                </c:pt>
                <c:pt idx="4">
                  <c:v>62</c:v>
                </c:pt>
                <c:pt idx="5">
                  <c:v>63</c:v>
                </c:pt>
                <c:pt idx="6">
                  <c:v>81</c:v>
                </c:pt>
                <c:pt idx="7">
                  <c:v>79</c:v>
                </c:pt>
                <c:pt idx="8">
                  <c:v>96</c:v>
                </c:pt>
                <c:pt idx="9">
                  <c:v>105</c:v>
                </c:pt>
                <c:pt idx="10">
                  <c:v>87</c:v>
                </c:pt>
              </c:numCache>
            </c:numRef>
          </c:val>
          <c:extLst>
            <c:ext xmlns:c16="http://schemas.microsoft.com/office/drawing/2014/chart" uri="{C3380CC4-5D6E-409C-BE32-E72D297353CC}">
              <c16:uniqueId val="{00000007-0F3A-424E-934E-166058AE1EAE}"/>
            </c:ext>
          </c:extLst>
        </c:ser>
        <c:ser>
          <c:idx val="8"/>
          <c:order val="8"/>
          <c:tx>
            <c:strRef>
              <c:f>'V1-Embase-Results'!$A$40</c:f>
              <c:strCache>
                <c:ptCount val="1"/>
                <c:pt idx="0">
                  <c:v>Africa</c:v>
                </c:pt>
              </c:strCache>
            </c:strRef>
          </c:tx>
          <c:spPr>
            <a:solidFill>
              <a:srgbClr val="17BECF"/>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'V1-Embase-Results'!$B$40:$L$40</c:f>
              <c:numCache>
                <c:formatCode>General</c:formatCode>
                <c:ptCount val="11"/>
                <c:pt idx="0">
                  <c:v>33</c:v>
                </c:pt>
                <c:pt idx="1">
                  <c:v>43</c:v>
                </c:pt>
                <c:pt idx="2">
                  <c:v>52</c:v>
                </c:pt>
                <c:pt idx="3">
                  <c:v>67</c:v>
                </c:pt>
                <c:pt idx="4">
                  <c:v>57</c:v>
                </c:pt>
                <c:pt idx="5">
                  <c:v>77</c:v>
                </c:pt>
                <c:pt idx="6">
                  <c:v>93</c:v>
                </c:pt>
                <c:pt idx="7">
                  <c:v>84</c:v>
                </c:pt>
                <c:pt idx="8">
                  <c:v>99</c:v>
                </c:pt>
                <c:pt idx="9">
                  <c:v>109</c:v>
                </c:pt>
                <c:pt idx="10">
                  <c:v>113</c:v>
                </c:pt>
              </c:numCache>
            </c:numRef>
          </c:val>
          <c:extLst>
            <c:ext xmlns:c16="http://schemas.microsoft.com/office/drawing/2014/chart" uri="{C3380CC4-5D6E-409C-BE32-E72D297353CC}">
              <c16:uniqueId val="{00000008-0F3A-424E-934E-166058AE1EAE}"/>
            </c:ext>
          </c:extLst>
        </c:ser>
        <c:ser>
          <c:idx val="9"/>
          <c:order val="9"/>
          <c:tx>
            <c:strRef>
              <c:f>'V1-Embase-Results'!$A$41</c:f>
              <c:strCache>
                <c:ptCount val="1"/>
                <c:pt idx="0">
                  <c:v>Middle East</c:v>
                </c:pt>
              </c:strCache>
            </c:strRef>
          </c:tx>
          <c:spPr>
            <a:solidFill>
              <a:schemeClr val="accent2">
                <a:lumMod val="40000"/>
                <a:lumOff val="60000"/>
              </a:schemeClr>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'V1-Embase-Results'!$B$41:$L$41</c:f>
              <c:numCache>
                <c:formatCode>General</c:formatCode>
                <c:ptCount val="11"/>
                <c:pt idx="0">
                  <c:v>59</c:v>
                </c:pt>
                <c:pt idx="1">
                  <c:v>50</c:v>
                </c:pt>
                <c:pt idx="2">
                  <c:v>56</c:v>
                </c:pt>
                <c:pt idx="3">
                  <c:v>84</c:v>
                </c:pt>
                <c:pt idx="4">
                  <c:v>87</c:v>
                </c:pt>
                <c:pt idx="5">
                  <c:v>114</c:v>
                </c:pt>
                <c:pt idx="6">
                  <c:v>158</c:v>
                </c:pt>
                <c:pt idx="7">
                  <c:v>208</c:v>
                </c:pt>
                <c:pt idx="8">
                  <c:v>216</c:v>
                </c:pt>
                <c:pt idx="9">
                  <c:v>240</c:v>
                </c:pt>
                <c:pt idx="10">
                  <c:v>219</c:v>
                </c:pt>
              </c:numCache>
            </c:numRef>
          </c:val>
          <c:extLst>
            <c:ext xmlns:c16="http://schemas.microsoft.com/office/drawing/2014/chart" uri="{C3380CC4-5D6E-409C-BE32-E72D297353CC}">
              <c16:uniqueId val="{00000009-0F3A-424E-934E-166058AE1EAE}"/>
            </c:ext>
          </c:extLst>
        </c:ser>
        <c:ser>
          <c:idx val="10"/>
          <c:order val="10"/>
          <c:tx>
            <c:strRef>
              <c:f>'V1-Embase-Results'!$A$42</c:f>
              <c:strCache>
                <c:ptCount val="1"/>
                <c:pt idx="0">
                  <c:v>Aus-NZ</c:v>
                </c:pt>
              </c:strCache>
            </c:strRef>
          </c:tx>
          <c:spPr>
            <a:solidFill>
              <a:srgbClr val="0D3512"/>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'V1-Embase-Results'!$B$42:$L$42</c:f>
              <c:numCache>
                <c:formatCode>General</c:formatCode>
                <c:ptCount val="11"/>
                <c:pt idx="0">
                  <c:v>87</c:v>
                </c:pt>
                <c:pt idx="1">
                  <c:v>86</c:v>
                </c:pt>
                <c:pt idx="2">
                  <c:v>74</c:v>
                </c:pt>
                <c:pt idx="3">
                  <c:v>65</c:v>
                </c:pt>
                <c:pt idx="4">
                  <c:v>94</c:v>
                </c:pt>
                <c:pt idx="5">
                  <c:v>112</c:v>
                </c:pt>
                <c:pt idx="6">
                  <c:v>133</c:v>
                </c:pt>
                <c:pt idx="7">
                  <c:v>112</c:v>
                </c:pt>
                <c:pt idx="8">
                  <c:v>205</c:v>
                </c:pt>
                <c:pt idx="9">
                  <c:v>183</c:v>
                </c:pt>
                <c:pt idx="10">
                  <c:v>162</c:v>
                </c:pt>
              </c:numCache>
            </c:numRef>
          </c:val>
          <c:extLst>
            <c:ext xmlns:c16="http://schemas.microsoft.com/office/drawing/2014/chart" uri="{C3380CC4-5D6E-409C-BE32-E72D297353CC}">
              <c16:uniqueId val="{0000000A-0F3A-424E-934E-166058AE1EAE}"/>
            </c:ext>
          </c:extLst>
        </c:ser>
        <c:ser>
          <c:idx val="11"/>
          <c:order val="11"/>
          <c:tx>
            <c:strRef>
              <c:f>'V1-Embase-Results'!$A$43</c:f>
              <c:strCache>
                <c:ptCount val="1"/>
                <c:pt idx="0">
                  <c:v>Multiple &amp; Other</c:v>
                </c:pt>
              </c:strCache>
            </c:strRef>
          </c:tx>
          <c:spPr>
            <a:solidFill>
              <a:srgbClr val="999999"/>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'V1-Embase-Results'!$B$43:$L$43</c:f>
              <c:numCache>
                <c:formatCode>General</c:formatCode>
                <c:ptCount val="11"/>
                <c:pt idx="0">
                  <c:v>199</c:v>
                </c:pt>
                <c:pt idx="1">
                  <c:v>248</c:v>
                </c:pt>
                <c:pt idx="2">
                  <c:v>183</c:v>
                </c:pt>
                <c:pt idx="3">
                  <c:v>167</c:v>
                </c:pt>
                <c:pt idx="4">
                  <c:v>255</c:v>
                </c:pt>
                <c:pt idx="5">
                  <c:v>254</c:v>
                </c:pt>
                <c:pt idx="6">
                  <c:v>294</c:v>
                </c:pt>
                <c:pt idx="7">
                  <c:v>323</c:v>
                </c:pt>
                <c:pt idx="8">
                  <c:v>321</c:v>
                </c:pt>
                <c:pt idx="9">
                  <c:v>345</c:v>
                </c:pt>
                <c:pt idx="10">
                  <c:v>392</c:v>
                </c:pt>
              </c:numCache>
            </c:numRef>
          </c:val>
          <c:extLst>
            <c:ext xmlns:c16="http://schemas.microsoft.com/office/drawing/2014/chart" uri="{C3380CC4-5D6E-409C-BE32-E72D297353CC}">
              <c16:uniqueId val="{0000000B-0F3A-424E-934E-166058AE1EAE}"/>
            </c:ext>
          </c:extLst>
        </c:ser>
        <c:dLbls>
          <c:showLegendKey val="0"/>
          <c:showVal val="0"/>
          <c:showCatName val="0"/>
          <c:showSerName val="0"/>
          <c:showPercent val="0"/>
          <c:showBubbleSize val="0"/>
        </c:dLbls>
        <c:gapWidth val="30"/>
        <c:overlap val="100"/>
        <c:axId val="848519759"/>
        <c:axId val="848513999"/>
      </c:barChart>
      <c:catAx>
        <c:axId val="848519759"/>
        <c:scaling>
          <c:orientation val="minMax"/>
        </c:scaling>
        <c:delete val="0"/>
        <c:axPos val="b"/>
        <c:numFmt formatCode="General" sourceLinked="1"/>
        <c:majorTickMark val="in"/>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48513999"/>
        <c:crosses val="autoZero"/>
        <c:auto val="1"/>
        <c:lblAlgn val="ctr"/>
        <c:lblOffset val="100"/>
        <c:noMultiLvlLbl val="0"/>
      </c:catAx>
      <c:valAx>
        <c:axId val="848513999"/>
        <c:scaling>
          <c:orientation val="minMax"/>
        </c:scaling>
        <c:delete val="0"/>
        <c:axPos val="l"/>
        <c:majorGridlines>
          <c:spPr>
            <a:ln w="9525" cap="flat" cmpd="sng" algn="ctr">
              <a:noFill/>
              <a:round/>
            </a:ln>
            <a:effectLst/>
          </c:spPr>
        </c:majorGridlines>
        <c:numFmt formatCode="0%" sourceLinked="1"/>
        <c:majorTickMark val="in"/>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48519759"/>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'V2-Medline-Results'!$A$47</c:f>
              <c:strCache>
                <c:ptCount val="1"/>
                <c:pt idx="0">
                  <c:v>MEDLINE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'V2-Medline-Results'!$B$46:$L$46</c:f>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f>'V2-Medline-Results'!$B$47:$L$47</c:f>
              <c:numCache>
                <c:formatCode>General</c:formatCode>
                <c:ptCount val="11"/>
                <c:pt idx="0">
                  <c:v>1182</c:v>
                </c:pt>
                <c:pt idx="1">
                  <c:v>1277</c:v>
                </c:pt>
                <c:pt idx="2">
                  <c:v>1077</c:v>
                </c:pt>
                <c:pt idx="3">
                  <c:v>932</c:v>
                </c:pt>
                <c:pt idx="4">
                  <c:v>975</c:v>
                </c:pt>
                <c:pt idx="5">
                  <c:v>1006</c:v>
                </c:pt>
                <c:pt idx="6">
                  <c:v>904</c:v>
                </c:pt>
                <c:pt idx="7">
                  <c:v>611</c:v>
                </c:pt>
                <c:pt idx="8">
                  <c:v>342</c:v>
                </c:pt>
                <c:pt idx="9">
                  <c:v>310</c:v>
                </c:pt>
                <c:pt idx="10">
                  <c:v>918</c:v>
                </c:pt>
              </c:numCache>
            </c:numRef>
          </c:val>
          <c:extLst>
            <c:ext xmlns:c16="http://schemas.microsoft.com/office/drawing/2014/chart" uri="{C3380CC4-5D6E-409C-BE32-E72D297353CC}">
              <c16:uniqueId val="{00000000-3944-4DC4-BD80-29911637A9FB}"/>
            </c:ext>
          </c:extLst>
        </c:ser>
        <c:ser>
          <c:idx val="1"/>
          <c:order val="1"/>
          <c:tx>
            <c:strRef>
              <c:f>'V2-Medline-Results'!$A$48</c:f>
              <c:strCache>
                <c:ptCount val="1"/>
                <c:pt idx="0">
                  <c:v>Embase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'V2-Medline-Results'!$B$46:$L$46</c:f>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f>'V2-Medline-Results'!$B$48:$L$48</c:f>
              <c:numCache>
                <c:formatCode>General</c:formatCode>
                <c:ptCount val="11"/>
                <c:pt idx="0">
                  <c:v>2147</c:v>
                </c:pt>
                <c:pt idx="1">
                  <c:v>2235</c:v>
                </c:pt>
                <c:pt idx="2">
                  <c:v>1980</c:v>
                </c:pt>
                <c:pt idx="3">
                  <c:v>1887</c:v>
                </c:pt>
                <c:pt idx="4">
                  <c:v>2184</c:v>
                </c:pt>
                <c:pt idx="5">
                  <c:v>2651</c:v>
                </c:pt>
                <c:pt idx="6">
                  <c:v>3116</c:v>
                </c:pt>
                <c:pt idx="7">
                  <c:v>3420</c:v>
                </c:pt>
                <c:pt idx="8">
                  <c:v>3854</c:v>
                </c:pt>
                <c:pt idx="9">
                  <c:v>3987</c:v>
                </c:pt>
                <c:pt idx="10">
                  <c:v>4028</c:v>
                </c:pt>
              </c:numCache>
            </c:numRef>
          </c:val>
          <c:extLst>
            <c:ext xmlns:c16="http://schemas.microsoft.com/office/drawing/2014/chart" uri="{C3380CC4-5D6E-409C-BE32-E72D297353CC}">
              <c16:uniqueId val="{00000001-3944-4DC4-BD80-29911637A9FB}"/>
            </c:ext>
          </c:extLst>
        </c:ser>
        <c:dLbls>
          <c:showLegendKey val="0"/>
          <c:showVal val="0"/>
          <c:showCatName val="0"/>
          <c:showSerName val="0"/>
          <c:showPercent val="0"/>
          <c:showBubbleSize val="0"/>
        </c:dLbls>
        <c:gapWidth val="30"/>
        <c:axId val="1994965888"/>
        <c:axId val="1994967808"/>
      </c:barChart>
      <c:catAx>
        <c:axId val="1994965888"/>
        <c:scaling>
          <c:orientation val="minMax"/>
        </c:scaling>
        <c:delete val="0"/>
        <c:axPos val="b"/>
        <c:numFmt formatCode="General" sourceLinked="1"/>
        <c:majorTickMark val="in"/>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994967808"/>
        <c:crosses val="autoZero"/>
        <c:auto val="1"/>
        <c:lblAlgn val="ctr"/>
        <c:lblOffset val="100"/>
        <c:noMultiLvlLbl val="0"/>
      </c:catAx>
      <c:valAx>
        <c:axId val="1994967808"/>
        <c:scaling>
          <c:orientation val="minMax"/>
        </c:scaling>
        <c:delete val="0"/>
        <c:axPos val="l"/>
        <c:majorGridlines>
          <c:spPr>
            <a:ln w="9525" cap="flat" cmpd="sng" algn="ctr">
              <a:noFill/>
              <a:round/>
            </a:ln>
            <a:effectLst/>
          </c:spPr>
        </c:majorGridlines>
        <c:numFmt formatCode="General" sourceLinked="1"/>
        <c:majorTickMark val="in"/>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994965888"/>
        <c:crosses val="autoZero"/>
        <c:crossBetween val="between"/>
      </c:valAx>
      <c:spPr>
        <a:noFill/>
        <a:ln>
          <a:noFill/>
        </a:ln>
        <a:effectLst/>
      </c:spPr>
    </c:plotArea>
    <c:legend>
      <c:legendPos val="l"/>
      <c:layout>
        <c:manualLayout>
          <c:xMode val="edge"/>
          <c:yMode val="edge"/>
          <c:x val="6.4850843060959796E-3"/>
          <c:y val="0.27187594971681173"/>
          <c:w val="6.8882488910676054E-2"/>
          <c:h val="0.50294377676474655"/>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'V2-Medline-Results'!$A$32</c:f>
              <c:strCache>
                <c:ptCount val="1"/>
                <c:pt idx="0">
                  <c:v>US</c:v>
                </c:pt>
              </c:strCache>
            </c:strRef>
          </c:tx>
          <c:spPr>
            <a:solidFill>
              <a:srgbClr val="156082"/>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'V2-Medline-Results'!$B$32:$L$32</c:f>
              <c:numCache>
                <c:formatCode>General</c:formatCode>
                <c:ptCount val="11"/>
                <c:pt idx="0">
                  <c:v>696</c:v>
                </c:pt>
                <c:pt idx="1">
                  <c:v>674</c:v>
                </c:pt>
                <c:pt idx="2">
                  <c:v>593</c:v>
                </c:pt>
                <c:pt idx="3">
                  <c:v>466</c:v>
                </c:pt>
                <c:pt idx="4">
                  <c:v>498</c:v>
                </c:pt>
                <c:pt idx="5">
                  <c:v>448</c:v>
                </c:pt>
                <c:pt idx="6">
                  <c:v>419</c:v>
                </c:pt>
                <c:pt idx="7">
                  <c:v>265</c:v>
                </c:pt>
                <c:pt idx="8">
                  <c:v>130</c:v>
                </c:pt>
                <c:pt idx="9">
                  <c:v>127</c:v>
                </c:pt>
                <c:pt idx="10">
                  <c:v>362</c:v>
                </c:pt>
              </c:numCache>
            </c:numRef>
          </c:val>
          <c:extLst>
            <c:ext xmlns:c16="http://schemas.microsoft.com/office/drawing/2014/chart" uri="{C3380CC4-5D6E-409C-BE32-E72D297353CC}">
              <c16:uniqueId val="{00000000-78B4-41E9-B759-1500A21189BD}"/>
            </c:ext>
          </c:extLst>
        </c:ser>
        <c:ser>
          <c:idx val="1"/>
          <c:order val="1"/>
          <c:tx>
            <c:strRef>
              <c:f>'V2-Medline-Results'!$A$33</c:f>
              <c:strCache>
                <c:ptCount val="1"/>
                <c:pt idx="0">
                  <c:v>North America without US</c:v>
                </c:pt>
              </c:strCache>
            </c:strRef>
          </c:tx>
          <c:spPr>
            <a:solidFill>
              <a:srgbClr val="FF0000"/>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'V2-Medline-Results'!$B$33:$L$33</c:f>
              <c:numCache>
                <c:formatCode>General</c:formatCode>
                <c:ptCount val="11"/>
                <c:pt idx="0">
                  <c:v>48</c:v>
                </c:pt>
                <c:pt idx="1">
                  <c:v>60</c:v>
                </c:pt>
                <c:pt idx="2">
                  <c:v>42</c:v>
                </c:pt>
                <c:pt idx="3">
                  <c:v>49</c:v>
                </c:pt>
                <c:pt idx="4">
                  <c:v>39</c:v>
                </c:pt>
                <c:pt idx="5">
                  <c:v>52</c:v>
                </c:pt>
                <c:pt idx="6">
                  <c:v>48</c:v>
                </c:pt>
                <c:pt idx="7">
                  <c:v>37</c:v>
                </c:pt>
                <c:pt idx="8">
                  <c:v>17</c:v>
                </c:pt>
                <c:pt idx="9">
                  <c:v>16</c:v>
                </c:pt>
                <c:pt idx="10">
                  <c:v>29</c:v>
                </c:pt>
              </c:numCache>
            </c:numRef>
          </c:val>
          <c:extLst>
            <c:ext xmlns:c16="http://schemas.microsoft.com/office/drawing/2014/chart" uri="{C3380CC4-5D6E-409C-BE32-E72D297353CC}">
              <c16:uniqueId val="{00000001-78B4-41E9-B759-1500A21189BD}"/>
            </c:ext>
          </c:extLst>
        </c:ser>
        <c:ser>
          <c:idx val="2"/>
          <c:order val="2"/>
          <c:tx>
            <c:strRef>
              <c:f>'V2-Medline-Results'!$A$34</c:f>
              <c:strCache>
                <c:ptCount val="1"/>
                <c:pt idx="0">
                  <c:v>UK</c:v>
                </c:pt>
              </c:strCache>
            </c:strRef>
          </c:tx>
          <c:spPr>
            <a:solidFill>
              <a:srgbClr val="4DAF4A"/>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'V2-Medline-Results'!$B$34:$L$34</c:f>
              <c:numCache>
                <c:formatCode>General</c:formatCode>
                <c:ptCount val="11"/>
                <c:pt idx="0">
                  <c:v>92</c:v>
                </c:pt>
                <c:pt idx="1">
                  <c:v>105</c:v>
                </c:pt>
                <c:pt idx="2">
                  <c:v>79</c:v>
                </c:pt>
                <c:pt idx="3">
                  <c:v>96</c:v>
                </c:pt>
                <c:pt idx="4">
                  <c:v>106</c:v>
                </c:pt>
                <c:pt idx="5">
                  <c:v>115</c:v>
                </c:pt>
                <c:pt idx="6">
                  <c:v>93</c:v>
                </c:pt>
                <c:pt idx="7">
                  <c:v>65</c:v>
                </c:pt>
                <c:pt idx="8">
                  <c:v>40</c:v>
                </c:pt>
                <c:pt idx="9">
                  <c:v>27</c:v>
                </c:pt>
                <c:pt idx="10">
                  <c:v>106</c:v>
                </c:pt>
              </c:numCache>
            </c:numRef>
          </c:val>
          <c:extLst>
            <c:ext xmlns:c16="http://schemas.microsoft.com/office/drawing/2014/chart" uri="{C3380CC4-5D6E-409C-BE32-E72D297353CC}">
              <c16:uniqueId val="{00000002-78B4-41E9-B759-1500A21189BD}"/>
            </c:ext>
          </c:extLst>
        </c:ser>
        <c:ser>
          <c:idx val="3"/>
          <c:order val="3"/>
          <c:tx>
            <c:strRef>
              <c:f>'V2-Medline-Results'!$A$35</c:f>
              <c:strCache>
                <c:ptCount val="1"/>
                <c:pt idx="0">
                  <c:v>Europe without UK</c:v>
                </c:pt>
              </c:strCache>
            </c:strRef>
          </c:tx>
          <c:spPr>
            <a:solidFill>
              <a:srgbClr val="984EA3"/>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'V2-Medline-Results'!$B$35:$L$35</c:f>
              <c:numCache>
                <c:formatCode>General</c:formatCode>
                <c:ptCount val="11"/>
                <c:pt idx="0">
                  <c:v>184</c:v>
                </c:pt>
                <c:pt idx="1">
                  <c:v>225</c:v>
                </c:pt>
                <c:pt idx="2">
                  <c:v>169</c:v>
                </c:pt>
                <c:pt idx="3">
                  <c:v>147</c:v>
                </c:pt>
                <c:pt idx="4">
                  <c:v>146</c:v>
                </c:pt>
                <c:pt idx="5">
                  <c:v>141</c:v>
                </c:pt>
                <c:pt idx="6">
                  <c:v>117</c:v>
                </c:pt>
                <c:pt idx="7">
                  <c:v>86</c:v>
                </c:pt>
                <c:pt idx="8">
                  <c:v>53</c:v>
                </c:pt>
                <c:pt idx="9">
                  <c:v>49</c:v>
                </c:pt>
                <c:pt idx="10">
                  <c:v>211</c:v>
                </c:pt>
              </c:numCache>
            </c:numRef>
          </c:val>
          <c:extLst>
            <c:ext xmlns:c16="http://schemas.microsoft.com/office/drawing/2014/chart" uri="{C3380CC4-5D6E-409C-BE32-E72D297353CC}">
              <c16:uniqueId val="{00000003-78B4-41E9-B759-1500A21189BD}"/>
            </c:ext>
          </c:extLst>
        </c:ser>
        <c:ser>
          <c:idx val="4"/>
          <c:order val="4"/>
          <c:tx>
            <c:strRef>
              <c:f>'V2-Medline-Results'!$A$36</c:f>
              <c:strCache>
                <c:ptCount val="1"/>
                <c:pt idx="0">
                  <c:v>China</c:v>
                </c:pt>
              </c:strCache>
            </c:strRef>
          </c:tx>
          <c:spPr>
            <a:solidFill>
              <a:srgbClr val="FF7F00"/>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'V2-Medline-Results'!$B$36:$L$36</c:f>
              <c:numCache>
                <c:formatCode>General</c:formatCode>
                <c:ptCount val="11"/>
                <c:pt idx="0">
                  <c:v>8</c:v>
                </c:pt>
                <c:pt idx="1">
                  <c:v>22</c:v>
                </c:pt>
                <c:pt idx="2">
                  <c:v>18</c:v>
                </c:pt>
                <c:pt idx="3">
                  <c:v>25</c:v>
                </c:pt>
                <c:pt idx="4">
                  <c:v>35</c:v>
                </c:pt>
                <c:pt idx="5">
                  <c:v>54</c:v>
                </c:pt>
                <c:pt idx="6">
                  <c:v>50</c:v>
                </c:pt>
                <c:pt idx="7">
                  <c:v>27</c:v>
                </c:pt>
                <c:pt idx="8">
                  <c:v>20</c:v>
                </c:pt>
                <c:pt idx="9">
                  <c:v>17</c:v>
                </c:pt>
                <c:pt idx="10">
                  <c:v>38</c:v>
                </c:pt>
              </c:numCache>
            </c:numRef>
          </c:val>
          <c:extLst>
            <c:ext xmlns:c16="http://schemas.microsoft.com/office/drawing/2014/chart" uri="{C3380CC4-5D6E-409C-BE32-E72D297353CC}">
              <c16:uniqueId val="{00000004-78B4-41E9-B759-1500A21189BD}"/>
            </c:ext>
          </c:extLst>
        </c:ser>
        <c:ser>
          <c:idx val="5"/>
          <c:order val="5"/>
          <c:tx>
            <c:strRef>
              <c:f>'V2-Medline-Results'!$A$37</c:f>
              <c:strCache>
                <c:ptCount val="1"/>
                <c:pt idx="0">
                  <c:v>East Asia without China</c:v>
                </c:pt>
              </c:strCache>
            </c:strRef>
          </c:tx>
          <c:spPr>
            <a:solidFill>
              <a:srgbClr val="FFFF33"/>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'V2-Medline-Results'!$B$37:$L$37</c:f>
              <c:numCache>
                <c:formatCode>General</c:formatCode>
                <c:ptCount val="11"/>
                <c:pt idx="0">
                  <c:v>22</c:v>
                </c:pt>
                <c:pt idx="1">
                  <c:v>44</c:v>
                </c:pt>
                <c:pt idx="2">
                  <c:v>42</c:v>
                </c:pt>
                <c:pt idx="3">
                  <c:v>26</c:v>
                </c:pt>
                <c:pt idx="4">
                  <c:v>29</c:v>
                </c:pt>
                <c:pt idx="5">
                  <c:v>34</c:v>
                </c:pt>
                <c:pt idx="6">
                  <c:v>33</c:v>
                </c:pt>
                <c:pt idx="7">
                  <c:v>31</c:v>
                </c:pt>
                <c:pt idx="8">
                  <c:v>14</c:v>
                </c:pt>
                <c:pt idx="9">
                  <c:v>13</c:v>
                </c:pt>
                <c:pt idx="10">
                  <c:v>36</c:v>
                </c:pt>
              </c:numCache>
            </c:numRef>
          </c:val>
          <c:extLst>
            <c:ext xmlns:c16="http://schemas.microsoft.com/office/drawing/2014/chart" uri="{C3380CC4-5D6E-409C-BE32-E72D297353CC}">
              <c16:uniqueId val="{00000005-78B4-41E9-B759-1500A21189BD}"/>
            </c:ext>
          </c:extLst>
        </c:ser>
        <c:ser>
          <c:idx val="6"/>
          <c:order val="6"/>
          <c:tx>
            <c:strRef>
              <c:f>'V2-Medline-Results'!$A$38</c:f>
              <c:strCache>
                <c:ptCount val="1"/>
                <c:pt idx="0">
                  <c:v>Indian subcontinent</c:v>
                </c:pt>
              </c:strCache>
            </c:strRef>
          </c:tx>
          <c:spPr>
            <a:solidFill>
              <a:srgbClr val="A65628"/>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'V2-Medline-Results'!$B$38:$L$38</c:f>
              <c:numCache>
                <c:formatCode>General</c:formatCode>
                <c:ptCount val="11"/>
                <c:pt idx="0">
                  <c:v>2</c:v>
                </c:pt>
                <c:pt idx="1">
                  <c:v>5</c:v>
                </c:pt>
                <c:pt idx="2">
                  <c:v>7</c:v>
                </c:pt>
                <c:pt idx="3">
                  <c:v>11</c:v>
                </c:pt>
                <c:pt idx="4">
                  <c:v>7</c:v>
                </c:pt>
                <c:pt idx="5">
                  <c:v>13</c:v>
                </c:pt>
                <c:pt idx="6">
                  <c:v>15</c:v>
                </c:pt>
                <c:pt idx="7">
                  <c:v>10</c:v>
                </c:pt>
                <c:pt idx="8">
                  <c:v>11</c:v>
                </c:pt>
                <c:pt idx="9">
                  <c:v>8</c:v>
                </c:pt>
                <c:pt idx="10">
                  <c:v>10</c:v>
                </c:pt>
              </c:numCache>
            </c:numRef>
          </c:val>
          <c:extLst>
            <c:ext xmlns:c16="http://schemas.microsoft.com/office/drawing/2014/chart" uri="{C3380CC4-5D6E-409C-BE32-E72D297353CC}">
              <c16:uniqueId val="{00000006-78B4-41E9-B759-1500A21189BD}"/>
            </c:ext>
          </c:extLst>
        </c:ser>
        <c:ser>
          <c:idx val="7"/>
          <c:order val="7"/>
          <c:tx>
            <c:strRef>
              <c:f>'V2-Medline-Results'!$A$39</c:f>
              <c:strCache>
                <c:ptCount val="1"/>
                <c:pt idx="0">
                  <c:v>South Asia without the Indian subcontinent</c:v>
                </c:pt>
              </c:strCache>
            </c:strRef>
          </c:tx>
          <c:spPr>
            <a:solidFill>
              <a:srgbClr val="F781BF"/>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'V2-Medline-Results'!$B$39:$L$39</c:f>
              <c:numCache>
                <c:formatCode>General</c:formatCode>
                <c:ptCount val="11"/>
                <c:pt idx="0">
                  <c:v>5</c:v>
                </c:pt>
                <c:pt idx="1">
                  <c:v>2</c:v>
                </c:pt>
                <c:pt idx="2">
                  <c:v>10</c:v>
                </c:pt>
                <c:pt idx="3">
                  <c:v>5</c:v>
                </c:pt>
                <c:pt idx="4">
                  <c:v>7</c:v>
                </c:pt>
                <c:pt idx="5">
                  <c:v>12</c:v>
                </c:pt>
                <c:pt idx="6">
                  <c:v>7</c:v>
                </c:pt>
                <c:pt idx="7">
                  <c:v>6</c:v>
                </c:pt>
                <c:pt idx="8">
                  <c:v>3</c:v>
                </c:pt>
                <c:pt idx="9">
                  <c:v>2</c:v>
                </c:pt>
                <c:pt idx="10">
                  <c:v>10</c:v>
                </c:pt>
              </c:numCache>
            </c:numRef>
          </c:val>
          <c:extLst>
            <c:ext xmlns:c16="http://schemas.microsoft.com/office/drawing/2014/chart" uri="{C3380CC4-5D6E-409C-BE32-E72D297353CC}">
              <c16:uniqueId val="{00000007-78B4-41E9-B759-1500A21189BD}"/>
            </c:ext>
          </c:extLst>
        </c:ser>
        <c:ser>
          <c:idx val="8"/>
          <c:order val="8"/>
          <c:tx>
            <c:strRef>
              <c:f>'V2-Medline-Results'!$A$40</c:f>
              <c:strCache>
                <c:ptCount val="1"/>
                <c:pt idx="0">
                  <c:v>Africa</c:v>
                </c:pt>
              </c:strCache>
            </c:strRef>
          </c:tx>
          <c:spPr>
            <a:solidFill>
              <a:srgbClr val="17BECF"/>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'V2-Medline-Results'!$B$40:$L$40</c:f>
              <c:numCache>
                <c:formatCode>General</c:formatCode>
                <c:ptCount val="11"/>
                <c:pt idx="0">
                  <c:v>16</c:v>
                </c:pt>
                <c:pt idx="1">
                  <c:v>22</c:v>
                </c:pt>
                <c:pt idx="2">
                  <c:v>12</c:v>
                </c:pt>
                <c:pt idx="3">
                  <c:v>15</c:v>
                </c:pt>
                <c:pt idx="4">
                  <c:v>17</c:v>
                </c:pt>
                <c:pt idx="5">
                  <c:v>18</c:v>
                </c:pt>
                <c:pt idx="6">
                  <c:v>28</c:v>
                </c:pt>
                <c:pt idx="7">
                  <c:v>20</c:v>
                </c:pt>
                <c:pt idx="8">
                  <c:v>12</c:v>
                </c:pt>
                <c:pt idx="9">
                  <c:v>13</c:v>
                </c:pt>
                <c:pt idx="10">
                  <c:v>28</c:v>
                </c:pt>
              </c:numCache>
            </c:numRef>
          </c:val>
          <c:extLst>
            <c:ext xmlns:c16="http://schemas.microsoft.com/office/drawing/2014/chart" uri="{C3380CC4-5D6E-409C-BE32-E72D297353CC}">
              <c16:uniqueId val="{00000008-78B4-41E9-B759-1500A21189BD}"/>
            </c:ext>
          </c:extLst>
        </c:ser>
        <c:ser>
          <c:idx val="9"/>
          <c:order val="9"/>
          <c:tx>
            <c:strRef>
              <c:f>'V2-Medline-Results'!$A$41</c:f>
              <c:strCache>
                <c:ptCount val="1"/>
                <c:pt idx="0">
                  <c:v>Middle East</c:v>
                </c:pt>
              </c:strCache>
            </c:strRef>
          </c:tx>
          <c:spPr>
            <a:solidFill>
              <a:schemeClr val="accent2">
                <a:lumMod val="40000"/>
                <a:lumOff val="60000"/>
              </a:schemeClr>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'V2-Medline-Results'!$B$41:$L$41</c:f>
              <c:numCache>
                <c:formatCode>General</c:formatCode>
                <c:ptCount val="11"/>
                <c:pt idx="0">
                  <c:v>26</c:v>
                </c:pt>
                <c:pt idx="1">
                  <c:v>18</c:v>
                </c:pt>
                <c:pt idx="2">
                  <c:v>19</c:v>
                </c:pt>
                <c:pt idx="3">
                  <c:v>27</c:v>
                </c:pt>
                <c:pt idx="4">
                  <c:v>20</c:v>
                </c:pt>
                <c:pt idx="5">
                  <c:v>28</c:v>
                </c:pt>
                <c:pt idx="6">
                  <c:v>29</c:v>
                </c:pt>
                <c:pt idx="7">
                  <c:v>15</c:v>
                </c:pt>
                <c:pt idx="8">
                  <c:v>13</c:v>
                </c:pt>
                <c:pt idx="9">
                  <c:v>13</c:v>
                </c:pt>
                <c:pt idx="10">
                  <c:v>20</c:v>
                </c:pt>
              </c:numCache>
            </c:numRef>
          </c:val>
          <c:extLst>
            <c:ext xmlns:c16="http://schemas.microsoft.com/office/drawing/2014/chart" uri="{C3380CC4-5D6E-409C-BE32-E72D297353CC}">
              <c16:uniqueId val="{00000009-78B4-41E9-B759-1500A21189BD}"/>
            </c:ext>
          </c:extLst>
        </c:ser>
        <c:ser>
          <c:idx val="10"/>
          <c:order val="10"/>
          <c:tx>
            <c:strRef>
              <c:f>'V2-Medline-Results'!$A$42</c:f>
              <c:strCache>
                <c:ptCount val="1"/>
                <c:pt idx="0">
                  <c:v>Aus-NZ</c:v>
                </c:pt>
              </c:strCache>
            </c:strRef>
          </c:tx>
          <c:spPr>
            <a:solidFill>
              <a:srgbClr val="0D3512"/>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'V2-Medline-Results'!$B$42:$L$42</c:f>
              <c:numCache>
                <c:formatCode>General</c:formatCode>
                <c:ptCount val="11"/>
                <c:pt idx="0">
                  <c:v>50</c:v>
                </c:pt>
                <c:pt idx="1">
                  <c:v>43</c:v>
                </c:pt>
                <c:pt idx="2">
                  <c:v>38</c:v>
                </c:pt>
                <c:pt idx="3">
                  <c:v>39</c:v>
                </c:pt>
                <c:pt idx="4">
                  <c:v>24</c:v>
                </c:pt>
                <c:pt idx="5">
                  <c:v>53</c:v>
                </c:pt>
                <c:pt idx="6">
                  <c:v>24</c:v>
                </c:pt>
                <c:pt idx="7">
                  <c:v>31</c:v>
                </c:pt>
                <c:pt idx="8">
                  <c:v>23</c:v>
                </c:pt>
                <c:pt idx="9">
                  <c:v>19</c:v>
                </c:pt>
                <c:pt idx="10">
                  <c:v>41</c:v>
                </c:pt>
              </c:numCache>
            </c:numRef>
          </c:val>
          <c:extLst>
            <c:ext xmlns:c16="http://schemas.microsoft.com/office/drawing/2014/chart" uri="{C3380CC4-5D6E-409C-BE32-E72D297353CC}">
              <c16:uniqueId val="{0000000A-78B4-41E9-B759-1500A21189BD}"/>
            </c:ext>
          </c:extLst>
        </c:ser>
        <c:ser>
          <c:idx val="11"/>
          <c:order val="11"/>
          <c:tx>
            <c:strRef>
              <c:f>'V2-Medline-Results'!$A$43</c:f>
              <c:strCache>
                <c:ptCount val="1"/>
                <c:pt idx="0">
                  <c:v>Multiple &amp; Other</c:v>
                </c:pt>
              </c:strCache>
            </c:strRef>
          </c:tx>
          <c:spPr>
            <a:solidFill>
              <a:srgbClr val="999999"/>
            </a:solidFill>
            <a:ln>
              <a:noFill/>
            </a:ln>
            <a:effectLst/>
          </c:spPr>
          <c:invertIfNegative val="0"/>
          <c:cat>
            <c:strRef>
              <c:f>'V2-Medline-Results'!$B$31:$L$31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'V2-Medline-Results'!$B$43:$L$43</c:f>
              <c:numCache>
                <c:formatCode>General</c:formatCode>
                <c:ptCount val="11"/>
                <c:pt idx="0">
                  <c:v>33</c:v>
                </c:pt>
                <c:pt idx="1">
                  <c:v>57</c:v>
                </c:pt>
                <c:pt idx="2">
                  <c:v>48</c:v>
                </c:pt>
                <c:pt idx="3">
                  <c:v>26</c:v>
                </c:pt>
                <c:pt idx="4">
                  <c:v>47</c:v>
                </c:pt>
                <c:pt idx="5">
                  <c:v>38</c:v>
                </c:pt>
                <c:pt idx="6">
                  <c:v>41</c:v>
                </c:pt>
                <c:pt idx="7">
                  <c:v>18</c:v>
                </c:pt>
                <c:pt idx="8">
                  <c:v>6</c:v>
                </c:pt>
                <c:pt idx="9">
                  <c:v>6</c:v>
                </c:pt>
                <c:pt idx="10">
                  <c:v>27</c:v>
                </c:pt>
              </c:numCache>
            </c:numRef>
          </c:val>
          <c:extLst>
            <c:ext xmlns:c16="http://schemas.microsoft.com/office/drawing/2014/chart" uri="{C3380CC4-5D6E-409C-BE32-E72D297353CC}">
              <c16:uniqueId val="{0000000B-78B4-41E9-B759-1500A21189BD}"/>
            </c:ext>
          </c:extLst>
        </c:ser>
        <c:dLbls>
          <c:showLegendKey val="0"/>
          <c:showVal val="0"/>
          <c:showCatName val="0"/>
          <c:showSerName val="0"/>
          <c:showPercent val="0"/>
          <c:showBubbleSize val="0"/>
        </c:dLbls>
        <c:gapWidth val="30"/>
        <c:overlap val="100"/>
        <c:axId val="848519759"/>
        <c:axId val="848513999"/>
      </c:barChart>
      <c:catAx>
        <c:axId val="848519759"/>
        <c:scaling>
          <c:orientation val="minMax"/>
        </c:scaling>
        <c:delete val="0"/>
        <c:axPos val="b"/>
        <c:numFmt formatCode="General" sourceLinked="1"/>
        <c:majorTickMark val="in"/>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48513999"/>
        <c:crosses val="autoZero"/>
        <c:auto val="1"/>
        <c:lblAlgn val="ctr"/>
        <c:lblOffset val="100"/>
        <c:noMultiLvlLbl val="0"/>
      </c:catAx>
      <c:valAx>
        <c:axId val="848513999"/>
        <c:scaling>
          <c:orientation val="minMax"/>
        </c:scaling>
        <c:delete val="0"/>
        <c:axPos val="l"/>
        <c:majorGridlines>
          <c:spPr>
            <a:ln w="9525" cap="flat" cmpd="sng" algn="ctr">
              <a:noFill/>
              <a:round/>
            </a:ln>
            <a:effectLst/>
          </c:spPr>
        </c:majorGridlines>
        <c:numFmt formatCode="0%" sourceLinked="1"/>
        <c:majorTickMark val="in"/>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48519759"/>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800" b="1" i="0" u="none" strike="noStrike" baseline="0">
                <a:solidFill>
                  <a:sysClr val="windowText" lastClr="000000"/>
                </a:solidFill>
              </a:rPr>
              <a:t>Total Number of EHR Publications </a:t>
            </a:r>
            <a:r>
              <a:rPr lang="en-US" sz="1800" b="1" i="0" u="none" strike="noStrike" kern="1200" spc="0" baseline="0">
                <a:solidFill>
                  <a:sysClr val="windowText" lastClr="000000"/>
                </a:solidFill>
              </a:rPr>
              <a:t>with Geotagging </a:t>
            </a:r>
            <a:r>
              <a:rPr lang="en-US" sz="1800" b="1" i="0" u="none" strike="noStrike" baseline="0">
                <a:solidFill>
                  <a:sysClr val="windowText" lastClr="000000"/>
                </a:solidFill>
              </a:rPr>
              <a:t>Over Time in Embase  (Emtree) </a:t>
            </a:r>
            <a:endParaRPr lang="en-US" sz="1800" b="1">
              <a:solidFill>
                <a:sysClr val="windowText" lastClr="000000"/>
              </a:solidFill>
            </a:endParaRPr>
          </a:p>
        </c:rich>
      </c:tx>
      <c:layout>
        <c:manualLayout>
          <c:xMode val="edge"/>
          <c:yMode val="edge"/>
          <c:x val="0.10095486111111111"/>
          <c:y val="1.94444444444444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1"/>
          <c:order val="0"/>
          <c:tx>
            <c:v>Embase</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'V2-Embase-Results'!$B$44:$L$44</c:f>
              <c:numCache>
                <c:formatCode>General</c:formatCode>
                <c:ptCount val="11"/>
                <c:pt idx="0">
                  <c:v>2147</c:v>
                </c:pt>
                <c:pt idx="1">
                  <c:v>2235</c:v>
                </c:pt>
                <c:pt idx="2">
                  <c:v>1980</c:v>
                </c:pt>
                <c:pt idx="3">
                  <c:v>1887</c:v>
                </c:pt>
                <c:pt idx="4">
                  <c:v>2184</c:v>
                </c:pt>
                <c:pt idx="5">
                  <c:v>2651</c:v>
                </c:pt>
                <c:pt idx="6">
                  <c:v>3116</c:v>
                </c:pt>
                <c:pt idx="7">
                  <c:v>3420</c:v>
                </c:pt>
                <c:pt idx="8">
                  <c:v>3854</c:v>
                </c:pt>
                <c:pt idx="9">
                  <c:v>3987</c:v>
                </c:pt>
                <c:pt idx="10">
                  <c:v>4028</c:v>
                </c:pt>
              </c:numCache>
            </c:numRef>
          </c:val>
          <c:extLst>
            <c:ext xmlns:c16="http://schemas.microsoft.com/office/drawing/2014/chart" uri="{C3380CC4-5D6E-409C-BE32-E72D297353CC}">
              <c16:uniqueId val="{00000000-00C2-48F3-B328-81BE242114E4}"/>
            </c:ext>
          </c:extLst>
        </c:ser>
        <c:dLbls>
          <c:dLblPos val="outEnd"/>
          <c:showLegendKey val="0"/>
          <c:showVal val="1"/>
          <c:showCatName val="0"/>
          <c:showSerName val="0"/>
          <c:showPercent val="0"/>
          <c:showBubbleSize val="0"/>
        </c:dLbls>
        <c:gapWidth val="30"/>
        <c:axId val="1994965888"/>
        <c:axId val="1994967808"/>
      </c:barChart>
      <c:catAx>
        <c:axId val="1994965888"/>
        <c:scaling>
          <c:orientation val="minMax"/>
        </c:scaling>
        <c:delete val="0"/>
        <c:axPos val="b"/>
        <c:numFmt formatCode="General" sourceLinked="1"/>
        <c:majorTickMark val="in"/>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994967808"/>
        <c:crosses val="autoZero"/>
        <c:auto val="1"/>
        <c:lblAlgn val="ctr"/>
        <c:lblOffset val="100"/>
        <c:noMultiLvlLbl val="0"/>
      </c:catAx>
      <c:valAx>
        <c:axId val="1994967808"/>
        <c:scaling>
          <c:orientation val="minMax"/>
        </c:scaling>
        <c:delete val="0"/>
        <c:axPos val="l"/>
        <c:majorGridlines>
          <c:spPr>
            <a:ln w="9525" cap="flat" cmpd="sng" algn="ctr">
              <a:noFill/>
              <a:round/>
            </a:ln>
            <a:effectLst/>
          </c:spPr>
        </c:majorGridlines>
        <c:numFmt formatCode="General" sourceLinked="1"/>
        <c:majorTickMark val="in"/>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994965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'V2-Embase-Results'!$A$32</c:f>
              <c:strCache>
                <c:ptCount val="1"/>
                <c:pt idx="0">
                  <c:v>US</c:v>
                </c:pt>
              </c:strCache>
            </c:strRef>
          </c:tx>
          <c:spPr>
            <a:solidFill>
              <a:srgbClr val="156082"/>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'V2-Embase-Results'!$B$32:$L$32</c:f>
              <c:numCache>
                <c:formatCode>General</c:formatCode>
                <c:ptCount val="11"/>
                <c:pt idx="0">
                  <c:v>1071</c:v>
                </c:pt>
                <c:pt idx="1">
                  <c:v>1066</c:v>
                </c:pt>
                <c:pt idx="2">
                  <c:v>957</c:v>
                </c:pt>
                <c:pt idx="3">
                  <c:v>847</c:v>
                </c:pt>
                <c:pt idx="4">
                  <c:v>1027</c:v>
                </c:pt>
                <c:pt idx="5">
                  <c:v>1215</c:v>
                </c:pt>
                <c:pt idx="6">
                  <c:v>1387</c:v>
                </c:pt>
                <c:pt idx="7">
                  <c:v>1541</c:v>
                </c:pt>
                <c:pt idx="8">
                  <c:v>1619</c:v>
                </c:pt>
                <c:pt idx="9">
                  <c:v>1695</c:v>
                </c:pt>
                <c:pt idx="10">
                  <c:v>1573</c:v>
                </c:pt>
              </c:numCache>
            </c:numRef>
          </c:val>
          <c:extLst>
            <c:ext xmlns:c16="http://schemas.microsoft.com/office/drawing/2014/chart" uri="{C3380CC4-5D6E-409C-BE32-E72D297353CC}">
              <c16:uniqueId val="{00000000-5573-4B54-8CB9-CC7770C05B7C}"/>
            </c:ext>
          </c:extLst>
        </c:ser>
        <c:ser>
          <c:idx val="1"/>
          <c:order val="1"/>
          <c:tx>
            <c:strRef>
              <c:f>'V2-Embase-Results'!$A$33</c:f>
              <c:strCache>
                <c:ptCount val="1"/>
                <c:pt idx="0">
                  <c:v>North America without US</c:v>
                </c:pt>
              </c:strCache>
            </c:strRef>
          </c:tx>
          <c:spPr>
            <a:solidFill>
              <a:srgbClr val="FF0000"/>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'V2-Embase-Results'!$B$33:$L$33</c:f>
              <c:numCache>
                <c:formatCode>General</c:formatCode>
                <c:ptCount val="11"/>
                <c:pt idx="0">
                  <c:v>94</c:v>
                </c:pt>
                <c:pt idx="1">
                  <c:v>122</c:v>
                </c:pt>
                <c:pt idx="2">
                  <c:v>93</c:v>
                </c:pt>
                <c:pt idx="3">
                  <c:v>89</c:v>
                </c:pt>
                <c:pt idx="4">
                  <c:v>99</c:v>
                </c:pt>
                <c:pt idx="5">
                  <c:v>117</c:v>
                </c:pt>
                <c:pt idx="6">
                  <c:v>146</c:v>
                </c:pt>
                <c:pt idx="7">
                  <c:v>136</c:v>
                </c:pt>
                <c:pt idx="8">
                  <c:v>142</c:v>
                </c:pt>
                <c:pt idx="9">
                  <c:v>132</c:v>
                </c:pt>
                <c:pt idx="10">
                  <c:v>154</c:v>
                </c:pt>
              </c:numCache>
            </c:numRef>
          </c:val>
          <c:extLst>
            <c:ext xmlns:c16="http://schemas.microsoft.com/office/drawing/2014/chart" uri="{C3380CC4-5D6E-409C-BE32-E72D297353CC}">
              <c16:uniqueId val="{00000001-5573-4B54-8CB9-CC7770C05B7C}"/>
            </c:ext>
          </c:extLst>
        </c:ser>
        <c:ser>
          <c:idx val="2"/>
          <c:order val="2"/>
          <c:tx>
            <c:strRef>
              <c:f>'V2-Embase-Results'!$A$34</c:f>
              <c:strCache>
                <c:ptCount val="1"/>
                <c:pt idx="0">
                  <c:v>UK</c:v>
                </c:pt>
              </c:strCache>
            </c:strRef>
          </c:tx>
          <c:spPr>
            <a:solidFill>
              <a:srgbClr val="4DAF4A"/>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'V2-Embase-Results'!$B$34:$L$34</c:f>
              <c:numCache>
                <c:formatCode>General</c:formatCode>
                <c:ptCount val="11"/>
                <c:pt idx="0">
                  <c:v>219</c:v>
                </c:pt>
                <c:pt idx="1">
                  <c:v>218</c:v>
                </c:pt>
                <c:pt idx="2">
                  <c:v>197</c:v>
                </c:pt>
                <c:pt idx="3">
                  <c:v>201</c:v>
                </c:pt>
                <c:pt idx="4">
                  <c:v>196</c:v>
                </c:pt>
                <c:pt idx="5">
                  <c:v>260</c:v>
                </c:pt>
                <c:pt idx="6">
                  <c:v>241</c:v>
                </c:pt>
                <c:pt idx="7">
                  <c:v>335</c:v>
                </c:pt>
                <c:pt idx="8">
                  <c:v>382</c:v>
                </c:pt>
                <c:pt idx="9">
                  <c:v>443</c:v>
                </c:pt>
                <c:pt idx="10">
                  <c:v>424</c:v>
                </c:pt>
              </c:numCache>
            </c:numRef>
          </c:val>
          <c:extLst>
            <c:ext xmlns:c16="http://schemas.microsoft.com/office/drawing/2014/chart" uri="{C3380CC4-5D6E-409C-BE32-E72D297353CC}">
              <c16:uniqueId val="{00000002-5573-4B54-8CB9-CC7770C05B7C}"/>
            </c:ext>
          </c:extLst>
        </c:ser>
        <c:ser>
          <c:idx val="3"/>
          <c:order val="3"/>
          <c:tx>
            <c:strRef>
              <c:f>'V2-Embase-Results'!$A$35</c:f>
              <c:strCache>
                <c:ptCount val="1"/>
                <c:pt idx="0">
                  <c:v>Europe without UK</c:v>
                </c:pt>
              </c:strCache>
            </c:strRef>
          </c:tx>
          <c:spPr>
            <a:solidFill>
              <a:srgbClr val="984EA3"/>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'V2-Embase-Results'!$B$35:$L$35</c:f>
              <c:numCache>
                <c:formatCode>General</c:formatCode>
                <c:ptCount val="11"/>
                <c:pt idx="0">
                  <c:v>318</c:v>
                </c:pt>
                <c:pt idx="1">
                  <c:v>316</c:v>
                </c:pt>
                <c:pt idx="2">
                  <c:v>276</c:v>
                </c:pt>
                <c:pt idx="3">
                  <c:v>264</c:v>
                </c:pt>
                <c:pt idx="4">
                  <c:v>271</c:v>
                </c:pt>
                <c:pt idx="5">
                  <c:v>308</c:v>
                </c:pt>
                <c:pt idx="6">
                  <c:v>364</c:v>
                </c:pt>
                <c:pt idx="7">
                  <c:v>400</c:v>
                </c:pt>
                <c:pt idx="8">
                  <c:v>526</c:v>
                </c:pt>
                <c:pt idx="9">
                  <c:v>489</c:v>
                </c:pt>
                <c:pt idx="10">
                  <c:v>607</c:v>
                </c:pt>
              </c:numCache>
            </c:numRef>
          </c:val>
          <c:extLst>
            <c:ext xmlns:c16="http://schemas.microsoft.com/office/drawing/2014/chart" uri="{C3380CC4-5D6E-409C-BE32-E72D297353CC}">
              <c16:uniqueId val="{00000003-5573-4B54-8CB9-CC7770C05B7C}"/>
            </c:ext>
          </c:extLst>
        </c:ser>
        <c:ser>
          <c:idx val="4"/>
          <c:order val="4"/>
          <c:tx>
            <c:strRef>
              <c:f>'V2-Embase-Results'!$A$36</c:f>
              <c:strCache>
                <c:ptCount val="1"/>
                <c:pt idx="0">
                  <c:v>China</c:v>
                </c:pt>
              </c:strCache>
            </c:strRef>
          </c:tx>
          <c:spPr>
            <a:solidFill>
              <a:srgbClr val="FF7F00"/>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'V2-Embase-Results'!$B$36:$L$36</c:f>
              <c:numCache>
                <c:formatCode>General</c:formatCode>
                <c:ptCount val="11"/>
                <c:pt idx="0">
                  <c:v>34</c:v>
                </c:pt>
                <c:pt idx="1">
                  <c:v>35</c:v>
                </c:pt>
                <c:pt idx="2">
                  <c:v>45</c:v>
                </c:pt>
                <c:pt idx="3">
                  <c:v>45</c:v>
                </c:pt>
                <c:pt idx="4">
                  <c:v>70</c:v>
                </c:pt>
                <c:pt idx="5">
                  <c:v>99</c:v>
                </c:pt>
                <c:pt idx="6">
                  <c:v>199</c:v>
                </c:pt>
                <c:pt idx="7">
                  <c:v>167</c:v>
                </c:pt>
                <c:pt idx="8">
                  <c:v>170</c:v>
                </c:pt>
                <c:pt idx="9">
                  <c:v>182</c:v>
                </c:pt>
                <c:pt idx="10">
                  <c:v>179</c:v>
                </c:pt>
              </c:numCache>
            </c:numRef>
          </c:val>
          <c:extLst>
            <c:ext xmlns:c16="http://schemas.microsoft.com/office/drawing/2014/chart" uri="{C3380CC4-5D6E-409C-BE32-E72D297353CC}">
              <c16:uniqueId val="{00000004-5573-4B54-8CB9-CC7770C05B7C}"/>
            </c:ext>
          </c:extLst>
        </c:ser>
        <c:ser>
          <c:idx val="5"/>
          <c:order val="5"/>
          <c:tx>
            <c:strRef>
              <c:f>'V2-Embase-Results'!$A$37</c:f>
              <c:strCache>
                <c:ptCount val="1"/>
                <c:pt idx="0">
                  <c:v>East Asia without China</c:v>
                </c:pt>
              </c:strCache>
            </c:strRef>
          </c:tx>
          <c:spPr>
            <a:solidFill>
              <a:srgbClr val="FFFF33"/>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'V2-Embase-Results'!$B$37:$L$37</c:f>
              <c:numCache>
                <c:formatCode>General</c:formatCode>
                <c:ptCount val="11"/>
                <c:pt idx="0">
                  <c:v>48</c:v>
                </c:pt>
                <c:pt idx="1">
                  <c:v>76</c:v>
                </c:pt>
                <c:pt idx="2">
                  <c:v>74</c:v>
                </c:pt>
                <c:pt idx="3">
                  <c:v>85</c:v>
                </c:pt>
                <c:pt idx="4">
                  <c:v>82</c:v>
                </c:pt>
                <c:pt idx="5">
                  <c:v>105</c:v>
                </c:pt>
                <c:pt idx="6">
                  <c:v>96</c:v>
                </c:pt>
                <c:pt idx="7">
                  <c:v>134</c:v>
                </c:pt>
                <c:pt idx="8">
                  <c:v>160</c:v>
                </c:pt>
                <c:pt idx="9">
                  <c:v>169</c:v>
                </c:pt>
                <c:pt idx="10">
                  <c:v>193</c:v>
                </c:pt>
              </c:numCache>
            </c:numRef>
          </c:val>
          <c:extLst>
            <c:ext xmlns:c16="http://schemas.microsoft.com/office/drawing/2014/chart" uri="{C3380CC4-5D6E-409C-BE32-E72D297353CC}">
              <c16:uniqueId val="{00000005-5573-4B54-8CB9-CC7770C05B7C}"/>
            </c:ext>
          </c:extLst>
        </c:ser>
        <c:ser>
          <c:idx val="6"/>
          <c:order val="6"/>
          <c:tx>
            <c:strRef>
              <c:f>'V2-Embase-Results'!$A$38</c:f>
              <c:strCache>
                <c:ptCount val="1"/>
                <c:pt idx="0">
                  <c:v>Indian subcontinent</c:v>
                </c:pt>
              </c:strCache>
            </c:strRef>
          </c:tx>
          <c:spPr>
            <a:solidFill>
              <a:srgbClr val="A65628"/>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'V2-Embase-Results'!$B$38:$L$38</c:f>
              <c:numCache>
                <c:formatCode>General</c:formatCode>
                <c:ptCount val="11"/>
                <c:pt idx="0">
                  <c:v>14</c:v>
                </c:pt>
                <c:pt idx="1">
                  <c:v>20</c:v>
                </c:pt>
                <c:pt idx="2">
                  <c:v>27</c:v>
                </c:pt>
                <c:pt idx="3">
                  <c:v>31</c:v>
                </c:pt>
                <c:pt idx="4">
                  <c:v>29</c:v>
                </c:pt>
                <c:pt idx="5">
                  <c:v>42</c:v>
                </c:pt>
                <c:pt idx="6">
                  <c:v>65</c:v>
                </c:pt>
                <c:pt idx="7">
                  <c:v>73</c:v>
                </c:pt>
                <c:pt idx="8">
                  <c:v>95</c:v>
                </c:pt>
                <c:pt idx="9">
                  <c:v>76</c:v>
                </c:pt>
                <c:pt idx="10">
                  <c:v>68</c:v>
                </c:pt>
              </c:numCache>
            </c:numRef>
          </c:val>
          <c:extLst>
            <c:ext xmlns:c16="http://schemas.microsoft.com/office/drawing/2014/chart" uri="{C3380CC4-5D6E-409C-BE32-E72D297353CC}">
              <c16:uniqueId val="{00000006-5573-4B54-8CB9-CC7770C05B7C}"/>
            </c:ext>
          </c:extLst>
        </c:ser>
        <c:ser>
          <c:idx val="7"/>
          <c:order val="7"/>
          <c:tx>
            <c:strRef>
              <c:f>'V2-Embase-Results'!$A$39</c:f>
              <c:strCache>
                <c:ptCount val="1"/>
                <c:pt idx="0">
                  <c:v>South Asia without the Indian subcontinent</c:v>
                </c:pt>
              </c:strCache>
            </c:strRef>
          </c:tx>
          <c:spPr>
            <a:solidFill>
              <a:srgbClr val="F781BF"/>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'V2-Embase-Results'!$B$39:$L$39</c:f>
              <c:numCache>
                <c:formatCode>General</c:formatCode>
                <c:ptCount val="11"/>
                <c:pt idx="0">
                  <c:v>24</c:v>
                </c:pt>
                <c:pt idx="1">
                  <c:v>27</c:v>
                </c:pt>
                <c:pt idx="2">
                  <c:v>26</c:v>
                </c:pt>
                <c:pt idx="3">
                  <c:v>31</c:v>
                </c:pt>
                <c:pt idx="4">
                  <c:v>53</c:v>
                </c:pt>
                <c:pt idx="5">
                  <c:v>46</c:v>
                </c:pt>
                <c:pt idx="6">
                  <c:v>67</c:v>
                </c:pt>
                <c:pt idx="7">
                  <c:v>62</c:v>
                </c:pt>
                <c:pt idx="8">
                  <c:v>83</c:v>
                </c:pt>
                <c:pt idx="9">
                  <c:v>92</c:v>
                </c:pt>
                <c:pt idx="10">
                  <c:v>73</c:v>
                </c:pt>
              </c:numCache>
            </c:numRef>
          </c:val>
          <c:extLst>
            <c:ext xmlns:c16="http://schemas.microsoft.com/office/drawing/2014/chart" uri="{C3380CC4-5D6E-409C-BE32-E72D297353CC}">
              <c16:uniqueId val="{00000007-5573-4B54-8CB9-CC7770C05B7C}"/>
            </c:ext>
          </c:extLst>
        </c:ser>
        <c:ser>
          <c:idx val="8"/>
          <c:order val="8"/>
          <c:tx>
            <c:strRef>
              <c:f>'V2-Embase-Results'!$A$40</c:f>
              <c:strCache>
                <c:ptCount val="1"/>
                <c:pt idx="0">
                  <c:v>Africa</c:v>
                </c:pt>
              </c:strCache>
            </c:strRef>
          </c:tx>
          <c:spPr>
            <a:solidFill>
              <a:srgbClr val="17BECF"/>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'V2-Embase-Results'!$B$40:$L$40</c:f>
              <c:numCache>
                <c:formatCode>General</c:formatCode>
                <c:ptCount val="11"/>
                <c:pt idx="0">
                  <c:v>27</c:v>
                </c:pt>
                <c:pt idx="1">
                  <c:v>38</c:v>
                </c:pt>
                <c:pt idx="2">
                  <c:v>37</c:v>
                </c:pt>
                <c:pt idx="3">
                  <c:v>55</c:v>
                </c:pt>
                <c:pt idx="4">
                  <c:v>41</c:v>
                </c:pt>
                <c:pt idx="5">
                  <c:v>56</c:v>
                </c:pt>
                <c:pt idx="6">
                  <c:v>70</c:v>
                </c:pt>
                <c:pt idx="7">
                  <c:v>64</c:v>
                </c:pt>
                <c:pt idx="8">
                  <c:v>77</c:v>
                </c:pt>
                <c:pt idx="9">
                  <c:v>88</c:v>
                </c:pt>
                <c:pt idx="10">
                  <c:v>94</c:v>
                </c:pt>
              </c:numCache>
            </c:numRef>
          </c:val>
          <c:extLst>
            <c:ext xmlns:c16="http://schemas.microsoft.com/office/drawing/2014/chart" uri="{C3380CC4-5D6E-409C-BE32-E72D297353CC}">
              <c16:uniqueId val="{00000008-5573-4B54-8CB9-CC7770C05B7C}"/>
            </c:ext>
          </c:extLst>
        </c:ser>
        <c:ser>
          <c:idx val="9"/>
          <c:order val="9"/>
          <c:tx>
            <c:strRef>
              <c:f>'V2-Embase-Results'!$A$41</c:f>
              <c:strCache>
                <c:ptCount val="1"/>
                <c:pt idx="0">
                  <c:v>Middle East</c:v>
                </c:pt>
              </c:strCache>
            </c:strRef>
          </c:tx>
          <c:spPr>
            <a:solidFill>
              <a:schemeClr val="accent2">
                <a:lumMod val="40000"/>
                <a:lumOff val="60000"/>
              </a:schemeClr>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'V2-Embase-Results'!$B$41:$L$41</c:f>
              <c:numCache>
                <c:formatCode>General</c:formatCode>
                <c:ptCount val="11"/>
                <c:pt idx="0">
                  <c:v>52</c:v>
                </c:pt>
                <c:pt idx="1">
                  <c:v>37</c:v>
                </c:pt>
                <c:pt idx="2">
                  <c:v>45</c:v>
                </c:pt>
                <c:pt idx="3">
                  <c:v>65</c:v>
                </c:pt>
                <c:pt idx="4">
                  <c:v>64</c:v>
                </c:pt>
                <c:pt idx="5">
                  <c:v>88</c:v>
                </c:pt>
                <c:pt idx="6">
                  <c:v>124</c:v>
                </c:pt>
                <c:pt idx="7">
                  <c:v>164</c:v>
                </c:pt>
                <c:pt idx="8">
                  <c:v>174</c:v>
                </c:pt>
                <c:pt idx="9">
                  <c:v>200</c:v>
                </c:pt>
                <c:pt idx="10">
                  <c:v>174</c:v>
                </c:pt>
              </c:numCache>
            </c:numRef>
          </c:val>
          <c:extLst>
            <c:ext xmlns:c16="http://schemas.microsoft.com/office/drawing/2014/chart" uri="{C3380CC4-5D6E-409C-BE32-E72D297353CC}">
              <c16:uniqueId val="{00000009-5573-4B54-8CB9-CC7770C05B7C}"/>
            </c:ext>
          </c:extLst>
        </c:ser>
        <c:ser>
          <c:idx val="10"/>
          <c:order val="10"/>
          <c:tx>
            <c:strRef>
              <c:f>'V2-Embase-Results'!$A$42</c:f>
              <c:strCache>
                <c:ptCount val="1"/>
                <c:pt idx="0">
                  <c:v>Aus-NZ</c:v>
                </c:pt>
              </c:strCache>
            </c:strRef>
          </c:tx>
          <c:spPr>
            <a:solidFill>
              <a:srgbClr val="0D3512"/>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'V2-Embase-Results'!$B$42:$L$42</c:f>
              <c:numCache>
                <c:formatCode>General</c:formatCode>
                <c:ptCount val="11"/>
                <c:pt idx="0">
                  <c:v>82</c:v>
                </c:pt>
                <c:pt idx="1">
                  <c:v>77</c:v>
                </c:pt>
                <c:pt idx="2">
                  <c:v>54</c:v>
                </c:pt>
                <c:pt idx="3">
                  <c:v>53</c:v>
                </c:pt>
                <c:pt idx="4">
                  <c:v>72</c:v>
                </c:pt>
                <c:pt idx="5">
                  <c:v>98</c:v>
                </c:pt>
                <c:pt idx="6">
                  <c:v>109</c:v>
                </c:pt>
                <c:pt idx="7">
                  <c:v>90</c:v>
                </c:pt>
                <c:pt idx="8">
                  <c:v>166</c:v>
                </c:pt>
                <c:pt idx="9">
                  <c:v>146</c:v>
                </c:pt>
                <c:pt idx="10">
                  <c:v>132</c:v>
                </c:pt>
              </c:numCache>
            </c:numRef>
          </c:val>
          <c:extLst>
            <c:ext xmlns:c16="http://schemas.microsoft.com/office/drawing/2014/chart" uri="{C3380CC4-5D6E-409C-BE32-E72D297353CC}">
              <c16:uniqueId val="{0000000A-5573-4B54-8CB9-CC7770C05B7C}"/>
            </c:ext>
          </c:extLst>
        </c:ser>
        <c:ser>
          <c:idx val="11"/>
          <c:order val="11"/>
          <c:tx>
            <c:strRef>
              <c:f>'V2-Embase-Results'!$A$43</c:f>
              <c:strCache>
                <c:ptCount val="1"/>
                <c:pt idx="0">
                  <c:v>Multiple &amp; Other</c:v>
                </c:pt>
              </c:strCache>
            </c:strRef>
          </c:tx>
          <c:spPr>
            <a:solidFill>
              <a:srgbClr val="999999"/>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'V2-Embase-Results'!$B$43:$L$43</c:f>
              <c:numCache>
                <c:formatCode>General</c:formatCode>
                <c:ptCount val="11"/>
                <c:pt idx="0">
                  <c:v>164</c:v>
                </c:pt>
                <c:pt idx="1">
                  <c:v>203</c:v>
                </c:pt>
                <c:pt idx="2">
                  <c:v>149</c:v>
                </c:pt>
                <c:pt idx="3">
                  <c:v>121</c:v>
                </c:pt>
                <c:pt idx="4">
                  <c:v>180</c:v>
                </c:pt>
                <c:pt idx="5">
                  <c:v>217</c:v>
                </c:pt>
                <c:pt idx="6">
                  <c:v>248</c:v>
                </c:pt>
                <c:pt idx="7">
                  <c:v>254</c:v>
                </c:pt>
                <c:pt idx="8">
                  <c:v>260</c:v>
                </c:pt>
                <c:pt idx="9">
                  <c:v>275</c:v>
                </c:pt>
                <c:pt idx="10">
                  <c:v>357</c:v>
                </c:pt>
              </c:numCache>
            </c:numRef>
          </c:val>
          <c:extLst>
            <c:ext xmlns:c16="http://schemas.microsoft.com/office/drawing/2014/chart" uri="{C3380CC4-5D6E-409C-BE32-E72D297353CC}">
              <c16:uniqueId val="{0000000B-5573-4B54-8CB9-CC7770C05B7C}"/>
            </c:ext>
          </c:extLst>
        </c:ser>
        <c:dLbls>
          <c:showLegendKey val="0"/>
          <c:showVal val="0"/>
          <c:showCatName val="0"/>
          <c:showSerName val="0"/>
          <c:showPercent val="0"/>
          <c:showBubbleSize val="0"/>
        </c:dLbls>
        <c:gapWidth val="30"/>
        <c:overlap val="100"/>
        <c:axId val="848519759"/>
        <c:axId val="848513999"/>
      </c:barChart>
      <c:catAx>
        <c:axId val="848519759"/>
        <c:scaling>
          <c:orientation val="minMax"/>
        </c:scaling>
        <c:delete val="0"/>
        <c:axPos val="b"/>
        <c:numFmt formatCode="General" sourceLinked="1"/>
        <c:majorTickMark val="in"/>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48513999"/>
        <c:crosses val="autoZero"/>
        <c:auto val="1"/>
        <c:lblAlgn val="ctr"/>
        <c:lblOffset val="100"/>
        <c:noMultiLvlLbl val="0"/>
      </c:catAx>
      <c:valAx>
        <c:axId val="848513999"/>
        <c:scaling>
          <c:orientation val="minMax"/>
        </c:scaling>
        <c:delete val="0"/>
        <c:axPos val="l"/>
        <c:majorGridlines>
          <c:spPr>
            <a:ln w="9525" cap="flat" cmpd="sng" algn="ctr">
              <a:noFill/>
              <a:round/>
            </a:ln>
            <a:effectLst/>
          </c:spPr>
        </c:majorGridlines>
        <c:numFmt formatCode="0%" sourceLinked="1"/>
        <c:majorTickMark val="in"/>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48519759"/>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2093362509117436E-2"/>
          <c:y val="2.7900302055567816E-2"/>
          <c:w val="0.70898569102103481"/>
          <c:h val="0.90721407658087216"/>
        </c:manualLayout>
      </c:layout>
      <c:barChart>
        <c:barDir val="col"/>
        <c:grouping val="percentStacked"/>
        <c:varyColors val="0"/>
        <c:ser>
          <c:idx val="0"/>
          <c:order val="0"/>
          <c:tx>
            <c:strRef>
              <c:f>Population!$A$2</c:f>
              <c:strCache>
                <c:ptCount val="1"/>
                <c:pt idx="0">
                  <c:v>US</c:v>
                </c:pt>
              </c:strCache>
            </c:strRef>
          </c:tx>
          <c:spPr>
            <a:solidFill>
              <a:srgbClr val="156082"/>
            </a:solidFill>
            <a:ln>
              <a:noFill/>
            </a:ln>
            <a:effectLst/>
          </c:spPr>
          <c:invertIfNegative val="0"/>
          <c:dPt>
            <c:idx val="0"/>
            <c:invertIfNegative val="0"/>
            <c:bubble3D val="0"/>
            <c:spPr>
              <a:solidFill>
                <a:srgbClr val="156082"/>
              </a:solidFill>
              <a:ln>
                <a:noFill/>
              </a:ln>
              <a:effectLst/>
            </c:spPr>
            <c:extLst>
              <c:ext xmlns:c16="http://schemas.microsoft.com/office/drawing/2014/chart" uri="{C3380CC4-5D6E-409C-BE32-E72D297353CC}">
                <c16:uniqueId val="{00000001-A585-44D7-A30A-90222E37B690}"/>
              </c:ext>
            </c:extLst>
          </c:dPt>
          <c:cat>
            <c:strRef>
              <c:f>Population!$B$1</c:f>
              <c:strCache>
                <c:ptCount val="1"/>
                <c:pt idx="0">
                  <c:v>Population</c:v>
                </c:pt>
              </c:strCache>
            </c:strRef>
          </c:cat>
          <c:val>
            <c:numRef>
              <c:f>Population!$B$2</c:f>
              <c:numCache>
                <c:formatCode>General</c:formatCode>
                <c:ptCount val="1"/>
                <c:pt idx="0">
                  <c:v>348753.68</c:v>
                </c:pt>
              </c:numCache>
            </c:numRef>
          </c:val>
          <c:extLst>
            <c:ext xmlns:c16="http://schemas.microsoft.com/office/drawing/2014/chart" uri="{C3380CC4-5D6E-409C-BE32-E72D297353CC}">
              <c16:uniqueId val="{00000002-A585-44D7-A30A-90222E37B690}"/>
            </c:ext>
          </c:extLst>
        </c:ser>
        <c:ser>
          <c:idx val="1"/>
          <c:order val="1"/>
          <c:tx>
            <c:strRef>
              <c:f>Population!$A$3</c:f>
              <c:strCache>
                <c:ptCount val="1"/>
                <c:pt idx="0">
                  <c:v>North America without US</c:v>
                </c:pt>
              </c:strCache>
            </c:strRef>
          </c:tx>
          <c:spPr>
            <a:solidFill>
              <a:srgbClr val="FF0000"/>
            </a:solidFill>
            <a:ln>
              <a:noFill/>
            </a:ln>
            <a:effectLst/>
          </c:spPr>
          <c:invertIfNegative val="0"/>
          <c:cat>
            <c:strRef>
              <c:f>Population!$B$1</c:f>
              <c:strCache>
                <c:ptCount val="1"/>
                <c:pt idx="0">
                  <c:v>Population</c:v>
                </c:pt>
              </c:strCache>
            </c:strRef>
          </c:cat>
          <c:val>
            <c:numRef>
              <c:f>Population!$B$3</c:f>
              <c:numCache>
                <c:formatCode>General</c:formatCode>
                <c:ptCount val="1"/>
                <c:pt idx="0">
                  <c:v>170659.277</c:v>
                </c:pt>
              </c:numCache>
            </c:numRef>
          </c:val>
          <c:extLst>
            <c:ext xmlns:c16="http://schemas.microsoft.com/office/drawing/2014/chart" uri="{C3380CC4-5D6E-409C-BE32-E72D297353CC}">
              <c16:uniqueId val="{00000003-A585-44D7-A30A-90222E37B690}"/>
            </c:ext>
          </c:extLst>
        </c:ser>
        <c:ser>
          <c:idx val="2"/>
          <c:order val="2"/>
          <c:tx>
            <c:strRef>
              <c:f>Population!$A$4</c:f>
              <c:strCache>
                <c:ptCount val="1"/>
                <c:pt idx="0">
                  <c:v>UK</c:v>
                </c:pt>
              </c:strCache>
            </c:strRef>
          </c:tx>
          <c:spPr>
            <a:solidFill>
              <a:srgbClr val="4DAF4A"/>
            </a:solidFill>
            <a:ln>
              <a:noFill/>
            </a:ln>
            <a:effectLst/>
          </c:spPr>
          <c:invertIfNegative val="0"/>
          <c:cat>
            <c:strRef>
              <c:f>Population!$B$1</c:f>
              <c:strCache>
                <c:ptCount val="1"/>
                <c:pt idx="0">
                  <c:v>Population</c:v>
                </c:pt>
              </c:strCache>
            </c:strRef>
          </c:cat>
          <c:val>
            <c:numRef>
              <c:f>Population!$B$4</c:f>
              <c:numCache>
                <c:formatCode>General</c:formatCode>
                <c:ptCount val="1"/>
                <c:pt idx="0">
                  <c:v>69138.191999999995</c:v>
                </c:pt>
              </c:numCache>
            </c:numRef>
          </c:val>
          <c:extLst>
            <c:ext xmlns:c16="http://schemas.microsoft.com/office/drawing/2014/chart" uri="{C3380CC4-5D6E-409C-BE32-E72D297353CC}">
              <c16:uniqueId val="{00000004-A585-44D7-A30A-90222E37B690}"/>
            </c:ext>
          </c:extLst>
        </c:ser>
        <c:ser>
          <c:idx val="3"/>
          <c:order val="3"/>
          <c:tx>
            <c:strRef>
              <c:f>Population!$A$5</c:f>
              <c:strCache>
                <c:ptCount val="1"/>
                <c:pt idx="0">
                  <c:v>Europe without UK</c:v>
                </c:pt>
              </c:strCache>
            </c:strRef>
          </c:tx>
          <c:spPr>
            <a:solidFill>
              <a:srgbClr val="984EA3"/>
            </a:solidFill>
            <a:ln>
              <a:noFill/>
            </a:ln>
            <a:effectLst/>
          </c:spPr>
          <c:invertIfNegative val="0"/>
          <c:cat>
            <c:strRef>
              <c:f>Population!$B$1</c:f>
              <c:strCache>
                <c:ptCount val="1"/>
                <c:pt idx="0">
                  <c:v>Population</c:v>
                </c:pt>
              </c:strCache>
            </c:strRef>
          </c:cat>
          <c:val>
            <c:numRef>
              <c:f>Population!$B$5</c:f>
              <c:numCache>
                <c:formatCode>General</c:formatCode>
                <c:ptCount val="1"/>
                <c:pt idx="0">
                  <c:v>692796.60499999998</c:v>
                </c:pt>
              </c:numCache>
            </c:numRef>
          </c:val>
          <c:extLst>
            <c:ext xmlns:c16="http://schemas.microsoft.com/office/drawing/2014/chart" uri="{C3380CC4-5D6E-409C-BE32-E72D297353CC}">
              <c16:uniqueId val="{00000005-A585-44D7-A30A-90222E37B690}"/>
            </c:ext>
          </c:extLst>
        </c:ser>
        <c:ser>
          <c:idx val="4"/>
          <c:order val="4"/>
          <c:tx>
            <c:strRef>
              <c:f>Population!$A$6</c:f>
              <c:strCache>
                <c:ptCount val="1"/>
                <c:pt idx="0">
                  <c:v>China</c:v>
                </c:pt>
              </c:strCache>
            </c:strRef>
          </c:tx>
          <c:spPr>
            <a:solidFill>
              <a:srgbClr val="FF7F00"/>
            </a:solidFill>
            <a:ln>
              <a:noFill/>
            </a:ln>
            <a:effectLst/>
          </c:spPr>
          <c:invertIfNegative val="0"/>
          <c:cat>
            <c:strRef>
              <c:f>Population!$B$1</c:f>
              <c:strCache>
                <c:ptCount val="1"/>
                <c:pt idx="0">
                  <c:v>Population</c:v>
                </c:pt>
              </c:strCache>
            </c:strRef>
          </c:cat>
          <c:val>
            <c:numRef>
              <c:f>Population!$B$6</c:f>
              <c:numCache>
                <c:formatCode>General</c:formatCode>
                <c:ptCount val="1"/>
                <c:pt idx="0">
                  <c:v>1427456.45</c:v>
                </c:pt>
              </c:numCache>
            </c:numRef>
          </c:val>
          <c:extLst>
            <c:ext xmlns:c16="http://schemas.microsoft.com/office/drawing/2014/chart" uri="{C3380CC4-5D6E-409C-BE32-E72D297353CC}">
              <c16:uniqueId val="{00000006-A585-44D7-A30A-90222E37B690}"/>
            </c:ext>
          </c:extLst>
        </c:ser>
        <c:ser>
          <c:idx val="5"/>
          <c:order val="5"/>
          <c:tx>
            <c:strRef>
              <c:f>Population!$A$7</c:f>
              <c:strCache>
                <c:ptCount val="1"/>
                <c:pt idx="0">
                  <c:v>East Asia without China</c:v>
                </c:pt>
              </c:strCache>
            </c:strRef>
          </c:tx>
          <c:spPr>
            <a:solidFill>
              <a:srgbClr val="FFFF33"/>
            </a:solidFill>
            <a:ln>
              <a:noFill/>
            </a:ln>
            <a:effectLst/>
          </c:spPr>
          <c:invertIfNegative val="0"/>
          <c:cat>
            <c:strRef>
              <c:f>Population!$B$1</c:f>
              <c:strCache>
                <c:ptCount val="1"/>
                <c:pt idx="0">
                  <c:v>Population</c:v>
                </c:pt>
              </c:strCache>
            </c:strRef>
          </c:cat>
          <c:val>
            <c:numRef>
              <c:f>Population!$B$7</c:f>
              <c:numCache>
                <c:formatCode>General</c:formatCode>
                <c:ptCount val="1"/>
                <c:pt idx="0">
                  <c:v>228658.95600000001</c:v>
                </c:pt>
              </c:numCache>
            </c:numRef>
          </c:val>
          <c:extLst>
            <c:ext xmlns:c16="http://schemas.microsoft.com/office/drawing/2014/chart" uri="{C3380CC4-5D6E-409C-BE32-E72D297353CC}">
              <c16:uniqueId val="{00000007-A585-44D7-A30A-90222E37B690}"/>
            </c:ext>
          </c:extLst>
        </c:ser>
        <c:ser>
          <c:idx val="6"/>
          <c:order val="6"/>
          <c:tx>
            <c:strRef>
              <c:f>Population!$A$8</c:f>
              <c:strCache>
                <c:ptCount val="1"/>
                <c:pt idx="0">
                  <c:v>Indian subcontinent</c:v>
                </c:pt>
              </c:strCache>
            </c:strRef>
          </c:tx>
          <c:spPr>
            <a:solidFill>
              <a:srgbClr val="A65628"/>
            </a:solidFill>
            <a:ln>
              <a:noFill/>
            </a:ln>
            <a:effectLst/>
          </c:spPr>
          <c:invertIfNegative val="0"/>
          <c:cat>
            <c:strRef>
              <c:f>Population!$B$1</c:f>
              <c:strCache>
                <c:ptCount val="1"/>
                <c:pt idx="0">
                  <c:v>Population</c:v>
                </c:pt>
              </c:strCache>
            </c:strRef>
          </c:cat>
          <c:val>
            <c:numRef>
              <c:f>Population!$B$8</c:f>
              <c:numCache>
                <c:formatCode>General</c:formatCode>
                <c:ptCount val="1"/>
                <c:pt idx="0">
                  <c:v>1972488.753</c:v>
                </c:pt>
              </c:numCache>
            </c:numRef>
          </c:val>
          <c:extLst>
            <c:ext xmlns:c16="http://schemas.microsoft.com/office/drawing/2014/chart" uri="{C3380CC4-5D6E-409C-BE32-E72D297353CC}">
              <c16:uniqueId val="{00000008-A585-44D7-A30A-90222E37B690}"/>
            </c:ext>
          </c:extLst>
        </c:ser>
        <c:ser>
          <c:idx val="7"/>
          <c:order val="7"/>
          <c:tx>
            <c:strRef>
              <c:f>Population!$A$9</c:f>
              <c:strCache>
                <c:ptCount val="1"/>
                <c:pt idx="0">
                  <c:v>South Asia without the Indian subcontinent</c:v>
                </c:pt>
              </c:strCache>
            </c:strRef>
          </c:tx>
          <c:spPr>
            <a:solidFill>
              <a:srgbClr val="F781BF"/>
            </a:solidFill>
            <a:ln>
              <a:noFill/>
            </a:ln>
            <a:effectLst/>
          </c:spPr>
          <c:invertIfNegative val="0"/>
          <c:cat>
            <c:strRef>
              <c:f>Population!$B$1</c:f>
              <c:strCache>
                <c:ptCount val="1"/>
                <c:pt idx="0">
                  <c:v>Population</c:v>
                </c:pt>
              </c:strCache>
            </c:strRef>
          </c:cat>
          <c:val>
            <c:numRef>
              <c:f>Population!$B$9</c:f>
              <c:numCache>
                <c:formatCode>General</c:formatCode>
                <c:ptCount val="1"/>
                <c:pt idx="0">
                  <c:v>695149.429</c:v>
                </c:pt>
              </c:numCache>
            </c:numRef>
          </c:val>
          <c:extLst>
            <c:ext xmlns:c16="http://schemas.microsoft.com/office/drawing/2014/chart" uri="{C3380CC4-5D6E-409C-BE32-E72D297353CC}">
              <c16:uniqueId val="{00000009-A585-44D7-A30A-90222E37B690}"/>
            </c:ext>
          </c:extLst>
        </c:ser>
        <c:ser>
          <c:idx val="8"/>
          <c:order val="8"/>
          <c:tx>
            <c:strRef>
              <c:f>Population!$A$10</c:f>
              <c:strCache>
                <c:ptCount val="1"/>
                <c:pt idx="0">
                  <c:v>Africa</c:v>
                </c:pt>
              </c:strCache>
            </c:strRef>
          </c:tx>
          <c:spPr>
            <a:solidFill>
              <a:srgbClr val="17BECF"/>
            </a:solidFill>
            <a:ln>
              <a:noFill/>
            </a:ln>
            <a:effectLst/>
          </c:spPr>
          <c:invertIfNegative val="0"/>
          <c:cat>
            <c:strRef>
              <c:f>Population!$B$1</c:f>
              <c:strCache>
                <c:ptCount val="1"/>
                <c:pt idx="0">
                  <c:v>Population</c:v>
                </c:pt>
              </c:strCache>
            </c:strRef>
          </c:cat>
          <c:val>
            <c:numRef>
              <c:f>Population!$B$10</c:f>
              <c:numCache>
                <c:formatCode>General</c:formatCode>
                <c:ptCount val="1"/>
                <c:pt idx="0">
                  <c:v>1512068.8419999999</c:v>
                </c:pt>
              </c:numCache>
            </c:numRef>
          </c:val>
          <c:extLst>
            <c:ext xmlns:c16="http://schemas.microsoft.com/office/drawing/2014/chart" uri="{C3380CC4-5D6E-409C-BE32-E72D297353CC}">
              <c16:uniqueId val="{0000000A-A585-44D7-A30A-90222E37B690}"/>
            </c:ext>
          </c:extLst>
        </c:ser>
        <c:ser>
          <c:idx val="9"/>
          <c:order val="9"/>
          <c:tx>
            <c:strRef>
              <c:f>Population!$A$11</c:f>
              <c:strCache>
                <c:ptCount val="1"/>
                <c:pt idx="0">
                  <c:v>Middle East</c:v>
                </c:pt>
              </c:strCache>
            </c:strRef>
          </c:tx>
          <c:spPr>
            <a:solidFill>
              <a:srgbClr val="F6C6AD"/>
            </a:solidFill>
            <a:ln>
              <a:noFill/>
            </a:ln>
            <a:effectLst/>
          </c:spPr>
          <c:invertIfNegative val="0"/>
          <c:cat>
            <c:strRef>
              <c:f>Population!$B$1</c:f>
              <c:strCache>
                <c:ptCount val="1"/>
                <c:pt idx="0">
                  <c:v>Population</c:v>
                </c:pt>
              </c:strCache>
            </c:strRef>
          </c:cat>
          <c:val>
            <c:numRef>
              <c:f>Population!$B$11</c:f>
              <c:numCache>
                <c:formatCode>General</c:formatCode>
                <c:ptCount val="1"/>
                <c:pt idx="0">
                  <c:v>376946.745</c:v>
                </c:pt>
              </c:numCache>
            </c:numRef>
          </c:val>
          <c:extLst>
            <c:ext xmlns:c16="http://schemas.microsoft.com/office/drawing/2014/chart" uri="{C3380CC4-5D6E-409C-BE32-E72D297353CC}">
              <c16:uniqueId val="{0000000B-A585-44D7-A30A-90222E37B690}"/>
            </c:ext>
          </c:extLst>
        </c:ser>
        <c:ser>
          <c:idx val="10"/>
          <c:order val="10"/>
          <c:tx>
            <c:strRef>
              <c:f>Population!$A$12</c:f>
              <c:strCache>
                <c:ptCount val="1"/>
                <c:pt idx="0">
                  <c:v>Aus-NZ</c:v>
                </c:pt>
              </c:strCache>
            </c:strRef>
          </c:tx>
          <c:spPr>
            <a:solidFill>
              <a:srgbClr val="0D3512"/>
            </a:solidFill>
            <a:ln>
              <a:noFill/>
            </a:ln>
            <a:effectLst/>
          </c:spPr>
          <c:invertIfNegative val="0"/>
          <c:cat>
            <c:strRef>
              <c:f>Population!$B$1</c:f>
              <c:strCache>
                <c:ptCount val="1"/>
                <c:pt idx="0">
                  <c:v>Population</c:v>
                </c:pt>
              </c:strCache>
            </c:strRef>
          </c:cat>
          <c:val>
            <c:numRef>
              <c:f>Population!$B$12</c:f>
              <c:numCache>
                <c:formatCode>General</c:formatCode>
                <c:ptCount val="1"/>
                <c:pt idx="0">
                  <c:v>31927.149000000001</c:v>
                </c:pt>
              </c:numCache>
            </c:numRef>
          </c:val>
          <c:extLst>
            <c:ext xmlns:c16="http://schemas.microsoft.com/office/drawing/2014/chart" uri="{C3380CC4-5D6E-409C-BE32-E72D297353CC}">
              <c16:uniqueId val="{0000000C-A585-44D7-A30A-90222E37B690}"/>
            </c:ext>
          </c:extLst>
        </c:ser>
        <c:ser>
          <c:idx val="11"/>
          <c:order val="11"/>
          <c:tx>
            <c:strRef>
              <c:f>Population!$A$13</c:f>
              <c:strCache>
                <c:ptCount val="1"/>
                <c:pt idx="0">
                  <c:v>Multiple &amp; Other</c:v>
                </c:pt>
              </c:strCache>
            </c:strRef>
          </c:tx>
          <c:spPr>
            <a:solidFill>
              <a:srgbClr val="999999"/>
            </a:solidFill>
            <a:ln>
              <a:noFill/>
            </a:ln>
            <a:effectLst/>
          </c:spPr>
          <c:invertIfNegative val="0"/>
          <c:dPt>
            <c:idx val="0"/>
            <c:invertIfNegative val="0"/>
            <c:bubble3D val="0"/>
            <c:spPr>
              <a:solidFill>
                <a:srgbClr val="999999"/>
              </a:solidFill>
              <a:ln>
                <a:noFill/>
              </a:ln>
              <a:effectLst/>
            </c:spPr>
            <c:extLst>
              <c:ext xmlns:c16="http://schemas.microsoft.com/office/drawing/2014/chart" uri="{C3380CC4-5D6E-409C-BE32-E72D297353CC}">
                <c16:uniqueId val="{0000000E-A585-44D7-A30A-90222E37B690}"/>
              </c:ext>
            </c:extLst>
          </c:dPt>
          <c:cat>
            <c:strRef>
              <c:f>Population!$B$1</c:f>
              <c:strCache>
                <c:ptCount val="1"/>
                <c:pt idx="0">
                  <c:v>Population</c:v>
                </c:pt>
              </c:strCache>
            </c:strRef>
          </c:cat>
          <c:val>
            <c:numRef>
              <c:f>Population!$B$13</c:f>
              <c:numCache>
                <c:formatCode>General</c:formatCode>
                <c:ptCount val="1"/>
                <c:pt idx="0">
                  <c:v>623972.44799999997</c:v>
                </c:pt>
              </c:numCache>
            </c:numRef>
          </c:val>
          <c:extLst>
            <c:ext xmlns:c16="http://schemas.microsoft.com/office/drawing/2014/chart" uri="{C3380CC4-5D6E-409C-BE32-E72D297353CC}">
              <c16:uniqueId val="{0000000F-A585-44D7-A30A-90222E37B690}"/>
            </c:ext>
          </c:extLst>
        </c:ser>
        <c:dLbls>
          <c:showLegendKey val="0"/>
          <c:showVal val="0"/>
          <c:showCatName val="0"/>
          <c:showSerName val="0"/>
          <c:showPercent val="0"/>
          <c:showBubbleSize val="0"/>
        </c:dLbls>
        <c:gapWidth val="49"/>
        <c:overlap val="100"/>
        <c:axId val="826392719"/>
        <c:axId val="826394639"/>
      </c:barChart>
      <c:catAx>
        <c:axId val="826392719"/>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26394639"/>
        <c:crosses val="autoZero"/>
        <c:auto val="1"/>
        <c:lblAlgn val="ctr"/>
        <c:lblOffset val="100"/>
        <c:noMultiLvlLbl val="0"/>
      </c:catAx>
      <c:valAx>
        <c:axId val="826394639"/>
        <c:scaling>
          <c:orientation val="minMax"/>
        </c:scaling>
        <c:delete val="0"/>
        <c:axPos val="l"/>
        <c:majorGridlines>
          <c:spPr>
            <a:ln w="9525" cap="flat" cmpd="sng" algn="ctr">
              <a:noFill/>
              <a:round/>
            </a:ln>
            <a:effectLst/>
          </c:spPr>
        </c:majorGridlines>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2639271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r>
              <a:rPr lang="en-US" sz="1600" b="1" i="0" u="none" strike="noStrike" baseline="0">
                <a:solidFill>
                  <a:sysClr val="windowText" lastClr="000000"/>
                </a:solidFill>
              </a:rPr>
              <a:t>Total Number of EHR Publications Over Time (MEDLINE and Embase)</a:t>
            </a:r>
            <a:endParaRPr lang="en-US" sz="1600" b="1">
              <a:solidFill>
                <a:sysClr val="windowText" lastClr="000000"/>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'V1-Total Publications'!$A$38</c:f>
              <c:strCache>
                <c:ptCount val="1"/>
                <c:pt idx="0">
                  <c:v>MEDLINE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'V1-Total Publications'!$B$37:$L$37</c:f>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f>'V1-Total Publications'!$B$38:$L$38</c:f>
              <c:numCache>
                <c:formatCode>General</c:formatCode>
                <c:ptCount val="11"/>
                <c:pt idx="0">
                  <c:v>3575</c:v>
                </c:pt>
                <c:pt idx="1">
                  <c:v>4143</c:v>
                </c:pt>
                <c:pt idx="2">
                  <c:v>4373</c:v>
                </c:pt>
                <c:pt idx="3">
                  <c:v>4349</c:v>
                </c:pt>
                <c:pt idx="4">
                  <c:v>5190</c:v>
                </c:pt>
                <c:pt idx="5">
                  <c:v>6084</c:v>
                </c:pt>
                <c:pt idx="6">
                  <c:v>7217</c:v>
                </c:pt>
                <c:pt idx="7">
                  <c:v>8125</c:v>
                </c:pt>
                <c:pt idx="8">
                  <c:v>8420</c:v>
                </c:pt>
                <c:pt idx="9">
                  <c:v>8783</c:v>
                </c:pt>
                <c:pt idx="10">
                  <c:v>10132</c:v>
                </c:pt>
              </c:numCache>
            </c:numRef>
          </c:val>
          <c:extLst>
            <c:ext xmlns:c16="http://schemas.microsoft.com/office/drawing/2014/chart" uri="{C3380CC4-5D6E-409C-BE32-E72D297353CC}">
              <c16:uniqueId val="{00000000-F269-4E5B-8C22-3A4F487A7B6D}"/>
            </c:ext>
          </c:extLst>
        </c:ser>
        <c:ser>
          <c:idx val="1"/>
          <c:order val="1"/>
          <c:tx>
            <c:strRef>
              <c:f>'V1-Total Publications'!$A$39</c:f>
              <c:strCache>
                <c:ptCount val="1"/>
                <c:pt idx="0">
                  <c:v>Embase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'V1-Total Publications'!$B$37:$L$37</c:f>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f>'V1-Total Publications'!$B$39:$L$39</c:f>
              <c:numCache>
                <c:formatCode>General</c:formatCode>
                <c:ptCount val="11"/>
                <c:pt idx="0">
                  <c:v>7710</c:v>
                </c:pt>
                <c:pt idx="1">
                  <c:v>8749</c:v>
                </c:pt>
                <c:pt idx="2">
                  <c:v>9330</c:v>
                </c:pt>
                <c:pt idx="3">
                  <c:v>10472</c:v>
                </c:pt>
                <c:pt idx="4">
                  <c:v>11856</c:v>
                </c:pt>
                <c:pt idx="5">
                  <c:v>14279</c:v>
                </c:pt>
                <c:pt idx="6">
                  <c:v>15384</c:v>
                </c:pt>
                <c:pt idx="7">
                  <c:v>17714</c:v>
                </c:pt>
                <c:pt idx="8">
                  <c:v>20956</c:v>
                </c:pt>
                <c:pt idx="9">
                  <c:v>21328</c:v>
                </c:pt>
                <c:pt idx="10">
                  <c:v>22873</c:v>
                </c:pt>
              </c:numCache>
            </c:numRef>
          </c:val>
          <c:extLst>
            <c:ext xmlns:c16="http://schemas.microsoft.com/office/drawing/2014/chart" uri="{C3380CC4-5D6E-409C-BE32-E72D297353CC}">
              <c16:uniqueId val="{00000001-F269-4E5B-8C22-3A4F487A7B6D}"/>
            </c:ext>
          </c:extLst>
        </c:ser>
        <c:dLbls>
          <c:dLblPos val="outEnd"/>
          <c:showLegendKey val="0"/>
          <c:showVal val="1"/>
          <c:showCatName val="0"/>
          <c:showSerName val="0"/>
          <c:showPercent val="0"/>
          <c:showBubbleSize val="0"/>
        </c:dLbls>
        <c:gapWidth val="30"/>
        <c:axId val="1994965888"/>
        <c:axId val="1994967808"/>
      </c:barChart>
      <c:catAx>
        <c:axId val="1994965888"/>
        <c:scaling>
          <c:orientation val="minMax"/>
        </c:scaling>
        <c:delete val="0"/>
        <c:axPos val="b"/>
        <c:numFmt formatCode="General" sourceLinked="1"/>
        <c:majorTickMark val="in"/>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994967808"/>
        <c:crosses val="autoZero"/>
        <c:auto val="1"/>
        <c:lblAlgn val="ctr"/>
        <c:lblOffset val="100"/>
        <c:noMultiLvlLbl val="0"/>
      </c:catAx>
      <c:valAx>
        <c:axId val="1994967808"/>
        <c:scaling>
          <c:orientation val="minMax"/>
        </c:scaling>
        <c:delete val="0"/>
        <c:axPos val="l"/>
        <c:majorGridlines>
          <c:spPr>
            <a:ln w="9525" cap="flat" cmpd="sng" algn="ctr">
              <a:noFill/>
              <a:round/>
            </a:ln>
            <a:effectLst/>
          </c:spPr>
        </c:majorGridlines>
        <c:numFmt formatCode="General" sourceLinked="1"/>
        <c:majorTickMark val="in"/>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994965888"/>
        <c:crosses val="autoZero"/>
        <c:crossBetween val="between"/>
      </c:valAx>
      <c:spPr>
        <a:noFill/>
        <a:ln>
          <a:noFill/>
        </a:ln>
        <a:effectLst/>
      </c:spPr>
    </c:plotArea>
    <c:legend>
      <c:legendPos val="l"/>
      <c:layout>
        <c:manualLayout>
          <c:xMode val="edge"/>
          <c:yMode val="edge"/>
          <c:x val="6.4850843060959796E-3"/>
          <c:y val="0.27187594971681173"/>
          <c:w val="9.9746646252551766E-2"/>
          <c:h val="0.50294377676474655"/>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r>
              <a:rPr lang="en-US" sz="1600" b="1" i="0" u="none" strike="noStrike" baseline="0">
                <a:solidFill>
                  <a:sysClr val="windowText" lastClr="000000"/>
                </a:solidFill>
              </a:rPr>
              <a:t>Total Number of EHR Publications Over Time (MEDLINE and Embase)</a:t>
            </a:r>
            <a:endParaRPr lang="en-US" sz="1600" b="1">
              <a:solidFill>
                <a:sysClr val="windowText" lastClr="000000"/>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'V2-Total Publications'!$A$38</c:f>
              <c:strCache>
                <c:ptCount val="1"/>
                <c:pt idx="0">
                  <c:v>MEDLINE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'V2-Total Publications'!$B$37:$L$37</c:f>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f>'V2-Total Publications'!$B$38:$L$38</c:f>
              <c:numCache>
                <c:formatCode>General</c:formatCode>
                <c:ptCount val="11"/>
                <c:pt idx="0">
                  <c:v>2255</c:v>
                </c:pt>
                <c:pt idx="1">
                  <c:v>2503</c:v>
                </c:pt>
                <c:pt idx="2">
                  <c:v>2381</c:v>
                </c:pt>
                <c:pt idx="3">
                  <c:v>2095</c:v>
                </c:pt>
                <c:pt idx="4">
                  <c:v>2458</c:v>
                </c:pt>
                <c:pt idx="5">
                  <c:v>2704</c:v>
                </c:pt>
                <c:pt idx="6">
                  <c:v>2450</c:v>
                </c:pt>
                <c:pt idx="7">
                  <c:v>2125</c:v>
                </c:pt>
                <c:pt idx="8">
                  <c:v>1679</c:v>
                </c:pt>
                <c:pt idx="9">
                  <c:v>1630</c:v>
                </c:pt>
                <c:pt idx="10">
                  <c:v>2482</c:v>
                </c:pt>
              </c:numCache>
            </c:numRef>
          </c:val>
          <c:extLst>
            <c:ext xmlns:c16="http://schemas.microsoft.com/office/drawing/2014/chart" uri="{C3380CC4-5D6E-409C-BE32-E72D297353CC}">
              <c16:uniqueId val="{00000000-8FF1-4047-A04D-698256184EA2}"/>
            </c:ext>
          </c:extLst>
        </c:ser>
        <c:ser>
          <c:idx val="1"/>
          <c:order val="1"/>
          <c:tx>
            <c:strRef>
              <c:f>'V2-Total Publications'!$A$39</c:f>
              <c:strCache>
                <c:ptCount val="1"/>
                <c:pt idx="0">
                  <c:v>Embase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'V2-Total Publications'!$B$37:$L$37</c:f>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f>'V2-Total Publications'!$B$39:$L$39</c:f>
              <c:numCache>
                <c:formatCode>General</c:formatCode>
                <c:ptCount val="11"/>
                <c:pt idx="0">
                  <c:v>6413</c:v>
                </c:pt>
                <c:pt idx="1">
                  <c:v>7175</c:v>
                </c:pt>
                <c:pt idx="2">
                  <c:v>7214</c:v>
                </c:pt>
                <c:pt idx="3">
                  <c:v>7959</c:v>
                </c:pt>
                <c:pt idx="4">
                  <c:v>9068</c:v>
                </c:pt>
                <c:pt idx="5">
                  <c:v>11149</c:v>
                </c:pt>
                <c:pt idx="6">
                  <c:v>12009</c:v>
                </c:pt>
                <c:pt idx="7">
                  <c:v>13998</c:v>
                </c:pt>
                <c:pt idx="8">
                  <c:v>16852</c:v>
                </c:pt>
                <c:pt idx="9">
                  <c:v>17595</c:v>
                </c:pt>
                <c:pt idx="10">
                  <c:v>19982</c:v>
                </c:pt>
              </c:numCache>
            </c:numRef>
          </c:val>
          <c:extLst>
            <c:ext xmlns:c16="http://schemas.microsoft.com/office/drawing/2014/chart" uri="{C3380CC4-5D6E-409C-BE32-E72D297353CC}">
              <c16:uniqueId val="{00000001-8FF1-4047-A04D-698256184EA2}"/>
            </c:ext>
          </c:extLst>
        </c:ser>
        <c:dLbls>
          <c:dLblPos val="outEnd"/>
          <c:showLegendKey val="0"/>
          <c:showVal val="1"/>
          <c:showCatName val="0"/>
          <c:showSerName val="0"/>
          <c:showPercent val="0"/>
          <c:showBubbleSize val="0"/>
        </c:dLbls>
        <c:gapWidth val="30"/>
        <c:axId val="1994965888"/>
        <c:axId val="1994967808"/>
      </c:barChart>
      <c:catAx>
        <c:axId val="1994965888"/>
        <c:scaling>
          <c:orientation val="minMax"/>
        </c:scaling>
        <c:delete val="0"/>
        <c:axPos val="b"/>
        <c:numFmt formatCode="General" sourceLinked="1"/>
        <c:majorTickMark val="in"/>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994967808"/>
        <c:crosses val="autoZero"/>
        <c:auto val="1"/>
        <c:lblAlgn val="ctr"/>
        <c:lblOffset val="100"/>
        <c:noMultiLvlLbl val="0"/>
      </c:catAx>
      <c:valAx>
        <c:axId val="1994967808"/>
        <c:scaling>
          <c:orientation val="minMax"/>
        </c:scaling>
        <c:delete val="0"/>
        <c:axPos val="l"/>
        <c:majorGridlines>
          <c:spPr>
            <a:ln w="9525" cap="flat" cmpd="sng" algn="ctr">
              <a:noFill/>
              <a:round/>
            </a:ln>
            <a:effectLst/>
          </c:spPr>
        </c:majorGridlines>
        <c:numFmt formatCode="General" sourceLinked="1"/>
        <c:majorTickMark val="in"/>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994965888"/>
        <c:crosses val="autoZero"/>
        <c:crossBetween val="between"/>
      </c:valAx>
      <c:spPr>
        <a:noFill/>
        <a:ln>
          <a:noFill/>
        </a:ln>
        <a:effectLst/>
      </c:spPr>
    </c:plotArea>
    <c:legend>
      <c:legendPos val="l"/>
      <c:layout>
        <c:manualLayout>
          <c:xMode val="edge"/>
          <c:yMode val="edge"/>
          <c:x val="6.4850843060959796E-3"/>
          <c:y val="0.27187594971681173"/>
          <c:w val="9.9746646252551766E-2"/>
          <c:h val="0.50294377676474655"/>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2093362509117436E-2"/>
          <c:y val="2.7900302055567816E-2"/>
          <c:w val="0.70898569102103481"/>
          <c:h val="0.90721407658087216"/>
        </c:manualLayout>
      </c:layout>
      <c:barChart>
        <c:barDir val="col"/>
        <c:grouping val="percentStacked"/>
        <c:varyColors val="0"/>
        <c:ser>
          <c:idx val="0"/>
          <c:order val="0"/>
          <c:tx>
            <c:strRef>
              <c:f>Population!$A$2</c:f>
              <c:strCache>
                <c:ptCount val="1"/>
                <c:pt idx="0">
                  <c:v>US</c:v>
                </c:pt>
              </c:strCache>
            </c:strRef>
          </c:tx>
          <c:spPr>
            <a:solidFill>
              <a:srgbClr val="156082"/>
            </a:solidFill>
            <a:ln>
              <a:noFill/>
            </a:ln>
            <a:effectLst/>
          </c:spPr>
          <c:invertIfNegative val="0"/>
          <c:dPt>
            <c:idx val="0"/>
            <c:invertIfNegative val="0"/>
            <c:bubble3D val="0"/>
            <c:spPr>
              <a:solidFill>
                <a:srgbClr val="156082"/>
              </a:solidFill>
              <a:ln>
                <a:noFill/>
              </a:ln>
              <a:effectLst/>
            </c:spPr>
            <c:extLst>
              <c:ext xmlns:c16="http://schemas.microsoft.com/office/drawing/2014/chart" uri="{C3380CC4-5D6E-409C-BE32-E72D297353CC}">
                <c16:uniqueId val="{00000001-942F-41C8-93DD-EA06306E800F}"/>
              </c:ext>
            </c:extLst>
          </c:dPt>
          <c:cat>
            <c:strRef>
              <c:f>Population!$B$1</c:f>
              <c:strCache>
                <c:ptCount val="1"/>
                <c:pt idx="0">
                  <c:v>Population</c:v>
                </c:pt>
              </c:strCache>
            </c:strRef>
          </c:cat>
          <c:val>
            <c:numRef>
              <c:f>Population!$B$2</c:f>
              <c:numCache>
                <c:formatCode>General</c:formatCode>
                <c:ptCount val="1"/>
                <c:pt idx="0">
                  <c:v>348753.68</c:v>
                </c:pt>
              </c:numCache>
            </c:numRef>
          </c:val>
          <c:extLst>
            <c:ext xmlns:c16="http://schemas.microsoft.com/office/drawing/2014/chart" uri="{C3380CC4-5D6E-409C-BE32-E72D297353CC}">
              <c16:uniqueId val="{00000002-942F-41C8-93DD-EA06306E800F}"/>
            </c:ext>
          </c:extLst>
        </c:ser>
        <c:ser>
          <c:idx val="1"/>
          <c:order val="1"/>
          <c:tx>
            <c:strRef>
              <c:f>Population!$A$3</c:f>
              <c:strCache>
                <c:ptCount val="1"/>
                <c:pt idx="0">
                  <c:v>North America without US</c:v>
                </c:pt>
              </c:strCache>
            </c:strRef>
          </c:tx>
          <c:spPr>
            <a:solidFill>
              <a:srgbClr val="FF0000"/>
            </a:solidFill>
            <a:ln>
              <a:noFill/>
            </a:ln>
            <a:effectLst/>
          </c:spPr>
          <c:invertIfNegative val="0"/>
          <c:cat>
            <c:strRef>
              <c:f>Population!$B$1</c:f>
              <c:strCache>
                <c:ptCount val="1"/>
                <c:pt idx="0">
                  <c:v>Population</c:v>
                </c:pt>
              </c:strCache>
            </c:strRef>
          </c:cat>
          <c:val>
            <c:numRef>
              <c:f>Population!$B$3</c:f>
              <c:numCache>
                <c:formatCode>General</c:formatCode>
                <c:ptCount val="1"/>
                <c:pt idx="0">
                  <c:v>170659.277</c:v>
                </c:pt>
              </c:numCache>
            </c:numRef>
          </c:val>
          <c:extLst>
            <c:ext xmlns:c16="http://schemas.microsoft.com/office/drawing/2014/chart" uri="{C3380CC4-5D6E-409C-BE32-E72D297353CC}">
              <c16:uniqueId val="{00000003-942F-41C8-93DD-EA06306E800F}"/>
            </c:ext>
          </c:extLst>
        </c:ser>
        <c:ser>
          <c:idx val="2"/>
          <c:order val="2"/>
          <c:tx>
            <c:strRef>
              <c:f>Population!$A$4</c:f>
              <c:strCache>
                <c:ptCount val="1"/>
                <c:pt idx="0">
                  <c:v>UK</c:v>
                </c:pt>
              </c:strCache>
            </c:strRef>
          </c:tx>
          <c:spPr>
            <a:solidFill>
              <a:srgbClr val="4DAF4A"/>
            </a:solidFill>
            <a:ln>
              <a:noFill/>
            </a:ln>
            <a:effectLst/>
          </c:spPr>
          <c:invertIfNegative val="0"/>
          <c:cat>
            <c:strRef>
              <c:f>Population!$B$1</c:f>
              <c:strCache>
                <c:ptCount val="1"/>
                <c:pt idx="0">
                  <c:v>Population</c:v>
                </c:pt>
              </c:strCache>
            </c:strRef>
          </c:cat>
          <c:val>
            <c:numRef>
              <c:f>Population!$B$4</c:f>
              <c:numCache>
                <c:formatCode>General</c:formatCode>
                <c:ptCount val="1"/>
                <c:pt idx="0">
                  <c:v>69138.191999999995</c:v>
                </c:pt>
              </c:numCache>
            </c:numRef>
          </c:val>
          <c:extLst>
            <c:ext xmlns:c16="http://schemas.microsoft.com/office/drawing/2014/chart" uri="{C3380CC4-5D6E-409C-BE32-E72D297353CC}">
              <c16:uniqueId val="{00000004-942F-41C8-93DD-EA06306E800F}"/>
            </c:ext>
          </c:extLst>
        </c:ser>
        <c:ser>
          <c:idx val="3"/>
          <c:order val="3"/>
          <c:tx>
            <c:strRef>
              <c:f>Population!$A$5</c:f>
              <c:strCache>
                <c:ptCount val="1"/>
                <c:pt idx="0">
                  <c:v>Europe without UK</c:v>
                </c:pt>
              </c:strCache>
            </c:strRef>
          </c:tx>
          <c:spPr>
            <a:solidFill>
              <a:srgbClr val="984EA3"/>
            </a:solidFill>
            <a:ln>
              <a:noFill/>
            </a:ln>
            <a:effectLst/>
          </c:spPr>
          <c:invertIfNegative val="0"/>
          <c:cat>
            <c:strRef>
              <c:f>Population!$B$1</c:f>
              <c:strCache>
                <c:ptCount val="1"/>
                <c:pt idx="0">
                  <c:v>Population</c:v>
                </c:pt>
              </c:strCache>
            </c:strRef>
          </c:cat>
          <c:val>
            <c:numRef>
              <c:f>Population!$B$5</c:f>
              <c:numCache>
                <c:formatCode>General</c:formatCode>
                <c:ptCount val="1"/>
                <c:pt idx="0">
                  <c:v>692796.60499999998</c:v>
                </c:pt>
              </c:numCache>
            </c:numRef>
          </c:val>
          <c:extLst>
            <c:ext xmlns:c16="http://schemas.microsoft.com/office/drawing/2014/chart" uri="{C3380CC4-5D6E-409C-BE32-E72D297353CC}">
              <c16:uniqueId val="{00000005-942F-41C8-93DD-EA06306E800F}"/>
            </c:ext>
          </c:extLst>
        </c:ser>
        <c:ser>
          <c:idx val="4"/>
          <c:order val="4"/>
          <c:tx>
            <c:strRef>
              <c:f>Population!$A$6</c:f>
              <c:strCache>
                <c:ptCount val="1"/>
                <c:pt idx="0">
                  <c:v>China</c:v>
                </c:pt>
              </c:strCache>
            </c:strRef>
          </c:tx>
          <c:spPr>
            <a:solidFill>
              <a:srgbClr val="FF7F00"/>
            </a:solidFill>
            <a:ln>
              <a:noFill/>
            </a:ln>
            <a:effectLst/>
          </c:spPr>
          <c:invertIfNegative val="0"/>
          <c:cat>
            <c:strRef>
              <c:f>Population!$B$1</c:f>
              <c:strCache>
                <c:ptCount val="1"/>
                <c:pt idx="0">
                  <c:v>Population</c:v>
                </c:pt>
              </c:strCache>
            </c:strRef>
          </c:cat>
          <c:val>
            <c:numRef>
              <c:f>Population!$B$6</c:f>
              <c:numCache>
                <c:formatCode>General</c:formatCode>
                <c:ptCount val="1"/>
                <c:pt idx="0">
                  <c:v>1427456.45</c:v>
                </c:pt>
              </c:numCache>
            </c:numRef>
          </c:val>
          <c:extLst>
            <c:ext xmlns:c16="http://schemas.microsoft.com/office/drawing/2014/chart" uri="{C3380CC4-5D6E-409C-BE32-E72D297353CC}">
              <c16:uniqueId val="{00000006-942F-41C8-93DD-EA06306E800F}"/>
            </c:ext>
          </c:extLst>
        </c:ser>
        <c:ser>
          <c:idx val="5"/>
          <c:order val="5"/>
          <c:tx>
            <c:strRef>
              <c:f>Population!$A$7</c:f>
              <c:strCache>
                <c:ptCount val="1"/>
                <c:pt idx="0">
                  <c:v>East Asia without China</c:v>
                </c:pt>
              </c:strCache>
            </c:strRef>
          </c:tx>
          <c:spPr>
            <a:solidFill>
              <a:srgbClr val="FFFF33"/>
            </a:solidFill>
            <a:ln>
              <a:noFill/>
            </a:ln>
            <a:effectLst/>
          </c:spPr>
          <c:invertIfNegative val="0"/>
          <c:cat>
            <c:strRef>
              <c:f>Population!$B$1</c:f>
              <c:strCache>
                <c:ptCount val="1"/>
                <c:pt idx="0">
                  <c:v>Population</c:v>
                </c:pt>
              </c:strCache>
            </c:strRef>
          </c:cat>
          <c:val>
            <c:numRef>
              <c:f>Population!$B$7</c:f>
              <c:numCache>
                <c:formatCode>General</c:formatCode>
                <c:ptCount val="1"/>
                <c:pt idx="0">
                  <c:v>228658.95600000001</c:v>
                </c:pt>
              </c:numCache>
            </c:numRef>
          </c:val>
          <c:extLst>
            <c:ext xmlns:c16="http://schemas.microsoft.com/office/drawing/2014/chart" uri="{C3380CC4-5D6E-409C-BE32-E72D297353CC}">
              <c16:uniqueId val="{00000007-942F-41C8-93DD-EA06306E800F}"/>
            </c:ext>
          </c:extLst>
        </c:ser>
        <c:ser>
          <c:idx val="6"/>
          <c:order val="6"/>
          <c:tx>
            <c:strRef>
              <c:f>Population!$A$8</c:f>
              <c:strCache>
                <c:ptCount val="1"/>
                <c:pt idx="0">
                  <c:v>Indian subcontinent</c:v>
                </c:pt>
              </c:strCache>
            </c:strRef>
          </c:tx>
          <c:spPr>
            <a:solidFill>
              <a:srgbClr val="A65628"/>
            </a:solidFill>
            <a:ln>
              <a:noFill/>
            </a:ln>
            <a:effectLst/>
          </c:spPr>
          <c:invertIfNegative val="0"/>
          <c:cat>
            <c:strRef>
              <c:f>Population!$B$1</c:f>
              <c:strCache>
                <c:ptCount val="1"/>
                <c:pt idx="0">
                  <c:v>Population</c:v>
                </c:pt>
              </c:strCache>
            </c:strRef>
          </c:cat>
          <c:val>
            <c:numRef>
              <c:f>Population!$B$8</c:f>
              <c:numCache>
                <c:formatCode>General</c:formatCode>
                <c:ptCount val="1"/>
                <c:pt idx="0">
                  <c:v>1972488.753</c:v>
                </c:pt>
              </c:numCache>
            </c:numRef>
          </c:val>
          <c:extLst>
            <c:ext xmlns:c16="http://schemas.microsoft.com/office/drawing/2014/chart" uri="{C3380CC4-5D6E-409C-BE32-E72D297353CC}">
              <c16:uniqueId val="{00000008-942F-41C8-93DD-EA06306E800F}"/>
            </c:ext>
          </c:extLst>
        </c:ser>
        <c:ser>
          <c:idx val="7"/>
          <c:order val="7"/>
          <c:tx>
            <c:strRef>
              <c:f>Population!$A$9</c:f>
              <c:strCache>
                <c:ptCount val="1"/>
                <c:pt idx="0">
                  <c:v>South Asia without the Indian subcontinent</c:v>
                </c:pt>
              </c:strCache>
            </c:strRef>
          </c:tx>
          <c:spPr>
            <a:solidFill>
              <a:srgbClr val="F781BF"/>
            </a:solidFill>
            <a:ln>
              <a:noFill/>
            </a:ln>
            <a:effectLst/>
          </c:spPr>
          <c:invertIfNegative val="0"/>
          <c:cat>
            <c:strRef>
              <c:f>Population!$B$1</c:f>
              <c:strCache>
                <c:ptCount val="1"/>
                <c:pt idx="0">
                  <c:v>Population</c:v>
                </c:pt>
              </c:strCache>
            </c:strRef>
          </c:cat>
          <c:val>
            <c:numRef>
              <c:f>Population!$B$9</c:f>
              <c:numCache>
                <c:formatCode>General</c:formatCode>
                <c:ptCount val="1"/>
                <c:pt idx="0">
                  <c:v>695149.429</c:v>
                </c:pt>
              </c:numCache>
            </c:numRef>
          </c:val>
          <c:extLst>
            <c:ext xmlns:c16="http://schemas.microsoft.com/office/drawing/2014/chart" uri="{C3380CC4-5D6E-409C-BE32-E72D297353CC}">
              <c16:uniqueId val="{00000009-942F-41C8-93DD-EA06306E800F}"/>
            </c:ext>
          </c:extLst>
        </c:ser>
        <c:ser>
          <c:idx val="8"/>
          <c:order val="8"/>
          <c:tx>
            <c:strRef>
              <c:f>Population!$A$10</c:f>
              <c:strCache>
                <c:ptCount val="1"/>
                <c:pt idx="0">
                  <c:v>Africa</c:v>
                </c:pt>
              </c:strCache>
            </c:strRef>
          </c:tx>
          <c:spPr>
            <a:solidFill>
              <a:srgbClr val="17BECF"/>
            </a:solidFill>
            <a:ln>
              <a:noFill/>
            </a:ln>
            <a:effectLst/>
          </c:spPr>
          <c:invertIfNegative val="0"/>
          <c:cat>
            <c:strRef>
              <c:f>Population!$B$1</c:f>
              <c:strCache>
                <c:ptCount val="1"/>
                <c:pt idx="0">
                  <c:v>Population</c:v>
                </c:pt>
              </c:strCache>
            </c:strRef>
          </c:cat>
          <c:val>
            <c:numRef>
              <c:f>Population!$B$10</c:f>
              <c:numCache>
                <c:formatCode>General</c:formatCode>
                <c:ptCount val="1"/>
                <c:pt idx="0">
                  <c:v>1512068.8419999999</c:v>
                </c:pt>
              </c:numCache>
            </c:numRef>
          </c:val>
          <c:extLst>
            <c:ext xmlns:c16="http://schemas.microsoft.com/office/drawing/2014/chart" uri="{C3380CC4-5D6E-409C-BE32-E72D297353CC}">
              <c16:uniqueId val="{0000000A-942F-41C8-93DD-EA06306E800F}"/>
            </c:ext>
          </c:extLst>
        </c:ser>
        <c:ser>
          <c:idx val="9"/>
          <c:order val="9"/>
          <c:tx>
            <c:strRef>
              <c:f>Population!$A$11</c:f>
              <c:strCache>
                <c:ptCount val="1"/>
                <c:pt idx="0">
                  <c:v>Middle East</c:v>
                </c:pt>
              </c:strCache>
            </c:strRef>
          </c:tx>
          <c:spPr>
            <a:solidFill>
              <a:srgbClr val="F6C6AD"/>
            </a:solidFill>
            <a:ln>
              <a:noFill/>
            </a:ln>
            <a:effectLst/>
          </c:spPr>
          <c:invertIfNegative val="0"/>
          <c:cat>
            <c:strRef>
              <c:f>Population!$B$1</c:f>
              <c:strCache>
                <c:ptCount val="1"/>
                <c:pt idx="0">
                  <c:v>Population</c:v>
                </c:pt>
              </c:strCache>
            </c:strRef>
          </c:cat>
          <c:val>
            <c:numRef>
              <c:f>Population!$B$11</c:f>
              <c:numCache>
                <c:formatCode>General</c:formatCode>
                <c:ptCount val="1"/>
                <c:pt idx="0">
                  <c:v>376946.745</c:v>
                </c:pt>
              </c:numCache>
            </c:numRef>
          </c:val>
          <c:extLst>
            <c:ext xmlns:c16="http://schemas.microsoft.com/office/drawing/2014/chart" uri="{C3380CC4-5D6E-409C-BE32-E72D297353CC}">
              <c16:uniqueId val="{0000000B-942F-41C8-93DD-EA06306E800F}"/>
            </c:ext>
          </c:extLst>
        </c:ser>
        <c:ser>
          <c:idx val="10"/>
          <c:order val="10"/>
          <c:tx>
            <c:strRef>
              <c:f>Population!$A$12</c:f>
              <c:strCache>
                <c:ptCount val="1"/>
                <c:pt idx="0">
                  <c:v>Aus-NZ</c:v>
                </c:pt>
              </c:strCache>
            </c:strRef>
          </c:tx>
          <c:spPr>
            <a:solidFill>
              <a:srgbClr val="0D3512"/>
            </a:solidFill>
            <a:ln>
              <a:noFill/>
            </a:ln>
            <a:effectLst/>
          </c:spPr>
          <c:invertIfNegative val="0"/>
          <c:cat>
            <c:strRef>
              <c:f>Population!$B$1</c:f>
              <c:strCache>
                <c:ptCount val="1"/>
                <c:pt idx="0">
                  <c:v>Population</c:v>
                </c:pt>
              </c:strCache>
            </c:strRef>
          </c:cat>
          <c:val>
            <c:numRef>
              <c:f>Population!$B$12</c:f>
              <c:numCache>
                <c:formatCode>General</c:formatCode>
                <c:ptCount val="1"/>
                <c:pt idx="0">
                  <c:v>31927.149000000001</c:v>
                </c:pt>
              </c:numCache>
            </c:numRef>
          </c:val>
          <c:extLst>
            <c:ext xmlns:c16="http://schemas.microsoft.com/office/drawing/2014/chart" uri="{C3380CC4-5D6E-409C-BE32-E72D297353CC}">
              <c16:uniqueId val="{0000000C-942F-41C8-93DD-EA06306E800F}"/>
            </c:ext>
          </c:extLst>
        </c:ser>
        <c:ser>
          <c:idx val="11"/>
          <c:order val="11"/>
          <c:tx>
            <c:strRef>
              <c:f>Population!$A$13</c:f>
              <c:strCache>
                <c:ptCount val="1"/>
                <c:pt idx="0">
                  <c:v>Multiple &amp; Other</c:v>
                </c:pt>
              </c:strCache>
            </c:strRef>
          </c:tx>
          <c:spPr>
            <a:solidFill>
              <a:srgbClr val="999999"/>
            </a:solidFill>
            <a:ln>
              <a:noFill/>
            </a:ln>
            <a:effectLst/>
          </c:spPr>
          <c:invertIfNegative val="0"/>
          <c:dPt>
            <c:idx val="0"/>
            <c:invertIfNegative val="0"/>
            <c:bubble3D val="0"/>
            <c:spPr>
              <a:solidFill>
                <a:srgbClr val="999999"/>
              </a:solidFill>
              <a:ln>
                <a:noFill/>
              </a:ln>
              <a:effectLst/>
            </c:spPr>
            <c:extLst>
              <c:ext xmlns:c16="http://schemas.microsoft.com/office/drawing/2014/chart" uri="{C3380CC4-5D6E-409C-BE32-E72D297353CC}">
                <c16:uniqueId val="{0000000E-942F-41C8-93DD-EA06306E800F}"/>
              </c:ext>
            </c:extLst>
          </c:dPt>
          <c:cat>
            <c:strRef>
              <c:f>Population!$B$1</c:f>
              <c:strCache>
                <c:ptCount val="1"/>
                <c:pt idx="0">
                  <c:v>Population</c:v>
                </c:pt>
              </c:strCache>
            </c:strRef>
          </c:cat>
          <c:val>
            <c:numRef>
              <c:f>Population!$B$13</c:f>
              <c:numCache>
                <c:formatCode>General</c:formatCode>
                <c:ptCount val="1"/>
                <c:pt idx="0">
                  <c:v>623972.44799999997</c:v>
                </c:pt>
              </c:numCache>
            </c:numRef>
          </c:val>
          <c:extLst>
            <c:ext xmlns:c16="http://schemas.microsoft.com/office/drawing/2014/chart" uri="{C3380CC4-5D6E-409C-BE32-E72D297353CC}">
              <c16:uniqueId val="{0000000F-942F-41C8-93DD-EA06306E800F}"/>
            </c:ext>
          </c:extLst>
        </c:ser>
        <c:dLbls>
          <c:showLegendKey val="0"/>
          <c:showVal val="0"/>
          <c:showCatName val="0"/>
          <c:showSerName val="0"/>
          <c:showPercent val="0"/>
          <c:showBubbleSize val="0"/>
        </c:dLbls>
        <c:gapWidth val="49"/>
        <c:overlap val="100"/>
        <c:axId val="826392719"/>
        <c:axId val="826394639"/>
      </c:barChart>
      <c:catAx>
        <c:axId val="826392719"/>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26394639"/>
        <c:crosses val="autoZero"/>
        <c:auto val="1"/>
        <c:lblAlgn val="ctr"/>
        <c:lblOffset val="100"/>
        <c:noMultiLvlLbl val="0"/>
      </c:catAx>
      <c:valAx>
        <c:axId val="826394639"/>
        <c:scaling>
          <c:orientation val="minMax"/>
        </c:scaling>
        <c:delete val="0"/>
        <c:axPos val="l"/>
        <c:majorGridlines>
          <c:spPr>
            <a:ln w="9525" cap="flat" cmpd="sng" algn="ctr">
              <a:noFill/>
              <a:round/>
            </a:ln>
            <a:effectLst/>
          </c:spPr>
        </c:majorGridlines>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2639271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'V1-Embase-Results'!$A$32</c:f>
              <c:strCache>
                <c:ptCount val="1"/>
                <c:pt idx="0">
                  <c:v>US</c:v>
                </c:pt>
              </c:strCache>
            </c:strRef>
          </c:tx>
          <c:spPr>
            <a:solidFill>
              <a:srgbClr val="156082"/>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'V1-Embase-Results'!$B$32:$L$32</c:f>
              <c:numCache>
                <c:formatCode>General</c:formatCode>
                <c:ptCount val="11"/>
                <c:pt idx="0">
                  <c:v>1198</c:v>
                </c:pt>
                <c:pt idx="1">
                  <c:v>1213</c:v>
                </c:pt>
                <c:pt idx="2">
                  <c:v>1162</c:v>
                </c:pt>
                <c:pt idx="3">
                  <c:v>1086</c:v>
                </c:pt>
                <c:pt idx="4">
                  <c:v>1307</c:v>
                </c:pt>
                <c:pt idx="5">
                  <c:v>1518</c:v>
                </c:pt>
                <c:pt idx="6">
                  <c:v>1716</c:v>
                </c:pt>
                <c:pt idx="7">
                  <c:v>1875</c:v>
                </c:pt>
                <c:pt idx="8">
                  <c:v>1961</c:v>
                </c:pt>
                <c:pt idx="9">
                  <c:v>2006</c:v>
                </c:pt>
                <c:pt idx="10">
                  <c:v>1810</c:v>
                </c:pt>
              </c:numCache>
            </c:numRef>
          </c:val>
          <c:extLst>
            <c:ext xmlns:c16="http://schemas.microsoft.com/office/drawing/2014/chart" uri="{C3380CC4-5D6E-409C-BE32-E72D297353CC}">
              <c16:uniqueId val="{00000000-0B66-45A0-BF44-07AACA5B0F5F}"/>
            </c:ext>
          </c:extLst>
        </c:ser>
        <c:ser>
          <c:idx val="1"/>
          <c:order val="1"/>
          <c:tx>
            <c:strRef>
              <c:f>'V1-Embase-Results'!$A$33</c:f>
              <c:strCache>
                <c:ptCount val="1"/>
                <c:pt idx="0">
                  <c:v>North America without US</c:v>
                </c:pt>
              </c:strCache>
            </c:strRef>
          </c:tx>
          <c:spPr>
            <a:solidFill>
              <a:srgbClr val="FF0000"/>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'V1-Embase-Results'!$B$33:$L$33</c:f>
              <c:numCache>
                <c:formatCode>General</c:formatCode>
                <c:ptCount val="11"/>
                <c:pt idx="0">
                  <c:v>111</c:v>
                </c:pt>
                <c:pt idx="1">
                  <c:v>131</c:v>
                </c:pt>
                <c:pt idx="2">
                  <c:v>106</c:v>
                </c:pt>
                <c:pt idx="3">
                  <c:v>115</c:v>
                </c:pt>
                <c:pt idx="4">
                  <c:v>131</c:v>
                </c:pt>
                <c:pt idx="5">
                  <c:v>149</c:v>
                </c:pt>
                <c:pt idx="6">
                  <c:v>177</c:v>
                </c:pt>
                <c:pt idx="7">
                  <c:v>181</c:v>
                </c:pt>
                <c:pt idx="8">
                  <c:v>173</c:v>
                </c:pt>
                <c:pt idx="9">
                  <c:v>158</c:v>
                </c:pt>
                <c:pt idx="10">
                  <c:v>178</c:v>
                </c:pt>
              </c:numCache>
            </c:numRef>
          </c:val>
          <c:extLst>
            <c:ext xmlns:c16="http://schemas.microsoft.com/office/drawing/2014/chart" uri="{C3380CC4-5D6E-409C-BE32-E72D297353CC}">
              <c16:uniqueId val="{00000001-0B66-45A0-BF44-07AACA5B0F5F}"/>
            </c:ext>
          </c:extLst>
        </c:ser>
        <c:ser>
          <c:idx val="2"/>
          <c:order val="2"/>
          <c:tx>
            <c:strRef>
              <c:f>'V1-Embase-Results'!$A$34</c:f>
              <c:strCache>
                <c:ptCount val="1"/>
                <c:pt idx="0">
                  <c:v>UK</c:v>
                </c:pt>
              </c:strCache>
            </c:strRef>
          </c:tx>
          <c:spPr>
            <a:solidFill>
              <a:srgbClr val="4DAF4A"/>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'V1-Embase-Results'!$B$34:$L$34</c:f>
              <c:numCache>
                <c:formatCode>General</c:formatCode>
                <c:ptCount val="11"/>
                <c:pt idx="0">
                  <c:v>251</c:v>
                </c:pt>
                <c:pt idx="1">
                  <c:v>264</c:v>
                </c:pt>
                <c:pt idx="2">
                  <c:v>197</c:v>
                </c:pt>
                <c:pt idx="3">
                  <c:v>190</c:v>
                </c:pt>
                <c:pt idx="4">
                  <c:v>182</c:v>
                </c:pt>
                <c:pt idx="5">
                  <c:v>226</c:v>
                </c:pt>
                <c:pt idx="6">
                  <c:v>235</c:v>
                </c:pt>
                <c:pt idx="7">
                  <c:v>305</c:v>
                </c:pt>
                <c:pt idx="8">
                  <c:v>350</c:v>
                </c:pt>
                <c:pt idx="9">
                  <c:v>412</c:v>
                </c:pt>
                <c:pt idx="10">
                  <c:v>380</c:v>
                </c:pt>
              </c:numCache>
            </c:numRef>
          </c:val>
          <c:extLst>
            <c:ext xmlns:c16="http://schemas.microsoft.com/office/drawing/2014/chart" uri="{C3380CC4-5D6E-409C-BE32-E72D297353CC}">
              <c16:uniqueId val="{00000002-0B66-45A0-BF44-07AACA5B0F5F}"/>
            </c:ext>
          </c:extLst>
        </c:ser>
        <c:ser>
          <c:idx val="3"/>
          <c:order val="3"/>
          <c:tx>
            <c:strRef>
              <c:f>'V1-Embase-Results'!$A$35</c:f>
              <c:strCache>
                <c:ptCount val="1"/>
                <c:pt idx="0">
                  <c:v>Europe without UK</c:v>
                </c:pt>
              </c:strCache>
            </c:strRef>
          </c:tx>
          <c:spPr>
            <a:solidFill>
              <a:srgbClr val="984EA3"/>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'V1-Embase-Results'!$B$35:$L$35</c:f>
              <c:numCache>
                <c:formatCode>General</c:formatCode>
                <c:ptCount val="11"/>
                <c:pt idx="0">
                  <c:v>375</c:v>
                </c:pt>
                <c:pt idx="1">
                  <c:v>398</c:v>
                </c:pt>
                <c:pt idx="2">
                  <c:v>351</c:v>
                </c:pt>
                <c:pt idx="3">
                  <c:v>344</c:v>
                </c:pt>
                <c:pt idx="4">
                  <c:v>359</c:v>
                </c:pt>
                <c:pt idx="5">
                  <c:v>397</c:v>
                </c:pt>
                <c:pt idx="6">
                  <c:v>467</c:v>
                </c:pt>
                <c:pt idx="7">
                  <c:v>490</c:v>
                </c:pt>
                <c:pt idx="8">
                  <c:v>587</c:v>
                </c:pt>
                <c:pt idx="9">
                  <c:v>552</c:v>
                </c:pt>
                <c:pt idx="10">
                  <c:v>667</c:v>
                </c:pt>
              </c:numCache>
            </c:numRef>
          </c:val>
          <c:extLst>
            <c:ext xmlns:c16="http://schemas.microsoft.com/office/drawing/2014/chart" uri="{C3380CC4-5D6E-409C-BE32-E72D297353CC}">
              <c16:uniqueId val="{00000003-0B66-45A0-BF44-07AACA5B0F5F}"/>
            </c:ext>
          </c:extLst>
        </c:ser>
        <c:ser>
          <c:idx val="4"/>
          <c:order val="4"/>
          <c:tx>
            <c:strRef>
              <c:f>'V1-Embase-Results'!$A$36</c:f>
              <c:strCache>
                <c:ptCount val="1"/>
                <c:pt idx="0">
                  <c:v>China</c:v>
                </c:pt>
              </c:strCache>
            </c:strRef>
          </c:tx>
          <c:spPr>
            <a:solidFill>
              <a:srgbClr val="FF7F00"/>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'V1-Embase-Results'!$B$36:$L$36</c:f>
              <c:numCache>
                <c:formatCode>General</c:formatCode>
                <c:ptCount val="11"/>
                <c:pt idx="0">
                  <c:v>41</c:v>
                </c:pt>
                <c:pt idx="1">
                  <c:v>41</c:v>
                </c:pt>
                <c:pt idx="2">
                  <c:v>50</c:v>
                </c:pt>
                <c:pt idx="3">
                  <c:v>59</c:v>
                </c:pt>
                <c:pt idx="4">
                  <c:v>90</c:v>
                </c:pt>
                <c:pt idx="5">
                  <c:v>126</c:v>
                </c:pt>
                <c:pt idx="6">
                  <c:v>264</c:v>
                </c:pt>
                <c:pt idx="7">
                  <c:v>228</c:v>
                </c:pt>
                <c:pt idx="8">
                  <c:v>234</c:v>
                </c:pt>
                <c:pt idx="9">
                  <c:v>231</c:v>
                </c:pt>
                <c:pt idx="10">
                  <c:v>235</c:v>
                </c:pt>
              </c:numCache>
            </c:numRef>
          </c:val>
          <c:extLst>
            <c:ext xmlns:c16="http://schemas.microsoft.com/office/drawing/2014/chart" uri="{C3380CC4-5D6E-409C-BE32-E72D297353CC}">
              <c16:uniqueId val="{00000004-0B66-45A0-BF44-07AACA5B0F5F}"/>
            </c:ext>
          </c:extLst>
        </c:ser>
        <c:ser>
          <c:idx val="5"/>
          <c:order val="5"/>
          <c:tx>
            <c:strRef>
              <c:f>'V1-Embase-Results'!$A$37</c:f>
              <c:strCache>
                <c:ptCount val="1"/>
                <c:pt idx="0">
                  <c:v>East Asia without China</c:v>
                </c:pt>
              </c:strCache>
            </c:strRef>
          </c:tx>
          <c:spPr>
            <a:solidFill>
              <a:srgbClr val="FFFF33"/>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'V1-Embase-Results'!$B$37:$L$37</c:f>
              <c:numCache>
                <c:formatCode>General</c:formatCode>
                <c:ptCount val="11"/>
                <c:pt idx="0">
                  <c:v>71</c:v>
                </c:pt>
                <c:pt idx="1">
                  <c:v>110</c:v>
                </c:pt>
                <c:pt idx="2">
                  <c:v>109</c:v>
                </c:pt>
                <c:pt idx="3">
                  <c:v>130</c:v>
                </c:pt>
                <c:pt idx="4">
                  <c:v>119</c:v>
                </c:pt>
                <c:pt idx="5">
                  <c:v>165</c:v>
                </c:pt>
                <c:pt idx="6">
                  <c:v>144</c:v>
                </c:pt>
                <c:pt idx="7">
                  <c:v>172</c:v>
                </c:pt>
                <c:pt idx="8">
                  <c:v>213</c:v>
                </c:pt>
                <c:pt idx="9">
                  <c:v>209</c:v>
                </c:pt>
                <c:pt idx="10">
                  <c:v>241</c:v>
                </c:pt>
              </c:numCache>
            </c:numRef>
          </c:val>
          <c:extLst>
            <c:ext xmlns:c16="http://schemas.microsoft.com/office/drawing/2014/chart" uri="{C3380CC4-5D6E-409C-BE32-E72D297353CC}">
              <c16:uniqueId val="{00000005-0B66-45A0-BF44-07AACA5B0F5F}"/>
            </c:ext>
          </c:extLst>
        </c:ser>
        <c:ser>
          <c:idx val="6"/>
          <c:order val="6"/>
          <c:tx>
            <c:strRef>
              <c:f>'V1-Embase-Results'!$A$38</c:f>
              <c:strCache>
                <c:ptCount val="1"/>
                <c:pt idx="0">
                  <c:v>Indian subcontinent</c:v>
                </c:pt>
              </c:strCache>
            </c:strRef>
          </c:tx>
          <c:spPr>
            <a:solidFill>
              <a:srgbClr val="A65628"/>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'V1-Embase-Results'!$B$38:$L$38</c:f>
              <c:numCache>
                <c:formatCode>General</c:formatCode>
                <c:ptCount val="11"/>
                <c:pt idx="0">
                  <c:v>16</c:v>
                </c:pt>
                <c:pt idx="1">
                  <c:v>23</c:v>
                </c:pt>
                <c:pt idx="2">
                  <c:v>34</c:v>
                </c:pt>
                <c:pt idx="3">
                  <c:v>43</c:v>
                </c:pt>
                <c:pt idx="4">
                  <c:v>45</c:v>
                </c:pt>
                <c:pt idx="5">
                  <c:v>56</c:v>
                </c:pt>
                <c:pt idx="6">
                  <c:v>83</c:v>
                </c:pt>
                <c:pt idx="7">
                  <c:v>94</c:v>
                </c:pt>
                <c:pt idx="8">
                  <c:v>122</c:v>
                </c:pt>
                <c:pt idx="9">
                  <c:v>100</c:v>
                </c:pt>
                <c:pt idx="10">
                  <c:v>80</c:v>
                </c:pt>
              </c:numCache>
            </c:numRef>
          </c:val>
          <c:extLst>
            <c:ext xmlns:c16="http://schemas.microsoft.com/office/drawing/2014/chart" uri="{C3380CC4-5D6E-409C-BE32-E72D297353CC}">
              <c16:uniqueId val="{00000006-0B66-45A0-BF44-07AACA5B0F5F}"/>
            </c:ext>
          </c:extLst>
        </c:ser>
        <c:ser>
          <c:idx val="7"/>
          <c:order val="7"/>
          <c:tx>
            <c:strRef>
              <c:f>'V1-Embase-Results'!$A$39</c:f>
              <c:strCache>
                <c:ptCount val="1"/>
                <c:pt idx="0">
                  <c:v>South Asia without the Indian subcontinent</c:v>
                </c:pt>
              </c:strCache>
            </c:strRef>
          </c:tx>
          <c:spPr>
            <a:solidFill>
              <a:srgbClr val="F781BF"/>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'V1-Embase-Results'!$B$39:$L$39</c:f>
              <c:numCache>
                <c:formatCode>General</c:formatCode>
                <c:ptCount val="11"/>
                <c:pt idx="0">
                  <c:v>28</c:v>
                </c:pt>
                <c:pt idx="1">
                  <c:v>28</c:v>
                </c:pt>
                <c:pt idx="2">
                  <c:v>30</c:v>
                </c:pt>
                <c:pt idx="3">
                  <c:v>39</c:v>
                </c:pt>
                <c:pt idx="4">
                  <c:v>62</c:v>
                </c:pt>
                <c:pt idx="5">
                  <c:v>63</c:v>
                </c:pt>
                <c:pt idx="6">
                  <c:v>81</c:v>
                </c:pt>
                <c:pt idx="7">
                  <c:v>79</c:v>
                </c:pt>
                <c:pt idx="8">
                  <c:v>96</c:v>
                </c:pt>
                <c:pt idx="9">
                  <c:v>105</c:v>
                </c:pt>
                <c:pt idx="10">
                  <c:v>87</c:v>
                </c:pt>
              </c:numCache>
            </c:numRef>
          </c:val>
          <c:extLst>
            <c:ext xmlns:c16="http://schemas.microsoft.com/office/drawing/2014/chart" uri="{C3380CC4-5D6E-409C-BE32-E72D297353CC}">
              <c16:uniqueId val="{00000007-0B66-45A0-BF44-07AACA5B0F5F}"/>
            </c:ext>
          </c:extLst>
        </c:ser>
        <c:ser>
          <c:idx val="8"/>
          <c:order val="8"/>
          <c:tx>
            <c:strRef>
              <c:f>'V1-Embase-Results'!$A$40</c:f>
              <c:strCache>
                <c:ptCount val="1"/>
                <c:pt idx="0">
                  <c:v>Africa</c:v>
                </c:pt>
              </c:strCache>
            </c:strRef>
          </c:tx>
          <c:spPr>
            <a:solidFill>
              <a:srgbClr val="17BECF"/>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'V1-Embase-Results'!$B$40:$L$40</c:f>
              <c:numCache>
                <c:formatCode>General</c:formatCode>
                <c:ptCount val="11"/>
                <c:pt idx="0">
                  <c:v>33</c:v>
                </c:pt>
                <c:pt idx="1">
                  <c:v>43</c:v>
                </c:pt>
                <c:pt idx="2">
                  <c:v>52</c:v>
                </c:pt>
                <c:pt idx="3">
                  <c:v>67</c:v>
                </c:pt>
                <c:pt idx="4">
                  <c:v>57</c:v>
                </c:pt>
                <c:pt idx="5">
                  <c:v>77</c:v>
                </c:pt>
                <c:pt idx="6">
                  <c:v>93</c:v>
                </c:pt>
                <c:pt idx="7">
                  <c:v>84</c:v>
                </c:pt>
                <c:pt idx="8">
                  <c:v>99</c:v>
                </c:pt>
                <c:pt idx="9">
                  <c:v>109</c:v>
                </c:pt>
                <c:pt idx="10">
                  <c:v>113</c:v>
                </c:pt>
              </c:numCache>
            </c:numRef>
          </c:val>
          <c:extLst>
            <c:ext xmlns:c16="http://schemas.microsoft.com/office/drawing/2014/chart" uri="{C3380CC4-5D6E-409C-BE32-E72D297353CC}">
              <c16:uniqueId val="{00000008-0B66-45A0-BF44-07AACA5B0F5F}"/>
            </c:ext>
          </c:extLst>
        </c:ser>
        <c:ser>
          <c:idx val="9"/>
          <c:order val="9"/>
          <c:tx>
            <c:strRef>
              <c:f>'V1-Embase-Results'!$A$41</c:f>
              <c:strCache>
                <c:ptCount val="1"/>
                <c:pt idx="0">
                  <c:v>Middle East</c:v>
                </c:pt>
              </c:strCache>
            </c:strRef>
          </c:tx>
          <c:spPr>
            <a:solidFill>
              <a:schemeClr val="accent2">
                <a:lumMod val="40000"/>
                <a:lumOff val="60000"/>
              </a:schemeClr>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'V1-Embase-Results'!$B$41:$L$41</c:f>
              <c:numCache>
                <c:formatCode>General</c:formatCode>
                <c:ptCount val="11"/>
                <c:pt idx="0">
                  <c:v>59</c:v>
                </c:pt>
                <c:pt idx="1">
                  <c:v>50</c:v>
                </c:pt>
                <c:pt idx="2">
                  <c:v>56</c:v>
                </c:pt>
                <c:pt idx="3">
                  <c:v>84</c:v>
                </c:pt>
                <c:pt idx="4">
                  <c:v>87</c:v>
                </c:pt>
                <c:pt idx="5">
                  <c:v>114</c:v>
                </c:pt>
                <c:pt idx="6">
                  <c:v>158</c:v>
                </c:pt>
                <c:pt idx="7">
                  <c:v>208</c:v>
                </c:pt>
                <c:pt idx="8">
                  <c:v>216</c:v>
                </c:pt>
                <c:pt idx="9">
                  <c:v>240</c:v>
                </c:pt>
                <c:pt idx="10">
                  <c:v>219</c:v>
                </c:pt>
              </c:numCache>
            </c:numRef>
          </c:val>
          <c:extLst>
            <c:ext xmlns:c16="http://schemas.microsoft.com/office/drawing/2014/chart" uri="{C3380CC4-5D6E-409C-BE32-E72D297353CC}">
              <c16:uniqueId val="{00000009-0B66-45A0-BF44-07AACA5B0F5F}"/>
            </c:ext>
          </c:extLst>
        </c:ser>
        <c:ser>
          <c:idx val="10"/>
          <c:order val="10"/>
          <c:tx>
            <c:strRef>
              <c:f>'V1-Embase-Results'!$A$42</c:f>
              <c:strCache>
                <c:ptCount val="1"/>
                <c:pt idx="0">
                  <c:v>Aus-NZ</c:v>
                </c:pt>
              </c:strCache>
            </c:strRef>
          </c:tx>
          <c:spPr>
            <a:solidFill>
              <a:srgbClr val="0D3512"/>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'V1-Embase-Results'!$B$42:$L$42</c:f>
              <c:numCache>
                <c:formatCode>General</c:formatCode>
                <c:ptCount val="11"/>
                <c:pt idx="0">
                  <c:v>87</c:v>
                </c:pt>
                <c:pt idx="1">
                  <c:v>86</c:v>
                </c:pt>
                <c:pt idx="2">
                  <c:v>74</c:v>
                </c:pt>
                <c:pt idx="3">
                  <c:v>65</c:v>
                </c:pt>
                <c:pt idx="4">
                  <c:v>94</c:v>
                </c:pt>
                <c:pt idx="5">
                  <c:v>112</c:v>
                </c:pt>
                <c:pt idx="6">
                  <c:v>133</c:v>
                </c:pt>
                <c:pt idx="7">
                  <c:v>112</c:v>
                </c:pt>
                <c:pt idx="8">
                  <c:v>205</c:v>
                </c:pt>
                <c:pt idx="9">
                  <c:v>183</c:v>
                </c:pt>
                <c:pt idx="10">
                  <c:v>162</c:v>
                </c:pt>
              </c:numCache>
            </c:numRef>
          </c:val>
          <c:extLst>
            <c:ext xmlns:c16="http://schemas.microsoft.com/office/drawing/2014/chart" uri="{C3380CC4-5D6E-409C-BE32-E72D297353CC}">
              <c16:uniqueId val="{0000000A-0B66-45A0-BF44-07AACA5B0F5F}"/>
            </c:ext>
          </c:extLst>
        </c:ser>
        <c:ser>
          <c:idx val="11"/>
          <c:order val="11"/>
          <c:tx>
            <c:strRef>
              <c:f>'V1-Embase-Results'!$A$43</c:f>
              <c:strCache>
                <c:ptCount val="1"/>
                <c:pt idx="0">
                  <c:v>Multiple &amp; Other</c:v>
                </c:pt>
              </c:strCache>
            </c:strRef>
          </c:tx>
          <c:spPr>
            <a:solidFill>
              <a:srgbClr val="999999"/>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'V1-Embase-Results'!$B$43:$L$43</c:f>
              <c:numCache>
                <c:formatCode>General</c:formatCode>
                <c:ptCount val="11"/>
                <c:pt idx="0">
                  <c:v>199</c:v>
                </c:pt>
                <c:pt idx="1">
                  <c:v>248</c:v>
                </c:pt>
                <c:pt idx="2">
                  <c:v>183</c:v>
                </c:pt>
                <c:pt idx="3">
                  <c:v>167</c:v>
                </c:pt>
                <c:pt idx="4">
                  <c:v>255</c:v>
                </c:pt>
                <c:pt idx="5">
                  <c:v>254</c:v>
                </c:pt>
                <c:pt idx="6">
                  <c:v>294</c:v>
                </c:pt>
                <c:pt idx="7">
                  <c:v>323</c:v>
                </c:pt>
                <c:pt idx="8">
                  <c:v>321</c:v>
                </c:pt>
                <c:pt idx="9">
                  <c:v>345</c:v>
                </c:pt>
                <c:pt idx="10">
                  <c:v>392</c:v>
                </c:pt>
              </c:numCache>
            </c:numRef>
          </c:val>
          <c:extLst>
            <c:ext xmlns:c16="http://schemas.microsoft.com/office/drawing/2014/chart" uri="{C3380CC4-5D6E-409C-BE32-E72D297353CC}">
              <c16:uniqueId val="{0000000B-0B66-45A0-BF44-07AACA5B0F5F}"/>
            </c:ext>
          </c:extLst>
        </c:ser>
        <c:dLbls>
          <c:showLegendKey val="0"/>
          <c:showVal val="0"/>
          <c:showCatName val="0"/>
          <c:showSerName val="0"/>
          <c:showPercent val="0"/>
          <c:showBubbleSize val="0"/>
        </c:dLbls>
        <c:gapWidth val="30"/>
        <c:overlap val="100"/>
        <c:axId val="848519759"/>
        <c:axId val="848513999"/>
      </c:barChart>
      <c:catAx>
        <c:axId val="848519759"/>
        <c:scaling>
          <c:orientation val="minMax"/>
        </c:scaling>
        <c:delete val="0"/>
        <c:axPos val="b"/>
        <c:numFmt formatCode="General" sourceLinked="1"/>
        <c:majorTickMark val="in"/>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48513999"/>
        <c:crosses val="autoZero"/>
        <c:auto val="1"/>
        <c:lblAlgn val="ctr"/>
        <c:lblOffset val="100"/>
        <c:noMultiLvlLbl val="0"/>
      </c:catAx>
      <c:valAx>
        <c:axId val="848513999"/>
        <c:scaling>
          <c:orientation val="minMax"/>
        </c:scaling>
        <c:delete val="0"/>
        <c:axPos val="l"/>
        <c:majorGridlines>
          <c:spPr>
            <a:ln w="9525" cap="flat" cmpd="sng" algn="ctr">
              <a:noFill/>
              <a:round/>
            </a:ln>
            <a:effectLst/>
          </c:spPr>
        </c:majorGridlines>
        <c:numFmt formatCode="0%" sourceLinked="1"/>
        <c:majorTickMark val="in"/>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48519759"/>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2093362509117436E-2"/>
          <c:y val="2.7900302055567816E-2"/>
          <c:w val="0.70898569102103481"/>
          <c:h val="0.90721407658087216"/>
        </c:manualLayout>
      </c:layout>
      <c:barChart>
        <c:barDir val="col"/>
        <c:grouping val="percentStacked"/>
        <c:varyColors val="0"/>
        <c:ser>
          <c:idx val="0"/>
          <c:order val="0"/>
          <c:tx>
            <c:strRef>
              <c:f>Population!$A$2</c:f>
              <c:strCache>
                <c:ptCount val="1"/>
                <c:pt idx="0">
                  <c:v>US</c:v>
                </c:pt>
              </c:strCache>
            </c:strRef>
          </c:tx>
          <c:spPr>
            <a:solidFill>
              <a:srgbClr val="156082"/>
            </a:solidFill>
            <a:ln>
              <a:noFill/>
            </a:ln>
            <a:effectLst/>
          </c:spPr>
          <c:invertIfNegative val="0"/>
          <c:dPt>
            <c:idx val="0"/>
            <c:invertIfNegative val="0"/>
            <c:bubble3D val="0"/>
            <c:spPr>
              <a:solidFill>
                <a:srgbClr val="156082"/>
              </a:solidFill>
              <a:ln>
                <a:noFill/>
              </a:ln>
              <a:effectLst/>
            </c:spPr>
            <c:extLst>
              <c:ext xmlns:c16="http://schemas.microsoft.com/office/drawing/2014/chart" uri="{C3380CC4-5D6E-409C-BE32-E72D297353CC}">
                <c16:uniqueId val="{00000001-997E-4B39-BDC1-E645533A46DF}"/>
              </c:ext>
            </c:extLst>
          </c:dPt>
          <c:cat>
            <c:strRef>
              <c:f>Population!$B$1</c:f>
              <c:strCache>
                <c:ptCount val="1"/>
                <c:pt idx="0">
                  <c:v>Population</c:v>
                </c:pt>
              </c:strCache>
            </c:strRef>
          </c:cat>
          <c:val>
            <c:numRef>
              <c:f>Population!$B$2</c:f>
              <c:numCache>
                <c:formatCode>General</c:formatCode>
                <c:ptCount val="1"/>
                <c:pt idx="0">
                  <c:v>348753.68</c:v>
                </c:pt>
              </c:numCache>
            </c:numRef>
          </c:val>
          <c:extLst>
            <c:ext xmlns:c16="http://schemas.microsoft.com/office/drawing/2014/chart" uri="{C3380CC4-5D6E-409C-BE32-E72D297353CC}">
              <c16:uniqueId val="{00000002-997E-4B39-BDC1-E645533A46DF}"/>
            </c:ext>
          </c:extLst>
        </c:ser>
        <c:ser>
          <c:idx val="1"/>
          <c:order val="1"/>
          <c:tx>
            <c:strRef>
              <c:f>Population!$A$3</c:f>
              <c:strCache>
                <c:ptCount val="1"/>
                <c:pt idx="0">
                  <c:v>North America without US</c:v>
                </c:pt>
              </c:strCache>
            </c:strRef>
          </c:tx>
          <c:spPr>
            <a:solidFill>
              <a:srgbClr val="FF0000"/>
            </a:solidFill>
            <a:ln>
              <a:noFill/>
            </a:ln>
            <a:effectLst/>
          </c:spPr>
          <c:invertIfNegative val="0"/>
          <c:cat>
            <c:strRef>
              <c:f>Population!$B$1</c:f>
              <c:strCache>
                <c:ptCount val="1"/>
                <c:pt idx="0">
                  <c:v>Population</c:v>
                </c:pt>
              </c:strCache>
            </c:strRef>
          </c:cat>
          <c:val>
            <c:numRef>
              <c:f>Population!$B$3</c:f>
              <c:numCache>
                <c:formatCode>General</c:formatCode>
                <c:ptCount val="1"/>
                <c:pt idx="0">
                  <c:v>170659.277</c:v>
                </c:pt>
              </c:numCache>
            </c:numRef>
          </c:val>
          <c:extLst>
            <c:ext xmlns:c16="http://schemas.microsoft.com/office/drawing/2014/chart" uri="{C3380CC4-5D6E-409C-BE32-E72D297353CC}">
              <c16:uniqueId val="{00000003-997E-4B39-BDC1-E645533A46DF}"/>
            </c:ext>
          </c:extLst>
        </c:ser>
        <c:ser>
          <c:idx val="2"/>
          <c:order val="2"/>
          <c:tx>
            <c:strRef>
              <c:f>Population!$A$4</c:f>
              <c:strCache>
                <c:ptCount val="1"/>
                <c:pt idx="0">
                  <c:v>UK</c:v>
                </c:pt>
              </c:strCache>
            </c:strRef>
          </c:tx>
          <c:spPr>
            <a:solidFill>
              <a:srgbClr val="4DAF4A"/>
            </a:solidFill>
            <a:ln>
              <a:noFill/>
            </a:ln>
            <a:effectLst/>
          </c:spPr>
          <c:invertIfNegative val="0"/>
          <c:cat>
            <c:strRef>
              <c:f>Population!$B$1</c:f>
              <c:strCache>
                <c:ptCount val="1"/>
                <c:pt idx="0">
                  <c:v>Population</c:v>
                </c:pt>
              </c:strCache>
            </c:strRef>
          </c:cat>
          <c:val>
            <c:numRef>
              <c:f>Population!$B$4</c:f>
              <c:numCache>
                <c:formatCode>General</c:formatCode>
                <c:ptCount val="1"/>
                <c:pt idx="0">
                  <c:v>69138.191999999995</c:v>
                </c:pt>
              </c:numCache>
            </c:numRef>
          </c:val>
          <c:extLst>
            <c:ext xmlns:c16="http://schemas.microsoft.com/office/drawing/2014/chart" uri="{C3380CC4-5D6E-409C-BE32-E72D297353CC}">
              <c16:uniqueId val="{00000004-997E-4B39-BDC1-E645533A46DF}"/>
            </c:ext>
          </c:extLst>
        </c:ser>
        <c:ser>
          <c:idx val="3"/>
          <c:order val="3"/>
          <c:tx>
            <c:strRef>
              <c:f>Population!$A$5</c:f>
              <c:strCache>
                <c:ptCount val="1"/>
                <c:pt idx="0">
                  <c:v>Europe without UK</c:v>
                </c:pt>
              </c:strCache>
            </c:strRef>
          </c:tx>
          <c:spPr>
            <a:solidFill>
              <a:srgbClr val="984EA3"/>
            </a:solidFill>
            <a:ln>
              <a:noFill/>
            </a:ln>
            <a:effectLst/>
          </c:spPr>
          <c:invertIfNegative val="0"/>
          <c:cat>
            <c:strRef>
              <c:f>Population!$B$1</c:f>
              <c:strCache>
                <c:ptCount val="1"/>
                <c:pt idx="0">
                  <c:v>Population</c:v>
                </c:pt>
              </c:strCache>
            </c:strRef>
          </c:cat>
          <c:val>
            <c:numRef>
              <c:f>Population!$B$5</c:f>
              <c:numCache>
                <c:formatCode>General</c:formatCode>
                <c:ptCount val="1"/>
                <c:pt idx="0">
                  <c:v>692796.60499999998</c:v>
                </c:pt>
              </c:numCache>
            </c:numRef>
          </c:val>
          <c:extLst>
            <c:ext xmlns:c16="http://schemas.microsoft.com/office/drawing/2014/chart" uri="{C3380CC4-5D6E-409C-BE32-E72D297353CC}">
              <c16:uniqueId val="{00000005-997E-4B39-BDC1-E645533A46DF}"/>
            </c:ext>
          </c:extLst>
        </c:ser>
        <c:ser>
          <c:idx val="4"/>
          <c:order val="4"/>
          <c:tx>
            <c:strRef>
              <c:f>Population!$A$6</c:f>
              <c:strCache>
                <c:ptCount val="1"/>
                <c:pt idx="0">
                  <c:v>China</c:v>
                </c:pt>
              </c:strCache>
            </c:strRef>
          </c:tx>
          <c:spPr>
            <a:solidFill>
              <a:srgbClr val="FF7F00"/>
            </a:solidFill>
            <a:ln>
              <a:noFill/>
            </a:ln>
            <a:effectLst/>
          </c:spPr>
          <c:invertIfNegative val="0"/>
          <c:cat>
            <c:strRef>
              <c:f>Population!$B$1</c:f>
              <c:strCache>
                <c:ptCount val="1"/>
                <c:pt idx="0">
                  <c:v>Population</c:v>
                </c:pt>
              </c:strCache>
            </c:strRef>
          </c:cat>
          <c:val>
            <c:numRef>
              <c:f>Population!$B$6</c:f>
              <c:numCache>
                <c:formatCode>General</c:formatCode>
                <c:ptCount val="1"/>
                <c:pt idx="0">
                  <c:v>1427456.45</c:v>
                </c:pt>
              </c:numCache>
            </c:numRef>
          </c:val>
          <c:extLst>
            <c:ext xmlns:c16="http://schemas.microsoft.com/office/drawing/2014/chart" uri="{C3380CC4-5D6E-409C-BE32-E72D297353CC}">
              <c16:uniqueId val="{00000006-997E-4B39-BDC1-E645533A46DF}"/>
            </c:ext>
          </c:extLst>
        </c:ser>
        <c:ser>
          <c:idx val="5"/>
          <c:order val="5"/>
          <c:tx>
            <c:strRef>
              <c:f>Population!$A$7</c:f>
              <c:strCache>
                <c:ptCount val="1"/>
                <c:pt idx="0">
                  <c:v>East Asia without China</c:v>
                </c:pt>
              </c:strCache>
            </c:strRef>
          </c:tx>
          <c:spPr>
            <a:solidFill>
              <a:srgbClr val="FFFF33"/>
            </a:solidFill>
            <a:ln>
              <a:noFill/>
            </a:ln>
            <a:effectLst/>
          </c:spPr>
          <c:invertIfNegative val="0"/>
          <c:cat>
            <c:strRef>
              <c:f>Population!$B$1</c:f>
              <c:strCache>
                <c:ptCount val="1"/>
                <c:pt idx="0">
                  <c:v>Population</c:v>
                </c:pt>
              </c:strCache>
            </c:strRef>
          </c:cat>
          <c:val>
            <c:numRef>
              <c:f>Population!$B$7</c:f>
              <c:numCache>
                <c:formatCode>General</c:formatCode>
                <c:ptCount val="1"/>
                <c:pt idx="0">
                  <c:v>228658.95600000001</c:v>
                </c:pt>
              </c:numCache>
            </c:numRef>
          </c:val>
          <c:extLst>
            <c:ext xmlns:c16="http://schemas.microsoft.com/office/drawing/2014/chart" uri="{C3380CC4-5D6E-409C-BE32-E72D297353CC}">
              <c16:uniqueId val="{00000007-997E-4B39-BDC1-E645533A46DF}"/>
            </c:ext>
          </c:extLst>
        </c:ser>
        <c:ser>
          <c:idx val="6"/>
          <c:order val="6"/>
          <c:tx>
            <c:strRef>
              <c:f>Population!$A$8</c:f>
              <c:strCache>
                <c:ptCount val="1"/>
                <c:pt idx="0">
                  <c:v>Indian subcontinent</c:v>
                </c:pt>
              </c:strCache>
            </c:strRef>
          </c:tx>
          <c:spPr>
            <a:solidFill>
              <a:srgbClr val="A65628"/>
            </a:solidFill>
            <a:ln>
              <a:noFill/>
            </a:ln>
            <a:effectLst/>
          </c:spPr>
          <c:invertIfNegative val="0"/>
          <c:cat>
            <c:strRef>
              <c:f>Population!$B$1</c:f>
              <c:strCache>
                <c:ptCount val="1"/>
                <c:pt idx="0">
                  <c:v>Population</c:v>
                </c:pt>
              </c:strCache>
            </c:strRef>
          </c:cat>
          <c:val>
            <c:numRef>
              <c:f>Population!$B$8</c:f>
              <c:numCache>
                <c:formatCode>General</c:formatCode>
                <c:ptCount val="1"/>
                <c:pt idx="0">
                  <c:v>1972488.753</c:v>
                </c:pt>
              </c:numCache>
            </c:numRef>
          </c:val>
          <c:extLst>
            <c:ext xmlns:c16="http://schemas.microsoft.com/office/drawing/2014/chart" uri="{C3380CC4-5D6E-409C-BE32-E72D297353CC}">
              <c16:uniqueId val="{00000008-997E-4B39-BDC1-E645533A46DF}"/>
            </c:ext>
          </c:extLst>
        </c:ser>
        <c:ser>
          <c:idx val="7"/>
          <c:order val="7"/>
          <c:tx>
            <c:strRef>
              <c:f>Population!$A$9</c:f>
              <c:strCache>
                <c:ptCount val="1"/>
                <c:pt idx="0">
                  <c:v>South Asia without the Indian subcontinent</c:v>
                </c:pt>
              </c:strCache>
            </c:strRef>
          </c:tx>
          <c:spPr>
            <a:solidFill>
              <a:srgbClr val="F781BF"/>
            </a:solidFill>
            <a:ln>
              <a:noFill/>
            </a:ln>
            <a:effectLst/>
          </c:spPr>
          <c:invertIfNegative val="0"/>
          <c:cat>
            <c:strRef>
              <c:f>Population!$B$1</c:f>
              <c:strCache>
                <c:ptCount val="1"/>
                <c:pt idx="0">
                  <c:v>Population</c:v>
                </c:pt>
              </c:strCache>
            </c:strRef>
          </c:cat>
          <c:val>
            <c:numRef>
              <c:f>Population!$B$9</c:f>
              <c:numCache>
                <c:formatCode>General</c:formatCode>
                <c:ptCount val="1"/>
                <c:pt idx="0">
                  <c:v>695149.429</c:v>
                </c:pt>
              </c:numCache>
            </c:numRef>
          </c:val>
          <c:extLst>
            <c:ext xmlns:c16="http://schemas.microsoft.com/office/drawing/2014/chart" uri="{C3380CC4-5D6E-409C-BE32-E72D297353CC}">
              <c16:uniqueId val="{00000009-997E-4B39-BDC1-E645533A46DF}"/>
            </c:ext>
          </c:extLst>
        </c:ser>
        <c:ser>
          <c:idx val="8"/>
          <c:order val="8"/>
          <c:tx>
            <c:strRef>
              <c:f>Population!$A$10</c:f>
              <c:strCache>
                <c:ptCount val="1"/>
                <c:pt idx="0">
                  <c:v>Africa</c:v>
                </c:pt>
              </c:strCache>
            </c:strRef>
          </c:tx>
          <c:spPr>
            <a:solidFill>
              <a:srgbClr val="17BECF"/>
            </a:solidFill>
            <a:ln>
              <a:noFill/>
            </a:ln>
            <a:effectLst/>
          </c:spPr>
          <c:invertIfNegative val="0"/>
          <c:cat>
            <c:strRef>
              <c:f>Population!$B$1</c:f>
              <c:strCache>
                <c:ptCount val="1"/>
                <c:pt idx="0">
                  <c:v>Population</c:v>
                </c:pt>
              </c:strCache>
            </c:strRef>
          </c:cat>
          <c:val>
            <c:numRef>
              <c:f>Population!$B$10</c:f>
              <c:numCache>
                <c:formatCode>General</c:formatCode>
                <c:ptCount val="1"/>
                <c:pt idx="0">
                  <c:v>1512068.8419999999</c:v>
                </c:pt>
              </c:numCache>
            </c:numRef>
          </c:val>
          <c:extLst>
            <c:ext xmlns:c16="http://schemas.microsoft.com/office/drawing/2014/chart" uri="{C3380CC4-5D6E-409C-BE32-E72D297353CC}">
              <c16:uniqueId val="{0000000A-997E-4B39-BDC1-E645533A46DF}"/>
            </c:ext>
          </c:extLst>
        </c:ser>
        <c:ser>
          <c:idx val="9"/>
          <c:order val="9"/>
          <c:tx>
            <c:strRef>
              <c:f>Population!$A$11</c:f>
              <c:strCache>
                <c:ptCount val="1"/>
                <c:pt idx="0">
                  <c:v>Middle East</c:v>
                </c:pt>
              </c:strCache>
            </c:strRef>
          </c:tx>
          <c:spPr>
            <a:solidFill>
              <a:srgbClr val="F6C6AD"/>
            </a:solidFill>
            <a:ln>
              <a:noFill/>
            </a:ln>
            <a:effectLst/>
          </c:spPr>
          <c:invertIfNegative val="0"/>
          <c:cat>
            <c:strRef>
              <c:f>Population!$B$1</c:f>
              <c:strCache>
                <c:ptCount val="1"/>
                <c:pt idx="0">
                  <c:v>Population</c:v>
                </c:pt>
              </c:strCache>
            </c:strRef>
          </c:cat>
          <c:val>
            <c:numRef>
              <c:f>Population!$B$11</c:f>
              <c:numCache>
                <c:formatCode>General</c:formatCode>
                <c:ptCount val="1"/>
                <c:pt idx="0">
                  <c:v>376946.745</c:v>
                </c:pt>
              </c:numCache>
            </c:numRef>
          </c:val>
          <c:extLst>
            <c:ext xmlns:c16="http://schemas.microsoft.com/office/drawing/2014/chart" uri="{C3380CC4-5D6E-409C-BE32-E72D297353CC}">
              <c16:uniqueId val="{0000000B-997E-4B39-BDC1-E645533A46DF}"/>
            </c:ext>
          </c:extLst>
        </c:ser>
        <c:ser>
          <c:idx val="10"/>
          <c:order val="10"/>
          <c:tx>
            <c:strRef>
              <c:f>Population!$A$12</c:f>
              <c:strCache>
                <c:ptCount val="1"/>
                <c:pt idx="0">
                  <c:v>Aus-NZ</c:v>
                </c:pt>
              </c:strCache>
            </c:strRef>
          </c:tx>
          <c:spPr>
            <a:solidFill>
              <a:srgbClr val="0D3512"/>
            </a:solidFill>
            <a:ln>
              <a:noFill/>
            </a:ln>
            <a:effectLst/>
          </c:spPr>
          <c:invertIfNegative val="0"/>
          <c:cat>
            <c:strRef>
              <c:f>Population!$B$1</c:f>
              <c:strCache>
                <c:ptCount val="1"/>
                <c:pt idx="0">
                  <c:v>Population</c:v>
                </c:pt>
              </c:strCache>
            </c:strRef>
          </c:cat>
          <c:val>
            <c:numRef>
              <c:f>Population!$B$12</c:f>
              <c:numCache>
                <c:formatCode>General</c:formatCode>
                <c:ptCount val="1"/>
                <c:pt idx="0">
                  <c:v>31927.149000000001</c:v>
                </c:pt>
              </c:numCache>
            </c:numRef>
          </c:val>
          <c:extLst>
            <c:ext xmlns:c16="http://schemas.microsoft.com/office/drawing/2014/chart" uri="{C3380CC4-5D6E-409C-BE32-E72D297353CC}">
              <c16:uniqueId val="{0000000C-997E-4B39-BDC1-E645533A46DF}"/>
            </c:ext>
          </c:extLst>
        </c:ser>
        <c:ser>
          <c:idx val="11"/>
          <c:order val="11"/>
          <c:tx>
            <c:strRef>
              <c:f>Population!$A$13</c:f>
              <c:strCache>
                <c:ptCount val="1"/>
                <c:pt idx="0">
                  <c:v>Multiple &amp; Other</c:v>
                </c:pt>
              </c:strCache>
            </c:strRef>
          </c:tx>
          <c:spPr>
            <a:solidFill>
              <a:srgbClr val="999999"/>
            </a:solidFill>
            <a:ln>
              <a:noFill/>
            </a:ln>
            <a:effectLst/>
          </c:spPr>
          <c:invertIfNegative val="0"/>
          <c:dPt>
            <c:idx val="0"/>
            <c:invertIfNegative val="0"/>
            <c:bubble3D val="0"/>
            <c:spPr>
              <a:solidFill>
                <a:srgbClr val="999999"/>
              </a:solidFill>
              <a:ln>
                <a:noFill/>
              </a:ln>
              <a:effectLst/>
            </c:spPr>
            <c:extLst>
              <c:ext xmlns:c16="http://schemas.microsoft.com/office/drawing/2014/chart" uri="{C3380CC4-5D6E-409C-BE32-E72D297353CC}">
                <c16:uniqueId val="{0000000E-997E-4B39-BDC1-E645533A46DF}"/>
              </c:ext>
            </c:extLst>
          </c:dPt>
          <c:cat>
            <c:strRef>
              <c:f>Population!$B$1</c:f>
              <c:strCache>
                <c:ptCount val="1"/>
                <c:pt idx="0">
                  <c:v>Population</c:v>
                </c:pt>
              </c:strCache>
            </c:strRef>
          </c:cat>
          <c:val>
            <c:numRef>
              <c:f>Population!$B$13</c:f>
              <c:numCache>
                <c:formatCode>General</c:formatCode>
                <c:ptCount val="1"/>
                <c:pt idx="0">
                  <c:v>623972.44799999997</c:v>
                </c:pt>
              </c:numCache>
            </c:numRef>
          </c:val>
          <c:extLst>
            <c:ext xmlns:c16="http://schemas.microsoft.com/office/drawing/2014/chart" uri="{C3380CC4-5D6E-409C-BE32-E72D297353CC}">
              <c16:uniqueId val="{0000000F-997E-4B39-BDC1-E645533A46DF}"/>
            </c:ext>
          </c:extLst>
        </c:ser>
        <c:dLbls>
          <c:showLegendKey val="0"/>
          <c:showVal val="0"/>
          <c:showCatName val="0"/>
          <c:showSerName val="0"/>
          <c:showPercent val="0"/>
          <c:showBubbleSize val="0"/>
        </c:dLbls>
        <c:gapWidth val="49"/>
        <c:overlap val="100"/>
        <c:axId val="826392719"/>
        <c:axId val="826394639"/>
      </c:barChart>
      <c:catAx>
        <c:axId val="826392719"/>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26394639"/>
        <c:crosses val="autoZero"/>
        <c:auto val="1"/>
        <c:lblAlgn val="ctr"/>
        <c:lblOffset val="100"/>
        <c:noMultiLvlLbl val="0"/>
      </c:catAx>
      <c:valAx>
        <c:axId val="826394639"/>
        <c:scaling>
          <c:orientation val="minMax"/>
        </c:scaling>
        <c:delete val="0"/>
        <c:axPos val="l"/>
        <c:majorGridlines>
          <c:spPr>
            <a:ln w="9525" cap="flat" cmpd="sng" algn="ctr">
              <a:noFill/>
              <a:round/>
            </a:ln>
            <a:effectLst/>
          </c:spPr>
        </c:majorGridlines>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2639271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'V2-Embase-Results'!$A$32</c:f>
              <c:strCache>
                <c:ptCount val="1"/>
                <c:pt idx="0">
                  <c:v>US</c:v>
                </c:pt>
              </c:strCache>
            </c:strRef>
          </c:tx>
          <c:spPr>
            <a:solidFill>
              <a:srgbClr val="156082"/>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'V2-Embase-Results'!$B$32:$L$32</c:f>
              <c:numCache>
                <c:formatCode>General</c:formatCode>
                <c:ptCount val="11"/>
                <c:pt idx="0">
                  <c:v>1071</c:v>
                </c:pt>
                <c:pt idx="1">
                  <c:v>1066</c:v>
                </c:pt>
                <c:pt idx="2">
                  <c:v>957</c:v>
                </c:pt>
                <c:pt idx="3">
                  <c:v>847</c:v>
                </c:pt>
                <c:pt idx="4">
                  <c:v>1027</c:v>
                </c:pt>
                <c:pt idx="5">
                  <c:v>1215</c:v>
                </c:pt>
                <c:pt idx="6">
                  <c:v>1387</c:v>
                </c:pt>
                <c:pt idx="7">
                  <c:v>1541</c:v>
                </c:pt>
                <c:pt idx="8">
                  <c:v>1619</c:v>
                </c:pt>
                <c:pt idx="9">
                  <c:v>1695</c:v>
                </c:pt>
                <c:pt idx="10">
                  <c:v>1573</c:v>
                </c:pt>
              </c:numCache>
            </c:numRef>
          </c:val>
          <c:extLst>
            <c:ext xmlns:c16="http://schemas.microsoft.com/office/drawing/2014/chart" uri="{C3380CC4-5D6E-409C-BE32-E72D297353CC}">
              <c16:uniqueId val="{00000000-C1E7-4597-8AE5-17175C24CE34}"/>
            </c:ext>
          </c:extLst>
        </c:ser>
        <c:ser>
          <c:idx val="1"/>
          <c:order val="1"/>
          <c:tx>
            <c:strRef>
              <c:f>'V2-Embase-Results'!$A$33</c:f>
              <c:strCache>
                <c:ptCount val="1"/>
                <c:pt idx="0">
                  <c:v>North America without US</c:v>
                </c:pt>
              </c:strCache>
            </c:strRef>
          </c:tx>
          <c:spPr>
            <a:solidFill>
              <a:srgbClr val="FF0000"/>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'V2-Embase-Results'!$B$33:$L$33</c:f>
              <c:numCache>
                <c:formatCode>General</c:formatCode>
                <c:ptCount val="11"/>
                <c:pt idx="0">
                  <c:v>94</c:v>
                </c:pt>
                <c:pt idx="1">
                  <c:v>122</c:v>
                </c:pt>
                <c:pt idx="2">
                  <c:v>93</c:v>
                </c:pt>
                <c:pt idx="3">
                  <c:v>89</c:v>
                </c:pt>
                <c:pt idx="4">
                  <c:v>99</c:v>
                </c:pt>
                <c:pt idx="5">
                  <c:v>117</c:v>
                </c:pt>
                <c:pt idx="6">
                  <c:v>146</c:v>
                </c:pt>
                <c:pt idx="7">
                  <c:v>136</c:v>
                </c:pt>
                <c:pt idx="8">
                  <c:v>142</c:v>
                </c:pt>
                <c:pt idx="9">
                  <c:v>132</c:v>
                </c:pt>
                <c:pt idx="10">
                  <c:v>154</c:v>
                </c:pt>
              </c:numCache>
            </c:numRef>
          </c:val>
          <c:extLst>
            <c:ext xmlns:c16="http://schemas.microsoft.com/office/drawing/2014/chart" uri="{C3380CC4-5D6E-409C-BE32-E72D297353CC}">
              <c16:uniqueId val="{00000001-C1E7-4597-8AE5-17175C24CE34}"/>
            </c:ext>
          </c:extLst>
        </c:ser>
        <c:ser>
          <c:idx val="2"/>
          <c:order val="2"/>
          <c:tx>
            <c:strRef>
              <c:f>'V2-Embase-Results'!$A$34</c:f>
              <c:strCache>
                <c:ptCount val="1"/>
                <c:pt idx="0">
                  <c:v>UK</c:v>
                </c:pt>
              </c:strCache>
            </c:strRef>
          </c:tx>
          <c:spPr>
            <a:solidFill>
              <a:srgbClr val="4DAF4A"/>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'V2-Embase-Results'!$B$34:$L$34</c:f>
              <c:numCache>
                <c:formatCode>General</c:formatCode>
                <c:ptCount val="11"/>
                <c:pt idx="0">
                  <c:v>219</c:v>
                </c:pt>
                <c:pt idx="1">
                  <c:v>218</c:v>
                </c:pt>
                <c:pt idx="2">
                  <c:v>197</c:v>
                </c:pt>
                <c:pt idx="3">
                  <c:v>201</c:v>
                </c:pt>
                <c:pt idx="4">
                  <c:v>196</c:v>
                </c:pt>
                <c:pt idx="5">
                  <c:v>260</c:v>
                </c:pt>
                <c:pt idx="6">
                  <c:v>241</c:v>
                </c:pt>
                <c:pt idx="7">
                  <c:v>335</c:v>
                </c:pt>
                <c:pt idx="8">
                  <c:v>382</c:v>
                </c:pt>
                <c:pt idx="9">
                  <c:v>443</c:v>
                </c:pt>
                <c:pt idx="10">
                  <c:v>424</c:v>
                </c:pt>
              </c:numCache>
            </c:numRef>
          </c:val>
          <c:extLst>
            <c:ext xmlns:c16="http://schemas.microsoft.com/office/drawing/2014/chart" uri="{C3380CC4-5D6E-409C-BE32-E72D297353CC}">
              <c16:uniqueId val="{00000002-C1E7-4597-8AE5-17175C24CE34}"/>
            </c:ext>
          </c:extLst>
        </c:ser>
        <c:ser>
          <c:idx val="3"/>
          <c:order val="3"/>
          <c:tx>
            <c:strRef>
              <c:f>'V2-Embase-Results'!$A$35</c:f>
              <c:strCache>
                <c:ptCount val="1"/>
                <c:pt idx="0">
                  <c:v>Europe without UK</c:v>
                </c:pt>
              </c:strCache>
            </c:strRef>
          </c:tx>
          <c:spPr>
            <a:solidFill>
              <a:srgbClr val="984EA3"/>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'V2-Embase-Results'!$B$35:$L$35</c:f>
              <c:numCache>
                <c:formatCode>General</c:formatCode>
                <c:ptCount val="11"/>
                <c:pt idx="0">
                  <c:v>318</c:v>
                </c:pt>
                <c:pt idx="1">
                  <c:v>316</c:v>
                </c:pt>
                <c:pt idx="2">
                  <c:v>276</c:v>
                </c:pt>
                <c:pt idx="3">
                  <c:v>264</c:v>
                </c:pt>
                <c:pt idx="4">
                  <c:v>271</c:v>
                </c:pt>
                <c:pt idx="5">
                  <c:v>308</c:v>
                </c:pt>
                <c:pt idx="6">
                  <c:v>364</c:v>
                </c:pt>
                <c:pt idx="7">
                  <c:v>400</c:v>
                </c:pt>
                <c:pt idx="8">
                  <c:v>526</c:v>
                </c:pt>
                <c:pt idx="9">
                  <c:v>489</c:v>
                </c:pt>
                <c:pt idx="10">
                  <c:v>607</c:v>
                </c:pt>
              </c:numCache>
            </c:numRef>
          </c:val>
          <c:extLst>
            <c:ext xmlns:c16="http://schemas.microsoft.com/office/drawing/2014/chart" uri="{C3380CC4-5D6E-409C-BE32-E72D297353CC}">
              <c16:uniqueId val="{00000003-C1E7-4597-8AE5-17175C24CE34}"/>
            </c:ext>
          </c:extLst>
        </c:ser>
        <c:ser>
          <c:idx val="4"/>
          <c:order val="4"/>
          <c:tx>
            <c:strRef>
              <c:f>'V2-Embase-Results'!$A$36</c:f>
              <c:strCache>
                <c:ptCount val="1"/>
                <c:pt idx="0">
                  <c:v>China</c:v>
                </c:pt>
              </c:strCache>
            </c:strRef>
          </c:tx>
          <c:spPr>
            <a:solidFill>
              <a:srgbClr val="FF7F00"/>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'V2-Embase-Results'!$B$36:$L$36</c:f>
              <c:numCache>
                <c:formatCode>General</c:formatCode>
                <c:ptCount val="11"/>
                <c:pt idx="0">
                  <c:v>34</c:v>
                </c:pt>
                <c:pt idx="1">
                  <c:v>35</c:v>
                </c:pt>
                <c:pt idx="2">
                  <c:v>45</c:v>
                </c:pt>
                <c:pt idx="3">
                  <c:v>45</c:v>
                </c:pt>
                <c:pt idx="4">
                  <c:v>70</c:v>
                </c:pt>
                <c:pt idx="5">
                  <c:v>99</c:v>
                </c:pt>
                <c:pt idx="6">
                  <c:v>199</c:v>
                </c:pt>
                <c:pt idx="7">
                  <c:v>167</c:v>
                </c:pt>
                <c:pt idx="8">
                  <c:v>170</c:v>
                </c:pt>
                <c:pt idx="9">
                  <c:v>182</c:v>
                </c:pt>
                <c:pt idx="10">
                  <c:v>179</c:v>
                </c:pt>
              </c:numCache>
            </c:numRef>
          </c:val>
          <c:extLst>
            <c:ext xmlns:c16="http://schemas.microsoft.com/office/drawing/2014/chart" uri="{C3380CC4-5D6E-409C-BE32-E72D297353CC}">
              <c16:uniqueId val="{00000004-C1E7-4597-8AE5-17175C24CE34}"/>
            </c:ext>
          </c:extLst>
        </c:ser>
        <c:ser>
          <c:idx val="5"/>
          <c:order val="5"/>
          <c:tx>
            <c:strRef>
              <c:f>'V2-Embase-Results'!$A$37</c:f>
              <c:strCache>
                <c:ptCount val="1"/>
                <c:pt idx="0">
                  <c:v>East Asia without China</c:v>
                </c:pt>
              </c:strCache>
            </c:strRef>
          </c:tx>
          <c:spPr>
            <a:solidFill>
              <a:srgbClr val="FFFF33"/>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'V2-Embase-Results'!$B$37:$L$37</c:f>
              <c:numCache>
                <c:formatCode>General</c:formatCode>
                <c:ptCount val="11"/>
                <c:pt idx="0">
                  <c:v>48</c:v>
                </c:pt>
                <c:pt idx="1">
                  <c:v>76</c:v>
                </c:pt>
                <c:pt idx="2">
                  <c:v>74</c:v>
                </c:pt>
                <c:pt idx="3">
                  <c:v>85</c:v>
                </c:pt>
                <c:pt idx="4">
                  <c:v>82</c:v>
                </c:pt>
                <c:pt idx="5">
                  <c:v>105</c:v>
                </c:pt>
                <c:pt idx="6">
                  <c:v>96</c:v>
                </c:pt>
                <c:pt idx="7">
                  <c:v>134</c:v>
                </c:pt>
                <c:pt idx="8">
                  <c:v>160</c:v>
                </c:pt>
                <c:pt idx="9">
                  <c:v>169</c:v>
                </c:pt>
                <c:pt idx="10">
                  <c:v>193</c:v>
                </c:pt>
              </c:numCache>
            </c:numRef>
          </c:val>
          <c:extLst>
            <c:ext xmlns:c16="http://schemas.microsoft.com/office/drawing/2014/chart" uri="{C3380CC4-5D6E-409C-BE32-E72D297353CC}">
              <c16:uniqueId val="{00000005-C1E7-4597-8AE5-17175C24CE34}"/>
            </c:ext>
          </c:extLst>
        </c:ser>
        <c:ser>
          <c:idx val="6"/>
          <c:order val="6"/>
          <c:tx>
            <c:strRef>
              <c:f>'V2-Embase-Results'!$A$38</c:f>
              <c:strCache>
                <c:ptCount val="1"/>
                <c:pt idx="0">
                  <c:v>Indian subcontinent</c:v>
                </c:pt>
              </c:strCache>
            </c:strRef>
          </c:tx>
          <c:spPr>
            <a:solidFill>
              <a:srgbClr val="A65628"/>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'V2-Embase-Results'!$B$38:$L$38</c:f>
              <c:numCache>
                <c:formatCode>General</c:formatCode>
                <c:ptCount val="11"/>
                <c:pt idx="0">
                  <c:v>14</c:v>
                </c:pt>
                <c:pt idx="1">
                  <c:v>20</c:v>
                </c:pt>
                <c:pt idx="2">
                  <c:v>27</c:v>
                </c:pt>
                <c:pt idx="3">
                  <c:v>31</c:v>
                </c:pt>
                <c:pt idx="4">
                  <c:v>29</c:v>
                </c:pt>
                <c:pt idx="5">
                  <c:v>42</c:v>
                </c:pt>
                <c:pt idx="6">
                  <c:v>65</c:v>
                </c:pt>
                <c:pt idx="7">
                  <c:v>73</c:v>
                </c:pt>
                <c:pt idx="8">
                  <c:v>95</c:v>
                </c:pt>
                <c:pt idx="9">
                  <c:v>76</c:v>
                </c:pt>
                <c:pt idx="10">
                  <c:v>68</c:v>
                </c:pt>
              </c:numCache>
            </c:numRef>
          </c:val>
          <c:extLst>
            <c:ext xmlns:c16="http://schemas.microsoft.com/office/drawing/2014/chart" uri="{C3380CC4-5D6E-409C-BE32-E72D297353CC}">
              <c16:uniqueId val="{00000006-C1E7-4597-8AE5-17175C24CE34}"/>
            </c:ext>
          </c:extLst>
        </c:ser>
        <c:ser>
          <c:idx val="7"/>
          <c:order val="7"/>
          <c:tx>
            <c:strRef>
              <c:f>'V2-Embase-Results'!$A$39</c:f>
              <c:strCache>
                <c:ptCount val="1"/>
                <c:pt idx="0">
                  <c:v>South Asia without the Indian subcontinent</c:v>
                </c:pt>
              </c:strCache>
            </c:strRef>
          </c:tx>
          <c:spPr>
            <a:solidFill>
              <a:srgbClr val="F781BF"/>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'V2-Embase-Results'!$B$39:$L$39</c:f>
              <c:numCache>
                <c:formatCode>General</c:formatCode>
                <c:ptCount val="11"/>
                <c:pt idx="0">
                  <c:v>24</c:v>
                </c:pt>
                <c:pt idx="1">
                  <c:v>27</c:v>
                </c:pt>
                <c:pt idx="2">
                  <c:v>26</c:v>
                </c:pt>
                <c:pt idx="3">
                  <c:v>31</c:v>
                </c:pt>
                <c:pt idx="4">
                  <c:v>53</c:v>
                </c:pt>
                <c:pt idx="5">
                  <c:v>46</c:v>
                </c:pt>
                <c:pt idx="6">
                  <c:v>67</c:v>
                </c:pt>
                <c:pt idx="7">
                  <c:v>62</c:v>
                </c:pt>
                <c:pt idx="8">
                  <c:v>83</c:v>
                </c:pt>
                <c:pt idx="9">
                  <c:v>92</c:v>
                </c:pt>
                <c:pt idx="10">
                  <c:v>73</c:v>
                </c:pt>
              </c:numCache>
            </c:numRef>
          </c:val>
          <c:extLst>
            <c:ext xmlns:c16="http://schemas.microsoft.com/office/drawing/2014/chart" uri="{C3380CC4-5D6E-409C-BE32-E72D297353CC}">
              <c16:uniqueId val="{00000007-C1E7-4597-8AE5-17175C24CE34}"/>
            </c:ext>
          </c:extLst>
        </c:ser>
        <c:ser>
          <c:idx val="8"/>
          <c:order val="8"/>
          <c:tx>
            <c:strRef>
              <c:f>'V2-Embase-Results'!$A$40</c:f>
              <c:strCache>
                <c:ptCount val="1"/>
                <c:pt idx="0">
                  <c:v>Africa</c:v>
                </c:pt>
              </c:strCache>
            </c:strRef>
          </c:tx>
          <c:spPr>
            <a:solidFill>
              <a:srgbClr val="17BECF"/>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'V2-Embase-Results'!$B$40:$L$40</c:f>
              <c:numCache>
                <c:formatCode>General</c:formatCode>
                <c:ptCount val="11"/>
                <c:pt idx="0">
                  <c:v>27</c:v>
                </c:pt>
                <c:pt idx="1">
                  <c:v>38</c:v>
                </c:pt>
                <c:pt idx="2">
                  <c:v>37</c:v>
                </c:pt>
                <c:pt idx="3">
                  <c:v>55</c:v>
                </c:pt>
                <c:pt idx="4">
                  <c:v>41</c:v>
                </c:pt>
                <c:pt idx="5">
                  <c:v>56</c:v>
                </c:pt>
                <c:pt idx="6">
                  <c:v>70</c:v>
                </c:pt>
                <c:pt idx="7">
                  <c:v>64</c:v>
                </c:pt>
                <c:pt idx="8">
                  <c:v>77</c:v>
                </c:pt>
                <c:pt idx="9">
                  <c:v>88</c:v>
                </c:pt>
                <c:pt idx="10">
                  <c:v>94</c:v>
                </c:pt>
              </c:numCache>
            </c:numRef>
          </c:val>
          <c:extLst>
            <c:ext xmlns:c16="http://schemas.microsoft.com/office/drawing/2014/chart" uri="{C3380CC4-5D6E-409C-BE32-E72D297353CC}">
              <c16:uniqueId val="{00000008-C1E7-4597-8AE5-17175C24CE34}"/>
            </c:ext>
          </c:extLst>
        </c:ser>
        <c:ser>
          <c:idx val="9"/>
          <c:order val="9"/>
          <c:tx>
            <c:strRef>
              <c:f>'V2-Embase-Results'!$A$41</c:f>
              <c:strCache>
                <c:ptCount val="1"/>
                <c:pt idx="0">
                  <c:v>Middle East</c:v>
                </c:pt>
              </c:strCache>
            </c:strRef>
          </c:tx>
          <c:spPr>
            <a:solidFill>
              <a:schemeClr val="accent2">
                <a:lumMod val="40000"/>
                <a:lumOff val="60000"/>
              </a:schemeClr>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'V2-Embase-Results'!$B$41:$L$41</c:f>
              <c:numCache>
                <c:formatCode>General</c:formatCode>
                <c:ptCount val="11"/>
                <c:pt idx="0">
                  <c:v>52</c:v>
                </c:pt>
                <c:pt idx="1">
                  <c:v>37</c:v>
                </c:pt>
                <c:pt idx="2">
                  <c:v>45</c:v>
                </c:pt>
                <c:pt idx="3">
                  <c:v>65</c:v>
                </c:pt>
                <c:pt idx="4">
                  <c:v>64</c:v>
                </c:pt>
                <c:pt idx="5">
                  <c:v>88</c:v>
                </c:pt>
                <c:pt idx="6">
                  <c:v>124</c:v>
                </c:pt>
                <c:pt idx="7">
                  <c:v>164</c:v>
                </c:pt>
                <c:pt idx="8">
                  <c:v>174</c:v>
                </c:pt>
                <c:pt idx="9">
                  <c:v>200</c:v>
                </c:pt>
                <c:pt idx="10">
                  <c:v>174</c:v>
                </c:pt>
              </c:numCache>
            </c:numRef>
          </c:val>
          <c:extLst>
            <c:ext xmlns:c16="http://schemas.microsoft.com/office/drawing/2014/chart" uri="{C3380CC4-5D6E-409C-BE32-E72D297353CC}">
              <c16:uniqueId val="{00000009-C1E7-4597-8AE5-17175C24CE34}"/>
            </c:ext>
          </c:extLst>
        </c:ser>
        <c:ser>
          <c:idx val="10"/>
          <c:order val="10"/>
          <c:tx>
            <c:strRef>
              <c:f>'V2-Embase-Results'!$A$42</c:f>
              <c:strCache>
                <c:ptCount val="1"/>
                <c:pt idx="0">
                  <c:v>Aus-NZ</c:v>
                </c:pt>
              </c:strCache>
            </c:strRef>
          </c:tx>
          <c:spPr>
            <a:solidFill>
              <a:srgbClr val="0D3512"/>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'V2-Embase-Results'!$B$42:$L$42</c:f>
              <c:numCache>
                <c:formatCode>General</c:formatCode>
                <c:ptCount val="11"/>
                <c:pt idx="0">
                  <c:v>82</c:v>
                </c:pt>
                <c:pt idx="1">
                  <c:v>77</c:v>
                </c:pt>
                <c:pt idx="2">
                  <c:v>54</c:v>
                </c:pt>
                <c:pt idx="3">
                  <c:v>53</c:v>
                </c:pt>
                <c:pt idx="4">
                  <c:v>72</c:v>
                </c:pt>
                <c:pt idx="5">
                  <c:v>98</c:v>
                </c:pt>
                <c:pt idx="6">
                  <c:v>109</c:v>
                </c:pt>
                <c:pt idx="7">
                  <c:v>90</c:v>
                </c:pt>
                <c:pt idx="8">
                  <c:v>166</c:v>
                </c:pt>
                <c:pt idx="9">
                  <c:v>146</c:v>
                </c:pt>
                <c:pt idx="10">
                  <c:v>132</c:v>
                </c:pt>
              </c:numCache>
            </c:numRef>
          </c:val>
          <c:extLst>
            <c:ext xmlns:c16="http://schemas.microsoft.com/office/drawing/2014/chart" uri="{C3380CC4-5D6E-409C-BE32-E72D297353CC}">
              <c16:uniqueId val="{0000000A-C1E7-4597-8AE5-17175C24CE34}"/>
            </c:ext>
          </c:extLst>
        </c:ser>
        <c:ser>
          <c:idx val="11"/>
          <c:order val="11"/>
          <c:tx>
            <c:strRef>
              <c:f>'V2-Embase-Results'!$A$43</c:f>
              <c:strCache>
                <c:ptCount val="1"/>
                <c:pt idx="0">
                  <c:v>Multiple &amp; Other</c:v>
                </c:pt>
              </c:strCache>
            </c:strRef>
          </c:tx>
          <c:spPr>
            <a:solidFill>
              <a:srgbClr val="999999"/>
            </a:solidFill>
            <a:ln>
              <a:noFill/>
            </a:ln>
            <a:effectLst/>
          </c:spPr>
          <c:invertIfNegative val="0"/>
          <c:cat>
            <c:strRef>
              <c:f>'V2-Embase-Results'!$B$31:$L$31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'V2-Embase-Results'!$B$43:$L$43</c:f>
              <c:numCache>
                <c:formatCode>General</c:formatCode>
                <c:ptCount val="11"/>
                <c:pt idx="0">
                  <c:v>164</c:v>
                </c:pt>
                <c:pt idx="1">
                  <c:v>203</c:v>
                </c:pt>
                <c:pt idx="2">
                  <c:v>149</c:v>
                </c:pt>
                <c:pt idx="3">
                  <c:v>121</c:v>
                </c:pt>
                <c:pt idx="4">
                  <c:v>180</c:v>
                </c:pt>
                <c:pt idx="5">
                  <c:v>217</c:v>
                </c:pt>
                <c:pt idx="6">
                  <c:v>248</c:v>
                </c:pt>
                <c:pt idx="7">
                  <c:v>254</c:v>
                </c:pt>
                <c:pt idx="8">
                  <c:v>260</c:v>
                </c:pt>
                <c:pt idx="9">
                  <c:v>275</c:v>
                </c:pt>
                <c:pt idx="10">
                  <c:v>357</c:v>
                </c:pt>
              </c:numCache>
            </c:numRef>
          </c:val>
          <c:extLst>
            <c:ext xmlns:c16="http://schemas.microsoft.com/office/drawing/2014/chart" uri="{C3380CC4-5D6E-409C-BE32-E72D297353CC}">
              <c16:uniqueId val="{0000000B-C1E7-4597-8AE5-17175C24CE34}"/>
            </c:ext>
          </c:extLst>
        </c:ser>
        <c:dLbls>
          <c:showLegendKey val="0"/>
          <c:showVal val="0"/>
          <c:showCatName val="0"/>
          <c:showSerName val="0"/>
          <c:showPercent val="0"/>
          <c:showBubbleSize val="0"/>
        </c:dLbls>
        <c:gapWidth val="30"/>
        <c:overlap val="100"/>
        <c:axId val="848519759"/>
        <c:axId val="848513999"/>
      </c:barChart>
      <c:catAx>
        <c:axId val="848519759"/>
        <c:scaling>
          <c:orientation val="minMax"/>
        </c:scaling>
        <c:delete val="0"/>
        <c:axPos val="b"/>
        <c:numFmt formatCode="General" sourceLinked="1"/>
        <c:majorTickMark val="in"/>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48513999"/>
        <c:crosses val="autoZero"/>
        <c:auto val="1"/>
        <c:lblAlgn val="ctr"/>
        <c:lblOffset val="100"/>
        <c:noMultiLvlLbl val="0"/>
      </c:catAx>
      <c:valAx>
        <c:axId val="848513999"/>
        <c:scaling>
          <c:orientation val="minMax"/>
        </c:scaling>
        <c:delete val="0"/>
        <c:axPos val="l"/>
        <c:majorGridlines>
          <c:spPr>
            <a:ln w="9525" cap="flat" cmpd="sng" algn="ctr">
              <a:noFill/>
              <a:round/>
            </a:ln>
            <a:effectLst/>
          </c:spPr>
        </c:majorGridlines>
        <c:numFmt formatCode="0%" sourceLinked="1"/>
        <c:majorTickMark val="in"/>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48519759"/>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2093362509117436E-2"/>
          <c:y val="2.7900302055567816E-2"/>
          <c:w val="0.70898569102103481"/>
          <c:h val="0.90721407658087216"/>
        </c:manualLayout>
      </c:layout>
      <c:barChart>
        <c:barDir val="col"/>
        <c:grouping val="percentStacked"/>
        <c:varyColors val="0"/>
        <c:ser>
          <c:idx val="0"/>
          <c:order val="0"/>
          <c:tx>
            <c:strRef>
              <c:f>Population!$A$2</c:f>
              <c:strCache>
                <c:ptCount val="1"/>
                <c:pt idx="0">
                  <c:v>US</c:v>
                </c:pt>
              </c:strCache>
            </c:strRef>
          </c:tx>
          <c:spPr>
            <a:solidFill>
              <a:srgbClr val="156082"/>
            </a:solidFill>
            <a:ln>
              <a:noFill/>
            </a:ln>
            <a:effectLst/>
          </c:spPr>
          <c:invertIfNegative val="0"/>
          <c:dPt>
            <c:idx val="0"/>
            <c:invertIfNegative val="0"/>
            <c:bubble3D val="0"/>
            <c:spPr>
              <a:solidFill>
                <a:srgbClr val="156082"/>
              </a:solidFill>
              <a:ln>
                <a:noFill/>
              </a:ln>
              <a:effectLst/>
            </c:spPr>
            <c:extLst>
              <c:ext xmlns:c16="http://schemas.microsoft.com/office/drawing/2014/chart" uri="{C3380CC4-5D6E-409C-BE32-E72D297353CC}">
                <c16:uniqueId val="{00000001-16FF-472C-B6F0-67B98B198680}"/>
              </c:ext>
            </c:extLst>
          </c:dPt>
          <c:cat>
            <c:strRef>
              <c:f>Population!$B$1</c:f>
              <c:strCache>
                <c:ptCount val="1"/>
                <c:pt idx="0">
                  <c:v>Population</c:v>
                </c:pt>
              </c:strCache>
            </c:strRef>
          </c:cat>
          <c:val>
            <c:numRef>
              <c:f>Population!$B$2</c:f>
              <c:numCache>
                <c:formatCode>General</c:formatCode>
                <c:ptCount val="1"/>
                <c:pt idx="0">
                  <c:v>348753.68</c:v>
                </c:pt>
              </c:numCache>
            </c:numRef>
          </c:val>
          <c:extLst>
            <c:ext xmlns:c16="http://schemas.microsoft.com/office/drawing/2014/chart" uri="{C3380CC4-5D6E-409C-BE32-E72D297353CC}">
              <c16:uniqueId val="{00000002-16FF-472C-B6F0-67B98B198680}"/>
            </c:ext>
          </c:extLst>
        </c:ser>
        <c:ser>
          <c:idx val="1"/>
          <c:order val="1"/>
          <c:tx>
            <c:strRef>
              <c:f>Population!$A$3</c:f>
              <c:strCache>
                <c:ptCount val="1"/>
                <c:pt idx="0">
                  <c:v>North America without US</c:v>
                </c:pt>
              </c:strCache>
            </c:strRef>
          </c:tx>
          <c:spPr>
            <a:solidFill>
              <a:srgbClr val="FF0000"/>
            </a:solidFill>
            <a:ln>
              <a:noFill/>
            </a:ln>
            <a:effectLst/>
          </c:spPr>
          <c:invertIfNegative val="0"/>
          <c:cat>
            <c:strRef>
              <c:f>Population!$B$1</c:f>
              <c:strCache>
                <c:ptCount val="1"/>
                <c:pt idx="0">
                  <c:v>Population</c:v>
                </c:pt>
              </c:strCache>
            </c:strRef>
          </c:cat>
          <c:val>
            <c:numRef>
              <c:f>Population!$B$3</c:f>
              <c:numCache>
                <c:formatCode>General</c:formatCode>
                <c:ptCount val="1"/>
                <c:pt idx="0">
                  <c:v>170659.277</c:v>
                </c:pt>
              </c:numCache>
            </c:numRef>
          </c:val>
          <c:extLst>
            <c:ext xmlns:c16="http://schemas.microsoft.com/office/drawing/2014/chart" uri="{C3380CC4-5D6E-409C-BE32-E72D297353CC}">
              <c16:uniqueId val="{00000003-16FF-472C-B6F0-67B98B198680}"/>
            </c:ext>
          </c:extLst>
        </c:ser>
        <c:ser>
          <c:idx val="2"/>
          <c:order val="2"/>
          <c:tx>
            <c:strRef>
              <c:f>Population!$A$4</c:f>
              <c:strCache>
                <c:ptCount val="1"/>
                <c:pt idx="0">
                  <c:v>UK</c:v>
                </c:pt>
              </c:strCache>
            </c:strRef>
          </c:tx>
          <c:spPr>
            <a:solidFill>
              <a:srgbClr val="4DAF4A"/>
            </a:solidFill>
            <a:ln>
              <a:noFill/>
            </a:ln>
            <a:effectLst/>
          </c:spPr>
          <c:invertIfNegative val="0"/>
          <c:cat>
            <c:strRef>
              <c:f>Population!$B$1</c:f>
              <c:strCache>
                <c:ptCount val="1"/>
                <c:pt idx="0">
                  <c:v>Population</c:v>
                </c:pt>
              </c:strCache>
            </c:strRef>
          </c:cat>
          <c:val>
            <c:numRef>
              <c:f>Population!$B$4</c:f>
              <c:numCache>
                <c:formatCode>General</c:formatCode>
                <c:ptCount val="1"/>
                <c:pt idx="0">
                  <c:v>69138.191999999995</c:v>
                </c:pt>
              </c:numCache>
            </c:numRef>
          </c:val>
          <c:extLst>
            <c:ext xmlns:c16="http://schemas.microsoft.com/office/drawing/2014/chart" uri="{C3380CC4-5D6E-409C-BE32-E72D297353CC}">
              <c16:uniqueId val="{00000004-16FF-472C-B6F0-67B98B198680}"/>
            </c:ext>
          </c:extLst>
        </c:ser>
        <c:ser>
          <c:idx val="3"/>
          <c:order val="3"/>
          <c:tx>
            <c:strRef>
              <c:f>Population!$A$5</c:f>
              <c:strCache>
                <c:ptCount val="1"/>
                <c:pt idx="0">
                  <c:v>Europe without UK</c:v>
                </c:pt>
              </c:strCache>
            </c:strRef>
          </c:tx>
          <c:spPr>
            <a:solidFill>
              <a:srgbClr val="984EA3"/>
            </a:solidFill>
            <a:ln>
              <a:noFill/>
            </a:ln>
            <a:effectLst/>
          </c:spPr>
          <c:invertIfNegative val="0"/>
          <c:cat>
            <c:strRef>
              <c:f>Population!$B$1</c:f>
              <c:strCache>
                <c:ptCount val="1"/>
                <c:pt idx="0">
                  <c:v>Population</c:v>
                </c:pt>
              </c:strCache>
            </c:strRef>
          </c:cat>
          <c:val>
            <c:numRef>
              <c:f>Population!$B$5</c:f>
              <c:numCache>
                <c:formatCode>General</c:formatCode>
                <c:ptCount val="1"/>
                <c:pt idx="0">
                  <c:v>692796.60499999998</c:v>
                </c:pt>
              </c:numCache>
            </c:numRef>
          </c:val>
          <c:extLst>
            <c:ext xmlns:c16="http://schemas.microsoft.com/office/drawing/2014/chart" uri="{C3380CC4-5D6E-409C-BE32-E72D297353CC}">
              <c16:uniqueId val="{00000005-16FF-472C-B6F0-67B98B198680}"/>
            </c:ext>
          </c:extLst>
        </c:ser>
        <c:ser>
          <c:idx val="4"/>
          <c:order val="4"/>
          <c:tx>
            <c:strRef>
              <c:f>Population!$A$6</c:f>
              <c:strCache>
                <c:ptCount val="1"/>
                <c:pt idx="0">
                  <c:v>China</c:v>
                </c:pt>
              </c:strCache>
            </c:strRef>
          </c:tx>
          <c:spPr>
            <a:solidFill>
              <a:srgbClr val="FF7F00"/>
            </a:solidFill>
            <a:ln>
              <a:noFill/>
            </a:ln>
            <a:effectLst/>
          </c:spPr>
          <c:invertIfNegative val="0"/>
          <c:cat>
            <c:strRef>
              <c:f>Population!$B$1</c:f>
              <c:strCache>
                <c:ptCount val="1"/>
                <c:pt idx="0">
                  <c:v>Population</c:v>
                </c:pt>
              </c:strCache>
            </c:strRef>
          </c:cat>
          <c:val>
            <c:numRef>
              <c:f>Population!$B$6</c:f>
              <c:numCache>
                <c:formatCode>General</c:formatCode>
                <c:ptCount val="1"/>
                <c:pt idx="0">
                  <c:v>1427456.45</c:v>
                </c:pt>
              </c:numCache>
            </c:numRef>
          </c:val>
          <c:extLst>
            <c:ext xmlns:c16="http://schemas.microsoft.com/office/drawing/2014/chart" uri="{C3380CC4-5D6E-409C-BE32-E72D297353CC}">
              <c16:uniqueId val="{00000006-16FF-472C-B6F0-67B98B198680}"/>
            </c:ext>
          </c:extLst>
        </c:ser>
        <c:ser>
          <c:idx val="5"/>
          <c:order val="5"/>
          <c:tx>
            <c:strRef>
              <c:f>Population!$A$7</c:f>
              <c:strCache>
                <c:ptCount val="1"/>
                <c:pt idx="0">
                  <c:v>East Asia without China</c:v>
                </c:pt>
              </c:strCache>
            </c:strRef>
          </c:tx>
          <c:spPr>
            <a:solidFill>
              <a:srgbClr val="FFFF33"/>
            </a:solidFill>
            <a:ln>
              <a:noFill/>
            </a:ln>
            <a:effectLst/>
          </c:spPr>
          <c:invertIfNegative val="0"/>
          <c:cat>
            <c:strRef>
              <c:f>Population!$B$1</c:f>
              <c:strCache>
                <c:ptCount val="1"/>
                <c:pt idx="0">
                  <c:v>Population</c:v>
                </c:pt>
              </c:strCache>
            </c:strRef>
          </c:cat>
          <c:val>
            <c:numRef>
              <c:f>Population!$B$7</c:f>
              <c:numCache>
                <c:formatCode>General</c:formatCode>
                <c:ptCount val="1"/>
                <c:pt idx="0">
                  <c:v>228658.95600000001</c:v>
                </c:pt>
              </c:numCache>
            </c:numRef>
          </c:val>
          <c:extLst>
            <c:ext xmlns:c16="http://schemas.microsoft.com/office/drawing/2014/chart" uri="{C3380CC4-5D6E-409C-BE32-E72D297353CC}">
              <c16:uniqueId val="{00000007-16FF-472C-B6F0-67B98B198680}"/>
            </c:ext>
          </c:extLst>
        </c:ser>
        <c:ser>
          <c:idx val="6"/>
          <c:order val="6"/>
          <c:tx>
            <c:strRef>
              <c:f>Population!$A$8</c:f>
              <c:strCache>
                <c:ptCount val="1"/>
                <c:pt idx="0">
                  <c:v>Indian subcontinent</c:v>
                </c:pt>
              </c:strCache>
            </c:strRef>
          </c:tx>
          <c:spPr>
            <a:solidFill>
              <a:srgbClr val="A65628"/>
            </a:solidFill>
            <a:ln>
              <a:noFill/>
            </a:ln>
            <a:effectLst/>
          </c:spPr>
          <c:invertIfNegative val="0"/>
          <c:cat>
            <c:strRef>
              <c:f>Population!$B$1</c:f>
              <c:strCache>
                <c:ptCount val="1"/>
                <c:pt idx="0">
                  <c:v>Population</c:v>
                </c:pt>
              </c:strCache>
            </c:strRef>
          </c:cat>
          <c:val>
            <c:numRef>
              <c:f>Population!$B$8</c:f>
              <c:numCache>
                <c:formatCode>General</c:formatCode>
                <c:ptCount val="1"/>
                <c:pt idx="0">
                  <c:v>1972488.753</c:v>
                </c:pt>
              </c:numCache>
            </c:numRef>
          </c:val>
          <c:extLst>
            <c:ext xmlns:c16="http://schemas.microsoft.com/office/drawing/2014/chart" uri="{C3380CC4-5D6E-409C-BE32-E72D297353CC}">
              <c16:uniqueId val="{00000008-16FF-472C-B6F0-67B98B198680}"/>
            </c:ext>
          </c:extLst>
        </c:ser>
        <c:ser>
          <c:idx val="7"/>
          <c:order val="7"/>
          <c:tx>
            <c:strRef>
              <c:f>Population!$A$9</c:f>
              <c:strCache>
                <c:ptCount val="1"/>
                <c:pt idx="0">
                  <c:v>South Asia without the Indian subcontinent</c:v>
                </c:pt>
              </c:strCache>
            </c:strRef>
          </c:tx>
          <c:spPr>
            <a:solidFill>
              <a:srgbClr val="F781BF"/>
            </a:solidFill>
            <a:ln>
              <a:noFill/>
            </a:ln>
            <a:effectLst/>
          </c:spPr>
          <c:invertIfNegative val="0"/>
          <c:cat>
            <c:strRef>
              <c:f>Population!$B$1</c:f>
              <c:strCache>
                <c:ptCount val="1"/>
                <c:pt idx="0">
                  <c:v>Population</c:v>
                </c:pt>
              </c:strCache>
            </c:strRef>
          </c:cat>
          <c:val>
            <c:numRef>
              <c:f>Population!$B$9</c:f>
              <c:numCache>
                <c:formatCode>General</c:formatCode>
                <c:ptCount val="1"/>
                <c:pt idx="0">
                  <c:v>695149.429</c:v>
                </c:pt>
              </c:numCache>
            </c:numRef>
          </c:val>
          <c:extLst>
            <c:ext xmlns:c16="http://schemas.microsoft.com/office/drawing/2014/chart" uri="{C3380CC4-5D6E-409C-BE32-E72D297353CC}">
              <c16:uniqueId val="{00000009-16FF-472C-B6F0-67B98B198680}"/>
            </c:ext>
          </c:extLst>
        </c:ser>
        <c:ser>
          <c:idx val="8"/>
          <c:order val="8"/>
          <c:tx>
            <c:strRef>
              <c:f>Population!$A$10</c:f>
              <c:strCache>
                <c:ptCount val="1"/>
                <c:pt idx="0">
                  <c:v>Africa</c:v>
                </c:pt>
              </c:strCache>
            </c:strRef>
          </c:tx>
          <c:spPr>
            <a:solidFill>
              <a:srgbClr val="17BECF"/>
            </a:solidFill>
            <a:ln>
              <a:noFill/>
            </a:ln>
            <a:effectLst/>
          </c:spPr>
          <c:invertIfNegative val="0"/>
          <c:cat>
            <c:strRef>
              <c:f>Population!$B$1</c:f>
              <c:strCache>
                <c:ptCount val="1"/>
                <c:pt idx="0">
                  <c:v>Population</c:v>
                </c:pt>
              </c:strCache>
            </c:strRef>
          </c:cat>
          <c:val>
            <c:numRef>
              <c:f>Population!$B$10</c:f>
              <c:numCache>
                <c:formatCode>General</c:formatCode>
                <c:ptCount val="1"/>
                <c:pt idx="0">
                  <c:v>1512068.8419999999</c:v>
                </c:pt>
              </c:numCache>
            </c:numRef>
          </c:val>
          <c:extLst>
            <c:ext xmlns:c16="http://schemas.microsoft.com/office/drawing/2014/chart" uri="{C3380CC4-5D6E-409C-BE32-E72D297353CC}">
              <c16:uniqueId val="{0000000A-16FF-472C-B6F0-67B98B198680}"/>
            </c:ext>
          </c:extLst>
        </c:ser>
        <c:ser>
          <c:idx val="9"/>
          <c:order val="9"/>
          <c:tx>
            <c:strRef>
              <c:f>Population!$A$11</c:f>
              <c:strCache>
                <c:ptCount val="1"/>
                <c:pt idx="0">
                  <c:v>Middle East</c:v>
                </c:pt>
              </c:strCache>
            </c:strRef>
          </c:tx>
          <c:spPr>
            <a:solidFill>
              <a:srgbClr val="F6C6AD"/>
            </a:solidFill>
            <a:ln>
              <a:noFill/>
            </a:ln>
            <a:effectLst/>
          </c:spPr>
          <c:invertIfNegative val="0"/>
          <c:cat>
            <c:strRef>
              <c:f>Population!$B$1</c:f>
              <c:strCache>
                <c:ptCount val="1"/>
                <c:pt idx="0">
                  <c:v>Population</c:v>
                </c:pt>
              </c:strCache>
            </c:strRef>
          </c:cat>
          <c:val>
            <c:numRef>
              <c:f>Population!$B$11</c:f>
              <c:numCache>
                <c:formatCode>General</c:formatCode>
                <c:ptCount val="1"/>
                <c:pt idx="0">
                  <c:v>376946.745</c:v>
                </c:pt>
              </c:numCache>
            </c:numRef>
          </c:val>
          <c:extLst>
            <c:ext xmlns:c16="http://schemas.microsoft.com/office/drawing/2014/chart" uri="{C3380CC4-5D6E-409C-BE32-E72D297353CC}">
              <c16:uniqueId val="{0000000B-16FF-472C-B6F0-67B98B198680}"/>
            </c:ext>
          </c:extLst>
        </c:ser>
        <c:ser>
          <c:idx val="10"/>
          <c:order val="10"/>
          <c:tx>
            <c:strRef>
              <c:f>Population!$A$12</c:f>
              <c:strCache>
                <c:ptCount val="1"/>
                <c:pt idx="0">
                  <c:v>Aus-NZ</c:v>
                </c:pt>
              </c:strCache>
            </c:strRef>
          </c:tx>
          <c:spPr>
            <a:solidFill>
              <a:srgbClr val="0D3512"/>
            </a:solidFill>
            <a:ln>
              <a:noFill/>
            </a:ln>
            <a:effectLst/>
          </c:spPr>
          <c:invertIfNegative val="0"/>
          <c:cat>
            <c:strRef>
              <c:f>Population!$B$1</c:f>
              <c:strCache>
                <c:ptCount val="1"/>
                <c:pt idx="0">
                  <c:v>Population</c:v>
                </c:pt>
              </c:strCache>
            </c:strRef>
          </c:cat>
          <c:val>
            <c:numRef>
              <c:f>Population!$B$12</c:f>
              <c:numCache>
                <c:formatCode>General</c:formatCode>
                <c:ptCount val="1"/>
                <c:pt idx="0">
                  <c:v>31927.149000000001</c:v>
                </c:pt>
              </c:numCache>
            </c:numRef>
          </c:val>
          <c:extLst>
            <c:ext xmlns:c16="http://schemas.microsoft.com/office/drawing/2014/chart" uri="{C3380CC4-5D6E-409C-BE32-E72D297353CC}">
              <c16:uniqueId val="{0000000C-16FF-472C-B6F0-67B98B198680}"/>
            </c:ext>
          </c:extLst>
        </c:ser>
        <c:ser>
          <c:idx val="11"/>
          <c:order val="11"/>
          <c:tx>
            <c:strRef>
              <c:f>Population!$A$13</c:f>
              <c:strCache>
                <c:ptCount val="1"/>
                <c:pt idx="0">
                  <c:v>Multiple &amp; Other</c:v>
                </c:pt>
              </c:strCache>
            </c:strRef>
          </c:tx>
          <c:spPr>
            <a:solidFill>
              <a:srgbClr val="999999"/>
            </a:solidFill>
            <a:ln>
              <a:noFill/>
            </a:ln>
            <a:effectLst/>
          </c:spPr>
          <c:invertIfNegative val="0"/>
          <c:dPt>
            <c:idx val="0"/>
            <c:invertIfNegative val="0"/>
            <c:bubble3D val="0"/>
            <c:spPr>
              <a:solidFill>
                <a:srgbClr val="999999"/>
              </a:solidFill>
              <a:ln>
                <a:noFill/>
              </a:ln>
              <a:effectLst/>
            </c:spPr>
            <c:extLst>
              <c:ext xmlns:c16="http://schemas.microsoft.com/office/drawing/2014/chart" uri="{C3380CC4-5D6E-409C-BE32-E72D297353CC}">
                <c16:uniqueId val="{0000000E-16FF-472C-B6F0-67B98B198680}"/>
              </c:ext>
            </c:extLst>
          </c:dPt>
          <c:cat>
            <c:strRef>
              <c:f>Population!$B$1</c:f>
              <c:strCache>
                <c:ptCount val="1"/>
                <c:pt idx="0">
                  <c:v>Population</c:v>
                </c:pt>
              </c:strCache>
            </c:strRef>
          </c:cat>
          <c:val>
            <c:numRef>
              <c:f>Population!$B$13</c:f>
              <c:numCache>
                <c:formatCode>General</c:formatCode>
                <c:ptCount val="1"/>
                <c:pt idx="0">
                  <c:v>623972.44799999997</c:v>
                </c:pt>
              </c:numCache>
            </c:numRef>
          </c:val>
          <c:extLst>
            <c:ext xmlns:c16="http://schemas.microsoft.com/office/drawing/2014/chart" uri="{C3380CC4-5D6E-409C-BE32-E72D297353CC}">
              <c16:uniqueId val="{0000000F-16FF-472C-B6F0-67B98B198680}"/>
            </c:ext>
          </c:extLst>
        </c:ser>
        <c:dLbls>
          <c:showLegendKey val="0"/>
          <c:showVal val="0"/>
          <c:showCatName val="0"/>
          <c:showSerName val="0"/>
          <c:showPercent val="0"/>
          <c:showBubbleSize val="0"/>
        </c:dLbls>
        <c:gapWidth val="49"/>
        <c:overlap val="100"/>
        <c:axId val="826392719"/>
        <c:axId val="826394639"/>
      </c:barChart>
      <c:catAx>
        <c:axId val="826392719"/>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26394639"/>
        <c:crosses val="autoZero"/>
        <c:auto val="1"/>
        <c:lblAlgn val="ctr"/>
        <c:lblOffset val="100"/>
        <c:noMultiLvlLbl val="0"/>
      </c:catAx>
      <c:valAx>
        <c:axId val="826394639"/>
        <c:scaling>
          <c:orientation val="minMax"/>
        </c:scaling>
        <c:delete val="0"/>
        <c:axPos val="l"/>
        <c:majorGridlines>
          <c:spPr>
            <a:ln w="9525" cap="flat" cmpd="sng" algn="ctr">
              <a:noFill/>
              <a:round/>
            </a:ln>
            <a:effectLst/>
          </c:spPr>
        </c:majorGridlines>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2639271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'V1-Embase-Results'!$A$32</c:f>
              <c:strCache>
                <c:ptCount val="1"/>
                <c:pt idx="0">
                  <c:v>US</c:v>
                </c:pt>
              </c:strCache>
            </c:strRef>
          </c:tx>
          <c:spPr>
            <a:solidFill>
              <a:srgbClr val="156082"/>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'V1-Embase-Results'!$B$32:$L$32</c:f>
              <c:numCache>
                <c:formatCode>General</c:formatCode>
                <c:ptCount val="11"/>
                <c:pt idx="0">
                  <c:v>1198</c:v>
                </c:pt>
                <c:pt idx="1">
                  <c:v>1213</c:v>
                </c:pt>
                <c:pt idx="2">
                  <c:v>1162</c:v>
                </c:pt>
                <c:pt idx="3">
                  <c:v>1086</c:v>
                </c:pt>
                <c:pt idx="4">
                  <c:v>1307</c:v>
                </c:pt>
                <c:pt idx="5">
                  <c:v>1518</c:v>
                </c:pt>
                <c:pt idx="6">
                  <c:v>1716</c:v>
                </c:pt>
                <c:pt idx="7">
                  <c:v>1875</c:v>
                </c:pt>
                <c:pt idx="8">
                  <c:v>1961</c:v>
                </c:pt>
                <c:pt idx="9">
                  <c:v>2006</c:v>
                </c:pt>
                <c:pt idx="10">
                  <c:v>1810</c:v>
                </c:pt>
              </c:numCache>
            </c:numRef>
          </c:val>
          <c:extLst>
            <c:ext xmlns:c16="http://schemas.microsoft.com/office/drawing/2014/chart" uri="{C3380CC4-5D6E-409C-BE32-E72D297353CC}">
              <c16:uniqueId val="{00000000-2559-48F6-B853-6BB25AC6F81C}"/>
            </c:ext>
          </c:extLst>
        </c:ser>
        <c:ser>
          <c:idx val="1"/>
          <c:order val="1"/>
          <c:tx>
            <c:strRef>
              <c:f>'V1-Embase-Results'!$A$33</c:f>
              <c:strCache>
                <c:ptCount val="1"/>
                <c:pt idx="0">
                  <c:v>North America without US</c:v>
                </c:pt>
              </c:strCache>
            </c:strRef>
          </c:tx>
          <c:spPr>
            <a:solidFill>
              <a:srgbClr val="FF0000"/>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'V1-Embase-Results'!$B$33:$L$33</c:f>
              <c:numCache>
                <c:formatCode>General</c:formatCode>
                <c:ptCount val="11"/>
                <c:pt idx="0">
                  <c:v>111</c:v>
                </c:pt>
                <c:pt idx="1">
                  <c:v>131</c:v>
                </c:pt>
                <c:pt idx="2">
                  <c:v>106</c:v>
                </c:pt>
                <c:pt idx="3">
                  <c:v>115</c:v>
                </c:pt>
                <c:pt idx="4">
                  <c:v>131</c:v>
                </c:pt>
                <c:pt idx="5">
                  <c:v>149</c:v>
                </c:pt>
                <c:pt idx="6">
                  <c:v>177</c:v>
                </c:pt>
                <c:pt idx="7">
                  <c:v>181</c:v>
                </c:pt>
                <c:pt idx="8">
                  <c:v>173</c:v>
                </c:pt>
                <c:pt idx="9">
                  <c:v>158</c:v>
                </c:pt>
                <c:pt idx="10">
                  <c:v>178</c:v>
                </c:pt>
              </c:numCache>
            </c:numRef>
          </c:val>
          <c:extLst>
            <c:ext xmlns:c16="http://schemas.microsoft.com/office/drawing/2014/chart" uri="{C3380CC4-5D6E-409C-BE32-E72D297353CC}">
              <c16:uniqueId val="{00000001-2559-48F6-B853-6BB25AC6F81C}"/>
            </c:ext>
          </c:extLst>
        </c:ser>
        <c:ser>
          <c:idx val="2"/>
          <c:order val="2"/>
          <c:tx>
            <c:strRef>
              <c:f>'V1-Embase-Results'!$A$34</c:f>
              <c:strCache>
                <c:ptCount val="1"/>
                <c:pt idx="0">
                  <c:v>UK</c:v>
                </c:pt>
              </c:strCache>
            </c:strRef>
          </c:tx>
          <c:spPr>
            <a:solidFill>
              <a:srgbClr val="4DAF4A"/>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'V1-Embase-Results'!$B$34:$L$34</c:f>
              <c:numCache>
                <c:formatCode>General</c:formatCode>
                <c:ptCount val="11"/>
                <c:pt idx="0">
                  <c:v>251</c:v>
                </c:pt>
                <c:pt idx="1">
                  <c:v>264</c:v>
                </c:pt>
                <c:pt idx="2">
                  <c:v>197</c:v>
                </c:pt>
                <c:pt idx="3">
                  <c:v>190</c:v>
                </c:pt>
                <c:pt idx="4">
                  <c:v>182</c:v>
                </c:pt>
                <c:pt idx="5">
                  <c:v>226</c:v>
                </c:pt>
                <c:pt idx="6">
                  <c:v>235</c:v>
                </c:pt>
                <c:pt idx="7">
                  <c:v>305</c:v>
                </c:pt>
                <c:pt idx="8">
                  <c:v>350</c:v>
                </c:pt>
                <c:pt idx="9">
                  <c:v>412</c:v>
                </c:pt>
                <c:pt idx="10">
                  <c:v>380</c:v>
                </c:pt>
              </c:numCache>
            </c:numRef>
          </c:val>
          <c:extLst>
            <c:ext xmlns:c16="http://schemas.microsoft.com/office/drawing/2014/chart" uri="{C3380CC4-5D6E-409C-BE32-E72D297353CC}">
              <c16:uniqueId val="{00000002-2559-48F6-B853-6BB25AC6F81C}"/>
            </c:ext>
          </c:extLst>
        </c:ser>
        <c:ser>
          <c:idx val="3"/>
          <c:order val="3"/>
          <c:tx>
            <c:strRef>
              <c:f>'V1-Embase-Results'!$A$35</c:f>
              <c:strCache>
                <c:ptCount val="1"/>
                <c:pt idx="0">
                  <c:v>Europe without UK</c:v>
                </c:pt>
              </c:strCache>
            </c:strRef>
          </c:tx>
          <c:spPr>
            <a:solidFill>
              <a:srgbClr val="984EA3"/>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'V1-Embase-Results'!$B$35:$L$35</c:f>
              <c:numCache>
                <c:formatCode>General</c:formatCode>
                <c:ptCount val="11"/>
                <c:pt idx="0">
                  <c:v>375</c:v>
                </c:pt>
                <c:pt idx="1">
                  <c:v>398</c:v>
                </c:pt>
                <c:pt idx="2">
                  <c:v>351</c:v>
                </c:pt>
                <c:pt idx="3">
                  <c:v>344</c:v>
                </c:pt>
                <c:pt idx="4">
                  <c:v>359</c:v>
                </c:pt>
                <c:pt idx="5">
                  <c:v>397</c:v>
                </c:pt>
                <c:pt idx="6">
                  <c:v>467</c:v>
                </c:pt>
                <c:pt idx="7">
                  <c:v>490</c:v>
                </c:pt>
                <c:pt idx="8">
                  <c:v>587</c:v>
                </c:pt>
                <c:pt idx="9">
                  <c:v>552</c:v>
                </c:pt>
                <c:pt idx="10">
                  <c:v>667</c:v>
                </c:pt>
              </c:numCache>
            </c:numRef>
          </c:val>
          <c:extLst>
            <c:ext xmlns:c16="http://schemas.microsoft.com/office/drawing/2014/chart" uri="{C3380CC4-5D6E-409C-BE32-E72D297353CC}">
              <c16:uniqueId val="{00000003-2559-48F6-B853-6BB25AC6F81C}"/>
            </c:ext>
          </c:extLst>
        </c:ser>
        <c:ser>
          <c:idx val="4"/>
          <c:order val="4"/>
          <c:tx>
            <c:strRef>
              <c:f>'V1-Embase-Results'!$A$36</c:f>
              <c:strCache>
                <c:ptCount val="1"/>
                <c:pt idx="0">
                  <c:v>China</c:v>
                </c:pt>
              </c:strCache>
            </c:strRef>
          </c:tx>
          <c:spPr>
            <a:solidFill>
              <a:srgbClr val="FF7F00"/>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'V1-Embase-Results'!$B$36:$L$36</c:f>
              <c:numCache>
                <c:formatCode>General</c:formatCode>
                <c:ptCount val="11"/>
                <c:pt idx="0">
                  <c:v>41</c:v>
                </c:pt>
                <c:pt idx="1">
                  <c:v>41</c:v>
                </c:pt>
                <c:pt idx="2">
                  <c:v>50</c:v>
                </c:pt>
                <c:pt idx="3">
                  <c:v>59</c:v>
                </c:pt>
                <c:pt idx="4">
                  <c:v>90</c:v>
                </c:pt>
                <c:pt idx="5">
                  <c:v>126</c:v>
                </c:pt>
                <c:pt idx="6">
                  <c:v>264</c:v>
                </c:pt>
                <c:pt idx="7">
                  <c:v>228</c:v>
                </c:pt>
                <c:pt idx="8">
                  <c:v>234</c:v>
                </c:pt>
                <c:pt idx="9">
                  <c:v>231</c:v>
                </c:pt>
                <c:pt idx="10">
                  <c:v>235</c:v>
                </c:pt>
              </c:numCache>
            </c:numRef>
          </c:val>
          <c:extLst>
            <c:ext xmlns:c16="http://schemas.microsoft.com/office/drawing/2014/chart" uri="{C3380CC4-5D6E-409C-BE32-E72D297353CC}">
              <c16:uniqueId val="{00000004-2559-48F6-B853-6BB25AC6F81C}"/>
            </c:ext>
          </c:extLst>
        </c:ser>
        <c:ser>
          <c:idx val="5"/>
          <c:order val="5"/>
          <c:tx>
            <c:strRef>
              <c:f>'V1-Embase-Results'!$A$37</c:f>
              <c:strCache>
                <c:ptCount val="1"/>
                <c:pt idx="0">
                  <c:v>East Asia without China</c:v>
                </c:pt>
              </c:strCache>
            </c:strRef>
          </c:tx>
          <c:spPr>
            <a:solidFill>
              <a:srgbClr val="FFFF33"/>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'V1-Embase-Results'!$B$37:$L$37</c:f>
              <c:numCache>
                <c:formatCode>General</c:formatCode>
                <c:ptCount val="11"/>
                <c:pt idx="0">
                  <c:v>71</c:v>
                </c:pt>
                <c:pt idx="1">
                  <c:v>110</c:v>
                </c:pt>
                <c:pt idx="2">
                  <c:v>109</c:v>
                </c:pt>
                <c:pt idx="3">
                  <c:v>130</c:v>
                </c:pt>
                <c:pt idx="4">
                  <c:v>119</c:v>
                </c:pt>
                <c:pt idx="5">
                  <c:v>165</c:v>
                </c:pt>
                <c:pt idx="6">
                  <c:v>144</c:v>
                </c:pt>
                <c:pt idx="7">
                  <c:v>172</c:v>
                </c:pt>
                <c:pt idx="8">
                  <c:v>213</c:v>
                </c:pt>
                <c:pt idx="9">
                  <c:v>209</c:v>
                </c:pt>
                <c:pt idx="10">
                  <c:v>241</c:v>
                </c:pt>
              </c:numCache>
            </c:numRef>
          </c:val>
          <c:extLst>
            <c:ext xmlns:c16="http://schemas.microsoft.com/office/drawing/2014/chart" uri="{C3380CC4-5D6E-409C-BE32-E72D297353CC}">
              <c16:uniqueId val="{00000005-2559-48F6-B853-6BB25AC6F81C}"/>
            </c:ext>
          </c:extLst>
        </c:ser>
        <c:ser>
          <c:idx val="6"/>
          <c:order val="6"/>
          <c:tx>
            <c:strRef>
              <c:f>'V1-Embase-Results'!$A$38</c:f>
              <c:strCache>
                <c:ptCount val="1"/>
                <c:pt idx="0">
                  <c:v>Indian subcontinent</c:v>
                </c:pt>
              </c:strCache>
            </c:strRef>
          </c:tx>
          <c:spPr>
            <a:solidFill>
              <a:srgbClr val="A65628"/>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'V1-Embase-Results'!$B$38:$L$38</c:f>
              <c:numCache>
                <c:formatCode>General</c:formatCode>
                <c:ptCount val="11"/>
                <c:pt idx="0">
                  <c:v>16</c:v>
                </c:pt>
                <c:pt idx="1">
                  <c:v>23</c:v>
                </c:pt>
                <c:pt idx="2">
                  <c:v>34</c:v>
                </c:pt>
                <c:pt idx="3">
                  <c:v>43</c:v>
                </c:pt>
                <c:pt idx="4">
                  <c:v>45</c:v>
                </c:pt>
                <c:pt idx="5">
                  <c:v>56</c:v>
                </c:pt>
                <c:pt idx="6">
                  <c:v>83</c:v>
                </c:pt>
                <c:pt idx="7">
                  <c:v>94</c:v>
                </c:pt>
                <c:pt idx="8">
                  <c:v>122</c:v>
                </c:pt>
                <c:pt idx="9">
                  <c:v>100</c:v>
                </c:pt>
                <c:pt idx="10">
                  <c:v>80</c:v>
                </c:pt>
              </c:numCache>
            </c:numRef>
          </c:val>
          <c:extLst>
            <c:ext xmlns:c16="http://schemas.microsoft.com/office/drawing/2014/chart" uri="{C3380CC4-5D6E-409C-BE32-E72D297353CC}">
              <c16:uniqueId val="{00000006-2559-48F6-B853-6BB25AC6F81C}"/>
            </c:ext>
          </c:extLst>
        </c:ser>
        <c:ser>
          <c:idx val="7"/>
          <c:order val="7"/>
          <c:tx>
            <c:strRef>
              <c:f>'V1-Embase-Results'!$A$39</c:f>
              <c:strCache>
                <c:ptCount val="1"/>
                <c:pt idx="0">
                  <c:v>South Asia without the Indian subcontinent</c:v>
                </c:pt>
              </c:strCache>
            </c:strRef>
          </c:tx>
          <c:spPr>
            <a:solidFill>
              <a:srgbClr val="F781BF"/>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'V1-Embase-Results'!$B$39:$L$39</c:f>
              <c:numCache>
                <c:formatCode>General</c:formatCode>
                <c:ptCount val="11"/>
                <c:pt idx="0">
                  <c:v>28</c:v>
                </c:pt>
                <c:pt idx="1">
                  <c:v>28</c:v>
                </c:pt>
                <c:pt idx="2">
                  <c:v>30</c:v>
                </c:pt>
                <c:pt idx="3">
                  <c:v>39</c:v>
                </c:pt>
                <c:pt idx="4">
                  <c:v>62</c:v>
                </c:pt>
                <c:pt idx="5">
                  <c:v>63</c:v>
                </c:pt>
                <c:pt idx="6">
                  <c:v>81</c:v>
                </c:pt>
                <c:pt idx="7">
                  <c:v>79</c:v>
                </c:pt>
                <c:pt idx="8">
                  <c:v>96</c:v>
                </c:pt>
                <c:pt idx="9">
                  <c:v>105</c:v>
                </c:pt>
                <c:pt idx="10">
                  <c:v>87</c:v>
                </c:pt>
              </c:numCache>
            </c:numRef>
          </c:val>
          <c:extLst>
            <c:ext xmlns:c16="http://schemas.microsoft.com/office/drawing/2014/chart" uri="{C3380CC4-5D6E-409C-BE32-E72D297353CC}">
              <c16:uniqueId val="{00000007-2559-48F6-B853-6BB25AC6F81C}"/>
            </c:ext>
          </c:extLst>
        </c:ser>
        <c:ser>
          <c:idx val="8"/>
          <c:order val="8"/>
          <c:tx>
            <c:strRef>
              <c:f>'V1-Embase-Results'!$A$40</c:f>
              <c:strCache>
                <c:ptCount val="1"/>
                <c:pt idx="0">
                  <c:v>Africa</c:v>
                </c:pt>
              </c:strCache>
            </c:strRef>
          </c:tx>
          <c:spPr>
            <a:solidFill>
              <a:srgbClr val="17BECF"/>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'V1-Embase-Results'!$B$40:$L$40</c:f>
              <c:numCache>
                <c:formatCode>General</c:formatCode>
                <c:ptCount val="11"/>
                <c:pt idx="0">
                  <c:v>33</c:v>
                </c:pt>
                <c:pt idx="1">
                  <c:v>43</c:v>
                </c:pt>
                <c:pt idx="2">
                  <c:v>52</c:v>
                </c:pt>
                <c:pt idx="3">
                  <c:v>67</c:v>
                </c:pt>
                <c:pt idx="4">
                  <c:v>57</c:v>
                </c:pt>
                <c:pt idx="5">
                  <c:v>77</c:v>
                </c:pt>
                <c:pt idx="6">
                  <c:v>93</c:v>
                </c:pt>
                <c:pt idx="7">
                  <c:v>84</c:v>
                </c:pt>
                <c:pt idx="8">
                  <c:v>99</c:v>
                </c:pt>
                <c:pt idx="9">
                  <c:v>109</c:v>
                </c:pt>
                <c:pt idx="10">
                  <c:v>113</c:v>
                </c:pt>
              </c:numCache>
            </c:numRef>
          </c:val>
          <c:extLst>
            <c:ext xmlns:c16="http://schemas.microsoft.com/office/drawing/2014/chart" uri="{C3380CC4-5D6E-409C-BE32-E72D297353CC}">
              <c16:uniqueId val="{00000008-2559-48F6-B853-6BB25AC6F81C}"/>
            </c:ext>
          </c:extLst>
        </c:ser>
        <c:ser>
          <c:idx val="9"/>
          <c:order val="9"/>
          <c:tx>
            <c:strRef>
              <c:f>'V1-Embase-Results'!$A$41</c:f>
              <c:strCache>
                <c:ptCount val="1"/>
                <c:pt idx="0">
                  <c:v>Middle East</c:v>
                </c:pt>
              </c:strCache>
            </c:strRef>
          </c:tx>
          <c:spPr>
            <a:solidFill>
              <a:schemeClr val="accent2">
                <a:lumMod val="40000"/>
                <a:lumOff val="60000"/>
              </a:schemeClr>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'V1-Embase-Results'!$B$41:$L$41</c:f>
              <c:numCache>
                <c:formatCode>General</c:formatCode>
                <c:ptCount val="11"/>
                <c:pt idx="0">
                  <c:v>59</c:v>
                </c:pt>
                <c:pt idx="1">
                  <c:v>50</c:v>
                </c:pt>
                <c:pt idx="2">
                  <c:v>56</c:v>
                </c:pt>
                <c:pt idx="3">
                  <c:v>84</c:v>
                </c:pt>
                <c:pt idx="4">
                  <c:v>87</c:v>
                </c:pt>
                <c:pt idx="5">
                  <c:v>114</c:v>
                </c:pt>
                <c:pt idx="6">
                  <c:v>158</c:v>
                </c:pt>
                <c:pt idx="7">
                  <c:v>208</c:v>
                </c:pt>
                <c:pt idx="8">
                  <c:v>216</c:v>
                </c:pt>
                <c:pt idx="9">
                  <c:v>240</c:v>
                </c:pt>
                <c:pt idx="10">
                  <c:v>219</c:v>
                </c:pt>
              </c:numCache>
            </c:numRef>
          </c:val>
          <c:extLst>
            <c:ext xmlns:c16="http://schemas.microsoft.com/office/drawing/2014/chart" uri="{C3380CC4-5D6E-409C-BE32-E72D297353CC}">
              <c16:uniqueId val="{00000009-2559-48F6-B853-6BB25AC6F81C}"/>
            </c:ext>
          </c:extLst>
        </c:ser>
        <c:ser>
          <c:idx val="10"/>
          <c:order val="10"/>
          <c:tx>
            <c:strRef>
              <c:f>'V1-Embase-Results'!$A$42</c:f>
              <c:strCache>
                <c:ptCount val="1"/>
                <c:pt idx="0">
                  <c:v>Aus-NZ</c:v>
                </c:pt>
              </c:strCache>
            </c:strRef>
          </c:tx>
          <c:spPr>
            <a:solidFill>
              <a:srgbClr val="0D3512"/>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'V1-Embase-Results'!$B$42:$L$42</c:f>
              <c:numCache>
                <c:formatCode>General</c:formatCode>
                <c:ptCount val="11"/>
                <c:pt idx="0">
                  <c:v>87</c:v>
                </c:pt>
                <c:pt idx="1">
                  <c:v>86</c:v>
                </c:pt>
                <c:pt idx="2">
                  <c:v>74</c:v>
                </c:pt>
                <c:pt idx="3">
                  <c:v>65</c:v>
                </c:pt>
                <c:pt idx="4">
                  <c:v>94</c:v>
                </c:pt>
                <c:pt idx="5">
                  <c:v>112</c:v>
                </c:pt>
                <c:pt idx="6">
                  <c:v>133</c:v>
                </c:pt>
                <c:pt idx="7">
                  <c:v>112</c:v>
                </c:pt>
                <c:pt idx="8">
                  <c:v>205</c:v>
                </c:pt>
                <c:pt idx="9">
                  <c:v>183</c:v>
                </c:pt>
                <c:pt idx="10">
                  <c:v>162</c:v>
                </c:pt>
              </c:numCache>
            </c:numRef>
          </c:val>
          <c:extLst>
            <c:ext xmlns:c16="http://schemas.microsoft.com/office/drawing/2014/chart" uri="{C3380CC4-5D6E-409C-BE32-E72D297353CC}">
              <c16:uniqueId val="{0000000A-2559-48F6-B853-6BB25AC6F81C}"/>
            </c:ext>
          </c:extLst>
        </c:ser>
        <c:ser>
          <c:idx val="11"/>
          <c:order val="11"/>
          <c:tx>
            <c:strRef>
              <c:f>'V1-Embase-Results'!$A$43</c:f>
              <c:strCache>
                <c:ptCount val="1"/>
                <c:pt idx="0">
                  <c:v>Multiple &amp; Other</c:v>
                </c:pt>
              </c:strCache>
            </c:strRef>
          </c:tx>
          <c:spPr>
            <a:solidFill>
              <a:srgbClr val="999999"/>
            </a:solidFill>
            <a:ln>
              <a:noFill/>
            </a:ln>
            <a:effectLst/>
          </c:spPr>
          <c:invertIfNegative val="0"/>
          <c:cat>
            <c:strRef>
              <c:f>'V1-Embase-Results'!$B$31:$L$31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'V1-Embase-Results'!$B$43:$L$43</c:f>
              <c:numCache>
                <c:formatCode>General</c:formatCode>
                <c:ptCount val="11"/>
                <c:pt idx="0">
                  <c:v>199</c:v>
                </c:pt>
                <c:pt idx="1">
                  <c:v>248</c:v>
                </c:pt>
                <c:pt idx="2">
                  <c:v>183</c:v>
                </c:pt>
                <c:pt idx="3">
                  <c:v>167</c:v>
                </c:pt>
                <c:pt idx="4">
                  <c:v>255</c:v>
                </c:pt>
                <c:pt idx="5">
                  <c:v>254</c:v>
                </c:pt>
                <c:pt idx="6">
                  <c:v>294</c:v>
                </c:pt>
                <c:pt idx="7">
                  <c:v>323</c:v>
                </c:pt>
                <c:pt idx="8">
                  <c:v>321</c:v>
                </c:pt>
                <c:pt idx="9">
                  <c:v>345</c:v>
                </c:pt>
                <c:pt idx="10">
                  <c:v>392</c:v>
                </c:pt>
              </c:numCache>
            </c:numRef>
          </c:val>
          <c:extLst>
            <c:ext xmlns:c16="http://schemas.microsoft.com/office/drawing/2014/chart" uri="{C3380CC4-5D6E-409C-BE32-E72D297353CC}">
              <c16:uniqueId val="{0000000B-2559-48F6-B853-6BB25AC6F81C}"/>
            </c:ext>
          </c:extLst>
        </c:ser>
        <c:dLbls>
          <c:showLegendKey val="0"/>
          <c:showVal val="0"/>
          <c:showCatName val="0"/>
          <c:showSerName val="0"/>
          <c:showPercent val="0"/>
          <c:showBubbleSize val="0"/>
        </c:dLbls>
        <c:gapWidth val="30"/>
        <c:overlap val="100"/>
        <c:axId val="848519759"/>
        <c:axId val="848513999"/>
      </c:barChart>
      <c:catAx>
        <c:axId val="848519759"/>
        <c:scaling>
          <c:orientation val="minMax"/>
        </c:scaling>
        <c:delete val="0"/>
        <c:axPos val="b"/>
        <c:numFmt formatCode="General" sourceLinked="1"/>
        <c:majorTickMark val="in"/>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48513999"/>
        <c:crosses val="autoZero"/>
        <c:auto val="1"/>
        <c:lblAlgn val="ctr"/>
        <c:lblOffset val="100"/>
        <c:noMultiLvlLbl val="0"/>
      </c:catAx>
      <c:valAx>
        <c:axId val="848513999"/>
        <c:scaling>
          <c:orientation val="minMax"/>
        </c:scaling>
        <c:delete val="0"/>
        <c:axPos val="l"/>
        <c:majorGridlines>
          <c:spPr>
            <a:ln w="9525" cap="flat" cmpd="sng" algn="ctr">
              <a:noFill/>
              <a:round/>
            </a:ln>
            <a:effectLst/>
          </c:spPr>
        </c:majorGridlines>
        <c:numFmt formatCode="0%" sourceLinked="1"/>
        <c:majorTickMark val="in"/>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848519759"/>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10" Type="http://schemas.openxmlformats.org/officeDocument/2006/relationships/chart" Target="../charts/chart16.xml"/><Relationship Id="rId4" Type="http://schemas.openxmlformats.org/officeDocument/2006/relationships/chart" Target="../charts/chart10.xml"/><Relationship Id="rId9"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10" Type="http://schemas.openxmlformats.org/officeDocument/2006/relationships/chart" Target="../charts/chart26.xml"/><Relationship Id="rId4" Type="http://schemas.openxmlformats.org/officeDocument/2006/relationships/chart" Target="../charts/chart20.xml"/><Relationship Id="rId9" Type="http://schemas.openxmlformats.org/officeDocument/2006/relationships/chart" Target="../charts/chart2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30.xml"/><Relationship Id="rId1" Type="http://schemas.openxmlformats.org/officeDocument/2006/relationships/chart" Target="../charts/chart2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32.xml"/><Relationship Id="rId1" Type="http://schemas.openxmlformats.org/officeDocument/2006/relationships/chart" Target="../charts/chart31.xml"/></Relationships>
</file>

<file path=xl/drawings/_rels/drawing7.xml.rels><?xml version="1.0" encoding="UTF-8" standalone="yes"?>
<Relationships xmlns="http://schemas.openxmlformats.org/package/2006/relationships"><Relationship Id="rId2" Type="http://schemas.openxmlformats.org/officeDocument/2006/relationships/chart" Target="../charts/chart34.xml"/><Relationship Id="rId1" Type="http://schemas.openxmlformats.org/officeDocument/2006/relationships/chart" Target="../charts/chart3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6.xml"/></Relationships>
</file>

<file path=xl/drawings/drawing1.xml><?xml version="1.0" encoding="utf-8"?>
<xdr:wsDr xmlns:xdr="http://schemas.openxmlformats.org/drawingml/2006/spreadsheetDrawing" xmlns:a="http://schemas.openxmlformats.org/drawingml/2006/main">
  <xdr:twoCellAnchor>
    <xdr:from>
      <xdr:col>1</xdr:col>
      <xdr:colOff>326572</xdr:colOff>
      <xdr:row>5</xdr:row>
      <xdr:rowOff>217714</xdr:rowOff>
    </xdr:from>
    <xdr:to>
      <xdr:col>14</xdr:col>
      <xdr:colOff>595993</xdr:colOff>
      <xdr:row>29</xdr:row>
      <xdr:rowOff>108857</xdr:rowOff>
    </xdr:to>
    <xdr:graphicFrame macro="">
      <xdr:nvGraphicFramePr>
        <xdr:cNvPr id="24" name="Chart 23">
          <a:extLst>
            <a:ext uri="{FF2B5EF4-FFF2-40B4-BE49-F238E27FC236}">
              <a16:creationId xmlns:a16="http://schemas.microsoft.com/office/drawing/2014/main" id="{DEE1D5F5-31C7-409E-881D-04853858D8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312964</xdr:colOff>
      <xdr:row>31</xdr:row>
      <xdr:rowOff>136072</xdr:rowOff>
    </xdr:from>
    <xdr:to>
      <xdr:col>14</xdr:col>
      <xdr:colOff>582385</xdr:colOff>
      <xdr:row>55</xdr:row>
      <xdr:rowOff>136072</xdr:rowOff>
    </xdr:to>
    <xdr:graphicFrame macro="">
      <xdr:nvGraphicFramePr>
        <xdr:cNvPr id="28" name="Chart 27">
          <a:extLst>
            <a:ext uri="{FF2B5EF4-FFF2-40B4-BE49-F238E27FC236}">
              <a16:creationId xmlns:a16="http://schemas.microsoft.com/office/drawing/2014/main" id="{02844149-A481-4E81-B9B5-B9A08E76A6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542637</xdr:colOff>
      <xdr:row>32</xdr:row>
      <xdr:rowOff>63500</xdr:rowOff>
    </xdr:from>
    <xdr:to>
      <xdr:col>34</xdr:col>
      <xdr:colOff>540251</xdr:colOff>
      <xdr:row>56</xdr:row>
      <xdr:rowOff>63501</xdr:rowOff>
    </xdr:to>
    <xdr:grpSp>
      <xdr:nvGrpSpPr>
        <xdr:cNvPr id="13" name="Group 12">
          <a:extLst>
            <a:ext uri="{FF2B5EF4-FFF2-40B4-BE49-F238E27FC236}">
              <a16:creationId xmlns:a16="http://schemas.microsoft.com/office/drawing/2014/main" id="{9A928651-1D4D-BA9D-9830-A9AD1884ACCD}"/>
            </a:ext>
          </a:extLst>
        </xdr:cNvPr>
        <xdr:cNvGrpSpPr/>
      </xdr:nvGrpSpPr>
      <xdr:grpSpPr>
        <a:xfrm>
          <a:off x="10417176" y="5972175"/>
          <a:ext cx="12501341" cy="4156365"/>
          <a:chOff x="9727458" y="6486071"/>
          <a:chExt cx="11631722" cy="4572001"/>
        </a:xfrm>
      </xdr:grpSpPr>
      <xdr:graphicFrame macro="">
        <xdr:nvGraphicFramePr>
          <xdr:cNvPr id="5" name="Chart 4">
            <a:extLst>
              <a:ext uri="{FF2B5EF4-FFF2-40B4-BE49-F238E27FC236}">
                <a16:creationId xmlns:a16="http://schemas.microsoft.com/office/drawing/2014/main" id="{4EDF8339-00AE-42CC-A67D-3F123EFA626A}"/>
              </a:ext>
            </a:extLst>
          </xdr:cNvPr>
          <xdr:cNvGraphicFramePr>
            <a:graphicFrameLocks/>
          </xdr:cNvGraphicFramePr>
        </xdr:nvGraphicFramePr>
        <xdr:xfrm>
          <a:off x="9727458" y="6486071"/>
          <a:ext cx="10542346" cy="4572001"/>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7" name="Chart 6">
            <a:extLst>
              <a:ext uri="{FF2B5EF4-FFF2-40B4-BE49-F238E27FC236}">
                <a16:creationId xmlns:a16="http://schemas.microsoft.com/office/drawing/2014/main" id="{38976A36-124A-47BF-84DC-DBFF78B84ED5}"/>
              </a:ext>
            </a:extLst>
          </xdr:cNvPr>
          <xdr:cNvGraphicFramePr>
            <a:graphicFrameLocks/>
          </xdr:cNvGraphicFramePr>
        </xdr:nvGraphicFramePr>
        <xdr:xfrm>
          <a:off x="20165786" y="6509162"/>
          <a:ext cx="1193394" cy="448056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15</xdr:col>
      <xdr:colOff>588819</xdr:colOff>
      <xdr:row>6</xdr:row>
      <xdr:rowOff>51954</xdr:rowOff>
    </xdr:from>
    <xdr:to>
      <xdr:col>34</xdr:col>
      <xdr:colOff>603411</xdr:colOff>
      <xdr:row>30</xdr:row>
      <xdr:rowOff>51955</xdr:rowOff>
    </xdr:to>
    <xdr:grpSp>
      <xdr:nvGrpSpPr>
        <xdr:cNvPr id="12" name="Group 11">
          <a:extLst>
            <a:ext uri="{FF2B5EF4-FFF2-40B4-BE49-F238E27FC236}">
              <a16:creationId xmlns:a16="http://schemas.microsoft.com/office/drawing/2014/main" id="{B1193A51-026F-AC26-7832-A2F3EF98EE50}"/>
            </a:ext>
          </a:extLst>
        </xdr:cNvPr>
        <xdr:cNvGrpSpPr/>
      </xdr:nvGrpSpPr>
      <xdr:grpSpPr>
        <a:xfrm>
          <a:off x="10460183" y="1330324"/>
          <a:ext cx="12515144" cy="4156365"/>
          <a:chOff x="9773640" y="1412668"/>
          <a:chExt cx="11648700" cy="4572001"/>
        </a:xfrm>
      </xdr:grpSpPr>
      <xdr:graphicFrame macro="">
        <xdr:nvGraphicFramePr>
          <xdr:cNvPr id="10" name="Chart 9">
            <a:extLst>
              <a:ext uri="{FF2B5EF4-FFF2-40B4-BE49-F238E27FC236}">
                <a16:creationId xmlns:a16="http://schemas.microsoft.com/office/drawing/2014/main" id="{ED25D065-D8E5-4772-95F3-15C33A7B677B}"/>
              </a:ext>
            </a:extLst>
          </xdr:cNvPr>
          <xdr:cNvGraphicFramePr>
            <a:graphicFrameLocks/>
          </xdr:cNvGraphicFramePr>
        </xdr:nvGraphicFramePr>
        <xdr:xfrm>
          <a:off x="9773640" y="1412668"/>
          <a:ext cx="10542346" cy="4572001"/>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1" name="Chart 10">
            <a:extLst>
              <a:ext uri="{FF2B5EF4-FFF2-40B4-BE49-F238E27FC236}">
                <a16:creationId xmlns:a16="http://schemas.microsoft.com/office/drawing/2014/main" id="{520B5F0A-7397-4516-A78B-AA79FE0B5AB0}"/>
              </a:ext>
            </a:extLst>
          </xdr:cNvPr>
          <xdr:cNvGraphicFramePr>
            <a:graphicFrameLocks/>
          </xdr:cNvGraphicFramePr>
        </xdr:nvGraphicFramePr>
        <xdr:xfrm>
          <a:off x="20235131" y="1442211"/>
          <a:ext cx="1187209" cy="4480560"/>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114300</xdr:colOff>
      <xdr:row>40</xdr:row>
      <xdr:rowOff>57149</xdr:rowOff>
    </xdr:from>
    <xdr:to>
      <xdr:col>12</xdr:col>
      <xdr:colOff>323850</xdr:colOff>
      <xdr:row>59</xdr:row>
      <xdr:rowOff>95249</xdr:rowOff>
    </xdr:to>
    <xdr:graphicFrame macro="">
      <xdr:nvGraphicFramePr>
        <xdr:cNvPr id="2" name="Chart 1">
          <a:extLst>
            <a:ext uri="{FF2B5EF4-FFF2-40B4-BE49-F238E27FC236}">
              <a16:creationId xmlns:a16="http://schemas.microsoft.com/office/drawing/2014/main" id="{CE0397E8-BFA6-42EF-A2DC-522F5168E1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22</xdr:col>
      <xdr:colOff>542635</xdr:colOff>
      <xdr:row>52</xdr:row>
      <xdr:rowOff>28864</xdr:rowOff>
    </xdr:from>
    <xdr:to>
      <xdr:col>41</xdr:col>
      <xdr:colOff>540249</xdr:colOff>
      <xdr:row>76</xdr:row>
      <xdr:rowOff>28865</xdr:rowOff>
    </xdr:to>
    <xdr:grpSp>
      <xdr:nvGrpSpPr>
        <xdr:cNvPr id="10" name="Group 9">
          <a:extLst>
            <a:ext uri="{FF2B5EF4-FFF2-40B4-BE49-F238E27FC236}">
              <a16:creationId xmlns:a16="http://schemas.microsoft.com/office/drawing/2014/main" id="{E0DF28CC-62B4-49BB-9D24-41E8A1754725}"/>
            </a:ext>
          </a:extLst>
        </xdr:cNvPr>
        <xdr:cNvGrpSpPr/>
      </xdr:nvGrpSpPr>
      <xdr:grpSpPr>
        <a:xfrm>
          <a:off x="15023810" y="9273598"/>
          <a:ext cx="12501341" cy="4156365"/>
          <a:chOff x="9727458" y="6486071"/>
          <a:chExt cx="11631722" cy="4572001"/>
        </a:xfrm>
      </xdr:grpSpPr>
      <xdr:graphicFrame macro="">
        <xdr:nvGraphicFramePr>
          <xdr:cNvPr id="11" name="Chart 10">
            <a:extLst>
              <a:ext uri="{FF2B5EF4-FFF2-40B4-BE49-F238E27FC236}">
                <a16:creationId xmlns:a16="http://schemas.microsoft.com/office/drawing/2014/main" id="{1A479AD9-7D8A-83F5-2B68-A3E00BB89876}"/>
              </a:ext>
            </a:extLst>
          </xdr:cNvPr>
          <xdr:cNvGraphicFramePr>
            <a:graphicFrameLocks/>
          </xdr:cNvGraphicFramePr>
        </xdr:nvGraphicFramePr>
        <xdr:xfrm>
          <a:off x="9727458" y="6486071"/>
          <a:ext cx="10542346" cy="4572001"/>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2" name="Chart 11">
            <a:extLst>
              <a:ext uri="{FF2B5EF4-FFF2-40B4-BE49-F238E27FC236}">
                <a16:creationId xmlns:a16="http://schemas.microsoft.com/office/drawing/2014/main" id="{EE98AFFE-CE46-AB49-4DD1-6AAF5AF0408B}"/>
              </a:ext>
            </a:extLst>
          </xdr:cNvPr>
          <xdr:cNvGraphicFramePr>
            <a:graphicFrameLocks/>
          </xdr:cNvGraphicFramePr>
        </xdr:nvGraphicFramePr>
        <xdr:xfrm>
          <a:off x="20165786" y="6509162"/>
          <a:ext cx="1193394" cy="448056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0</xdr:col>
      <xdr:colOff>536862</xdr:colOff>
      <xdr:row>52</xdr:row>
      <xdr:rowOff>51954</xdr:rowOff>
    </xdr:from>
    <xdr:to>
      <xdr:col>19</xdr:col>
      <xdr:colOff>559999</xdr:colOff>
      <xdr:row>76</xdr:row>
      <xdr:rowOff>51954</xdr:rowOff>
    </xdr:to>
    <xdr:grpSp>
      <xdr:nvGrpSpPr>
        <xdr:cNvPr id="13" name="Group 12">
          <a:extLst>
            <a:ext uri="{FF2B5EF4-FFF2-40B4-BE49-F238E27FC236}">
              <a16:creationId xmlns:a16="http://schemas.microsoft.com/office/drawing/2014/main" id="{4F07C7D1-F363-4AFA-964D-0AA07E369563}"/>
            </a:ext>
          </a:extLst>
        </xdr:cNvPr>
        <xdr:cNvGrpSpPr/>
      </xdr:nvGrpSpPr>
      <xdr:grpSpPr>
        <a:xfrm>
          <a:off x="540037" y="9296688"/>
          <a:ext cx="12526864" cy="4156364"/>
          <a:chOff x="9773640" y="1412668"/>
          <a:chExt cx="11648700" cy="4572001"/>
        </a:xfrm>
      </xdr:grpSpPr>
      <xdr:graphicFrame macro="">
        <xdr:nvGraphicFramePr>
          <xdr:cNvPr id="14" name="Chart 13">
            <a:extLst>
              <a:ext uri="{FF2B5EF4-FFF2-40B4-BE49-F238E27FC236}">
                <a16:creationId xmlns:a16="http://schemas.microsoft.com/office/drawing/2014/main" id="{914983CB-95B8-9DE6-B693-D2E456531CD5}"/>
              </a:ext>
            </a:extLst>
          </xdr:cNvPr>
          <xdr:cNvGraphicFramePr>
            <a:graphicFrameLocks/>
          </xdr:cNvGraphicFramePr>
        </xdr:nvGraphicFramePr>
        <xdr:xfrm>
          <a:off x="9773640" y="1412668"/>
          <a:ext cx="10542346" cy="4572001"/>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5" name="Chart 14">
            <a:extLst>
              <a:ext uri="{FF2B5EF4-FFF2-40B4-BE49-F238E27FC236}">
                <a16:creationId xmlns:a16="http://schemas.microsoft.com/office/drawing/2014/main" id="{8A500666-FCA6-F5DF-A198-FE96468FB070}"/>
              </a:ext>
            </a:extLst>
          </xdr:cNvPr>
          <xdr:cNvGraphicFramePr>
            <a:graphicFrameLocks/>
          </xdr:cNvGraphicFramePr>
        </xdr:nvGraphicFramePr>
        <xdr:xfrm>
          <a:off x="20235131" y="1442211"/>
          <a:ext cx="1187209" cy="448056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1</xdr:col>
      <xdr:colOff>34637</xdr:colOff>
      <xdr:row>0</xdr:row>
      <xdr:rowOff>155865</xdr:rowOff>
    </xdr:from>
    <xdr:to>
      <xdr:col>19</xdr:col>
      <xdr:colOff>96982</xdr:colOff>
      <xdr:row>24</xdr:row>
      <xdr:rowOff>155865</xdr:rowOff>
    </xdr:to>
    <xdr:graphicFrame macro="">
      <xdr:nvGraphicFramePr>
        <xdr:cNvPr id="16" name="Chart 15">
          <a:extLst>
            <a:ext uri="{FF2B5EF4-FFF2-40B4-BE49-F238E27FC236}">
              <a16:creationId xmlns:a16="http://schemas.microsoft.com/office/drawing/2014/main" id="{9D46798B-0285-4920-A6D9-91A5DCC17A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554181</xdr:colOff>
      <xdr:row>26</xdr:row>
      <xdr:rowOff>138547</xdr:rowOff>
    </xdr:from>
    <xdr:to>
      <xdr:col>19</xdr:col>
      <xdr:colOff>575199</xdr:colOff>
      <xdr:row>50</xdr:row>
      <xdr:rowOff>138548</xdr:rowOff>
    </xdr:to>
    <xdr:grpSp>
      <xdr:nvGrpSpPr>
        <xdr:cNvPr id="19" name="Group 18">
          <a:extLst>
            <a:ext uri="{FF2B5EF4-FFF2-40B4-BE49-F238E27FC236}">
              <a16:creationId xmlns:a16="http://schemas.microsoft.com/office/drawing/2014/main" id="{334C89C6-BBE2-611D-70FB-B6DE0C6CAA00}"/>
            </a:ext>
          </a:extLst>
        </xdr:cNvPr>
        <xdr:cNvGrpSpPr/>
      </xdr:nvGrpSpPr>
      <xdr:grpSpPr>
        <a:xfrm>
          <a:off x="554181" y="4765677"/>
          <a:ext cx="12527920" cy="4156364"/>
          <a:chOff x="11655137" y="4520046"/>
          <a:chExt cx="11537609" cy="4572001"/>
        </a:xfrm>
      </xdr:grpSpPr>
      <xdr:graphicFrame macro="">
        <xdr:nvGraphicFramePr>
          <xdr:cNvPr id="17" name="Chart 16">
            <a:extLst>
              <a:ext uri="{FF2B5EF4-FFF2-40B4-BE49-F238E27FC236}">
                <a16:creationId xmlns:a16="http://schemas.microsoft.com/office/drawing/2014/main" id="{59B58650-FC21-4A69-B24E-A77FCCFA8BBD}"/>
              </a:ext>
            </a:extLst>
          </xdr:cNvPr>
          <xdr:cNvGraphicFramePr>
            <a:graphicFrameLocks/>
          </xdr:cNvGraphicFramePr>
        </xdr:nvGraphicFramePr>
        <xdr:xfrm>
          <a:off x="11655137" y="4520046"/>
          <a:ext cx="10431015" cy="4572001"/>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18" name="Chart 17">
            <a:extLst>
              <a:ext uri="{FF2B5EF4-FFF2-40B4-BE49-F238E27FC236}">
                <a16:creationId xmlns:a16="http://schemas.microsoft.com/office/drawing/2014/main" id="{B130B195-0A76-4BD8-980F-A213613C4F16}"/>
              </a:ext>
            </a:extLst>
          </xdr:cNvPr>
          <xdr:cNvGraphicFramePr>
            <a:graphicFrameLocks/>
          </xdr:cNvGraphicFramePr>
        </xdr:nvGraphicFramePr>
        <xdr:xfrm>
          <a:off x="22011409" y="4537364"/>
          <a:ext cx="1181337" cy="4480560"/>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xdr:from>
      <xdr:col>23</xdr:col>
      <xdr:colOff>69273</xdr:colOff>
      <xdr:row>1</xdr:row>
      <xdr:rowOff>51955</xdr:rowOff>
    </xdr:from>
    <xdr:to>
      <xdr:col>41</xdr:col>
      <xdr:colOff>131618</xdr:colOff>
      <xdr:row>25</xdr:row>
      <xdr:rowOff>51955</xdr:rowOff>
    </xdr:to>
    <xdr:graphicFrame macro="">
      <xdr:nvGraphicFramePr>
        <xdr:cNvPr id="34" name="Chart 33">
          <a:extLst>
            <a:ext uri="{FF2B5EF4-FFF2-40B4-BE49-F238E27FC236}">
              <a16:creationId xmlns:a16="http://schemas.microsoft.com/office/drawing/2014/main" id="{8D9F10CC-7BE6-4314-981F-B34B8911FD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22</xdr:col>
      <xdr:colOff>571499</xdr:colOff>
      <xdr:row>26</xdr:row>
      <xdr:rowOff>173182</xdr:rowOff>
    </xdr:from>
    <xdr:to>
      <xdr:col>41</xdr:col>
      <xdr:colOff>575200</xdr:colOff>
      <xdr:row>50</xdr:row>
      <xdr:rowOff>173183</xdr:rowOff>
    </xdr:to>
    <xdr:grpSp>
      <xdr:nvGrpSpPr>
        <xdr:cNvPr id="37" name="Group 36">
          <a:extLst>
            <a:ext uri="{FF2B5EF4-FFF2-40B4-BE49-F238E27FC236}">
              <a16:creationId xmlns:a16="http://schemas.microsoft.com/office/drawing/2014/main" id="{285DAB18-6CA1-39DA-7366-FD45537DCEA8}"/>
            </a:ext>
          </a:extLst>
        </xdr:cNvPr>
        <xdr:cNvGrpSpPr/>
      </xdr:nvGrpSpPr>
      <xdr:grpSpPr>
        <a:xfrm>
          <a:off x="15049499" y="4797137"/>
          <a:ext cx="12510603" cy="4156364"/>
          <a:chOff x="13473545" y="5091546"/>
          <a:chExt cx="11520292" cy="4572001"/>
        </a:xfrm>
      </xdr:grpSpPr>
      <xdr:graphicFrame macro="">
        <xdr:nvGraphicFramePr>
          <xdr:cNvPr id="35" name="Chart 34">
            <a:extLst>
              <a:ext uri="{FF2B5EF4-FFF2-40B4-BE49-F238E27FC236}">
                <a16:creationId xmlns:a16="http://schemas.microsoft.com/office/drawing/2014/main" id="{0E54F475-C9D9-4B18-8E9E-B4517BD7BF73}"/>
              </a:ext>
            </a:extLst>
          </xdr:cNvPr>
          <xdr:cNvGraphicFramePr>
            <a:graphicFrameLocks/>
          </xdr:cNvGraphicFramePr>
        </xdr:nvGraphicFramePr>
        <xdr:xfrm>
          <a:off x="13473545" y="5091546"/>
          <a:ext cx="10431015" cy="4572001"/>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36" name="Chart 35">
            <a:extLst>
              <a:ext uri="{FF2B5EF4-FFF2-40B4-BE49-F238E27FC236}">
                <a16:creationId xmlns:a16="http://schemas.microsoft.com/office/drawing/2014/main" id="{A74E82C9-1916-469B-8808-91A1CE8995A6}"/>
              </a:ext>
            </a:extLst>
          </xdr:cNvPr>
          <xdr:cNvGraphicFramePr>
            <a:graphicFrameLocks/>
          </xdr:cNvGraphicFramePr>
        </xdr:nvGraphicFramePr>
        <xdr:xfrm>
          <a:off x="23812500" y="5108864"/>
          <a:ext cx="1181337" cy="4480560"/>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554810</xdr:colOff>
      <xdr:row>28</xdr:row>
      <xdr:rowOff>110824</xdr:rowOff>
    </xdr:from>
    <xdr:to>
      <xdr:col>20</xdr:col>
      <xdr:colOff>112219</xdr:colOff>
      <xdr:row>52</xdr:row>
      <xdr:rowOff>131484</xdr:rowOff>
    </xdr:to>
    <xdr:sp macro="" textlink="">
      <xdr:nvSpPr>
        <xdr:cNvPr id="6" name="Rectangle 5">
          <a:extLst>
            <a:ext uri="{FF2B5EF4-FFF2-40B4-BE49-F238E27FC236}">
              <a16:creationId xmlns:a16="http://schemas.microsoft.com/office/drawing/2014/main" id="{BAE0518E-1910-4056-A285-FC81E719282F}"/>
            </a:ext>
          </a:extLst>
        </xdr:cNvPr>
        <xdr:cNvSpPr/>
      </xdr:nvSpPr>
      <xdr:spPr>
        <a:xfrm>
          <a:off x="554810" y="5452295"/>
          <a:ext cx="11883880" cy="4503013"/>
        </a:xfrm>
        <a:prstGeom prst="rect">
          <a:avLst/>
        </a:prstGeom>
        <a:noFill/>
        <a:ln w="19050">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554812</xdr:colOff>
      <xdr:row>52</xdr:row>
      <xdr:rowOff>122384</xdr:rowOff>
    </xdr:from>
    <xdr:to>
      <xdr:col>20</xdr:col>
      <xdr:colOff>112221</xdr:colOff>
      <xdr:row>76</xdr:row>
      <xdr:rowOff>143045</xdr:rowOff>
    </xdr:to>
    <xdr:sp macro="" textlink="">
      <xdr:nvSpPr>
        <xdr:cNvPr id="7" name="Rectangle 6">
          <a:extLst>
            <a:ext uri="{FF2B5EF4-FFF2-40B4-BE49-F238E27FC236}">
              <a16:creationId xmlns:a16="http://schemas.microsoft.com/office/drawing/2014/main" id="{B0BD163D-46BE-12EE-A639-D8ABE9810914}"/>
            </a:ext>
          </a:extLst>
        </xdr:cNvPr>
        <xdr:cNvSpPr/>
      </xdr:nvSpPr>
      <xdr:spPr>
        <a:xfrm>
          <a:off x="554812" y="9549692"/>
          <a:ext cx="11606127" cy="4319122"/>
        </a:xfrm>
        <a:prstGeom prst="rect">
          <a:avLst/>
        </a:prstGeom>
        <a:noFill/>
        <a:ln w="19050">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68792</xdr:colOff>
      <xdr:row>28</xdr:row>
      <xdr:rowOff>69410</xdr:rowOff>
    </xdr:from>
    <xdr:to>
      <xdr:col>41</xdr:col>
      <xdr:colOff>236912</xdr:colOff>
      <xdr:row>52</xdr:row>
      <xdr:rowOff>89916</xdr:rowOff>
    </xdr:to>
    <xdr:sp macro="" textlink="">
      <xdr:nvSpPr>
        <xdr:cNvPr id="14" name="Rectangle 13">
          <a:extLst>
            <a:ext uri="{FF2B5EF4-FFF2-40B4-BE49-F238E27FC236}">
              <a16:creationId xmlns:a16="http://schemas.microsoft.com/office/drawing/2014/main" id="{8B867B6D-DEFB-4A39-306C-64196F938BB9}"/>
            </a:ext>
          </a:extLst>
        </xdr:cNvPr>
        <xdr:cNvSpPr/>
      </xdr:nvSpPr>
      <xdr:spPr>
        <a:xfrm>
          <a:off x="13322382" y="5198256"/>
          <a:ext cx="11614402" cy="4318968"/>
        </a:xfrm>
        <a:prstGeom prst="rect">
          <a:avLst/>
        </a:prstGeom>
        <a:noFill/>
        <a:ln w="19050">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68792</xdr:colOff>
      <xdr:row>52</xdr:row>
      <xdr:rowOff>102077</xdr:rowOff>
    </xdr:from>
    <xdr:to>
      <xdr:col>41</xdr:col>
      <xdr:colOff>236912</xdr:colOff>
      <xdr:row>76</xdr:row>
      <xdr:rowOff>122583</xdr:rowOff>
    </xdr:to>
    <xdr:sp macro="" textlink="">
      <xdr:nvSpPr>
        <xdr:cNvPr id="15" name="Rectangle 14">
          <a:extLst>
            <a:ext uri="{FF2B5EF4-FFF2-40B4-BE49-F238E27FC236}">
              <a16:creationId xmlns:a16="http://schemas.microsoft.com/office/drawing/2014/main" id="{033C29F6-1FC5-4385-8676-8B42B5627EFE}"/>
            </a:ext>
          </a:extLst>
        </xdr:cNvPr>
        <xdr:cNvSpPr/>
      </xdr:nvSpPr>
      <xdr:spPr>
        <a:xfrm>
          <a:off x="13627910" y="9925901"/>
          <a:ext cx="11878267" cy="4502858"/>
        </a:xfrm>
        <a:prstGeom prst="rect">
          <a:avLst/>
        </a:prstGeom>
        <a:noFill/>
        <a:ln w="19050">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67164</xdr:colOff>
      <xdr:row>4</xdr:row>
      <xdr:rowOff>48846</xdr:rowOff>
    </xdr:from>
    <xdr:to>
      <xdr:col>41</xdr:col>
      <xdr:colOff>235073</xdr:colOff>
      <xdr:row>28</xdr:row>
      <xdr:rowOff>66353</xdr:rowOff>
    </xdr:to>
    <xdr:graphicFrame macro="">
      <xdr:nvGraphicFramePr>
        <xdr:cNvPr id="24" name="Chart 23">
          <a:extLst>
            <a:ext uri="{FF2B5EF4-FFF2-40B4-BE49-F238E27FC236}">
              <a16:creationId xmlns:a16="http://schemas.microsoft.com/office/drawing/2014/main" id="{5257EA61-242F-4D2E-B256-2C85D6A8F4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560295</xdr:colOff>
      <xdr:row>4</xdr:row>
      <xdr:rowOff>93380</xdr:rowOff>
    </xdr:from>
    <xdr:to>
      <xdr:col>20</xdr:col>
      <xdr:colOff>111880</xdr:colOff>
      <xdr:row>28</xdr:row>
      <xdr:rowOff>109875</xdr:rowOff>
    </xdr:to>
    <xdr:graphicFrame macro="">
      <xdr:nvGraphicFramePr>
        <xdr:cNvPr id="25" name="Chart 24">
          <a:extLst>
            <a:ext uri="{FF2B5EF4-FFF2-40B4-BE49-F238E27FC236}">
              <a16:creationId xmlns:a16="http://schemas.microsoft.com/office/drawing/2014/main" id="{C20D11A1-FF9F-4D41-9291-05EBAFEB71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112058</xdr:colOff>
      <xdr:row>29</xdr:row>
      <xdr:rowOff>74706</xdr:rowOff>
    </xdr:from>
    <xdr:to>
      <xdr:col>19</xdr:col>
      <xdr:colOff>563915</xdr:colOff>
      <xdr:row>52</xdr:row>
      <xdr:rowOff>133404</xdr:rowOff>
    </xdr:to>
    <xdr:grpSp>
      <xdr:nvGrpSpPr>
        <xdr:cNvPr id="28" name="Group 27">
          <a:extLst>
            <a:ext uri="{FF2B5EF4-FFF2-40B4-BE49-F238E27FC236}">
              <a16:creationId xmlns:a16="http://schemas.microsoft.com/office/drawing/2014/main" id="{35D3A829-2591-63F9-BA64-139B05430102}"/>
            </a:ext>
          </a:extLst>
        </xdr:cNvPr>
        <xdr:cNvGrpSpPr/>
      </xdr:nvGrpSpPr>
      <xdr:grpSpPr>
        <a:xfrm>
          <a:off x="770149" y="5218206"/>
          <a:ext cx="12294318" cy="4041880"/>
          <a:chOff x="714494" y="5382655"/>
          <a:chExt cx="11296124" cy="4178057"/>
        </a:xfrm>
      </xdr:grpSpPr>
      <xdr:graphicFrame macro="">
        <xdr:nvGraphicFramePr>
          <xdr:cNvPr id="26" name="Chart 25">
            <a:extLst>
              <a:ext uri="{FF2B5EF4-FFF2-40B4-BE49-F238E27FC236}">
                <a16:creationId xmlns:a16="http://schemas.microsoft.com/office/drawing/2014/main" id="{E8E26675-5ABD-4D0D-9974-BA6F77826F5C}"/>
              </a:ext>
            </a:extLst>
          </xdr:cNvPr>
          <xdr:cNvGraphicFramePr>
            <a:graphicFrameLocks/>
          </xdr:cNvGraphicFramePr>
        </xdr:nvGraphicFramePr>
        <xdr:xfrm>
          <a:off x="714494" y="5382655"/>
          <a:ext cx="10248667" cy="4178057"/>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7" name="Chart 19">
            <a:extLst>
              <a:ext uri="{FF2B5EF4-FFF2-40B4-BE49-F238E27FC236}">
                <a16:creationId xmlns:a16="http://schemas.microsoft.com/office/drawing/2014/main" id="{60BB751E-8FAB-47C7-9336-68E25860A5A3}"/>
              </a:ext>
            </a:extLst>
          </xdr:cNvPr>
          <xdr:cNvGraphicFramePr>
            <a:graphicFrameLocks/>
          </xdr:cNvGraphicFramePr>
        </xdr:nvGraphicFramePr>
        <xdr:xfrm>
          <a:off x="10846644" y="5420685"/>
          <a:ext cx="1163974" cy="407959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1</xdr:col>
      <xdr:colOff>130256</xdr:colOff>
      <xdr:row>53</xdr:row>
      <xdr:rowOff>113974</xdr:rowOff>
    </xdr:from>
    <xdr:to>
      <xdr:col>19</xdr:col>
      <xdr:colOff>600334</xdr:colOff>
      <xdr:row>76</xdr:row>
      <xdr:rowOff>173423</xdr:rowOff>
    </xdr:to>
    <xdr:grpSp>
      <xdr:nvGrpSpPr>
        <xdr:cNvPr id="10" name="Group 9">
          <a:extLst>
            <a:ext uri="{FF2B5EF4-FFF2-40B4-BE49-F238E27FC236}">
              <a16:creationId xmlns:a16="http://schemas.microsoft.com/office/drawing/2014/main" id="{CA1FDA09-E5FC-6F5A-6B34-012149371C7A}"/>
            </a:ext>
          </a:extLst>
        </xdr:cNvPr>
        <xdr:cNvGrpSpPr/>
      </xdr:nvGrpSpPr>
      <xdr:grpSpPr>
        <a:xfrm>
          <a:off x="788347" y="9413838"/>
          <a:ext cx="12312539" cy="4042630"/>
          <a:chOff x="742577" y="9611760"/>
          <a:chExt cx="11491864" cy="4127984"/>
        </a:xfrm>
      </xdr:grpSpPr>
      <xdr:graphicFrame macro="">
        <xdr:nvGraphicFramePr>
          <xdr:cNvPr id="2" name="Chart 1">
            <a:extLst>
              <a:ext uri="{FF2B5EF4-FFF2-40B4-BE49-F238E27FC236}">
                <a16:creationId xmlns:a16="http://schemas.microsoft.com/office/drawing/2014/main" id="{694E4B23-CCDE-4A64-9A94-9B2CF3CA0704}"/>
              </a:ext>
            </a:extLst>
          </xdr:cNvPr>
          <xdr:cNvGraphicFramePr>
            <a:graphicFrameLocks/>
          </xdr:cNvGraphicFramePr>
        </xdr:nvGraphicFramePr>
        <xdr:xfrm>
          <a:off x="742577" y="9611760"/>
          <a:ext cx="10424448" cy="4127984"/>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3" name="Chart 19">
            <a:extLst>
              <a:ext uri="{FF2B5EF4-FFF2-40B4-BE49-F238E27FC236}">
                <a16:creationId xmlns:a16="http://schemas.microsoft.com/office/drawing/2014/main" id="{F9A0A1C8-364A-47C3-AAEA-D2A1092A6CE9}"/>
              </a:ext>
            </a:extLst>
          </xdr:cNvPr>
          <xdr:cNvGraphicFramePr>
            <a:graphicFrameLocks/>
          </xdr:cNvGraphicFramePr>
        </xdr:nvGraphicFramePr>
        <xdr:xfrm>
          <a:off x="11052175" y="9647464"/>
          <a:ext cx="1182266" cy="4023615"/>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22</xdr:col>
      <xdr:colOff>136071</xdr:colOff>
      <xdr:row>28</xdr:row>
      <xdr:rowOff>149679</xdr:rowOff>
    </xdr:from>
    <xdr:to>
      <xdr:col>41</xdr:col>
      <xdr:colOff>10817</xdr:colOff>
      <xdr:row>52</xdr:row>
      <xdr:rowOff>31369</xdr:rowOff>
    </xdr:to>
    <xdr:grpSp>
      <xdr:nvGrpSpPr>
        <xdr:cNvPr id="11" name="Group 10">
          <a:extLst>
            <a:ext uri="{FF2B5EF4-FFF2-40B4-BE49-F238E27FC236}">
              <a16:creationId xmlns:a16="http://schemas.microsoft.com/office/drawing/2014/main" id="{A79DED9F-F06B-466B-D563-3CAE56CEF590}"/>
            </a:ext>
          </a:extLst>
        </xdr:cNvPr>
        <xdr:cNvGrpSpPr/>
      </xdr:nvGrpSpPr>
      <xdr:grpSpPr>
        <a:xfrm>
          <a:off x="14614071" y="5119997"/>
          <a:ext cx="12375298" cy="4034879"/>
          <a:chOff x="13607142" y="5225143"/>
          <a:chExt cx="11508854" cy="4127119"/>
        </a:xfrm>
      </xdr:grpSpPr>
      <xdr:graphicFrame macro="">
        <xdr:nvGraphicFramePr>
          <xdr:cNvPr id="4" name="Chart 3">
            <a:extLst>
              <a:ext uri="{FF2B5EF4-FFF2-40B4-BE49-F238E27FC236}">
                <a16:creationId xmlns:a16="http://schemas.microsoft.com/office/drawing/2014/main" id="{0916A2C4-7BC3-4C0D-929F-69C003FF0093}"/>
              </a:ext>
            </a:extLst>
          </xdr:cNvPr>
          <xdr:cNvGraphicFramePr>
            <a:graphicFrameLocks/>
          </xdr:cNvGraphicFramePr>
        </xdr:nvGraphicFramePr>
        <xdr:xfrm>
          <a:off x="13607142" y="5225143"/>
          <a:ext cx="10399522" cy="4127119"/>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5" name="Chart 19">
            <a:extLst>
              <a:ext uri="{FF2B5EF4-FFF2-40B4-BE49-F238E27FC236}">
                <a16:creationId xmlns:a16="http://schemas.microsoft.com/office/drawing/2014/main" id="{19156E69-7502-446E-AB58-0CDA12D8EBE8}"/>
              </a:ext>
            </a:extLst>
          </xdr:cNvPr>
          <xdr:cNvGraphicFramePr>
            <a:graphicFrameLocks/>
          </xdr:cNvGraphicFramePr>
        </xdr:nvGraphicFramePr>
        <xdr:xfrm>
          <a:off x="23921357" y="5259388"/>
          <a:ext cx="1194639" cy="4038010"/>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xdr:from>
      <xdr:col>22</xdr:col>
      <xdr:colOff>159205</xdr:colOff>
      <xdr:row>52</xdr:row>
      <xdr:rowOff>136071</xdr:rowOff>
    </xdr:from>
    <xdr:to>
      <xdr:col>41</xdr:col>
      <xdr:colOff>21248</xdr:colOff>
      <xdr:row>76</xdr:row>
      <xdr:rowOff>11412</xdr:rowOff>
    </xdr:to>
    <xdr:grpSp>
      <xdr:nvGrpSpPr>
        <xdr:cNvPr id="12" name="Group 11">
          <a:extLst>
            <a:ext uri="{FF2B5EF4-FFF2-40B4-BE49-F238E27FC236}">
              <a16:creationId xmlns:a16="http://schemas.microsoft.com/office/drawing/2014/main" id="{CFADC4A0-A8EF-A459-28A4-DAB32EF1D0A9}"/>
            </a:ext>
          </a:extLst>
        </xdr:cNvPr>
        <xdr:cNvGrpSpPr/>
      </xdr:nvGrpSpPr>
      <xdr:grpSpPr>
        <a:xfrm>
          <a:off x="14640380" y="9262753"/>
          <a:ext cx="12362595" cy="4028529"/>
          <a:chOff x="13630276" y="9456964"/>
          <a:chExt cx="11496151" cy="4120769"/>
        </a:xfrm>
      </xdr:grpSpPr>
      <xdr:graphicFrame macro="">
        <xdr:nvGraphicFramePr>
          <xdr:cNvPr id="8" name="Chart 7">
            <a:extLst>
              <a:ext uri="{FF2B5EF4-FFF2-40B4-BE49-F238E27FC236}">
                <a16:creationId xmlns:a16="http://schemas.microsoft.com/office/drawing/2014/main" id="{F17B4203-B98C-4C9F-976A-6C27ADF906CC}"/>
              </a:ext>
            </a:extLst>
          </xdr:cNvPr>
          <xdr:cNvGraphicFramePr>
            <a:graphicFrameLocks/>
          </xdr:cNvGraphicFramePr>
        </xdr:nvGraphicFramePr>
        <xdr:xfrm>
          <a:off x="13630276" y="9456964"/>
          <a:ext cx="10390378" cy="4120769"/>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9" name="Chart 19">
            <a:extLst>
              <a:ext uri="{FF2B5EF4-FFF2-40B4-BE49-F238E27FC236}">
                <a16:creationId xmlns:a16="http://schemas.microsoft.com/office/drawing/2014/main" id="{0710CE7A-97F9-4E46-8266-874A7E4E7EF6}"/>
              </a:ext>
            </a:extLst>
          </xdr:cNvPr>
          <xdr:cNvGraphicFramePr>
            <a:graphicFrameLocks/>
          </xdr:cNvGraphicFramePr>
        </xdr:nvGraphicFramePr>
        <xdr:xfrm>
          <a:off x="23934963" y="9484802"/>
          <a:ext cx="1191464" cy="4026166"/>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wsDr>
</file>

<file path=xl/drawings/drawing4.xml><?xml version="1.0" encoding="utf-8"?>
<xdr:wsDr xmlns:xdr="http://schemas.openxmlformats.org/drawingml/2006/spreadsheetDrawing" xmlns:a="http://schemas.openxmlformats.org/drawingml/2006/main">
  <xdr:twoCellAnchor>
    <xdr:from>
      <xdr:col>16</xdr:col>
      <xdr:colOff>498928</xdr:colOff>
      <xdr:row>26</xdr:row>
      <xdr:rowOff>99785</xdr:rowOff>
    </xdr:from>
    <xdr:to>
      <xdr:col>34</xdr:col>
      <xdr:colOff>531585</xdr:colOff>
      <xdr:row>51</xdr:row>
      <xdr:rowOff>136071</xdr:rowOff>
    </xdr:to>
    <xdr:graphicFrame macro="">
      <xdr:nvGraphicFramePr>
        <xdr:cNvPr id="2" name="Chart 1">
          <a:extLst>
            <a:ext uri="{FF2B5EF4-FFF2-40B4-BE49-F238E27FC236}">
              <a16:creationId xmlns:a16="http://schemas.microsoft.com/office/drawing/2014/main" id="{2DE2F6E5-2945-4948-9554-20758FFE5B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462642</xdr:colOff>
      <xdr:row>1</xdr:row>
      <xdr:rowOff>149679</xdr:rowOff>
    </xdr:from>
    <xdr:to>
      <xdr:col>34</xdr:col>
      <xdr:colOff>484193</xdr:colOff>
      <xdr:row>25</xdr:row>
      <xdr:rowOff>149680</xdr:rowOff>
    </xdr:to>
    <xdr:graphicFrame macro="">
      <xdr:nvGraphicFramePr>
        <xdr:cNvPr id="4" name="Chart 3">
          <a:extLst>
            <a:ext uri="{FF2B5EF4-FFF2-40B4-BE49-F238E27FC236}">
              <a16:creationId xmlns:a16="http://schemas.microsoft.com/office/drawing/2014/main" id="{7C9B0888-006D-46C0-8B02-56BC6E4194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81644</xdr:colOff>
      <xdr:row>26</xdr:row>
      <xdr:rowOff>54429</xdr:rowOff>
    </xdr:from>
    <xdr:to>
      <xdr:col>31</xdr:col>
      <xdr:colOff>48986</xdr:colOff>
      <xdr:row>51</xdr:row>
      <xdr:rowOff>54429</xdr:rowOff>
    </xdr:to>
    <xdr:graphicFrame macro="">
      <xdr:nvGraphicFramePr>
        <xdr:cNvPr id="3" name="Chart 2">
          <a:extLst>
            <a:ext uri="{FF2B5EF4-FFF2-40B4-BE49-F238E27FC236}">
              <a16:creationId xmlns:a16="http://schemas.microsoft.com/office/drawing/2014/main" id="{8B857CA8-0EC0-4B9A-8B4B-7EBA0F4785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163286</xdr:colOff>
      <xdr:row>1</xdr:row>
      <xdr:rowOff>163286</xdr:rowOff>
    </xdr:from>
    <xdr:to>
      <xdr:col>33</xdr:col>
      <xdr:colOff>184837</xdr:colOff>
      <xdr:row>25</xdr:row>
      <xdr:rowOff>163287</xdr:rowOff>
    </xdr:to>
    <xdr:graphicFrame macro="">
      <xdr:nvGraphicFramePr>
        <xdr:cNvPr id="5" name="Chart 4">
          <a:extLst>
            <a:ext uri="{FF2B5EF4-FFF2-40B4-BE49-F238E27FC236}">
              <a16:creationId xmlns:a16="http://schemas.microsoft.com/office/drawing/2014/main" id="{27B989AD-83A0-4AB9-8B60-21CDE17FCB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16</xdr:col>
      <xdr:colOff>18142</xdr:colOff>
      <xdr:row>28</xdr:row>
      <xdr:rowOff>45358</xdr:rowOff>
    </xdr:from>
    <xdr:to>
      <xdr:col>34</xdr:col>
      <xdr:colOff>50799</xdr:colOff>
      <xdr:row>53</xdr:row>
      <xdr:rowOff>81644</xdr:rowOff>
    </xdr:to>
    <xdr:graphicFrame macro="">
      <xdr:nvGraphicFramePr>
        <xdr:cNvPr id="3" name="Chart 2">
          <a:extLst>
            <a:ext uri="{FF2B5EF4-FFF2-40B4-BE49-F238E27FC236}">
              <a16:creationId xmlns:a16="http://schemas.microsoft.com/office/drawing/2014/main" id="{ABAF0268-9277-417A-8100-C498AE93DC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122465</xdr:colOff>
      <xdr:row>2</xdr:row>
      <xdr:rowOff>40821</xdr:rowOff>
    </xdr:from>
    <xdr:to>
      <xdr:col>34</xdr:col>
      <xdr:colOff>144016</xdr:colOff>
      <xdr:row>26</xdr:row>
      <xdr:rowOff>40822</xdr:rowOff>
    </xdr:to>
    <xdr:graphicFrame macro="">
      <xdr:nvGraphicFramePr>
        <xdr:cNvPr id="5" name="Chart 4">
          <a:extLst>
            <a:ext uri="{FF2B5EF4-FFF2-40B4-BE49-F238E27FC236}">
              <a16:creationId xmlns:a16="http://schemas.microsoft.com/office/drawing/2014/main" id="{839F4B4C-A931-43A8-8191-317880A68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18</xdr:col>
      <xdr:colOff>68035</xdr:colOff>
      <xdr:row>31</xdr:row>
      <xdr:rowOff>45358</xdr:rowOff>
    </xdr:from>
    <xdr:to>
      <xdr:col>30</xdr:col>
      <xdr:colOff>35378</xdr:colOff>
      <xdr:row>55</xdr:row>
      <xdr:rowOff>45358</xdr:rowOff>
    </xdr:to>
    <xdr:graphicFrame macro="">
      <xdr:nvGraphicFramePr>
        <xdr:cNvPr id="3" name="Chart 2">
          <a:extLst>
            <a:ext uri="{FF2B5EF4-FFF2-40B4-BE49-F238E27FC236}">
              <a16:creationId xmlns:a16="http://schemas.microsoft.com/office/drawing/2014/main" id="{BCE4BF09-2F4E-4521-B520-67D3E8A4A2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394607</xdr:colOff>
      <xdr:row>2</xdr:row>
      <xdr:rowOff>13607</xdr:rowOff>
    </xdr:from>
    <xdr:to>
      <xdr:col>33</xdr:col>
      <xdr:colOff>416158</xdr:colOff>
      <xdr:row>26</xdr:row>
      <xdr:rowOff>13608</xdr:rowOff>
    </xdr:to>
    <xdr:graphicFrame macro="">
      <xdr:nvGraphicFramePr>
        <xdr:cNvPr id="5" name="Chart 4">
          <a:extLst>
            <a:ext uri="{FF2B5EF4-FFF2-40B4-BE49-F238E27FC236}">
              <a16:creationId xmlns:a16="http://schemas.microsoft.com/office/drawing/2014/main" id="{E303B0D0-2EA9-46DD-A666-89F56B480F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542925</xdr:colOff>
      <xdr:row>0</xdr:row>
      <xdr:rowOff>161925</xdr:rowOff>
    </xdr:from>
    <xdr:to>
      <xdr:col>7</xdr:col>
      <xdr:colOff>503730</xdr:colOff>
      <xdr:row>24</xdr:row>
      <xdr:rowOff>70485</xdr:rowOff>
    </xdr:to>
    <xdr:graphicFrame macro="">
      <xdr:nvGraphicFramePr>
        <xdr:cNvPr id="3" name="Chart 2">
          <a:extLst>
            <a:ext uri="{FF2B5EF4-FFF2-40B4-BE49-F238E27FC236}">
              <a16:creationId xmlns:a16="http://schemas.microsoft.com/office/drawing/2014/main" id="{CB8BB630-2AF0-4527-968D-D1F4956AF6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161925</xdr:colOff>
      <xdr:row>40</xdr:row>
      <xdr:rowOff>114299</xdr:rowOff>
    </xdr:from>
    <xdr:to>
      <xdr:col>12</xdr:col>
      <xdr:colOff>371475</xdr:colOff>
      <xdr:row>59</xdr:row>
      <xdr:rowOff>152399</xdr:rowOff>
    </xdr:to>
    <xdr:graphicFrame macro="">
      <xdr:nvGraphicFramePr>
        <xdr:cNvPr id="2" name="Chart 1">
          <a:extLst>
            <a:ext uri="{FF2B5EF4-FFF2-40B4-BE49-F238E27FC236}">
              <a16:creationId xmlns:a16="http://schemas.microsoft.com/office/drawing/2014/main" id="{CB869FF6-C7AD-482B-8BF8-1AB568FA55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372F8E-68E6-4DA2-8A6D-3B5C37416E29}" name="Table1" displayName="Table1" ref="A1:O27" totalsRowShown="0">
  <autoFilter ref="A1:O27" xr:uid="{82372F8E-68E6-4DA2-8A6D-3B5C37416E29}"/>
  <tableColumns count="15">
    <tableColumn id="1" xr3:uid="{89ED0158-CF73-40C8-9C73-AF6B1BE526F5}" name="Geography"/>
    <tableColumn id="2" xr3:uid="{C937EEA0-0C0E-420B-8CED-D170E19C7064}" name="geographies"/>
    <tableColumn id="3" xr3:uid="{8637E260-5F37-4442-819C-184C1088F7BC}" name="plus EMR"/>
    <tableColumn id="4" xr3:uid="{8872D95B-7A73-4F10-9202-73165F15E702}" name="plus date range"/>
    <tableColumn id="5" xr3:uid="{A3A467C2-95D9-4D10-91C4-817394882D04}" name="2014"/>
    <tableColumn id="6" xr3:uid="{AE3C2733-2752-4C90-BF57-2E1269992901}" name="2015"/>
    <tableColumn id="7" xr3:uid="{EFC90D2F-469F-4F71-A96C-C66B234DF373}" name="2016"/>
    <tableColumn id="8" xr3:uid="{E207F675-1FB7-4D5A-B14A-22B05BE68602}" name="2017"/>
    <tableColumn id="9" xr3:uid="{FC92BCF4-B492-467A-BB94-BBF931008387}" name="2018"/>
    <tableColumn id="10" xr3:uid="{DAC456E5-D9EA-4A1D-9438-C7A36CF9DB53}" name="2019"/>
    <tableColumn id="11" xr3:uid="{2D086AE0-46CC-4DAB-A315-70901FB00E25}" name="2020"/>
    <tableColumn id="12" xr3:uid="{369F62B4-9DA0-47F8-A080-BDC1B4F0FE47}" name="2021"/>
    <tableColumn id="13" xr3:uid="{413A6755-5314-4F92-B389-820FAA7CBA15}" name="2022"/>
    <tableColumn id="14" xr3:uid="{1D6C321E-0462-4B12-B893-C08EEE7C45FE}" name="2023"/>
    <tableColumn id="15" xr3:uid="{D46BF491-B241-439F-9D7B-5DFCED55D0BF}" name="202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C09D495-165D-4D59-870E-0BCA0D06A0B5}" name="Table2" displayName="Table2" ref="A31:L44" totalsRowShown="0" headerRowDxfId="67" dataDxfId="65" headerRowBorderDxfId="66" tableBorderDxfId="64" totalsRowBorderDxfId="63">
  <autoFilter ref="A31:L44" xr:uid="{2C09D495-165D-4D59-870E-0BCA0D06A0B5}"/>
  <tableColumns count="12">
    <tableColumn id="1" xr3:uid="{35488CB4-D316-41A7-9FFF-CBC2E6AD54EB}" name="Geography" dataDxfId="62"/>
    <tableColumn id="2" xr3:uid="{23D00B5C-0342-48F8-96F5-DC3A28335721}" name="2014" dataDxfId="61"/>
    <tableColumn id="3" xr3:uid="{A543FC08-921E-4CEA-9214-6A1F4B78A82E}" name="2015" dataDxfId="60"/>
    <tableColumn id="4" xr3:uid="{E8C71C7C-BEDA-40BC-8128-1D240635D831}" name="2016" dataDxfId="59"/>
    <tableColumn id="5" xr3:uid="{D0DF4DD7-6FE5-49AF-96B8-A49D8749E356}" name="2017" dataDxfId="58"/>
    <tableColumn id="6" xr3:uid="{BBE70099-5A6D-4DA5-887D-C2F732E0E877}" name="2018" dataDxfId="57"/>
    <tableColumn id="7" xr3:uid="{9334A449-DC35-40DD-90B2-C5A9FCC85F67}" name="2019" dataDxfId="56"/>
    <tableColumn id="8" xr3:uid="{9E9467EC-EFCD-4951-AA4E-5826270E2B80}" name="2020" dataDxfId="55"/>
    <tableColumn id="9" xr3:uid="{02FF3510-C277-43D0-A3F1-465EDC6E2265}" name="2021" dataDxfId="54"/>
    <tableColumn id="10" xr3:uid="{2787AE29-FD34-4101-8C7D-07DA64B9B056}" name="2022" dataDxfId="53"/>
    <tableColumn id="11" xr3:uid="{89610B22-733D-495E-8D55-32463837E048}" name="2023" dataDxfId="52"/>
    <tableColumn id="12" xr3:uid="{0D08CA0F-F4CF-47B9-B945-C74ED98DC2A4}" name="2024" dataDxfId="5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F292EA3-BDAC-4FCA-9ADC-9C429A8EC466}" name="Table110" displayName="Table110" ref="A1:O27" totalsRowCount="1">
  <autoFilter ref="A1:O26" xr:uid="{82372F8E-68E6-4DA2-8A6D-3B5C37416E29}"/>
  <tableColumns count="15">
    <tableColumn id="1" xr3:uid="{E428E3BD-BD11-47C5-8782-7A53D51B7DC0}" name="Geography"/>
    <tableColumn id="2" xr3:uid="{1CCC346C-83F5-43A1-AE67-A81DB2326AB1}" name="geographies"/>
    <tableColumn id="3" xr3:uid="{A59DA725-54DC-4025-A3A2-B2353317FB4C}" name="plus EMR"/>
    <tableColumn id="4" xr3:uid="{FC99EB0B-A6A7-4B7D-A431-CA85F4B1BEA1}" name="plus date range"/>
    <tableColumn id="5" xr3:uid="{4B5208ED-3FC1-4144-90A2-375DF350F827}" name="2014"/>
    <tableColumn id="6" xr3:uid="{E9FE9496-A882-416C-9370-1F098EAAD2E1}" name="2015"/>
    <tableColumn id="7" xr3:uid="{A9E72E24-FE2E-4D69-8F6D-C21B81FADD4D}" name="2016"/>
    <tableColumn id="8" xr3:uid="{B6CDA65C-B708-4B07-B3A9-6A101228D61F}" name="2017"/>
    <tableColumn id="9" xr3:uid="{CEEA5A45-22E3-41BF-A65C-9880DDAB9C0E}" name="2018"/>
    <tableColumn id="10" xr3:uid="{D9977002-275E-4A9C-9A4D-558FF3F34253}" name="2019"/>
    <tableColumn id="11" xr3:uid="{F0E75B17-2355-4F06-9A03-3E2559F5C806}" name="2020"/>
    <tableColumn id="12" xr3:uid="{B0CC36DB-1DF7-4C14-A46C-AEC69B19242B}" name="2021"/>
    <tableColumn id="13" xr3:uid="{8AB19B5A-65FF-450E-8E0E-A14C8FA95358}" name="2022"/>
    <tableColumn id="14" xr3:uid="{7C965F0B-3892-43FA-944D-A353B51E57CB}" name="2023"/>
    <tableColumn id="15" xr3:uid="{0EA1EA3B-3DA1-4B09-B7F6-018AB192DA4D}" name="202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56F23BE-2E32-4850-A5C6-5316E46BFDF1}" name="Table211" displayName="Table211" ref="A31:L44" totalsRowShown="0" headerRowDxfId="50" dataDxfId="48" headerRowBorderDxfId="49" tableBorderDxfId="47" totalsRowBorderDxfId="46">
  <autoFilter ref="A31:L44" xr:uid="{2C09D495-165D-4D59-870E-0BCA0D06A0B5}"/>
  <tableColumns count="12">
    <tableColumn id="1" xr3:uid="{2575C4C7-521D-47F0-BCD0-E63759F2C017}" name="Geography" dataDxfId="45"/>
    <tableColumn id="2" xr3:uid="{20A01125-BA52-4FDD-9759-7D3A6F5A2A5D}" name="2014" dataDxfId="44"/>
    <tableColumn id="3" xr3:uid="{3003DB3E-0FB4-4F23-8337-DC3FF180DC38}" name="2015" dataDxfId="43"/>
    <tableColumn id="4" xr3:uid="{029208CB-4652-42CA-87B8-636AC9BD811A}" name="2016" dataDxfId="42"/>
    <tableColumn id="5" xr3:uid="{C3DC3F9A-D0A1-44B6-B0B2-CC9E3C1BD7E0}" name="2017" dataDxfId="41"/>
    <tableColumn id="6" xr3:uid="{E66891BD-8325-4965-8119-52BF7354E726}" name="2018" dataDxfId="40"/>
    <tableColumn id="7" xr3:uid="{80E7DEDD-721C-4A13-9600-DD7FF333643F}" name="2019" dataDxfId="39"/>
    <tableColumn id="8" xr3:uid="{20809E4C-97E0-4D36-A5C3-3DF30893360E}" name="2020" dataDxfId="38"/>
    <tableColumn id="9" xr3:uid="{35FB20C3-B616-4DF3-A5CB-4E843CBF909C}" name="2021" dataDxfId="37"/>
    <tableColumn id="10" xr3:uid="{8E8ED8EB-85B1-41FE-B40F-A994EE75E185}" name="2022" dataDxfId="36"/>
    <tableColumn id="11" xr3:uid="{6779D0C0-5AB4-4AAE-A187-60DBA6B54B8C}" name="2023" dataDxfId="35"/>
    <tableColumn id="12" xr3:uid="{D31FBBA0-254A-409F-9BBD-4481AE5DFE94}" name="2024" dataDxfId="3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650A079-3969-4BD0-B7D8-17D61BB95BC9}" name="Table18" displayName="Table18" ref="A1:O27" totalsRowShown="0">
  <autoFilter ref="A1:O27" xr:uid="{82372F8E-68E6-4DA2-8A6D-3B5C37416E29}"/>
  <tableColumns count="15">
    <tableColumn id="1" xr3:uid="{634B614C-5B70-405D-B14A-7CD53CED09EF}" name="Geography"/>
    <tableColumn id="2" xr3:uid="{7B29924F-C3B9-4D54-ADEA-FBBFC553D78F}" name="geographies"/>
    <tableColumn id="3" xr3:uid="{2B8962A8-D8B4-445F-B0E7-E1FA0278D904}" name="plus EMR"/>
    <tableColumn id="4" xr3:uid="{4528674D-4CF0-4C4C-9559-2F0D9DFBA3F7}" name="plus date range"/>
    <tableColumn id="5" xr3:uid="{60FEB08E-2BB9-42CB-8F71-60D37428ACF1}" name="2014"/>
    <tableColumn id="6" xr3:uid="{27CF2CE5-FA27-4FCF-8138-94B8F56A85E0}" name="2015"/>
    <tableColumn id="7" xr3:uid="{2980AD9F-46E5-4B74-BAC9-F0D4DF9EC3D0}" name="2016"/>
    <tableColumn id="8" xr3:uid="{54842822-D725-4A16-8FC7-E5494B656AFF}" name="2017"/>
    <tableColumn id="9" xr3:uid="{02015104-7DBC-4B34-8C46-DEF7C27799BB}" name="2018"/>
    <tableColumn id="10" xr3:uid="{4A431CBB-4722-477A-859A-C909EF008762}" name="2019"/>
    <tableColumn id="11" xr3:uid="{E4F2D636-6B13-421B-9C7B-EA5F17BC52E5}" name="2020"/>
    <tableColumn id="12" xr3:uid="{B0A3AA84-2E86-4259-B3C2-397D17393E27}" name="2021"/>
    <tableColumn id="13" xr3:uid="{3389D57A-9CFA-4CDD-A5F4-35A42CD87839}" name="2022"/>
    <tableColumn id="14" xr3:uid="{B34612DF-1CB8-40E9-B165-728BD16D9CC3}" name="2023"/>
    <tableColumn id="15" xr3:uid="{0DFA8DDD-6876-47E7-A6BD-427488945221}" name="202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98D7FA0-20CD-4A68-9396-2F9E96566441}" name="Table29" displayName="Table29" ref="A31:L44" totalsRowShown="0" headerRowDxfId="33" dataDxfId="31" headerRowBorderDxfId="32" tableBorderDxfId="30" totalsRowBorderDxfId="29">
  <autoFilter ref="A31:L44" xr:uid="{2C09D495-165D-4D59-870E-0BCA0D06A0B5}"/>
  <tableColumns count="12">
    <tableColumn id="1" xr3:uid="{C823F543-088E-477B-A355-897E4FF700A1}" name="Geography" dataDxfId="28"/>
    <tableColumn id="2" xr3:uid="{9476371F-FA43-4AA8-ADF2-26DFD7A44425}" name="2014" dataDxfId="27"/>
    <tableColumn id="3" xr3:uid="{0954A2BF-46B7-4907-AD95-7973627D0D20}" name="2015" dataDxfId="26"/>
    <tableColumn id="4" xr3:uid="{105B086C-87F1-4C00-A218-C8257EB891D4}" name="2016" dataDxfId="25"/>
    <tableColumn id="5" xr3:uid="{AFFB0533-C3CA-4834-9A04-41209DB90591}" name="2017" dataDxfId="24"/>
    <tableColumn id="6" xr3:uid="{596AD020-441C-4A34-BCB1-CEDEAC847F31}" name="2018" dataDxfId="23"/>
    <tableColumn id="7" xr3:uid="{8549C113-1FA0-4DE7-82AE-81868BC21C45}" name="2019" dataDxfId="22"/>
    <tableColumn id="8" xr3:uid="{58CF8DA1-571D-496D-BAF7-3E6FDD4DB275}" name="2020" dataDxfId="21"/>
    <tableColumn id="9" xr3:uid="{03810D46-2917-40CE-9F57-41569EDF9FF1}" name="2021" dataDxfId="20"/>
    <tableColumn id="10" xr3:uid="{55742AD2-416A-4BBC-B250-F7D6E161A7C7}" name="2022" dataDxfId="19"/>
    <tableColumn id="11" xr3:uid="{08A2E3D2-56D1-40EA-8920-C1D8CD1DDB7D}" name="2023" dataDxfId="18"/>
    <tableColumn id="12" xr3:uid="{7CBD0A32-6690-426B-BCA1-7A064B995094}" name="2024" dataDxfId="1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36F030A-1845-44C6-9C47-757E60882C70}" name="Table1106" displayName="Table1106" ref="A1:O26" totalsRowShown="0">
  <autoFilter ref="A1:O26" xr:uid="{82372F8E-68E6-4DA2-8A6D-3B5C37416E29}"/>
  <tableColumns count="15">
    <tableColumn id="1" xr3:uid="{CAC80144-A573-48C6-A65D-DCACD8E9C088}" name="Geography"/>
    <tableColumn id="2" xr3:uid="{FCDDEC14-87C3-4435-823B-9DF90C855AAD}" name="geographies"/>
    <tableColumn id="3" xr3:uid="{EE93BF43-0042-408F-864A-F05AB2741F22}" name="plus EMR"/>
    <tableColumn id="4" xr3:uid="{94467BF1-4C68-440E-AEC0-44505A7A5C1C}" name="plus date range"/>
    <tableColumn id="5" xr3:uid="{16A53E04-3D46-47D9-9B25-D2C95377A302}" name="2014"/>
    <tableColumn id="6" xr3:uid="{8A8D5655-AC29-42F5-A3B6-C13542AB105B}" name="2015"/>
    <tableColumn id="7" xr3:uid="{7ACC4C07-2732-40DC-9022-A6051B6DBE70}" name="2016"/>
    <tableColumn id="8" xr3:uid="{938228F6-AC59-4F55-B07D-AADC9029784C}" name="2017"/>
    <tableColumn id="9" xr3:uid="{A62F98A7-344E-4822-9AD1-8420A6366100}" name="2018"/>
    <tableColumn id="10" xr3:uid="{760D5F4E-563D-4EEF-B239-936F902F09AA}" name="2019"/>
    <tableColumn id="11" xr3:uid="{651271A1-D589-4CF0-886F-567F28DF99FD}" name="2020"/>
    <tableColumn id="12" xr3:uid="{3BF0F72D-4798-4087-BABF-80037005463F}" name="2021"/>
    <tableColumn id="13" xr3:uid="{11FE5A25-240D-4F42-820D-D7C7AC251850}" name="2022"/>
    <tableColumn id="14" xr3:uid="{7B37BF4E-258E-480A-AD42-420BC6044C37}" name="2023"/>
    <tableColumn id="15" xr3:uid="{50902F7D-C8CA-4798-B920-BC388BAD27A4}" name="2024"/>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1921FAF-F7F0-46EB-AFE2-6FFB78DFD6E3}" name="Table2117" displayName="Table2117" ref="A31:L44" totalsRowShown="0" headerRowDxfId="16" dataDxfId="14" headerRowBorderDxfId="15" tableBorderDxfId="13" totalsRowBorderDxfId="12">
  <autoFilter ref="A31:L44" xr:uid="{2C09D495-165D-4D59-870E-0BCA0D06A0B5}"/>
  <tableColumns count="12">
    <tableColumn id="1" xr3:uid="{B81EFE72-6214-4647-9782-0962D761C0E8}" name="Geography" dataDxfId="11"/>
    <tableColumn id="2" xr3:uid="{3C766E3D-8E2F-426C-9BFF-804100F52E6E}" name="2014" dataDxfId="10"/>
    <tableColumn id="3" xr3:uid="{72B2B9CC-2414-4684-B274-C5F70365417B}" name="2015" dataDxfId="9"/>
    <tableColumn id="4" xr3:uid="{24D53BED-28AF-4D57-A33C-7DED0830904E}" name="2016" dataDxfId="8"/>
    <tableColumn id="5" xr3:uid="{1BD876B9-FBE7-4419-9523-077C09F30408}" name="2017" dataDxfId="7"/>
    <tableColumn id="6" xr3:uid="{B8947735-01FD-4995-96D9-2B81BE3C9248}" name="2018" dataDxfId="6"/>
    <tableColumn id="7" xr3:uid="{10388EE7-4CB2-444F-81F1-1D9347AF4D2E}" name="2019" dataDxfId="5"/>
    <tableColumn id="8" xr3:uid="{EB59C124-6EA2-4717-856B-8E8D39DDEF79}" name="2020" dataDxfId="4"/>
    <tableColumn id="9" xr3:uid="{95CDCBA0-5DB8-4E72-8503-D9086A89FC92}" name="2021" dataDxfId="3"/>
    <tableColumn id="10" xr3:uid="{A8F96FD8-8421-4194-A487-C370B628796F}" name="2022" dataDxfId="2"/>
    <tableColumn id="11" xr3:uid="{9E965264-04B3-4CD3-9460-BC707212C480}" name="2023" dataDxfId="1"/>
    <tableColumn id="12" xr3:uid="{13CDB5F3-49C4-4D63-A69D-48C9CDCE9276}" name="2024"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drawing" Target="../drawings/drawing7.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s://population.un.org/wpp/Download/Files/1_Indicator%20(Standard)/CSV_FILES/WPP2024_Demographic_Indicators_Medium.csv.gz"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240F5-DA24-4366-9CB5-9DFCF9980AE1}">
  <dimension ref="A1:AM125"/>
  <sheetViews>
    <sheetView zoomScale="55" zoomScaleNormal="55" workbookViewId="0">
      <selection activeCell="Q31" sqref="Q31"/>
    </sheetView>
  </sheetViews>
  <sheetFormatPr defaultRowHeight="14" x14ac:dyDescent="0.3"/>
  <sheetData>
    <row r="1" spans="1:39" x14ac:dyDescent="0.3">
      <c r="A1" s="6"/>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row>
    <row r="2" spans="1:39" ht="22.5" x14ac:dyDescent="0.45">
      <c r="B2" s="29" t="s">
        <v>95</v>
      </c>
      <c r="C2" s="6"/>
      <c r="D2" s="6"/>
      <c r="E2" s="6"/>
      <c r="F2" s="6"/>
      <c r="G2" s="6"/>
      <c r="H2" s="6"/>
      <c r="I2" s="6"/>
      <c r="J2" s="6"/>
      <c r="K2" s="6"/>
      <c r="L2" s="6"/>
      <c r="M2" s="6"/>
      <c r="N2" s="6"/>
      <c r="O2" s="6"/>
      <c r="P2" s="6"/>
      <c r="Q2" s="29" t="s">
        <v>96</v>
      </c>
      <c r="R2" s="6"/>
      <c r="S2" s="6"/>
      <c r="U2" s="6"/>
      <c r="V2" s="6"/>
      <c r="W2" s="6"/>
      <c r="X2" s="6"/>
      <c r="Y2" s="6"/>
      <c r="Z2" s="6"/>
      <c r="AA2" s="6"/>
      <c r="AB2" s="6"/>
      <c r="AC2" s="6"/>
      <c r="AD2" s="6"/>
      <c r="AE2" s="6"/>
      <c r="AF2" s="6"/>
      <c r="AG2" s="6"/>
      <c r="AH2" s="6"/>
      <c r="AI2" s="6"/>
      <c r="AJ2" s="6"/>
      <c r="AK2" s="6"/>
      <c r="AL2" s="6"/>
      <c r="AM2" s="6"/>
    </row>
    <row r="3" spans="1:39" x14ac:dyDescent="0.3">
      <c r="A3" s="6"/>
      <c r="B3" s="6" t="s">
        <v>92</v>
      </c>
      <c r="C3" s="6"/>
      <c r="D3" s="6"/>
      <c r="E3" s="6"/>
      <c r="F3" s="6"/>
      <c r="G3" s="6"/>
      <c r="H3" s="6"/>
      <c r="I3" s="6"/>
      <c r="J3" s="6"/>
      <c r="K3" s="6"/>
      <c r="L3" s="6"/>
      <c r="M3" s="6"/>
      <c r="N3" s="6"/>
      <c r="O3" s="6"/>
      <c r="P3" s="6"/>
      <c r="Q3" s="6" t="s">
        <v>91</v>
      </c>
      <c r="R3" s="6"/>
      <c r="S3" s="6"/>
      <c r="U3" s="6"/>
      <c r="V3" s="6"/>
      <c r="W3" s="6"/>
      <c r="X3" s="6"/>
      <c r="Y3" s="6"/>
      <c r="Z3" s="6"/>
      <c r="AA3" s="6"/>
      <c r="AB3" s="6"/>
      <c r="AC3" s="6"/>
      <c r="AD3" s="6"/>
      <c r="AE3" s="6"/>
      <c r="AF3" s="6"/>
      <c r="AG3" s="6"/>
      <c r="AH3" s="6"/>
      <c r="AI3" s="6"/>
      <c r="AJ3" s="6"/>
      <c r="AK3" s="6"/>
      <c r="AL3" s="6"/>
      <c r="AM3" s="6"/>
    </row>
    <row r="4" spans="1:39" x14ac:dyDescent="0.3">
      <c r="A4" s="6"/>
      <c r="B4" s="6"/>
      <c r="C4" s="6"/>
      <c r="D4" s="6"/>
      <c r="E4" s="6"/>
      <c r="F4" s="6"/>
      <c r="G4" s="6"/>
      <c r="H4" s="6"/>
      <c r="I4" s="6"/>
      <c r="J4" s="6"/>
      <c r="K4" s="6"/>
      <c r="L4" s="6"/>
      <c r="M4" s="6"/>
      <c r="N4" s="6"/>
      <c r="O4" s="6"/>
      <c r="P4" s="6"/>
      <c r="Q4" s="6"/>
      <c r="R4" s="6"/>
      <c r="S4" s="6"/>
      <c r="U4" s="6"/>
      <c r="V4" s="6"/>
      <c r="W4" s="6"/>
      <c r="X4" s="6"/>
      <c r="Y4" s="6"/>
      <c r="Z4" s="6"/>
      <c r="AA4" s="6"/>
      <c r="AB4" s="6"/>
      <c r="AC4" s="6"/>
      <c r="AD4" s="6"/>
      <c r="AE4" s="6"/>
      <c r="AF4" s="6"/>
      <c r="AG4" s="6"/>
      <c r="AH4" s="6"/>
      <c r="AI4" s="6"/>
      <c r="AJ4" s="6"/>
      <c r="AK4" s="6"/>
      <c r="AL4" s="6"/>
      <c r="AM4" s="6"/>
    </row>
    <row r="5" spans="1:39" x14ac:dyDescent="0.3">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row>
    <row r="6" spans="1:39" ht="22.5" x14ac:dyDescent="0.3">
      <c r="A6" s="6"/>
      <c r="B6" s="46" t="s">
        <v>137</v>
      </c>
      <c r="C6" s="6"/>
      <c r="D6" s="6"/>
      <c r="E6" s="6"/>
      <c r="F6" s="6"/>
      <c r="G6" s="6"/>
      <c r="H6" s="6"/>
      <c r="I6" s="6"/>
      <c r="J6" s="6"/>
      <c r="K6" s="6"/>
      <c r="L6" s="6"/>
      <c r="M6" s="6"/>
      <c r="N6" s="6"/>
      <c r="O6" s="6"/>
      <c r="P6" s="6"/>
      <c r="Q6" s="46" t="s">
        <v>135</v>
      </c>
      <c r="R6" s="6"/>
      <c r="S6" s="6"/>
      <c r="U6" s="6"/>
      <c r="V6" s="6"/>
      <c r="W6" s="6"/>
      <c r="X6" s="6"/>
      <c r="Y6" s="6"/>
      <c r="Z6" s="6"/>
      <c r="AA6" s="6"/>
      <c r="AB6" s="6"/>
      <c r="AC6" s="6"/>
      <c r="AD6" s="6"/>
      <c r="AE6" s="6"/>
      <c r="AF6" s="6"/>
      <c r="AG6" s="6"/>
      <c r="AH6" s="6"/>
      <c r="AI6" s="6"/>
      <c r="AJ6" s="6"/>
      <c r="AK6" s="6"/>
      <c r="AL6" s="6"/>
      <c r="AM6" s="6"/>
    </row>
    <row r="7" spans="1:39" x14ac:dyDescent="0.3">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row>
    <row r="8" spans="1:39" x14ac:dyDescent="0.3">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row>
    <row r="9" spans="1:39" x14ac:dyDescent="0.3">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row>
    <row r="10" spans="1:39" x14ac:dyDescent="0.3">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row>
    <row r="11" spans="1:39" x14ac:dyDescent="0.3">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row>
    <row r="12" spans="1:39" x14ac:dyDescent="0.3">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row>
    <row r="13" spans="1:39" x14ac:dyDescent="0.3">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row>
    <row r="14" spans="1:39" x14ac:dyDescent="0.3">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row>
    <row r="15" spans="1:39" x14ac:dyDescent="0.3">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row>
    <row r="16" spans="1:39" x14ac:dyDescent="0.3">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row>
    <row r="17" spans="1:39" x14ac:dyDescent="0.3">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row>
    <row r="18" spans="1:39" x14ac:dyDescent="0.3">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row>
    <row r="19" spans="1:39" x14ac:dyDescent="0.3">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row>
    <row r="20" spans="1:39" x14ac:dyDescent="0.3">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row>
    <row r="21" spans="1:39" x14ac:dyDescent="0.3">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row>
    <row r="22" spans="1:39" x14ac:dyDescent="0.3">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row>
    <row r="23" spans="1:39" x14ac:dyDescent="0.3">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row>
    <row r="24" spans="1:39" x14ac:dyDescent="0.3">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row>
    <row r="25" spans="1:39" x14ac:dyDescent="0.3">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row>
    <row r="26" spans="1:39" x14ac:dyDescent="0.3">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row>
    <row r="27" spans="1:39" x14ac:dyDescent="0.3">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row>
    <row r="28" spans="1:39" x14ac:dyDescent="0.3">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row>
    <row r="29" spans="1:39" x14ac:dyDescent="0.3">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row>
    <row r="30" spans="1:39" x14ac:dyDescent="0.3">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row>
    <row r="31" spans="1:39" ht="22.5" x14ac:dyDescent="0.3">
      <c r="A31" s="6"/>
      <c r="B31" s="46" t="s">
        <v>138</v>
      </c>
      <c r="D31" s="6"/>
      <c r="E31" s="6"/>
      <c r="F31" s="6"/>
      <c r="G31" s="6"/>
      <c r="H31" s="6"/>
      <c r="I31" s="6"/>
      <c r="J31" s="6"/>
      <c r="K31" s="6"/>
      <c r="L31" s="6"/>
      <c r="M31" s="6"/>
      <c r="N31" s="6"/>
      <c r="O31" s="6"/>
      <c r="P31" s="6"/>
      <c r="Q31" s="46" t="s">
        <v>136</v>
      </c>
      <c r="R31" s="6"/>
      <c r="S31" s="6"/>
      <c r="V31" s="6"/>
      <c r="W31" s="6"/>
      <c r="X31" s="6"/>
      <c r="Y31" s="6"/>
      <c r="Z31" s="6"/>
      <c r="AA31" s="6"/>
      <c r="AB31" s="6"/>
      <c r="AC31" s="6"/>
      <c r="AD31" s="6"/>
      <c r="AE31" s="6"/>
      <c r="AF31" s="6"/>
      <c r="AG31" s="6"/>
      <c r="AH31" s="6"/>
      <c r="AI31" s="6"/>
      <c r="AJ31" s="6"/>
      <c r="AK31" s="6"/>
      <c r="AL31" s="6"/>
      <c r="AM31" s="6"/>
    </row>
    <row r="32" spans="1:39" x14ac:dyDescent="0.3">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row>
    <row r="33" spans="1:39" x14ac:dyDescent="0.3">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row>
    <row r="34" spans="1:39" x14ac:dyDescent="0.3">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row>
    <row r="35" spans="1:39" x14ac:dyDescent="0.3">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row>
    <row r="36" spans="1:39" x14ac:dyDescent="0.3">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row>
    <row r="37" spans="1:39" x14ac:dyDescent="0.3">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row>
    <row r="38" spans="1:39" x14ac:dyDescent="0.3">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row>
    <row r="39" spans="1:39" x14ac:dyDescent="0.3">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row>
    <row r="40" spans="1:39" x14ac:dyDescent="0.3">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row>
    <row r="41" spans="1:39" x14ac:dyDescent="0.3">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row>
    <row r="42" spans="1:39" x14ac:dyDescent="0.3">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row>
    <row r="43" spans="1:39" x14ac:dyDescent="0.3">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row>
    <row r="44" spans="1:39" x14ac:dyDescent="0.3">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row>
    <row r="45" spans="1:39" x14ac:dyDescent="0.3">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row>
    <row r="46" spans="1:39" x14ac:dyDescent="0.3">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row>
    <row r="47" spans="1:39" x14ac:dyDescent="0.3">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row>
    <row r="48" spans="1:39" x14ac:dyDescent="0.3">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row>
    <row r="49" spans="1:39" x14ac:dyDescent="0.3">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row>
    <row r="50" spans="1:39" x14ac:dyDescent="0.3">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row>
    <row r="51" spans="1:39" x14ac:dyDescent="0.3">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row>
    <row r="52" spans="1:39" x14ac:dyDescent="0.3">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row>
    <row r="53" spans="1:39" x14ac:dyDescent="0.3">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row>
    <row r="54" spans="1:39" x14ac:dyDescent="0.3">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row>
    <row r="55" spans="1:39" x14ac:dyDescent="0.3">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row>
    <row r="56" spans="1:39" x14ac:dyDescent="0.3">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row>
    <row r="57" spans="1:39" x14ac:dyDescent="0.3">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row>
    <row r="58" spans="1:39" x14ac:dyDescent="0.3">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row>
    <row r="59" spans="1:39" x14ac:dyDescent="0.3">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row>
    <row r="60" spans="1:39" x14ac:dyDescent="0.3">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row>
    <row r="61" spans="1:39" x14ac:dyDescent="0.3">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row>
    <row r="62" spans="1:39" x14ac:dyDescent="0.3">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row>
    <row r="63" spans="1:39" x14ac:dyDescent="0.3">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row>
    <row r="64" spans="1:39" x14ac:dyDescent="0.3">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row>
    <row r="65" spans="1:39" x14ac:dyDescent="0.3">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row>
    <row r="66" spans="1:39" x14ac:dyDescent="0.3">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row>
    <row r="67" spans="1:39" x14ac:dyDescent="0.3">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row>
    <row r="68" spans="1:39" x14ac:dyDescent="0.3">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row>
    <row r="69" spans="1:39" x14ac:dyDescent="0.3">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row>
    <row r="70" spans="1:39" x14ac:dyDescent="0.3">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row>
    <row r="71" spans="1:39" x14ac:dyDescent="0.3">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row>
    <row r="72" spans="1:39" x14ac:dyDescent="0.3">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row>
    <row r="73" spans="1:39" x14ac:dyDescent="0.3">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row>
    <row r="74" spans="1:39" x14ac:dyDescent="0.3">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row>
    <row r="75" spans="1:39" x14ac:dyDescent="0.3">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row>
    <row r="76" spans="1:39" x14ac:dyDescent="0.3">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row>
    <row r="77" spans="1:39" x14ac:dyDescent="0.3">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row>
    <row r="78" spans="1:39" x14ac:dyDescent="0.3">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row>
    <row r="79" spans="1:39" x14ac:dyDescent="0.3">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row>
    <row r="80" spans="1:39" x14ac:dyDescent="0.3">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row>
    <row r="81" spans="1:39" x14ac:dyDescent="0.3">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row>
    <row r="82" spans="1:39" x14ac:dyDescent="0.3">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row>
    <row r="83" spans="1:39" x14ac:dyDescent="0.3">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row>
    <row r="84" spans="1:39" x14ac:dyDescent="0.3">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row>
    <row r="85" spans="1:39" x14ac:dyDescent="0.3">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row>
    <row r="86" spans="1:39" x14ac:dyDescent="0.3">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row>
    <row r="87" spans="1:39" x14ac:dyDescent="0.3">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row>
    <row r="88" spans="1:39" x14ac:dyDescent="0.3">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row>
    <row r="89" spans="1:39" x14ac:dyDescent="0.3">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row>
    <row r="90" spans="1:39" x14ac:dyDescent="0.3">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row>
    <row r="91" spans="1:39" x14ac:dyDescent="0.3">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row>
    <row r="92" spans="1:39" x14ac:dyDescent="0.3">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row>
    <row r="93" spans="1:39" x14ac:dyDescent="0.3">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row>
    <row r="94" spans="1:39" x14ac:dyDescent="0.3">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row>
    <row r="95" spans="1:39" x14ac:dyDescent="0.3">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row>
    <row r="96" spans="1:39" x14ac:dyDescent="0.3">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row>
    <row r="97" spans="1:39" x14ac:dyDescent="0.3">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row>
    <row r="98" spans="1:39" x14ac:dyDescent="0.3">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row>
    <row r="99" spans="1:39" x14ac:dyDescent="0.3">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row>
    <row r="100" spans="1:39" x14ac:dyDescent="0.3">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row>
    <row r="101" spans="1:39" x14ac:dyDescent="0.3">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row>
    <row r="102" spans="1:39" x14ac:dyDescent="0.3">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row>
    <row r="103" spans="1:39" x14ac:dyDescent="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row>
    <row r="104" spans="1:39" x14ac:dyDescent="0.3">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row>
    <row r="105" spans="1:39" x14ac:dyDescent="0.3">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row>
    <row r="106" spans="1:39" x14ac:dyDescent="0.3">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row>
    <row r="107" spans="1:39" x14ac:dyDescent="0.3">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row>
    <row r="108" spans="1:39" x14ac:dyDescent="0.3">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row>
    <row r="109" spans="1:39" x14ac:dyDescent="0.3">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row>
    <row r="110" spans="1:39" x14ac:dyDescent="0.3">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row>
    <row r="111" spans="1:39" x14ac:dyDescent="0.3">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row>
    <row r="112" spans="1:39" x14ac:dyDescent="0.3">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row>
    <row r="113" spans="1:39" x14ac:dyDescent="0.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row>
    <row r="114" spans="1:39" x14ac:dyDescent="0.3">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row>
    <row r="115" spans="1:39" x14ac:dyDescent="0.3">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row>
    <row r="116" spans="1:39" x14ac:dyDescent="0.3">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row>
    <row r="117" spans="1:39" x14ac:dyDescent="0.3">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row>
    <row r="118" spans="1:39" x14ac:dyDescent="0.3">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row>
    <row r="119" spans="1:39" x14ac:dyDescent="0.3">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row>
    <row r="120" spans="1:39" x14ac:dyDescent="0.3">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row>
    <row r="121" spans="1:39" x14ac:dyDescent="0.3">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row>
    <row r="122" spans="1:39" x14ac:dyDescent="0.3">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row>
    <row r="123" spans="1:39" x14ac:dyDescent="0.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row>
    <row r="124" spans="1:39" x14ac:dyDescent="0.3">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row>
    <row r="125" spans="1:39" x14ac:dyDescent="0.3">
      <c r="A125" s="6"/>
      <c r="B125" s="6"/>
      <c r="C125" s="6"/>
      <c r="D125" s="6"/>
      <c r="E125" s="6"/>
      <c r="F125" s="6"/>
      <c r="G125" s="6"/>
      <c r="H125" s="6"/>
      <c r="I125" s="6"/>
      <c r="J125" s="6"/>
      <c r="K125" s="6"/>
      <c r="L125" s="6"/>
      <c r="M125" s="6"/>
      <c r="N125" s="6"/>
      <c r="O125" s="6"/>
      <c r="P125" s="6"/>
      <c r="Q125" s="6"/>
      <c r="R125" s="6"/>
      <c r="S125" s="6"/>
    </row>
  </sheetData>
  <phoneticPr fontId="16"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B702B-65CA-440C-A2F8-51078769ABD4}">
  <dimension ref="A1:AA85"/>
  <sheetViews>
    <sheetView zoomScale="85" zoomScaleNormal="85" workbookViewId="0">
      <selection activeCell="M34" sqref="M34:M35"/>
    </sheetView>
  </sheetViews>
  <sheetFormatPr defaultRowHeight="14" x14ac:dyDescent="0.3"/>
  <cols>
    <col min="1" max="1" width="45.4140625" customWidth="1"/>
    <col min="2" max="12" width="10.58203125" customWidth="1"/>
    <col min="13" max="13" width="25.4140625" customWidth="1"/>
    <col min="15" max="15" width="39.83203125" customWidth="1"/>
    <col min="27" max="27" width="12.4140625" bestFit="1" customWidth="1"/>
  </cols>
  <sheetData>
    <row r="1" spans="1:27" x14ac:dyDescent="0.3">
      <c r="A1" s="6"/>
      <c r="B1" s="6"/>
      <c r="C1" s="6"/>
      <c r="D1" s="6"/>
      <c r="E1" s="6"/>
      <c r="F1" s="6"/>
      <c r="G1" s="6"/>
      <c r="H1" s="6"/>
      <c r="I1" s="6"/>
      <c r="J1" s="6"/>
      <c r="K1" s="6"/>
      <c r="L1" s="6"/>
      <c r="M1" s="6"/>
    </row>
    <row r="2" spans="1:27" x14ac:dyDescent="0.3">
      <c r="A2" s="6"/>
      <c r="B2" s="6"/>
      <c r="C2" s="6"/>
      <c r="D2" s="6"/>
      <c r="E2" s="6"/>
      <c r="F2" s="6"/>
      <c r="G2" s="6"/>
      <c r="H2" s="6"/>
      <c r="I2" s="6"/>
      <c r="J2" s="6"/>
      <c r="K2" s="6"/>
      <c r="L2" s="6"/>
      <c r="M2" s="6"/>
    </row>
    <row r="3" spans="1:27" ht="17.5" x14ac:dyDescent="0.35">
      <c r="A3" s="16" t="s">
        <v>103</v>
      </c>
      <c r="B3" s="6"/>
      <c r="C3" s="6"/>
      <c r="D3" s="6"/>
      <c r="E3" s="6"/>
      <c r="F3" s="6"/>
      <c r="G3" s="6"/>
      <c r="H3" s="6"/>
      <c r="I3" s="6"/>
      <c r="J3" s="6"/>
      <c r="K3" s="6"/>
      <c r="L3" s="6"/>
      <c r="M3" s="6"/>
    </row>
    <row r="4" spans="1:27" ht="17.5" x14ac:dyDescent="0.3">
      <c r="A4" s="15" t="s">
        <v>33</v>
      </c>
      <c r="B4" s="7">
        <v>2014</v>
      </c>
      <c r="C4" s="7">
        <v>2015</v>
      </c>
      <c r="D4" s="7">
        <v>2016</v>
      </c>
      <c r="E4" s="7">
        <v>2017</v>
      </c>
      <c r="F4" s="7">
        <v>2018</v>
      </c>
      <c r="G4" s="7">
        <v>2019</v>
      </c>
      <c r="H4" s="7">
        <v>2020</v>
      </c>
      <c r="I4" s="7">
        <v>2021</v>
      </c>
      <c r="J4" s="7">
        <v>2022</v>
      </c>
      <c r="K4" s="7">
        <v>2023</v>
      </c>
      <c r="L4" s="13">
        <v>2024</v>
      </c>
      <c r="M4" s="12" t="s">
        <v>77</v>
      </c>
      <c r="O4" t="s">
        <v>33</v>
      </c>
      <c r="P4">
        <v>2014</v>
      </c>
      <c r="Q4">
        <v>2015</v>
      </c>
      <c r="R4">
        <v>2016</v>
      </c>
      <c r="S4">
        <v>2017</v>
      </c>
      <c r="T4">
        <v>2018</v>
      </c>
      <c r="U4">
        <v>2019</v>
      </c>
      <c r="V4">
        <v>2020</v>
      </c>
      <c r="W4">
        <v>2021</v>
      </c>
      <c r="X4">
        <v>2022</v>
      </c>
      <c r="Y4">
        <v>2023</v>
      </c>
      <c r="Z4">
        <v>2024</v>
      </c>
    </row>
    <row r="5" spans="1:27" ht="18" x14ac:dyDescent="0.3">
      <c r="A5" s="10" t="s">
        <v>73</v>
      </c>
      <c r="B5" s="8">
        <f t="shared" ref="B5:B15" si="0">P5/P$17</f>
        <v>0.58883248730964466</v>
      </c>
      <c r="C5" s="8">
        <f t="shared" ref="C5:C15" si="1">Q5/Q$17</f>
        <v>0.52779953014878622</v>
      </c>
      <c r="D5" s="8">
        <f t="shared" ref="D5:D15" si="2">R5/R$17</f>
        <v>0.55060352831940573</v>
      </c>
      <c r="E5" s="8">
        <f t="shared" ref="E5:E15" si="3">S5/S$17</f>
        <v>0.5</v>
      </c>
      <c r="F5" s="8">
        <f t="shared" ref="F5:F15" si="4">T5/T$17</f>
        <v>0.51076923076923075</v>
      </c>
      <c r="G5" s="8">
        <f t="shared" ref="G5:G15" si="5">U5/U$17</f>
        <v>0.44532803180914515</v>
      </c>
      <c r="H5" s="8">
        <f t="shared" ref="H5:H15" si="6">V5/V$17</f>
        <v>0.46349557522123896</v>
      </c>
      <c r="I5" s="8">
        <f t="shared" ref="I5:I15" si="7">W5/W$17</f>
        <v>0.43371522094926351</v>
      </c>
      <c r="J5" s="8">
        <f t="shared" ref="J5:J15" si="8">X5/X$17</f>
        <v>0.38011695906432746</v>
      </c>
      <c r="K5" s="8">
        <f t="shared" ref="K5:K15" si="9">Y5/Y$17</f>
        <v>0.4096774193548387</v>
      </c>
      <c r="L5" s="8">
        <f t="shared" ref="L5:L15" si="10">Z5/Z$17</f>
        <v>0.39433551198257083</v>
      </c>
      <c r="M5" s="9">
        <f t="shared" ref="M5:M16" si="11">AA5/AA$17</f>
        <v>4.2791775806516934E-2</v>
      </c>
      <c r="O5" t="s">
        <v>73</v>
      </c>
      <c r="P5">
        <f>'V2-Medline-Results'!B32</f>
        <v>696</v>
      </c>
      <c r="Q5">
        <f>'V2-Medline-Results'!C32</f>
        <v>674</v>
      </c>
      <c r="R5">
        <f>'V2-Medline-Results'!D32</f>
        <v>593</v>
      </c>
      <c r="S5">
        <f>'V2-Medline-Results'!E32</f>
        <v>466</v>
      </c>
      <c r="T5">
        <f>'V2-Medline-Results'!F32</f>
        <v>498</v>
      </c>
      <c r="U5">
        <f>'V2-Medline-Results'!G32</f>
        <v>448</v>
      </c>
      <c r="V5">
        <f>'V2-Medline-Results'!H32</f>
        <v>419</v>
      </c>
      <c r="W5">
        <f>'V2-Medline-Results'!I32</f>
        <v>265</v>
      </c>
      <c r="X5">
        <f>'V2-Medline-Results'!J32</f>
        <v>130</v>
      </c>
      <c r="Y5">
        <f>'V2-Medline-Results'!K32</f>
        <v>127</v>
      </c>
      <c r="Z5">
        <f>'V2-Medline-Results'!L32</f>
        <v>362</v>
      </c>
      <c r="AA5">
        <f>Population!B2/1000</f>
        <v>348.75367999999997</v>
      </c>
    </row>
    <row r="6" spans="1:27" ht="18" x14ac:dyDescent="0.3">
      <c r="A6" s="10" t="s">
        <v>36</v>
      </c>
      <c r="B6" s="8">
        <f t="shared" si="0"/>
        <v>4.060913705583756E-2</v>
      </c>
      <c r="C6" s="8">
        <f t="shared" si="1"/>
        <v>4.698512137823023E-2</v>
      </c>
      <c r="D6" s="8">
        <f t="shared" si="2"/>
        <v>3.8997214484679667E-2</v>
      </c>
      <c r="E6" s="8">
        <f t="shared" si="3"/>
        <v>5.257510729613734E-2</v>
      </c>
      <c r="F6" s="8">
        <f t="shared" si="4"/>
        <v>0.04</v>
      </c>
      <c r="G6" s="8">
        <f t="shared" si="5"/>
        <v>5.168986083499006E-2</v>
      </c>
      <c r="H6" s="8">
        <f t="shared" si="6"/>
        <v>5.3097345132743362E-2</v>
      </c>
      <c r="I6" s="8">
        <f t="shared" si="7"/>
        <v>6.0556464811783964E-2</v>
      </c>
      <c r="J6" s="8">
        <f t="shared" si="8"/>
        <v>4.9707602339181284E-2</v>
      </c>
      <c r="K6" s="8">
        <f t="shared" si="9"/>
        <v>5.1612903225806452E-2</v>
      </c>
      <c r="L6" s="8">
        <f t="shared" si="10"/>
        <v>3.1590413943355121E-2</v>
      </c>
      <c r="M6" s="9">
        <f t="shared" si="11"/>
        <v>2.0939746128804355E-2</v>
      </c>
      <c r="O6" t="s">
        <v>36</v>
      </c>
      <c r="P6">
        <f>'V2-Medline-Results'!B33</f>
        <v>48</v>
      </c>
      <c r="Q6">
        <f>'V2-Medline-Results'!C33</f>
        <v>60</v>
      </c>
      <c r="R6">
        <f>'V2-Medline-Results'!D33</f>
        <v>42</v>
      </c>
      <c r="S6">
        <f>'V2-Medline-Results'!E33</f>
        <v>49</v>
      </c>
      <c r="T6">
        <f>'V2-Medline-Results'!F33</f>
        <v>39</v>
      </c>
      <c r="U6">
        <f>'V2-Medline-Results'!G33</f>
        <v>52</v>
      </c>
      <c r="V6">
        <f>'V2-Medline-Results'!H33</f>
        <v>48</v>
      </c>
      <c r="W6">
        <f>'V2-Medline-Results'!I33</f>
        <v>37</v>
      </c>
      <c r="X6">
        <f>'V2-Medline-Results'!J33</f>
        <v>17</v>
      </c>
      <c r="Y6">
        <f>'V2-Medline-Results'!K33</f>
        <v>16</v>
      </c>
      <c r="Z6">
        <f>'V2-Medline-Results'!L33</f>
        <v>29</v>
      </c>
      <c r="AA6">
        <f>Population!B3/1000</f>
        <v>170.659277</v>
      </c>
    </row>
    <row r="7" spans="1:27" ht="18" x14ac:dyDescent="0.3">
      <c r="A7" s="10" t="s">
        <v>74</v>
      </c>
      <c r="B7" s="8">
        <f t="shared" si="0"/>
        <v>7.7834179357021999E-2</v>
      </c>
      <c r="C7" s="8">
        <f t="shared" si="1"/>
        <v>8.2223962411902898E-2</v>
      </c>
      <c r="D7" s="8">
        <f t="shared" si="2"/>
        <v>7.3351903435468893E-2</v>
      </c>
      <c r="E7" s="8">
        <f t="shared" si="3"/>
        <v>0.10300429184549356</v>
      </c>
      <c r="F7" s="8">
        <f t="shared" si="4"/>
        <v>0.10871794871794872</v>
      </c>
      <c r="G7" s="8">
        <f t="shared" si="5"/>
        <v>0.1143141153081511</v>
      </c>
      <c r="H7" s="8">
        <f t="shared" si="6"/>
        <v>0.10287610619469026</v>
      </c>
      <c r="I7" s="8">
        <f t="shared" si="7"/>
        <v>0.10638297872340426</v>
      </c>
      <c r="J7" s="8">
        <f t="shared" si="8"/>
        <v>0.11695906432748537</v>
      </c>
      <c r="K7" s="8">
        <f t="shared" si="9"/>
        <v>8.7096774193548387E-2</v>
      </c>
      <c r="L7" s="8">
        <f t="shared" si="10"/>
        <v>0.11546840958605664</v>
      </c>
      <c r="M7" s="9">
        <f t="shared" si="11"/>
        <v>8.4831965406986457E-3</v>
      </c>
      <c r="O7" t="s">
        <v>74</v>
      </c>
      <c r="P7">
        <f>'V2-Medline-Results'!B34</f>
        <v>92</v>
      </c>
      <c r="Q7">
        <f>'V2-Medline-Results'!C34</f>
        <v>105</v>
      </c>
      <c r="R7">
        <f>'V2-Medline-Results'!D34</f>
        <v>79</v>
      </c>
      <c r="S7">
        <f>'V2-Medline-Results'!E34</f>
        <v>96</v>
      </c>
      <c r="T7">
        <f>'V2-Medline-Results'!F34</f>
        <v>106</v>
      </c>
      <c r="U7">
        <f>'V2-Medline-Results'!G34</f>
        <v>115</v>
      </c>
      <c r="V7">
        <f>'V2-Medline-Results'!H34</f>
        <v>93</v>
      </c>
      <c r="W7">
        <f>'V2-Medline-Results'!I34</f>
        <v>65</v>
      </c>
      <c r="X7">
        <f>'V2-Medline-Results'!J34</f>
        <v>40</v>
      </c>
      <c r="Y7">
        <f>'V2-Medline-Results'!K34</f>
        <v>27</v>
      </c>
      <c r="Z7">
        <f>'V2-Medline-Results'!L34</f>
        <v>106</v>
      </c>
      <c r="AA7">
        <f>Population!B4/1000</f>
        <v>69.138191999999989</v>
      </c>
    </row>
    <row r="8" spans="1:27" ht="18" x14ac:dyDescent="0.3">
      <c r="A8" s="10" t="s">
        <v>37</v>
      </c>
      <c r="B8" s="8">
        <f t="shared" si="0"/>
        <v>0.155668358714044</v>
      </c>
      <c r="C8" s="8">
        <f t="shared" si="1"/>
        <v>0.17619420516836334</v>
      </c>
      <c r="D8" s="8">
        <f t="shared" si="2"/>
        <v>0.15691736304549675</v>
      </c>
      <c r="E8" s="8">
        <f t="shared" si="3"/>
        <v>0.15772532188841201</v>
      </c>
      <c r="F8" s="8">
        <f t="shared" si="4"/>
        <v>0.14974358974358976</v>
      </c>
      <c r="G8" s="8">
        <f t="shared" si="5"/>
        <v>0.14015904572564614</v>
      </c>
      <c r="H8" s="8">
        <f t="shared" si="6"/>
        <v>0.12942477876106195</v>
      </c>
      <c r="I8" s="8">
        <f t="shared" si="7"/>
        <v>0.14075286415711949</v>
      </c>
      <c r="J8" s="8">
        <f t="shared" si="8"/>
        <v>0.15497076023391812</v>
      </c>
      <c r="K8" s="8">
        <f t="shared" si="9"/>
        <v>0.15806451612903225</v>
      </c>
      <c r="L8" s="8">
        <f t="shared" si="10"/>
        <v>0.22984749455337691</v>
      </c>
      <c r="M8" s="9">
        <f t="shared" si="11"/>
        <v>8.5005546036606899E-2</v>
      </c>
      <c r="O8" t="s">
        <v>37</v>
      </c>
      <c r="P8">
        <f>'V2-Medline-Results'!B35</f>
        <v>184</v>
      </c>
      <c r="Q8">
        <f>'V2-Medline-Results'!C35</f>
        <v>225</v>
      </c>
      <c r="R8">
        <f>'V2-Medline-Results'!D35</f>
        <v>169</v>
      </c>
      <c r="S8">
        <f>'V2-Medline-Results'!E35</f>
        <v>147</v>
      </c>
      <c r="T8">
        <f>'V2-Medline-Results'!F35</f>
        <v>146</v>
      </c>
      <c r="U8">
        <f>'V2-Medline-Results'!G35</f>
        <v>141</v>
      </c>
      <c r="V8">
        <f>'V2-Medline-Results'!H35</f>
        <v>117</v>
      </c>
      <c r="W8">
        <f>'V2-Medline-Results'!I35</f>
        <v>86</v>
      </c>
      <c r="X8">
        <f>'V2-Medline-Results'!J35</f>
        <v>53</v>
      </c>
      <c r="Y8">
        <f>'V2-Medline-Results'!K35</f>
        <v>49</v>
      </c>
      <c r="Z8">
        <f>'V2-Medline-Results'!L35</f>
        <v>211</v>
      </c>
      <c r="AA8">
        <f>Population!B5/1000</f>
        <v>692.796605</v>
      </c>
    </row>
    <row r="9" spans="1:27" ht="18" x14ac:dyDescent="0.3">
      <c r="A9" s="10" t="s">
        <v>39</v>
      </c>
      <c r="B9" s="8">
        <f t="shared" si="0"/>
        <v>6.7681895093062603E-3</v>
      </c>
      <c r="C9" s="8">
        <f t="shared" si="1"/>
        <v>1.7227877838684416E-2</v>
      </c>
      <c r="D9" s="8">
        <f t="shared" si="2"/>
        <v>1.6713091922005572E-2</v>
      </c>
      <c r="E9" s="8">
        <f t="shared" si="3"/>
        <v>2.6824034334763949E-2</v>
      </c>
      <c r="F9" s="8">
        <f t="shared" si="4"/>
        <v>3.5897435897435895E-2</v>
      </c>
      <c r="G9" s="8">
        <f t="shared" si="5"/>
        <v>5.3677932405566599E-2</v>
      </c>
      <c r="H9" s="8">
        <f t="shared" si="6"/>
        <v>5.5309734513274339E-2</v>
      </c>
      <c r="I9" s="8">
        <f t="shared" si="7"/>
        <v>4.4189852700491E-2</v>
      </c>
      <c r="J9" s="8">
        <f t="shared" si="8"/>
        <v>5.8479532163742687E-2</v>
      </c>
      <c r="K9" s="8">
        <f t="shared" si="9"/>
        <v>5.4838709677419356E-2</v>
      </c>
      <c r="L9" s="8">
        <f t="shared" si="10"/>
        <v>4.1394335511982572E-2</v>
      </c>
      <c r="M9" s="9">
        <f t="shared" si="11"/>
        <v>0.1751476755226398</v>
      </c>
      <c r="O9" t="s">
        <v>39</v>
      </c>
      <c r="P9">
        <f>'V2-Medline-Results'!B36</f>
        <v>8</v>
      </c>
      <c r="Q9">
        <f>'V2-Medline-Results'!C36</f>
        <v>22</v>
      </c>
      <c r="R9">
        <f>'V2-Medline-Results'!D36</f>
        <v>18</v>
      </c>
      <c r="S9">
        <f>'V2-Medline-Results'!E36</f>
        <v>25</v>
      </c>
      <c r="T9">
        <f>'V2-Medline-Results'!F36</f>
        <v>35</v>
      </c>
      <c r="U9">
        <f>'V2-Medline-Results'!G36</f>
        <v>54</v>
      </c>
      <c r="V9">
        <f>'V2-Medline-Results'!H36</f>
        <v>50</v>
      </c>
      <c r="W9">
        <f>'V2-Medline-Results'!I36</f>
        <v>27</v>
      </c>
      <c r="X9">
        <f>'V2-Medline-Results'!J36</f>
        <v>20</v>
      </c>
      <c r="Y9">
        <f>'V2-Medline-Results'!K36</f>
        <v>17</v>
      </c>
      <c r="Z9">
        <f>'V2-Medline-Results'!L36</f>
        <v>38</v>
      </c>
      <c r="AA9">
        <f>Population!B6/1000</f>
        <v>1427.4564499999999</v>
      </c>
    </row>
    <row r="10" spans="1:27" ht="18" x14ac:dyDescent="0.3">
      <c r="A10" s="10" t="s">
        <v>40</v>
      </c>
      <c r="B10" s="8">
        <f t="shared" si="0"/>
        <v>1.8612521150592216E-2</v>
      </c>
      <c r="C10" s="8">
        <f t="shared" si="1"/>
        <v>3.4455755677368832E-2</v>
      </c>
      <c r="D10" s="8">
        <f t="shared" si="2"/>
        <v>3.8997214484679667E-2</v>
      </c>
      <c r="E10" s="8">
        <f t="shared" si="3"/>
        <v>2.7896995708154508E-2</v>
      </c>
      <c r="F10" s="8">
        <f t="shared" si="4"/>
        <v>2.9743589743589743E-2</v>
      </c>
      <c r="G10" s="8">
        <f t="shared" si="5"/>
        <v>3.3797216699801194E-2</v>
      </c>
      <c r="H10" s="8">
        <f t="shared" si="6"/>
        <v>3.6504424778761063E-2</v>
      </c>
      <c r="I10" s="8">
        <f t="shared" si="7"/>
        <v>5.0736497545008183E-2</v>
      </c>
      <c r="J10" s="8">
        <f t="shared" si="8"/>
        <v>4.0935672514619881E-2</v>
      </c>
      <c r="K10" s="8">
        <f t="shared" si="9"/>
        <v>4.1935483870967745E-2</v>
      </c>
      <c r="L10" s="8">
        <f t="shared" si="10"/>
        <v>3.9215686274509803E-2</v>
      </c>
      <c r="M10" s="9">
        <f t="shared" si="11"/>
        <v>2.8056256729116727E-2</v>
      </c>
      <c r="O10" t="s">
        <v>40</v>
      </c>
      <c r="P10">
        <f>'V2-Medline-Results'!B37</f>
        <v>22</v>
      </c>
      <c r="Q10">
        <f>'V2-Medline-Results'!C37</f>
        <v>44</v>
      </c>
      <c r="R10">
        <f>'V2-Medline-Results'!D37</f>
        <v>42</v>
      </c>
      <c r="S10">
        <f>'V2-Medline-Results'!E37</f>
        <v>26</v>
      </c>
      <c r="T10">
        <f>'V2-Medline-Results'!F37</f>
        <v>29</v>
      </c>
      <c r="U10">
        <f>'V2-Medline-Results'!G37</f>
        <v>34</v>
      </c>
      <c r="V10">
        <f>'V2-Medline-Results'!H37</f>
        <v>33</v>
      </c>
      <c r="W10">
        <f>'V2-Medline-Results'!I37</f>
        <v>31</v>
      </c>
      <c r="X10">
        <f>'V2-Medline-Results'!J37</f>
        <v>14</v>
      </c>
      <c r="Y10">
        <f>'V2-Medline-Results'!K37</f>
        <v>13</v>
      </c>
      <c r="Z10">
        <f>'V2-Medline-Results'!L37</f>
        <v>36</v>
      </c>
      <c r="AA10">
        <f>Population!B7/1000</f>
        <v>228.65895600000002</v>
      </c>
    </row>
    <row r="11" spans="1:27" ht="18" x14ac:dyDescent="0.3">
      <c r="A11" s="10" t="s">
        <v>6</v>
      </c>
      <c r="B11" s="8">
        <f t="shared" si="0"/>
        <v>1.6920473773265651E-3</v>
      </c>
      <c r="C11" s="8">
        <f t="shared" si="1"/>
        <v>3.9154267815191858E-3</v>
      </c>
      <c r="D11" s="8">
        <f t="shared" si="2"/>
        <v>6.4995357474466105E-3</v>
      </c>
      <c r="E11" s="8">
        <f t="shared" si="3"/>
        <v>1.1802575107296138E-2</v>
      </c>
      <c r="F11" s="8">
        <f t="shared" si="4"/>
        <v>7.1794871794871795E-3</v>
      </c>
      <c r="G11" s="8">
        <f t="shared" si="5"/>
        <v>1.2922465208747515E-2</v>
      </c>
      <c r="H11" s="8">
        <f t="shared" si="6"/>
        <v>1.6592920353982302E-2</v>
      </c>
      <c r="I11" s="8">
        <f t="shared" si="7"/>
        <v>1.6366612111292964E-2</v>
      </c>
      <c r="J11" s="8">
        <f t="shared" si="8"/>
        <v>3.2163742690058478E-2</v>
      </c>
      <c r="K11" s="8">
        <f t="shared" si="9"/>
        <v>2.5806451612903226E-2</v>
      </c>
      <c r="L11" s="8">
        <f t="shared" si="10"/>
        <v>1.0893246187363835E-2</v>
      </c>
      <c r="M11" s="9">
        <f t="shared" si="11"/>
        <v>0.24202266912065895</v>
      </c>
      <c r="O11" t="s">
        <v>6</v>
      </c>
      <c r="P11">
        <f>'V2-Medline-Results'!B38</f>
        <v>2</v>
      </c>
      <c r="Q11">
        <f>'V2-Medline-Results'!C38</f>
        <v>5</v>
      </c>
      <c r="R11">
        <f>'V2-Medline-Results'!D38</f>
        <v>7</v>
      </c>
      <c r="S11">
        <f>'V2-Medline-Results'!E38</f>
        <v>11</v>
      </c>
      <c r="T11">
        <f>'V2-Medline-Results'!F38</f>
        <v>7</v>
      </c>
      <c r="U11">
        <f>'V2-Medline-Results'!G38</f>
        <v>13</v>
      </c>
      <c r="V11">
        <f>'V2-Medline-Results'!H38</f>
        <v>15</v>
      </c>
      <c r="W11">
        <f>'V2-Medline-Results'!I38</f>
        <v>10</v>
      </c>
      <c r="X11">
        <f>'V2-Medline-Results'!J38</f>
        <v>11</v>
      </c>
      <c r="Y11">
        <f>'V2-Medline-Results'!K38</f>
        <v>8</v>
      </c>
      <c r="Z11">
        <f>'V2-Medline-Results'!L38</f>
        <v>10</v>
      </c>
      <c r="AA11">
        <f>Population!B8/1000</f>
        <v>1972.4887530000001</v>
      </c>
    </row>
    <row r="12" spans="1:27" ht="18" x14ac:dyDescent="0.3">
      <c r="A12" s="10" t="s">
        <v>41</v>
      </c>
      <c r="B12" s="8">
        <f t="shared" si="0"/>
        <v>4.2301184433164128E-3</v>
      </c>
      <c r="C12" s="8">
        <f t="shared" si="1"/>
        <v>1.5661707126076742E-3</v>
      </c>
      <c r="D12" s="8">
        <f t="shared" si="2"/>
        <v>9.285051067780872E-3</v>
      </c>
      <c r="E12" s="8">
        <f t="shared" si="3"/>
        <v>5.3648068669527897E-3</v>
      </c>
      <c r="F12" s="8">
        <f t="shared" si="4"/>
        <v>7.1794871794871795E-3</v>
      </c>
      <c r="G12" s="8">
        <f t="shared" si="5"/>
        <v>1.1928429423459244E-2</v>
      </c>
      <c r="H12" s="8">
        <f t="shared" si="6"/>
        <v>7.743362831858407E-3</v>
      </c>
      <c r="I12" s="8">
        <f t="shared" si="7"/>
        <v>9.8199672667757774E-3</v>
      </c>
      <c r="J12" s="8">
        <f t="shared" si="8"/>
        <v>8.771929824561403E-3</v>
      </c>
      <c r="K12" s="8">
        <f t="shared" si="9"/>
        <v>6.4516129032258064E-3</v>
      </c>
      <c r="L12" s="8">
        <f t="shared" si="10"/>
        <v>1.0893246187363835E-2</v>
      </c>
      <c r="M12" s="9">
        <f t="shared" si="11"/>
        <v>8.5294235512572272E-2</v>
      </c>
      <c r="O12" t="s">
        <v>41</v>
      </c>
      <c r="P12">
        <f>'V2-Medline-Results'!B39</f>
        <v>5</v>
      </c>
      <c r="Q12">
        <f>'V2-Medline-Results'!C39</f>
        <v>2</v>
      </c>
      <c r="R12">
        <f>'V2-Medline-Results'!D39</f>
        <v>10</v>
      </c>
      <c r="S12">
        <f>'V2-Medline-Results'!E39</f>
        <v>5</v>
      </c>
      <c r="T12">
        <f>'V2-Medline-Results'!F39</f>
        <v>7</v>
      </c>
      <c r="U12">
        <f>'V2-Medline-Results'!G39</f>
        <v>12</v>
      </c>
      <c r="V12">
        <f>'V2-Medline-Results'!H39</f>
        <v>7</v>
      </c>
      <c r="W12">
        <f>'V2-Medline-Results'!I39</f>
        <v>6</v>
      </c>
      <c r="X12">
        <f>'V2-Medline-Results'!J39</f>
        <v>3</v>
      </c>
      <c r="Y12">
        <f>'V2-Medline-Results'!K39</f>
        <v>2</v>
      </c>
      <c r="Z12">
        <f>'V2-Medline-Results'!L39</f>
        <v>10</v>
      </c>
      <c r="AA12">
        <f>Population!B9/1000</f>
        <v>695.14942900000005</v>
      </c>
    </row>
    <row r="13" spans="1:27" ht="18" x14ac:dyDescent="0.3">
      <c r="A13" s="10" t="s">
        <v>38</v>
      </c>
      <c r="B13" s="8">
        <f t="shared" si="0"/>
        <v>1.3536379018612521E-2</v>
      </c>
      <c r="C13" s="8">
        <f t="shared" si="1"/>
        <v>1.7227877838684416E-2</v>
      </c>
      <c r="D13" s="8">
        <f t="shared" si="2"/>
        <v>1.1142061281337047E-2</v>
      </c>
      <c r="E13" s="8">
        <f t="shared" si="3"/>
        <v>1.6094420600858368E-2</v>
      </c>
      <c r="F13" s="8">
        <f t="shared" si="4"/>
        <v>1.7435897435897435E-2</v>
      </c>
      <c r="G13" s="8">
        <f t="shared" si="5"/>
        <v>1.7892644135188866E-2</v>
      </c>
      <c r="H13" s="8">
        <f t="shared" si="6"/>
        <v>3.0973451327433628E-2</v>
      </c>
      <c r="I13" s="8">
        <f t="shared" si="7"/>
        <v>3.2733224222585927E-2</v>
      </c>
      <c r="J13" s="8">
        <f t="shared" si="8"/>
        <v>3.5087719298245612E-2</v>
      </c>
      <c r="K13" s="8">
        <f t="shared" si="9"/>
        <v>4.1935483870967745E-2</v>
      </c>
      <c r="L13" s="8">
        <f t="shared" si="10"/>
        <v>3.0501089324618737E-2</v>
      </c>
      <c r="M13" s="9">
        <f t="shared" si="11"/>
        <v>0.18552954305997196</v>
      </c>
      <c r="O13" t="s">
        <v>38</v>
      </c>
      <c r="P13">
        <f>'V2-Medline-Results'!B40</f>
        <v>16</v>
      </c>
      <c r="Q13">
        <f>'V2-Medline-Results'!C40</f>
        <v>22</v>
      </c>
      <c r="R13">
        <f>'V2-Medline-Results'!D40</f>
        <v>12</v>
      </c>
      <c r="S13">
        <f>'V2-Medline-Results'!E40</f>
        <v>15</v>
      </c>
      <c r="T13">
        <f>'V2-Medline-Results'!F40</f>
        <v>17</v>
      </c>
      <c r="U13">
        <f>'V2-Medline-Results'!G40</f>
        <v>18</v>
      </c>
      <c r="V13">
        <f>'V2-Medline-Results'!H40</f>
        <v>28</v>
      </c>
      <c r="W13">
        <f>'V2-Medline-Results'!I40</f>
        <v>20</v>
      </c>
      <c r="X13">
        <f>'V2-Medline-Results'!J40</f>
        <v>12</v>
      </c>
      <c r="Y13">
        <f>'V2-Medline-Results'!K40</f>
        <v>13</v>
      </c>
      <c r="Z13">
        <f>'V2-Medline-Results'!L40</f>
        <v>28</v>
      </c>
      <c r="AA13">
        <f>Population!B10/1000</f>
        <v>1512.0688419999999</v>
      </c>
    </row>
    <row r="14" spans="1:27" ht="18" x14ac:dyDescent="0.3">
      <c r="A14" s="10" t="s">
        <v>11</v>
      </c>
      <c r="B14" s="8">
        <f t="shared" si="0"/>
        <v>2.1996615905245348E-2</v>
      </c>
      <c r="C14" s="8">
        <f t="shared" si="1"/>
        <v>1.4095536413469069E-2</v>
      </c>
      <c r="D14" s="8">
        <f t="shared" si="2"/>
        <v>1.7641597028783658E-2</v>
      </c>
      <c r="E14" s="8">
        <f t="shared" si="3"/>
        <v>2.8969957081545063E-2</v>
      </c>
      <c r="F14" s="8">
        <f t="shared" si="4"/>
        <v>2.0512820512820513E-2</v>
      </c>
      <c r="G14" s="8">
        <f t="shared" si="5"/>
        <v>2.7833001988071572E-2</v>
      </c>
      <c r="H14" s="8">
        <f t="shared" si="6"/>
        <v>3.2079646017699116E-2</v>
      </c>
      <c r="I14" s="8">
        <f t="shared" si="7"/>
        <v>2.4549918166939442E-2</v>
      </c>
      <c r="J14" s="8">
        <f t="shared" si="8"/>
        <v>3.8011695906432746E-2</v>
      </c>
      <c r="K14" s="8">
        <f t="shared" si="9"/>
        <v>4.1935483870967745E-2</v>
      </c>
      <c r="L14" s="8">
        <f t="shared" si="10"/>
        <v>2.178649237472767E-2</v>
      </c>
      <c r="M14" s="9">
        <f t="shared" si="11"/>
        <v>4.6251040571202891E-2</v>
      </c>
      <c r="O14" t="s">
        <v>11</v>
      </c>
      <c r="P14">
        <f>'V2-Medline-Results'!B41</f>
        <v>26</v>
      </c>
      <c r="Q14">
        <f>'V2-Medline-Results'!C41</f>
        <v>18</v>
      </c>
      <c r="R14">
        <f>'V2-Medline-Results'!D41</f>
        <v>19</v>
      </c>
      <c r="S14">
        <f>'V2-Medline-Results'!E41</f>
        <v>27</v>
      </c>
      <c r="T14">
        <f>'V2-Medline-Results'!F41</f>
        <v>20</v>
      </c>
      <c r="U14">
        <f>'V2-Medline-Results'!G41</f>
        <v>28</v>
      </c>
      <c r="V14">
        <f>'V2-Medline-Results'!H41</f>
        <v>29</v>
      </c>
      <c r="W14">
        <f>'V2-Medline-Results'!I41</f>
        <v>15</v>
      </c>
      <c r="X14">
        <f>'V2-Medline-Results'!J41</f>
        <v>13</v>
      </c>
      <c r="Y14">
        <f>'V2-Medline-Results'!K41</f>
        <v>13</v>
      </c>
      <c r="Z14">
        <f>'V2-Medline-Results'!L41</f>
        <v>20</v>
      </c>
      <c r="AA14">
        <f>Population!B11/1000</f>
        <v>376.94674500000002</v>
      </c>
    </row>
    <row r="15" spans="1:27" ht="18" x14ac:dyDescent="0.3">
      <c r="A15" s="10" t="s">
        <v>14</v>
      </c>
      <c r="B15" s="8">
        <f t="shared" si="0"/>
        <v>4.2301184433164128E-2</v>
      </c>
      <c r="C15" s="8">
        <f t="shared" si="1"/>
        <v>3.3672670321064996E-2</v>
      </c>
      <c r="D15" s="8">
        <f t="shared" si="2"/>
        <v>3.5283194057567316E-2</v>
      </c>
      <c r="E15" s="8">
        <f t="shared" si="3"/>
        <v>4.1845493562231759E-2</v>
      </c>
      <c r="F15" s="8">
        <f t="shared" si="4"/>
        <v>2.4615384615384615E-2</v>
      </c>
      <c r="G15" s="8">
        <f t="shared" si="5"/>
        <v>5.268389662027833E-2</v>
      </c>
      <c r="H15" s="8">
        <f t="shared" si="6"/>
        <v>2.6548672566371681E-2</v>
      </c>
      <c r="I15" s="8">
        <f t="shared" si="7"/>
        <v>5.0736497545008183E-2</v>
      </c>
      <c r="J15" s="8">
        <f t="shared" si="8"/>
        <v>6.725146198830409E-2</v>
      </c>
      <c r="K15" s="8">
        <f t="shared" si="9"/>
        <v>6.1290322580645158E-2</v>
      </c>
      <c r="L15" s="8">
        <f t="shared" si="10"/>
        <v>4.4662309368191724E-2</v>
      </c>
      <c r="M15" s="9">
        <f t="shared" si="11"/>
        <v>3.9174336515940458E-3</v>
      </c>
      <c r="O15" t="s">
        <v>14</v>
      </c>
      <c r="P15">
        <f>'V2-Medline-Results'!B42</f>
        <v>50</v>
      </c>
      <c r="Q15">
        <f>'V2-Medline-Results'!C42</f>
        <v>43</v>
      </c>
      <c r="R15">
        <f>'V2-Medline-Results'!D42</f>
        <v>38</v>
      </c>
      <c r="S15">
        <f>'V2-Medline-Results'!E42</f>
        <v>39</v>
      </c>
      <c r="T15">
        <f>'V2-Medline-Results'!F42</f>
        <v>24</v>
      </c>
      <c r="U15">
        <f>'V2-Medline-Results'!G42</f>
        <v>53</v>
      </c>
      <c r="V15">
        <f>'V2-Medline-Results'!H42</f>
        <v>24</v>
      </c>
      <c r="W15">
        <f>'V2-Medline-Results'!I42</f>
        <v>31</v>
      </c>
      <c r="X15">
        <f>'V2-Medline-Results'!J42</f>
        <v>23</v>
      </c>
      <c r="Y15">
        <f>'V2-Medline-Results'!K42</f>
        <v>19</v>
      </c>
      <c r="Z15">
        <f>'V2-Medline-Results'!L42</f>
        <v>41</v>
      </c>
      <c r="AA15">
        <f>Population!B12/1000</f>
        <v>31.927149</v>
      </c>
    </row>
    <row r="16" spans="1:27" ht="18" x14ac:dyDescent="0.3">
      <c r="A16" s="10" t="s">
        <v>139</v>
      </c>
      <c r="B16" s="8">
        <f t="shared" ref="B16:L16" si="12">P16/P$17</f>
        <v>2.7918781725888325E-2</v>
      </c>
      <c r="C16" s="8">
        <f t="shared" si="12"/>
        <v>4.4635865309318713E-2</v>
      </c>
      <c r="D16" s="8">
        <f t="shared" si="12"/>
        <v>4.456824512534819E-2</v>
      </c>
      <c r="E16" s="8">
        <f t="shared" si="12"/>
        <v>2.7896995708154508E-2</v>
      </c>
      <c r="F16" s="8">
        <f t="shared" si="12"/>
        <v>4.8205128205128206E-2</v>
      </c>
      <c r="G16" s="8">
        <f t="shared" si="12"/>
        <v>3.7773359840954271E-2</v>
      </c>
      <c r="H16" s="8">
        <f t="shared" si="12"/>
        <v>4.5353982300884957E-2</v>
      </c>
      <c r="I16" s="8">
        <f t="shared" si="12"/>
        <v>2.9459901800327332E-2</v>
      </c>
      <c r="J16" s="8">
        <f t="shared" si="12"/>
        <v>1.7543859649122806E-2</v>
      </c>
      <c r="K16" s="8">
        <f t="shared" si="12"/>
        <v>1.935483870967742E-2</v>
      </c>
      <c r="L16" s="8">
        <f t="shared" si="12"/>
        <v>2.9411764705882353E-2</v>
      </c>
      <c r="M16" s="9">
        <f t="shared" si="11"/>
        <v>7.6560881319616608E-2</v>
      </c>
      <c r="O16" t="s">
        <v>43</v>
      </c>
      <c r="P16">
        <f>'V2-Medline-Results'!B43</f>
        <v>33</v>
      </c>
      <c r="Q16">
        <f>'V2-Medline-Results'!C43</f>
        <v>57</v>
      </c>
      <c r="R16">
        <f>'V2-Medline-Results'!D43</f>
        <v>48</v>
      </c>
      <c r="S16">
        <f>'V2-Medline-Results'!E43</f>
        <v>26</v>
      </c>
      <c r="T16">
        <f>'V2-Medline-Results'!F43</f>
        <v>47</v>
      </c>
      <c r="U16">
        <f>'V2-Medline-Results'!G43</f>
        <v>38</v>
      </c>
      <c r="V16">
        <f>'V2-Medline-Results'!H43</f>
        <v>41</v>
      </c>
      <c r="W16">
        <f>'V2-Medline-Results'!I43</f>
        <v>18</v>
      </c>
      <c r="X16">
        <f>'V2-Medline-Results'!J43</f>
        <v>6</v>
      </c>
      <c r="Y16">
        <f>'V2-Medline-Results'!K43</f>
        <v>6</v>
      </c>
      <c r="Z16">
        <f>'V2-Medline-Results'!L43</f>
        <v>27</v>
      </c>
      <c r="AA16">
        <f>Population!B13/1000</f>
        <v>623.97244799999999</v>
      </c>
    </row>
    <row r="17" spans="1:27" ht="18" x14ac:dyDescent="0.3">
      <c r="A17" s="18" t="s">
        <v>76</v>
      </c>
      <c r="B17" s="19">
        <f>P17</f>
        <v>1182</v>
      </c>
      <c r="C17" s="19">
        <f t="shared" ref="C17:L17" si="13">Q17</f>
        <v>1277</v>
      </c>
      <c r="D17" s="19">
        <f t="shared" si="13"/>
        <v>1077</v>
      </c>
      <c r="E17" s="19">
        <f t="shared" si="13"/>
        <v>932</v>
      </c>
      <c r="F17" s="19">
        <f t="shared" si="13"/>
        <v>975</v>
      </c>
      <c r="G17" s="19">
        <f t="shared" si="13"/>
        <v>1006</v>
      </c>
      <c r="H17" s="19">
        <f t="shared" si="13"/>
        <v>904</v>
      </c>
      <c r="I17" s="19">
        <f t="shared" si="13"/>
        <v>611</v>
      </c>
      <c r="J17" s="19">
        <f t="shared" si="13"/>
        <v>342</v>
      </c>
      <c r="K17" s="19">
        <f t="shared" si="13"/>
        <v>310</v>
      </c>
      <c r="L17" s="19">
        <f t="shared" si="13"/>
        <v>918</v>
      </c>
      <c r="M17" s="20">
        <f>AA17</f>
        <v>8150.0165259999994</v>
      </c>
      <c r="O17" t="s">
        <v>76</v>
      </c>
      <c r="P17">
        <f>'V2-Medline-Results'!B44</f>
        <v>1182</v>
      </c>
      <c r="Q17">
        <f>'V2-Medline-Results'!C44</f>
        <v>1277</v>
      </c>
      <c r="R17">
        <f>'V2-Medline-Results'!D44</f>
        <v>1077</v>
      </c>
      <c r="S17">
        <f>'V2-Medline-Results'!E44</f>
        <v>932</v>
      </c>
      <c r="T17">
        <f>'V2-Medline-Results'!F44</f>
        <v>975</v>
      </c>
      <c r="U17">
        <f>'V2-Medline-Results'!G44</f>
        <v>1006</v>
      </c>
      <c r="V17">
        <f>'V2-Medline-Results'!H44</f>
        <v>904</v>
      </c>
      <c r="W17">
        <f>'V2-Medline-Results'!I44</f>
        <v>611</v>
      </c>
      <c r="X17">
        <f>'V2-Medline-Results'!J44</f>
        <v>342</v>
      </c>
      <c r="Y17">
        <f>'V2-Medline-Results'!K44</f>
        <v>310</v>
      </c>
      <c r="Z17">
        <f>'V2-Medline-Results'!L44</f>
        <v>918</v>
      </c>
      <c r="AA17">
        <v>8150.0165259999994</v>
      </c>
    </row>
    <row r="18" spans="1:27" x14ac:dyDescent="0.3">
      <c r="A18" s="6"/>
      <c r="B18" s="6"/>
      <c r="C18" s="6"/>
      <c r="D18" s="6"/>
      <c r="E18" s="6"/>
      <c r="F18" s="6"/>
      <c r="G18" s="6"/>
      <c r="H18" s="6"/>
      <c r="I18" s="6"/>
      <c r="J18" s="6"/>
      <c r="K18" s="6"/>
      <c r="L18" s="6"/>
      <c r="M18" s="6"/>
    </row>
    <row r="19" spans="1:27" x14ac:dyDescent="0.3">
      <c r="A19" s="6"/>
      <c r="B19" s="6"/>
      <c r="C19" s="6"/>
      <c r="D19" s="6"/>
      <c r="E19" s="6"/>
      <c r="F19" s="6"/>
      <c r="G19" s="6"/>
      <c r="H19" s="6"/>
      <c r="I19" s="6"/>
      <c r="J19" s="6"/>
      <c r="K19" s="6"/>
      <c r="L19" s="6"/>
      <c r="M19" s="6"/>
    </row>
    <row r="20" spans="1:27" x14ac:dyDescent="0.3">
      <c r="A20" s="6"/>
      <c r="B20" s="6"/>
      <c r="C20" s="6"/>
      <c r="D20" s="6"/>
      <c r="E20" s="6"/>
      <c r="F20" s="6"/>
      <c r="G20" s="6"/>
      <c r="H20" s="6"/>
      <c r="I20" s="6"/>
      <c r="J20" s="6"/>
      <c r="K20" s="6"/>
      <c r="L20" s="6"/>
      <c r="M20" s="6"/>
    </row>
    <row r="21" spans="1:27" x14ac:dyDescent="0.3">
      <c r="A21" s="6"/>
      <c r="B21" s="6"/>
      <c r="C21" s="6"/>
      <c r="D21" s="6"/>
      <c r="E21" s="6"/>
      <c r="F21" s="6"/>
      <c r="G21" s="6"/>
      <c r="H21" s="6"/>
      <c r="I21" s="6"/>
      <c r="J21" s="6"/>
      <c r="K21" s="6"/>
      <c r="L21" s="6"/>
      <c r="M21" s="6"/>
    </row>
    <row r="22" spans="1:27" ht="17.5" x14ac:dyDescent="0.35">
      <c r="A22" s="16" t="s">
        <v>104</v>
      </c>
      <c r="B22" s="6"/>
      <c r="C22" s="6"/>
      <c r="D22" s="6"/>
      <c r="E22" s="6"/>
      <c r="F22" s="6"/>
      <c r="G22" s="6"/>
      <c r="H22" s="6"/>
      <c r="I22" s="6"/>
      <c r="J22" s="6"/>
      <c r="K22" s="6"/>
      <c r="L22" s="6"/>
      <c r="M22" s="6"/>
    </row>
    <row r="23" spans="1:27" ht="17.5" x14ac:dyDescent="0.3">
      <c r="A23" s="11" t="s">
        <v>33</v>
      </c>
      <c r="B23" s="7">
        <v>2014</v>
      </c>
      <c r="C23" s="7">
        <v>2015</v>
      </c>
      <c r="D23" s="7">
        <v>2016</v>
      </c>
      <c r="E23" s="7">
        <v>2017</v>
      </c>
      <c r="F23" s="7">
        <v>2018</v>
      </c>
      <c r="G23" s="7">
        <v>2019</v>
      </c>
      <c r="H23" s="7">
        <v>2020</v>
      </c>
      <c r="I23" s="7">
        <v>2021</v>
      </c>
      <c r="J23" s="7">
        <v>2022</v>
      </c>
      <c r="K23" s="7">
        <v>2023</v>
      </c>
      <c r="L23" s="13">
        <v>2024</v>
      </c>
      <c r="M23" s="12" t="s">
        <v>77</v>
      </c>
      <c r="O23" t="s">
        <v>33</v>
      </c>
      <c r="P23">
        <v>2014</v>
      </c>
      <c r="Q23">
        <v>2015</v>
      </c>
      <c r="R23">
        <v>2016</v>
      </c>
      <c r="S23">
        <v>2017</v>
      </c>
      <c r="T23">
        <v>2018</v>
      </c>
      <c r="U23">
        <v>2019</v>
      </c>
      <c r="V23">
        <v>2020</v>
      </c>
      <c r="W23">
        <v>2021</v>
      </c>
      <c r="X23">
        <v>2022</v>
      </c>
      <c r="Y23">
        <v>2023</v>
      </c>
      <c r="Z23">
        <v>2024</v>
      </c>
    </row>
    <row r="24" spans="1:27" ht="18" x14ac:dyDescent="0.3">
      <c r="A24" s="10" t="s">
        <v>73</v>
      </c>
      <c r="B24" s="8">
        <f t="shared" ref="B24:B35" si="14">P24/P$36</f>
        <v>0.49883558453656263</v>
      </c>
      <c r="C24" s="8">
        <f t="shared" ref="C24:C35" si="15">Q24/Q$36</f>
        <v>0.47695749440715884</v>
      </c>
      <c r="D24" s="8">
        <f t="shared" ref="D24:D35" si="16">R24/R$36</f>
        <v>0.48333333333333334</v>
      </c>
      <c r="E24" s="8">
        <f t="shared" ref="E24:E35" si="17">S24/S$36</f>
        <v>0.44886062533121357</v>
      </c>
      <c r="F24" s="8">
        <f t="shared" ref="F24:F35" si="18">T24/T$36</f>
        <v>0.47023809523809523</v>
      </c>
      <c r="G24" s="8">
        <f t="shared" ref="G24:G35" si="19">U24/U$36</f>
        <v>0.45831761599396453</v>
      </c>
      <c r="H24" s="8">
        <f t="shared" ref="H24:H35" si="20">V24/V$36</f>
        <v>0.4451219512195122</v>
      </c>
      <c r="I24" s="8">
        <f t="shared" ref="I24:I35" si="21">W24/W$36</f>
        <v>0.45058479532163742</v>
      </c>
      <c r="J24" s="8">
        <f t="shared" ref="J24:J35" si="22">X24/X$36</f>
        <v>0.42008303061754021</v>
      </c>
      <c r="K24" s="8">
        <f t="shared" ref="K24:K35" si="23">Y24/Y$36</f>
        <v>0.42513167795334839</v>
      </c>
      <c r="L24" s="8">
        <f t="shared" ref="L24:L35" si="24">Z24/Z$36</f>
        <v>0.39051638530287985</v>
      </c>
      <c r="M24" s="9">
        <f>AA24/AA$17</f>
        <v>4.2791775806516934E-2</v>
      </c>
      <c r="O24" t="s">
        <v>73</v>
      </c>
      <c r="P24">
        <f>'V2-Embase-Results'!B32</f>
        <v>1071</v>
      </c>
      <c r="Q24">
        <f>'V2-Embase-Results'!C32</f>
        <v>1066</v>
      </c>
      <c r="R24">
        <f>'V2-Embase-Results'!D32</f>
        <v>957</v>
      </c>
      <c r="S24">
        <f>'V2-Embase-Results'!E32</f>
        <v>847</v>
      </c>
      <c r="T24">
        <f>'V2-Embase-Results'!F32</f>
        <v>1027</v>
      </c>
      <c r="U24">
        <f>'V2-Embase-Results'!G32</f>
        <v>1215</v>
      </c>
      <c r="V24">
        <f>'V2-Embase-Results'!H32</f>
        <v>1387</v>
      </c>
      <c r="W24">
        <f>'V2-Embase-Results'!I32</f>
        <v>1541</v>
      </c>
      <c r="X24">
        <f>'V2-Embase-Results'!J32</f>
        <v>1619</v>
      </c>
      <c r="Y24">
        <f>'V2-Embase-Results'!K32</f>
        <v>1695</v>
      </c>
      <c r="Z24">
        <f>'V2-Embase-Results'!L32</f>
        <v>1573</v>
      </c>
      <c r="AA24">
        <f t="shared" ref="AA24:AA35" si="25">AA5</f>
        <v>348.75367999999997</v>
      </c>
    </row>
    <row r="25" spans="1:27" ht="18" x14ac:dyDescent="0.3">
      <c r="A25" s="10" t="s">
        <v>36</v>
      </c>
      <c r="B25" s="8">
        <f t="shared" si="14"/>
        <v>4.3782021425244524E-2</v>
      </c>
      <c r="C25" s="8">
        <f t="shared" si="15"/>
        <v>5.458612975391499E-2</v>
      </c>
      <c r="D25" s="8">
        <f t="shared" si="16"/>
        <v>4.6969696969696967E-2</v>
      </c>
      <c r="E25" s="8">
        <f t="shared" si="17"/>
        <v>4.7164811870694226E-2</v>
      </c>
      <c r="F25" s="8">
        <f t="shared" si="18"/>
        <v>4.5329670329670328E-2</v>
      </c>
      <c r="G25" s="8">
        <f t="shared" si="19"/>
        <v>4.4134288947566956E-2</v>
      </c>
      <c r="H25" s="8">
        <f t="shared" si="20"/>
        <v>4.685494223363286E-2</v>
      </c>
      <c r="I25" s="8">
        <f t="shared" si="21"/>
        <v>3.9766081871345033E-2</v>
      </c>
      <c r="J25" s="8">
        <f t="shared" si="22"/>
        <v>3.6844836533471717E-2</v>
      </c>
      <c r="K25" s="8">
        <f t="shared" si="23"/>
        <v>3.3107599699021821E-2</v>
      </c>
      <c r="L25" s="8">
        <f t="shared" si="24"/>
        <v>3.8232373386295926E-2</v>
      </c>
      <c r="M25" s="9">
        <f t="shared" ref="M25:M35" si="26">AA25/AA$17</f>
        <v>2.0939746128804355E-2</v>
      </c>
      <c r="O25" t="s">
        <v>36</v>
      </c>
      <c r="P25">
        <f>'V2-Embase-Results'!B33</f>
        <v>94</v>
      </c>
      <c r="Q25">
        <f>'V2-Embase-Results'!C33</f>
        <v>122</v>
      </c>
      <c r="R25">
        <f>'V2-Embase-Results'!D33</f>
        <v>93</v>
      </c>
      <c r="S25">
        <f>'V2-Embase-Results'!E33</f>
        <v>89</v>
      </c>
      <c r="T25">
        <f>'V2-Embase-Results'!F33</f>
        <v>99</v>
      </c>
      <c r="U25">
        <f>'V2-Embase-Results'!G33</f>
        <v>117</v>
      </c>
      <c r="V25">
        <f>'V2-Embase-Results'!H33</f>
        <v>146</v>
      </c>
      <c r="W25">
        <f>'V2-Embase-Results'!I33</f>
        <v>136</v>
      </c>
      <c r="X25">
        <f>'V2-Embase-Results'!J33</f>
        <v>142</v>
      </c>
      <c r="Y25">
        <f>'V2-Embase-Results'!K33</f>
        <v>132</v>
      </c>
      <c r="Z25">
        <f>'V2-Embase-Results'!L33</f>
        <v>154</v>
      </c>
      <c r="AA25">
        <f t="shared" si="25"/>
        <v>170.659277</v>
      </c>
    </row>
    <row r="26" spans="1:27" ht="18" x14ac:dyDescent="0.3">
      <c r="A26" s="10" t="s">
        <v>74</v>
      </c>
      <c r="B26" s="8">
        <f t="shared" si="14"/>
        <v>0.10200279459711226</v>
      </c>
      <c r="C26" s="8">
        <f t="shared" si="15"/>
        <v>9.7539149888143176E-2</v>
      </c>
      <c r="D26" s="8">
        <f t="shared" si="16"/>
        <v>9.9494949494949497E-2</v>
      </c>
      <c r="E26" s="8">
        <f t="shared" si="17"/>
        <v>0.10651828298887123</v>
      </c>
      <c r="F26" s="8">
        <f t="shared" si="18"/>
        <v>8.9743589743589744E-2</v>
      </c>
      <c r="G26" s="8">
        <f t="shared" si="19"/>
        <v>9.8076197661259898E-2</v>
      </c>
      <c r="H26" s="8">
        <f t="shared" si="20"/>
        <v>7.734274711168164E-2</v>
      </c>
      <c r="I26" s="8">
        <f t="shared" si="21"/>
        <v>9.7953216374269E-2</v>
      </c>
      <c r="J26" s="8">
        <f t="shared" si="22"/>
        <v>9.9117799688635183E-2</v>
      </c>
      <c r="K26" s="8">
        <f t="shared" si="23"/>
        <v>0.1111111111111111</v>
      </c>
      <c r="L26" s="8">
        <f t="shared" si="24"/>
        <v>0.10526315789473684</v>
      </c>
      <c r="M26" s="9">
        <f t="shared" si="26"/>
        <v>8.4831965406986457E-3</v>
      </c>
      <c r="O26" t="s">
        <v>74</v>
      </c>
      <c r="P26">
        <f>'V2-Embase-Results'!B34</f>
        <v>219</v>
      </c>
      <c r="Q26">
        <f>'V2-Embase-Results'!C34</f>
        <v>218</v>
      </c>
      <c r="R26">
        <f>'V2-Embase-Results'!D34</f>
        <v>197</v>
      </c>
      <c r="S26">
        <f>'V2-Embase-Results'!E34</f>
        <v>201</v>
      </c>
      <c r="T26">
        <f>'V2-Embase-Results'!F34</f>
        <v>196</v>
      </c>
      <c r="U26">
        <f>'V2-Embase-Results'!G34</f>
        <v>260</v>
      </c>
      <c r="V26">
        <f>'V2-Embase-Results'!H34</f>
        <v>241</v>
      </c>
      <c r="W26">
        <f>'V2-Embase-Results'!I34</f>
        <v>335</v>
      </c>
      <c r="X26">
        <f>'V2-Embase-Results'!J34</f>
        <v>382</v>
      </c>
      <c r="Y26">
        <f>'V2-Embase-Results'!K34</f>
        <v>443</v>
      </c>
      <c r="Z26">
        <f>'V2-Embase-Results'!L34</f>
        <v>424</v>
      </c>
      <c r="AA26">
        <f t="shared" si="25"/>
        <v>69.138191999999989</v>
      </c>
    </row>
    <row r="27" spans="1:27" ht="18" x14ac:dyDescent="0.3">
      <c r="A27" s="10" t="s">
        <v>37</v>
      </c>
      <c r="B27" s="8">
        <f t="shared" si="14"/>
        <v>0.14811364694923149</v>
      </c>
      <c r="C27" s="8">
        <f t="shared" si="15"/>
        <v>0.14138702460850111</v>
      </c>
      <c r="D27" s="8">
        <f t="shared" si="16"/>
        <v>0.1393939393939394</v>
      </c>
      <c r="E27" s="8">
        <f t="shared" si="17"/>
        <v>0.13990461049284578</v>
      </c>
      <c r="F27" s="8">
        <f t="shared" si="18"/>
        <v>0.12408424908424909</v>
      </c>
      <c r="G27" s="8">
        <f t="shared" si="19"/>
        <v>0.11618257261410789</v>
      </c>
      <c r="H27" s="8">
        <f t="shared" si="20"/>
        <v>0.11681643132220795</v>
      </c>
      <c r="I27" s="8">
        <f t="shared" si="21"/>
        <v>0.11695906432748537</v>
      </c>
      <c r="J27" s="8">
        <f t="shared" si="22"/>
        <v>0.13648157758173327</v>
      </c>
      <c r="K27" s="8">
        <f t="shared" si="23"/>
        <v>0.12264860797592174</v>
      </c>
      <c r="L27" s="8">
        <f t="shared" si="24"/>
        <v>0.15069513406156901</v>
      </c>
      <c r="M27" s="9">
        <f t="shared" si="26"/>
        <v>8.5005546036606899E-2</v>
      </c>
      <c r="O27" t="s">
        <v>37</v>
      </c>
      <c r="P27">
        <f>'V2-Embase-Results'!B35</f>
        <v>318</v>
      </c>
      <c r="Q27">
        <f>'V2-Embase-Results'!C35</f>
        <v>316</v>
      </c>
      <c r="R27">
        <f>'V2-Embase-Results'!D35</f>
        <v>276</v>
      </c>
      <c r="S27">
        <f>'V2-Embase-Results'!E35</f>
        <v>264</v>
      </c>
      <c r="T27">
        <f>'V2-Embase-Results'!F35</f>
        <v>271</v>
      </c>
      <c r="U27">
        <f>'V2-Embase-Results'!G35</f>
        <v>308</v>
      </c>
      <c r="V27">
        <f>'V2-Embase-Results'!H35</f>
        <v>364</v>
      </c>
      <c r="W27">
        <f>'V2-Embase-Results'!I35</f>
        <v>400</v>
      </c>
      <c r="X27">
        <f>'V2-Embase-Results'!J35</f>
        <v>526</v>
      </c>
      <c r="Y27">
        <f>'V2-Embase-Results'!K35</f>
        <v>489</v>
      </c>
      <c r="Z27">
        <f>'V2-Embase-Results'!L35</f>
        <v>607</v>
      </c>
      <c r="AA27">
        <f t="shared" si="25"/>
        <v>692.796605</v>
      </c>
    </row>
    <row r="28" spans="1:27" ht="18" x14ac:dyDescent="0.3">
      <c r="A28" s="10" t="s">
        <v>39</v>
      </c>
      <c r="B28" s="8">
        <f t="shared" si="14"/>
        <v>1.5836050302748022E-2</v>
      </c>
      <c r="C28" s="8">
        <f t="shared" si="15"/>
        <v>1.5659955257270694E-2</v>
      </c>
      <c r="D28" s="8">
        <f t="shared" si="16"/>
        <v>2.2727272727272728E-2</v>
      </c>
      <c r="E28" s="8">
        <f t="shared" si="17"/>
        <v>2.3847376788553261E-2</v>
      </c>
      <c r="F28" s="8">
        <f t="shared" si="18"/>
        <v>3.2051282051282048E-2</v>
      </c>
      <c r="G28" s="8">
        <f t="shared" si="19"/>
        <v>3.7344398340248962E-2</v>
      </c>
      <c r="H28" s="8">
        <f t="shared" si="20"/>
        <v>6.3863928112965346E-2</v>
      </c>
      <c r="I28" s="8">
        <f t="shared" si="21"/>
        <v>4.8830409356725148E-2</v>
      </c>
      <c r="J28" s="8">
        <f t="shared" si="22"/>
        <v>4.411001556824079E-2</v>
      </c>
      <c r="K28" s="8">
        <f t="shared" si="23"/>
        <v>4.5648357160772514E-2</v>
      </c>
      <c r="L28" s="8">
        <f t="shared" si="24"/>
        <v>4.4438927507447865E-2</v>
      </c>
      <c r="M28" s="9">
        <f t="shared" si="26"/>
        <v>0.1751476755226398</v>
      </c>
      <c r="O28" t="s">
        <v>39</v>
      </c>
      <c r="P28">
        <f>'V2-Embase-Results'!B36</f>
        <v>34</v>
      </c>
      <c r="Q28">
        <f>'V2-Embase-Results'!C36</f>
        <v>35</v>
      </c>
      <c r="R28">
        <f>'V2-Embase-Results'!D36</f>
        <v>45</v>
      </c>
      <c r="S28">
        <f>'V2-Embase-Results'!E36</f>
        <v>45</v>
      </c>
      <c r="T28">
        <f>'V2-Embase-Results'!F36</f>
        <v>70</v>
      </c>
      <c r="U28">
        <f>'V2-Embase-Results'!G36</f>
        <v>99</v>
      </c>
      <c r="V28">
        <f>'V2-Embase-Results'!H36</f>
        <v>199</v>
      </c>
      <c r="W28">
        <f>'V2-Embase-Results'!I36</f>
        <v>167</v>
      </c>
      <c r="X28">
        <f>'V2-Embase-Results'!J36</f>
        <v>170</v>
      </c>
      <c r="Y28">
        <f>'V2-Embase-Results'!K36</f>
        <v>182</v>
      </c>
      <c r="Z28">
        <f>'V2-Embase-Results'!L36</f>
        <v>179</v>
      </c>
      <c r="AA28">
        <f t="shared" si="25"/>
        <v>1427.4564499999999</v>
      </c>
    </row>
    <row r="29" spans="1:27" ht="18" x14ac:dyDescent="0.3">
      <c r="A29" s="10" t="s">
        <v>40</v>
      </c>
      <c r="B29" s="8">
        <f t="shared" si="14"/>
        <v>2.2356776897997206E-2</v>
      </c>
      <c r="C29" s="8">
        <f t="shared" si="15"/>
        <v>3.400447427293065E-2</v>
      </c>
      <c r="D29" s="8">
        <f t="shared" si="16"/>
        <v>3.7373737373737372E-2</v>
      </c>
      <c r="E29" s="8">
        <f t="shared" si="17"/>
        <v>4.5045045045045043E-2</v>
      </c>
      <c r="F29" s="8">
        <f t="shared" si="18"/>
        <v>3.7545787545787544E-2</v>
      </c>
      <c r="G29" s="8">
        <f t="shared" si="19"/>
        <v>3.9607695209354962E-2</v>
      </c>
      <c r="H29" s="8">
        <f t="shared" si="20"/>
        <v>3.0808729139922979E-2</v>
      </c>
      <c r="I29" s="8">
        <f t="shared" si="21"/>
        <v>3.9181286549707602E-2</v>
      </c>
      <c r="J29" s="8">
        <f t="shared" si="22"/>
        <v>4.1515308770108977E-2</v>
      </c>
      <c r="K29" s="8">
        <f t="shared" si="23"/>
        <v>4.238776022071733E-2</v>
      </c>
      <c r="L29" s="8">
        <f t="shared" si="24"/>
        <v>4.7914597815292947E-2</v>
      </c>
      <c r="M29" s="9">
        <f t="shared" si="26"/>
        <v>2.8056256729116727E-2</v>
      </c>
      <c r="O29" t="s">
        <v>40</v>
      </c>
      <c r="P29">
        <f>'V2-Embase-Results'!B37</f>
        <v>48</v>
      </c>
      <c r="Q29">
        <f>'V2-Embase-Results'!C37</f>
        <v>76</v>
      </c>
      <c r="R29">
        <f>'V2-Embase-Results'!D37</f>
        <v>74</v>
      </c>
      <c r="S29">
        <f>'V2-Embase-Results'!E37</f>
        <v>85</v>
      </c>
      <c r="T29">
        <f>'V2-Embase-Results'!F37</f>
        <v>82</v>
      </c>
      <c r="U29">
        <f>'V2-Embase-Results'!G37</f>
        <v>105</v>
      </c>
      <c r="V29">
        <f>'V2-Embase-Results'!H37</f>
        <v>96</v>
      </c>
      <c r="W29">
        <f>'V2-Embase-Results'!I37</f>
        <v>134</v>
      </c>
      <c r="X29">
        <f>'V2-Embase-Results'!J37</f>
        <v>160</v>
      </c>
      <c r="Y29">
        <f>'V2-Embase-Results'!K37</f>
        <v>169</v>
      </c>
      <c r="Z29">
        <f>'V2-Embase-Results'!L37</f>
        <v>193</v>
      </c>
      <c r="AA29">
        <f t="shared" si="25"/>
        <v>228.65895600000002</v>
      </c>
    </row>
    <row r="30" spans="1:27" ht="18" x14ac:dyDescent="0.3">
      <c r="A30" s="10" t="s">
        <v>6</v>
      </c>
      <c r="B30" s="8">
        <f t="shared" si="14"/>
        <v>6.5207265952491851E-3</v>
      </c>
      <c r="C30" s="8">
        <f t="shared" si="15"/>
        <v>8.948545861297539E-3</v>
      </c>
      <c r="D30" s="8">
        <f t="shared" si="16"/>
        <v>1.3636363636363636E-2</v>
      </c>
      <c r="E30" s="8">
        <f t="shared" si="17"/>
        <v>1.6428192898781134E-2</v>
      </c>
      <c r="F30" s="8">
        <f t="shared" si="18"/>
        <v>1.3278388278388278E-2</v>
      </c>
      <c r="G30" s="8">
        <f t="shared" si="19"/>
        <v>1.5843078083741986E-2</v>
      </c>
      <c r="H30" s="8">
        <f t="shared" si="20"/>
        <v>2.086007702182285E-2</v>
      </c>
      <c r="I30" s="8">
        <f t="shared" si="21"/>
        <v>2.1345029239766083E-2</v>
      </c>
      <c r="J30" s="8">
        <f t="shared" si="22"/>
        <v>2.4649714582252204E-2</v>
      </c>
      <c r="K30" s="8">
        <f t="shared" si="23"/>
        <v>1.9061951341861047E-2</v>
      </c>
      <c r="L30" s="8">
        <f t="shared" si="24"/>
        <v>1.6881827209533268E-2</v>
      </c>
      <c r="M30" s="9">
        <f t="shared" si="26"/>
        <v>0.24202266912065895</v>
      </c>
      <c r="O30" t="s">
        <v>6</v>
      </c>
      <c r="P30">
        <f>'V2-Embase-Results'!B38</f>
        <v>14</v>
      </c>
      <c r="Q30">
        <f>'V2-Embase-Results'!C38</f>
        <v>20</v>
      </c>
      <c r="R30">
        <f>'V2-Embase-Results'!D38</f>
        <v>27</v>
      </c>
      <c r="S30">
        <f>'V2-Embase-Results'!E38</f>
        <v>31</v>
      </c>
      <c r="T30">
        <f>'V2-Embase-Results'!F38</f>
        <v>29</v>
      </c>
      <c r="U30">
        <f>'V2-Embase-Results'!G38</f>
        <v>42</v>
      </c>
      <c r="V30">
        <f>'V2-Embase-Results'!H38</f>
        <v>65</v>
      </c>
      <c r="W30">
        <f>'V2-Embase-Results'!I38</f>
        <v>73</v>
      </c>
      <c r="X30">
        <f>'V2-Embase-Results'!J38</f>
        <v>95</v>
      </c>
      <c r="Y30">
        <f>'V2-Embase-Results'!K38</f>
        <v>76</v>
      </c>
      <c r="Z30">
        <f>'V2-Embase-Results'!L38</f>
        <v>68</v>
      </c>
      <c r="AA30">
        <f t="shared" si="25"/>
        <v>1972.4887530000001</v>
      </c>
    </row>
    <row r="31" spans="1:27" ht="18" x14ac:dyDescent="0.3">
      <c r="A31" s="10" t="s">
        <v>41</v>
      </c>
      <c r="B31" s="8">
        <f t="shared" si="14"/>
        <v>1.1178388448998603E-2</v>
      </c>
      <c r="C31" s="8">
        <f t="shared" si="15"/>
        <v>1.2080536912751677E-2</v>
      </c>
      <c r="D31" s="8">
        <f t="shared" si="16"/>
        <v>1.3131313131313131E-2</v>
      </c>
      <c r="E31" s="8">
        <f t="shared" si="17"/>
        <v>1.6428192898781134E-2</v>
      </c>
      <c r="F31" s="8">
        <f t="shared" si="18"/>
        <v>2.4267399267399268E-2</v>
      </c>
      <c r="G31" s="8">
        <f t="shared" si="19"/>
        <v>1.7351942663145981E-2</v>
      </c>
      <c r="H31" s="8">
        <f t="shared" si="20"/>
        <v>2.1501925545571246E-2</v>
      </c>
      <c r="I31" s="8">
        <f t="shared" si="21"/>
        <v>1.8128654970760234E-2</v>
      </c>
      <c r="J31" s="8">
        <f t="shared" si="22"/>
        <v>2.1536066424494033E-2</v>
      </c>
      <c r="K31" s="8">
        <f t="shared" si="23"/>
        <v>2.3074993729621268E-2</v>
      </c>
      <c r="L31" s="8">
        <f t="shared" si="24"/>
        <v>1.8123138033763656E-2</v>
      </c>
      <c r="M31" s="9">
        <f t="shared" si="26"/>
        <v>8.5294235512572272E-2</v>
      </c>
      <c r="O31" t="s">
        <v>41</v>
      </c>
      <c r="P31">
        <f>'V2-Embase-Results'!B39</f>
        <v>24</v>
      </c>
      <c r="Q31">
        <f>'V2-Embase-Results'!C39</f>
        <v>27</v>
      </c>
      <c r="R31">
        <f>'V2-Embase-Results'!D39</f>
        <v>26</v>
      </c>
      <c r="S31">
        <f>'V2-Embase-Results'!E39</f>
        <v>31</v>
      </c>
      <c r="T31">
        <f>'V2-Embase-Results'!F39</f>
        <v>53</v>
      </c>
      <c r="U31">
        <f>'V2-Embase-Results'!G39</f>
        <v>46</v>
      </c>
      <c r="V31">
        <f>'V2-Embase-Results'!H39</f>
        <v>67</v>
      </c>
      <c r="W31">
        <f>'V2-Embase-Results'!I39</f>
        <v>62</v>
      </c>
      <c r="X31">
        <f>'V2-Embase-Results'!J39</f>
        <v>83</v>
      </c>
      <c r="Y31">
        <f>'V2-Embase-Results'!K39</f>
        <v>92</v>
      </c>
      <c r="Z31">
        <f>'V2-Embase-Results'!L39</f>
        <v>73</v>
      </c>
      <c r="AA31">
        <f t="shared" si="25"/>
        <v>695.14942900000005</v>
      </c>
    </row>
    <row r="32" spans="1:27" ht="18" x14ac:dyDescent="0.3">
      <c r="A32" s="10" t="s">
        <v>38</v>
      </c>
      <c r="B32" s="8">
        <f t="shared" si="14"/>
        <v>1.2575687005123428E-2</v>
      </c>
      <c r="C32" s="8">
        <f t="shared" si="15"/>
        <v>1.7002237136465325E-2</v>
      </c>
      <c r="D32" s="8">
        <f t="shared" si="16"/>
        <v>1.8686868686868686E-2</v>
      </c>
      <c r="E32" s="8">
        <f t="shared" si="17"/>
        <v>2.9146793852676205E-2</v>
      </c>
      <c r="F32" s="8">
        <f t="shared" si="18"/>
        <v>1.8772893772893772E-2</v>
      </c>
      <c r="G32" s="8">
        <f t="shared" si="19"/>
        <v>2.1124104111655977E-2</v>
      </c>
      <c r="H32" s="8">
        <f t="shared" si="20"/>
        <v>2.2464698331193838E-2</v>
      </c>
      <c r="I32" s="8">
        <f t="shared" si="21"/>
        <v>1.8713450292397661E-2</v>
      </c>
      <c r="J32" s="8">
        <f t="shared" si="22"/>
        <v>1.9979242345614944E-2</v>
      </c>
      <c r="K32" s="8">
        <f t="shared" si="23"/>
        <v>2.2071733132681213E-2</v>
      </c>
      <c r="L32" s="8">
        <f t="shared" si="24"/>
        <v>2.333664349553128E-2</v>
      </c>
      <c r="M32" s="9">
        <f t="shared" si="26"/>
        <v>0.18552954305997196</v>
      </c>
      <c r="O32" t="s">
        <v>38</v>
      </c>
      <c r="P32">
        <f>'V2-Embase-Results'!B40</f>
        <v>27</v>
      </c>
      <c r="Q32">
        <f>'V2-Embase-Results'!C40</f>
        <v>38</v>
      </c>
      <c r="R32">
        <f>'V2-Embase-Results'!D40</f>
        <v>37</v>
      </c>
      <c r="S32">
        <f>'V2-Embase-Results'!E40</f>
        <v>55</v>
      </c>
      <c r="T32">
        <f>'V2-Embase-Results'!F40</f>
        <v>41</v>
      </c>
      <c r="U32">
        <f>'V2-Embase-Results'!G40</f>
        <v>56</v>
      </c>
      <c r="V32">
        <f>'V2-Embase-Results'!H40</f>
        <v>70</v>
      </c>
      <c r="W32">
        <f>'V2-Embase-Results'!I40</f>
        <v>64</v>
      </c>
      <c r="X32">
        <f>'V2-Embase-Results'!J40</f>
        <v>77</v>
      </c>
      <c r="Y32">
        <f>'V2-Embase-Results'!K40</f>
        <v>88</v>
      </c>
      <c r="Z32">
        <f>'V2-Embase-Results'!L40</f>
        <v>94</v>
      </c>
      <c r="AA32">
        <f t="shared" si="25"/>
        <v>1512.0688419999999</v>
      </c>
    </row>
    <row r="33" spans="1:27" ht="18" x14ac:dyDescent="0.3">
      <c r="A33" s="10" t="s">
        <v>11</v>
      </c>
      <c r="B33" s="8">
        <f t="shared" si="14"/>
        <v>2.4219841639496972E-2</v>
      </c>
      <c r="C33" s="8">
        <f t="shared" si="15"/>
        <v>1.6554809843400447E-2</v>
      </c>
      <c r="D33" s="8">
        <f t="shared" si="16"/>
        <v>2.2727272727272728E-2</v>
      </c>
      <c r="E33" s="8">
        <f t="shared" si="17"/>
        <v>3.4446210916799155E-2</v>
      </c>
      <c r="F33" s="8">
        <f t="shared" si="18"/>
        <v>2.9304029304029304E-2</v>
      </c>
      <c r="G33" s="8">
        <f t="shared" si="19"/>
        <v>3.3195020746887967E-2</v>
      </c>
      <c r="H33" s="8">
        <f t="shared" si="20"/>
        <v>3.9794608472400517E-2</v>
      </c>
      <c r="I33" s="8">
        <f t="shared" si="21"/>
        <v>4.7953216374269005E-2</v>
      </c>
      <c r="J33" s="8">
        <f t="shared" si="22"/>
        <v>4.5147898287493514E-2</v>
      </c>
      <c r="K33" s="8">
        <f t="shared" si="23"/>
        <v>5.0163029847002757E-2</v>
      </c>
      <c r="L33" s="8">
        <f t="shared" si="24"/>
        <v>4.3197616683217477E-2</v>
      </c>
      <c r="M33" s="9">
        <f t="shared" si="26"/>
        <v>4.6251040571202891E-2</v>
      </c>
      <c r="O33" t="s">
        <v>11</v>
      </c>
      <c r="P33">
        <f>'V2-Embase-Results'!B41</f>
        <v>52</v>
      </c>
      <c r="Q33">
        <f>'V2-Embase-Results'!C41</f>
        <v>37</v>
      </c>
      <c r="R33">
        <f>'V2-Embase-Results'!D41</f>
        <v>45</v>
      </c>
      <c r="S33">
        <f>'V2-Embase-Results'!E41</f>
        <v>65</v>
      </c>
      <c r="T33">
        <f>'V2-Embase-Results'!F41</f>
        <v>64</v>
      </c>
      <c r="U33">
        <f>'V2-Embase-Results'!G41</f>
        <v>88</v>
      </c>
      <c r="V33">
        <f>'V2-Embase-Results'!H41</f>
        <v>124</v>
      </c>
      <c r="W33">
        <f>'V2-Embase-Results'!I41</f>
        <v>164</v>
      </c>
      <c r="X33">
        <f>'V2-Embase-Results'!J41</f>
        <v>174</v>
      </c>
      <c r="Y33">
        <f>'V2-Embase-Results'!K41</f>
        <v>200</v>
      </c>
      <c r="Z33">
        <f>'V2-Embase-Results'!L41</f>
        <v>174</v>
      </c>
      <c r="AA33">
        <f t="shared" si="25"/>
        <v>376.94674500000002</v>
      </c>
    </row>
    <row r="34" spans="1:27" ht="18" x14ac:dyDescent="0.3">
      <c r="A34" s="10" t="s">
        <v>14</v>
      </c>
      <c r="B34" s="8">
        <f t="shared" si="14"/>
        <v>3.8192827200745225E-2</v>
      </c>
      <c r="C34" s="8">
        <f t="shared" si="15"/>
        <v>3.4451901565995528E-2</v>
      </c>
      <c r="D34" s="8">
        <f t="shared" si="16"/>
        <v>2.7272727272727271E-2</v>
      </c>
      <c r="E34" s="8">
        <f t="shared" si="17"/>
        <v>2.8086910439851617E-2</v>
      </c>
      <c r="F34" s="8">
        <f t="shared" si="18"/>
        <v>3.2967032967032968E-2</v>
      </c>
      <c r="G34" s="8">
        <f t="shared" si="19"/>
        <v>3.6967182195397963E-2</v>
      </c>
      <c r="H34" s="8">
        <f t="shared" si="20"/>
        <v>3.4980744544287547E-2</v>
      </c>
      <c r="I34" s="8">
        <f t="shared" si="21"/>
        <v>2.6315789473684209E-2</v>
      </c>
      <c r="J34" s="8">
        <f t="shared" si="22"/>
        <v>4.3072132848988066E-2</v>
      </c>
      <c r="K34" s="8">
        <f t="shared" si="23"/>
        <v>3.6619011788312013E-2</v>
      </c>
      <c r="L34" s="8">
        <f t="shared" si="24"/>
        <v>3.2770605759682221E-2</v>
      </c>
      <c r="M34" s="9">
        <f t="shared" si="26"/>
        <v>3.9174336515940458E-3</v>
      </c>
      <c r="O34" t="s">
        <v>14</v>
      </c>
      <c r="P34">
        <f>'V2-Embase-Results'!B42</f>
        <v>82</v>
      </c>
      <c r="Q34">
        <f>'V2-Embase-Results'!C42</f>
        <v>77</v>
      </c>
      <c r="R34">
        <f>'V2-Embase-Results'!D42</f>
        <v>54</v>
      </c>
      <c r="S34">
        <f>'V2-Embase-Results'!E42</f>
        <v>53</v>
      </c>
      <c r="T34">
        <f>'V2-Embase-Results'!F42</f>
        <v>72</v>
      </c>
      <c r="U34">
        <f>'V2-Embase-Results'!G42</f>
        <v>98</v>
      </c>
      <c r="V34">
        <f>'V2-Embase-Results'!H42</f>
        <v>109</v>
      </c>
      <c r="W34">
        <f>'V2-Embase-Results'!I42</f>
        <v>90</v>
      </c>
      <c r="X34">
        <f>'V2-Embase-Results'!J42</f>
        <v>166</v>
      </c>
      <c r="Y34">
        <f>'V2-Embase-Results'!K42</f>
        <v>146</v>
      </c>
      <c r="Z34">
        <f>'V2-Embase-Results'!L42</f>
        <v>132</v>
      </c>
      <c r="AA34">
        <f t="shared" si="25"/>
        <v>31.927149</v>
      </c>
    </row>
    <row r="35" spans="1:27" ht="18" x14ac:dyDescent="0.3">
      <c r="A35" s="10" t="s">
        <v>139</v>
      </c>
      <c r="B35" s="8">
        <f t="shared" si="14"/>
        <v>7.6385654401490449E-2</v>
      </c>
      <c r="C35" s="8">
        <f t="shared" si="15"/>
        <v>9.0827740492170017E-2</v>
      </c>
      <c r="D35" s="8">
        <f t="shared" si="16"/>
        <v>7.5252525252525251E-2</v>
      </c>
      <c r="E35" s="8">
        <f t="shared" si="17"/>
        <v>6.4122946475887649E-2</v>
      </c>
      <c r="F35" s="8">
        <f t="shared" si="18"/>
        <v>8.2417582417582416E-2</v>
      </c>
      <c r="G35" s="8">
        <f t="shared" si="19"/>
        <v>8.1855903432666924E-2</v>
      </c>
      <c r="H35" s="8">
        <f t="shared" si="20"/>
        <v>7.9589216944801033E-2</v>
      </c>
      <c r="I35" s="8">
        <f t="shared" si="21"/>
        <v>7.4269005847953221E-2</v>
      </c>
      <c r="J35" s="8">
        <f t="shared" si="22"/>
        <v>6.7462376751427092E-2</v>
      </c>
      <c r="K35" s="8">
        <f t="shared" si="23"/>
        <v>6.897416603962879E-2</v>
      </c>
      <c r="L35" s="8">
        <f t="shared" si="24"/>
        <v>8.8629592850049649E-2</v>
      </c>
      <c r="M35" s="9">
        <f t="shared" si="26"/>
        <v>7.6560881319616608E-2</v>
      </c>
      <c r="O35" t="s">
        <v>43</v>
      </c>
      <c r="P35">
        <f>'V2-Embase-Results'!B43</f>
        <v>164</v>
      </c>
      <c r="Q35">
        <f>'V2-Embase-Results'!C43</f>
        <v>203</v>
      </c>
      <c r="R35">
        <f>'V2-Embase-Results'!D43</f>
        <v>149</v>
      </c>
      <c r="S35">
        <f>'V2-Embase-Results'!E43</f>
        <v>121</v>
      </c>
      <c r="T35">
        <f>'V2-Embase-Results'!F43</f>
        <v>180</v>
      </c>
      <c r="U35">
        <f>'V2-Embase-Results'!G43</f>
        <v>217</v>
      </c>
      <c r="V35">
        <f>'V2-Embase-Results'!H43</f>
        <v>248</v>
      </c>
      <c r="W35">
        <f>'V2-Embase-Results'!I43</f>
        <v>254</v>
      </c>
      <c r="X35">
        <f>'V2-Embase-Results'!J43</f>
        <v>260</v>
      </c>
      <c r="Y35">
        <f>'V2-Embase-Results'!K43</f>
        <v>275</v>
      </c>
      <c r="Z35">
        <f>'V2-Embase-Results'!L43</f>
        <v>357</v>
      </c>
      <c r="AA35">
        <f t="shared" si="25"/>
        <v>623.97244799999999</v>
      </c>
    </row>
    <row r="36" spans="1:27" ht="18" x14ac:dyDescent="0.3">
      <c r="A36" s="18" t="s">
        <v>76</v>
      </c>
      <c r="B36" s="19">
        <f>P36</f>
        <v>2147</v>
      </c>
      <c r="C36" s="19">
        <f t="shared" ref="C36:L36" si="27">Q36</f>
        <v>2235</v>
      </c>
      <c r="D36" s="19">
        <f t="shared" si="27"/>
        <v>1980</v>
      </c>
      <c r="E36" s="19">
        <f t="shared" si="27"/>
        <v>1887</v>
      </c>
      <c r="F36" s="19">
        <f t="shared" si="27"/>
        <v>2184</v>
      </c>
      <c r="G36" s="19">
        <f t="shared" si="27"/>
        <v>2651</v>
      </c>
      <c r="H36" s="19">
        <f t="shared" si="27"/>
        <v>3116</v>
      </c>
      <c r="I36" s="19">
        <f t="shared" si="27"/>
        <v>3420</v>
      </c>
      <c r="J36" s="19">
        <f t="shared" si="27"/>
        <v>3854</v>
      </c>
      <c r="K36" s="19">
        <f t="shared" si="27"/>
        <v>3987</v>
      </c>
      <c r="L36" s="19">
        <f t="shared" si="27"/>
        <v>4028</v>
      </c>
      <c r="M36" s="20">
        <f>AA36</f>
        <v>8150.0165259999994</v>
      </c>
      <c r="O36" t="s">
        <v>76</v>
      </c>
      <c r="P36">
        <f>'V2-Embase-Results'!B44</f>
        <v>2147</v>
      </c>
      <c r="Q36">
        <f>'V2-Embase-Results'!C44</f>
        <v>2235</v>
      </c>
      <c r="R36">
        <f>'V2-Embase-Results'!D44</f>
        <v>1980</v>
      </c>
      <c r="S36">
        <f>'V2-Embase-Results'!E44</f>
        <v>1887</v>
      </c>
      <c r="T36">
        <f>'V2-Embase-Results'!F44</f>
        <v>2184</v>
      </c>
      <c r="U36">
        <f>'V2-Embase-Results'!G44</f>
        <v>2651</v>
      </c>
      <c r="V36">
        <f>'V2-Embase-Results'!H44</f>
        <v>3116</v>
      </c>
      <c r="W36">
        <f>'V2-Embase-Results'!I44</f>
        <v>3420</v>
      </c>
      <c r="X36">
        <f>'V2-Embase-Results'!J44</f>
        <v>3854</v>
      </c>
      <c r="Y36">
        <f>'V2-Embase-Results'!K44</f>
        <v>3987</v>
      </c>
      <c r="Z36">
        <f>'V2-Embase-Results'!L44</f>
        <v>4028</v>
      </c>
      <c r="AA36">
        <v>8150.0165259999994</v>
      </c>
    </row>
    <row r="37" spans="1:27" x14ac:dyDescent="0.3">
      <c r="A37" s="6"/>
      <c r="B37" s="6"/>
      <c r="C37" s="6"/>
      <c r="D37" s="6"/>
      <c r="E37" s="6"/>
      <c r="F37" s="6"/>
      <c r="G37" s="6"/>
      <c r="H37" s="6"/>
      <c r="I37" s="6"/>
      <c r="J37" s="6"/>
      <c r="K37" s="6"/>
      <c r="L37" s="6"/>
      <c r="M37" s="6"/>
    </row>
    <row r="38" spans="1:27" x14ac:dyDescent="0.3">
      <c r="A38" s="6"/>
      <c r="B38" s="6"/>
      <c r="C38" s="6"/>
      <c r="D38" s="6"/>
      <c r="E38" s="6"/>
      <c r="F38" s="6"/>
      <c r="G38" s="6"/>
      <c r="H38" s="6"/>
      <c r="I38" s="6"/>
      <c r="J38" s="6"/>
      <c r="K38" s="6"/>
      <c r="L38" s="6"/>
      <c r="M38" s="6"/>
    </row>
    <row r="39" spans="1:27" x14ac:dyDescent="0.3">
      <c r="A39" s="6"/>
      <c r="B39" s="6"/>
      <c r="C39" s="6"/>
      <c r="D39" s="6"/>
      <c r="E39" s="6"/>
      <c r="F39" s="6"/>
      <c r="G39" s="6"/>
      <c r="H39" s="6"/>
      <c r="I39" s="6"/>
      <c r="J39" s="6"/>
      <c r="K39" s="6"/>
      <c r="L39" s="6"/>
      <c r="M39" s="6"/>
    </row>
    <row r="40" spans="1:27" x14ac:dyDescent="0.3">
      <c r="A40" s="6"/>
      <c r="B40" s="6"/>
      <c r="C40" s="6"/>
      <c r="D40" s="6"/>
      <c r="E40" s="6"/>
      <c r="F40" s="6"/>
      <c r="G40" s="6"/>
      <c r="H40" s="6"/>
      <c r="I40" s="6"/>
      <c r="J40" s="6"/>
      <c r="K40" s="6"/>
      <c r="L40" s="6"/>
      <c r="M40" s="6"/>
    </row>
    <row r="41" spans="1:27" x14ac:dyDescent="0.3">
      <c r="A41" s="6"/>
      <c r="B41" s="6"/>
      <c r="C41" s="6"/>
      <c r="D41" s="6"/>
      <c r="E41" s="6"/>
      <c r="F41" s="6"/>
      <c r="G41" s="6"/>
      <c r="H41" s="6"/>
      <c r="I41" s="6"/>
      <c r="J41" s="6"/>
      <c r="K41" s="6"/>
      <c r="L41" s="6"/>
      <c r="M41" s="6"/>
    </row>
    <row r="42" spans="1:27" x14ac:dyDescent="0.3">
      <c r="A42" s="6"/>
      <c r="B42" s="6"/>
      <c r="C42" s="6"/>
      <c r="D42" s="6"/>
      <c r="E42" s="6"/>
      <c r="F42" s="6"/>
      <c r="G42" s="6"/>
      <c r="H42" s="6"/>
      <c r="I42" s="6"/>
      <c r="J42" s="6"/>
      <c r="K42" s="6"/>
      <c r="L42" s="6"/>
      <c r="M42" s="6"/>
    </row>
    <row r="43" spans="1:27" x14ac:dyDescent="0.3">
      <c r="A43" s="6"/>
      <c r="B43" s="6"/>
      <c r="C43" s="6"/>
      <c r="D43" s="6"/>
      <c r="E43" s="6"/>
      <c r="F43" s="6"/>
      <c r="G43" s="6"/>
      <c r="H43" s="6"/>
      <c r="I43" s="6"/>
      <c r="J43" s="6"/>
      <c r="K43" s="6"/>
      <c r="L43" s="6"/>
      <c r="M43" s="6"/>
    </row>
    <row r="44" spans="1:27" x14ac:dyDescent="0.3">
      <c r="A44" s="6"/>
      <c r="B44" s="6"/>
      <c r="C44" s="6"/>
      <c r="D44" s="6"/>
      <c r="E44" s="6"/>
      <c r="F44" s="6"/>
      <c r="G44" s="6"/>
      <c r="H44" s="6"/>
      <c r="I44" s="6"/>
      <c r="J44" s="6"/>
      <c r="K44" s="6"/>
      <c r="L44" s="6"/>
      <c r="M44" s="6"/>
    </row>
    <row r="45" spans="1:27" x14ac:dyDescent="0.3">
      <c r="A45" s="6"/>
      <c r="B45" s="6"/>
      <c r="C45" s="6"/>
      <c r="D45" s="6"/>
      <c r="E45" s="6"/>
      <c r="F45" s="6"/>
      <c r="G45" s="6"/>
      <c r="H45" s="6"/>
      <c r="I45" s="6"/>
      <c r="J45" s="6"/>
      <c r="K45" s="6"/>
      <c r="L45" s="6"/>
      <c r="M45" s="6"/>
    </row>
    <row r="46" spans="1:27" x14ac:dyDescent="0.3">
      <c r="A46" s="6"/>
      <c r="B46" s="6"/>
      <c r="C46" s="6"/>
      <c r="D46" s="6"/>
      <c r="E46" s="6"/>
      <c r="F46" s="6"/>
      <c r="G46" s="6"/>
      <c r="H46" s="6"/>
      <c r="I46" s="6"/>
      <c r="J46" s="6"/>
      <c r="K46" s="6"/>
      <c r="L46" s="6"/>
      <c r="M46" s="6"/>
    </row>
    <row r="47" spans="1:27" x14ac:dyDescent="0.3">
      <c r="A47" s="6"/>
      <c r="B47" s="6"/>
      <c r="C47" s="6"/>
      <c r="D47" s="6"/>
      <c r="E47" s="6"/>
      <c r="F47" s="6"/>
      <c r="G47" s="6"/>
      <c r="H47" s="6"/>
      <c r="I47" s="6"/>
      <c r="J47" s="6"/>
      <c r="K47" s="6"/>
      <c r="L47" s="6"/>
      <c r="M47" s="6"/>
    </row>
    <row r="48" spans="1:27" x14ac:dyDescent="0.3">
      <c r="A48" s="6"/>
      <c r="B48" s="6"/>
      <c r="C48" s="6"/>
      <c r="D48" s="6"/>
      <c r="E48" s="6"/>
      <c r="F48" s="6"/>
      <c r="G48" s="6"/>
      <c r="H48" s="6"/>
      <c r="I48" s="6"/>
      <c r="J48" s="6"/>
      <c r="K48" s="6"/>
      <c r="L48" s="6"/>
      <c r="M48" s="6"/>
    </row>
    <row r="49" spans="1:18" x14ac:dyDescent="0.3">
      <c r="A49" s="6"/>
      <c r="B49" s="6"/>
      <c r="C49" s="6"/>
      <c r="D49" s="6"/>
      <c r="E49" s="6"/>
      <c r="F49" s="6"/>
      <c r="G49" s="6"/>
      <c r="H49" s="6"/>
      <c r="I49" s="6"/>
      <c r="J49" s="6"/>
      <c r="K49" s="6"/>
      <c r="L49" s="6"/>
      <c r="M49" s="6"/>
    </row>
    <row r="50" spans="1:18" x14ac:dyDescent="0.3">
      <c r="A50" s="6"/>
      <c r="B50" s="6"/>
      <c r="C50" s="6"/>
      <c r="D50" s="6"/>
      <c r="E50" s="6"/>
      <c r="F50" s="6"/>
      <c r="G50" s="6"/>
      <c r="H50" s="6"/>
      <c r="I50" s="6"/>
      <c r="J50" s="6"/>
      <c r="K50" s="6"/>
      <c r="L50" s="6"/>
      <c r="M50" s="6"/>
      <c r="R50" s="14"/>
    </row>
    <row r="51" spans="1:18" x14ac:dyDescent="0.3">
      <c r="A51" s="6"/>
      <c r="B51" s="6"/>
      <c r="C51" s="6"/>
      <c r="D51" s="6"/>
      <c r="E51" s="6"/>
      <c r="F51" s="6"/>
      <c r="G51" s="6"/>
      <c r="H51" s="6"/>
      <c r="I51" s="6"/>
      <c r="J51" s="6"/>
      <c r="K51" s="6"/>
      <c r="L51" s="6"/>
      <c r="M51" s="6"/>
    </row>
    <row r="52" spans="1:18" x14ac:dyDescent="0.3">
      <c r="A52" s="6"/>
      <c r="B52" s="6"/>
      <c r="C52" s="6"/>
      <c r="D52" s="6"/>
      <c r="E52" s="6"/>
      <c r="F52" s="6"/>
      <c r="G52" s="6"/>
      <c r="H52" s="6"/>
      <c r="I52" s="6"/>
      <c r="J52" s="6"/>
      <c r="K52" s="6"/>
      <c r="L52" s="6"/>
      <c r="M52" s="6"/>
    </row>
    <row r="53" spans="1:18" x14ac:dyDescent="0.3">
      <c r="A53" s="6"/>
      <c r="B53" s="6"/>
      <c r="C53" s="6"/>
      <c r="D53" s="6"/>
      <c r="E53" s="6"/>
      <c r="F53" s="6"/>
      <c r="G53" s="6"/>
      <c r="H53" s="6"/>
      <c r="I53" s="6"/>
      <c r="J53" s="6"/>
      <c r="K53" s="6"/>
      <c r="L53" s="6"/>
      <c r="M53" s="6"/>
    </row>
    <row r="54" spans="1:18" x14ac:dyDescent="0.3">
      <c r="A54" s="6"/>
      <c r="B54" s="6"/>
      <c r="C54" s="6"/>
      <c r="D54" s="6"/>
      <c r="E54" s="6"/>
      <c r="F54" s="6"/>
      <c r="G54" s="6"/>
      <c r="H54" s="6"/>
      <c r="I54" s="6"/>
      <c r="J54" s="6"/>
      <c r="K54" s="6"/>
      <c r="L54" s="6"/>
      <c r="M54" s="6"/>
    </row>
    <row r="55" spans="1:18" x14ac:dyDescent="0.3">
      <c r="A55" s="6"/>
      <c r="B55" s="6"/>
      <c r="C55" s="6"/>
      <c r="D55" s="6"/>
      <c r="E55" s="6"/>
      <c r="F55" s="6"/>
      <c r="G55" s="6"/>
      <c r="H55" s="6"/>
      <c r="I55" s="6"/>
      <c r="J55" s="6"/>
      <c r="K55" s="6"/>
      <c r="L55" s="6"/>
      <c r="M55" s="6"/>
    </row>
    <row r="56" spans="1:18" x14ac:dyDescent="0.3">
      <c r="A56" s="6"/>
      <c r="B56" s="6"/>
      <c r="C56" s="6"/>
      <c r="D56" s="6"/>
      <c r="E56" s="6"/>
      <c r="F56" s="6"/>
      <c r="G56" s="6"/>
      <c r="H56" s="6"/>
      <c r="I56" s="6"/>
      <c r="J56" s="6"/>
      <c r="K56" s="6"/>
      <c r="L56" s="6"/>
      <c r="M56" s="6"/>
    </row>
    <row r="57" spans="1:18" x14ac:dyDescent="0.3">
      <c r="A57" s="6"/>
      <c r="B57" s="6"/>
      <c r="C57" s="6"/>
      <c r="D57" s="6"/>
      <c r="E57" s="6"/>
      <c r="F57" s="6"/>
      <c r="G57" s="6"/>
      <c r="H57" s="6"/>
      <c r="I57" s="6"/>
      <c r="J57" s="6"/>
      <c r="K57" s="6"/>
      <c r="L57" s="6"/>
      <c r="M57" s="6"/>
    </row>
    <row r="58" spans="1:18" x14ac:dyDescent="0.3">
      <c r="A58" s="6"/>
      <c r="B58" s="6"/>
      <c r="C58" s="6"/>
      <c r="D58" s="6"/>
      <c r="E58" s="6"/>
      <c r="F58" s="6"/>
      <c r="G58" s="6"/>
      <c r="H58" s="6"/>
      <c r="I58" s="6"/>
      <c r="J58" s="6"/>
      <c r="K58" s="6"/>
      <c r="L58" s="6"/>
      <c r="M58" s="6"/>
    </row>
    <row r="59" spans="1:18" x14ac:dyDescent="0.3">
      <c r="A59" s="6"/>
      <c r="B59" s="6"/>
      <c r="C59" s="6"/>
      <c r="D59" s="6"/>
      <c r="E59" s="6"/>
      <c r="F59" s="6"/>
      <c r="G59" s="6"/>
      <c r="H59" s="6"/>
      <c r="I59" s="6"/>
      <c r="J59" s="6"/>
      <c r="K59" s="6"/>
      <c r="L59" s="6"/>
      <c r="M59" s="6"/>
    </row>
    <row r="60" spans="1:18" x14ac:dyDescent="0.3">
      <c r="A60" s="6"/>
      <c r="B60" s="6"/>
      <c r="C60" s="6"/>
      <c r="D60" s="6"/>
      <c r="E60" s="6"/>
      <c r="F60" s="6"/>
      <c r="G60" s="6"/>
      <c r="H60" s="6"/>
      <c r="I60" s="6"/>
      <c r="J60" s="6"/>
      <c r="K60" s="6"/>
      <c r="L60" s="6"/>
      <c r="M60" s="6"/>
    </row>
    <row r="61" spans="1:18" x14ac:dyDescent="0.3">
      <c r="A61" s="6"/>
      <c r="B61" s="6"/>
      <c r="C61" s="6"/>
      <c r="D61" s="6"/>
      <c r="E61" s="6"/>
      <c r="F61" s="6"/>
      <c r="G61" s="6"/>
      <c r="H61" s="6"/>
      <c r="I61" s="6"/>
      <c r="J61" s="6"/>
      <c r="K61" s="6"/>
      <c r="L61" s="6"/>
      <c r="M61" s="6"/>
    </row>
    <row r="62" spans="1:18" x14ac:dyDescent="0.3">
      <c r="A62" s="6"/>
      <c r="B62" s="6"/>
      <c r="C62" s="6"/>
      <c r="D62" s="6"/>
      <c r="E62" s="6"/>
      <c r="F62" s="6"/>
      <c r="G62" s="6"/>
      <c r="H62" s="6"/>
      <c r="I62" s="6"/>
      <c r="J62" s="6"/>
      <c r="K62" s="6"/>
      <c r="L62" s="6"/>
      <c r="M62" s="6"/>
    </row>
    <row r="63" spans="1:18" x14ac:dyDescent="0.3">
      <c r="A63" s="6"/>
      <c r="B63" s="6"/>
      <c r="C63" s="6"/>
      <c r="D63" s="6"/>
      <c r="E63" s="6"/>
      <c r="F63" s="6"/>
      <c r="G63" s="6"/>
      <c r="H63" s="6"/>
      <c r="I63" s="6"/>
      <c r="J63" s="6"/>
      <c r="K63" s="6"/>
      <c r="L63" s="6"/>
      <c r="M63" s="6"/>
    </row>
    <row r="64" spans="1:18" x14ac:dyDescent="0.3">
      <c r="A64" s="6"/>
      <c r="B64" s="6"/>
      <c r="C64" s="6"/>
      <c r="D64" s="6"/>
      <c r="E64" s="6"/>
      <c r="F64" s="6"/>
      <c r="G64" s="6"/>
      <c r="H64" s="6"/>
      <c r="I64" s="6"/>
      <c r="J64" s="6"/>
      <c r="K64" s="6"/>
      <c r="L64" s="6"/>
      <c r="M64" s="6"/>
    </row>
    <row r="65" spans="1:13" x14ac:dyDescent="0.3">
      <c r="A65" s="6"/>
      <c r="B65" s="6"/>
      <c r="C65" s="6"/>
      <c r="D65" s="6"/>
      <c r="E65" s="6"/>
      <c r="F65" s="6"/>
      <c r="G65" s="6"/>
      <c r="H65" s="6"/>
      <c r="I65" s="6"/>
      <c r="J65" s="6"/>
      <c r="K65" s="6"/>
      <c r="L65" s="6"/>
      <c r="M65" s="6"/>
    </row>
    <row r="66" spans="1:13" x14ac:dyDescent="0.3">
      <c r="A66" s="6"/>
      <c r="B66" s="6"/>
      <c r="C66" s="6"/>
      <c r="D66" s="6"/>
      <c r="E66" s="6"/>
      <c r="F66" s="6"/>
      <c r="G66" s="6"/>
      <c r="H66" s="6"/>
      <c r="I66" s="6"/>
      <c r="J66" s="6"/>
      <c r="K66" s="6"/>
      <c r="L66" s="6"/>
      <c r="M66" s="6"/>
    </row>
    <row r="67" spans="1:13" x14ac:dyDescent="0.3">
      <c r="A67" s="6"/>
      <c r="B67" s="6"/>
      <c r="C67" s="6"/>
      <c r="D67" s="6"/>
      <c r="E67" s="6"/>
      <c r="F67" s="6"/>
      <c r="G67" s="6"/>
      <c r="H67" s="6"/>
      <c r="I67" s="6"/>
      <c r="J67" s="6"/>
      <c r="K67" s="6"/>
      <c r="L67" s="6"/>
      <c r="M67" s="6"/>
    </row>
    <row r="68" spans="1:13" x14ac:dyDescent="0.3">
      <c r="A68" s="6"/>
      <c r="B68" s="6"/>
      <c r="C68" s="6"/>
      <c r="D68" s="6"/>
      <c r="E68" s="6"/>
      <c r="F68" s="6"/>
      <c r="G68" s="6"/>
      <c r="H68" s="6"/>
      <c r="I68" s="6"/>
      <c r="J68" s="6"/>
      <c r="K68" s="6"/>
      <c r="L68" s="6"/>
      <c r="M68" s="6"/>
    </row>
    <row r="69" spans="1:13" x14ac:dyDescent="0.3">
      <c r="A69" s="6"/>
      <c r="B69" s="6"/>
      <c r="C69" s="6"/>
      <c r="D69" s="6"/>
      <c r="E69" s="6"/>
      <c r="F69" s="6"/>
      <c r="G69" s="6"/>
      <c r="H69" s="6"/>
      <c r="I69" s="6"/>
      <c r="J69" s="6"/>
      <c r="K69" s="6"/>
      <c r="L69" s="6"/>
      <c r="M69" s="6"/>
    </row>
    <row r="70" spans="1:13" x14ac:dyDescent="0.3">
      <c r="A70" s="6"/>
      <c r="B70" s="6"/>
      <c r="C70" s="6"/>
      <c r="D70" s="6"/>
      <c r="E70" s="6"/>
      <c r="F70" s="6"/>
      <c r="G70" s="6"/>
      <c r="H70" s="6"/>
      <c r="I70" s="6"/>
      <c r="J70" s="6"/>
      <c r="K70" s="6"/>
      <c r="L70" s="6"/>
      <c r="M70" s="6"/>
    </row>
    <row r="71" spans="1:13" x14ac:dyDescent="0.3">
      <c r="A71" s="6"/>
      <c r="B71" s="6"/>
      <c r="C71" s="6"/>
      <c r="D71" s="6"/>
      <c r="E71" s="6"/>
      <c r="F71" s="6"/>
      <c r="G71" s="6"/>
      <c r="H71" s="6"/>
      <c r="I71" s="6"/>
      <c r="J71" s="6"/>
      <c r="K71" s="6"/>
      <c r="L71" s="6"/>
      <c r="M71" s="6"/>
    </row>
    <row r="72" spans="1:13" x14ac:dyDescent="0.3">
      <c r="A72" s="6"/>
      <c r="B72" s="6"/>
      <c r="C72" s="6"/>
      <c r="D72" s="6"/>
      <c r="E72" s="6"/>
      <c r="F72" s="6"/>
      <c r="G72" s="6"/>
      <c r="H72" s="6"/>
      <c r="I72" s="6"/>
      <c r="J72" s="6"/>
      <c r="K72" s="6"/>
      <c r="L72" s="6"/>
      <c r="M72" s="6"/>
    </row>
    <row r="73" spans="1:13" x14ac:dyDescent="0.3">
      <c r="A73" s="6"/>
      <c r="B73" s="6"/>
      <c r="C73" s="6"/>
      <c r="D73" s="6"/>
      <c r="E73" s="6"/>
      <c r="F73" s="6"/>
      <c r="G73" s="6"/>
      <c r="H73" s="6"/>
      <c r="I73" s="6"/>
      <c r="J73" s="6"/>
      <c r="K73" s="6"/>
      <c r="L73" s="6"/>
      <c r="M73" s="6"/>
    </row>
    <row r="74" spans="1:13" x14ac:dyDescent="0.3">
      <c r="A74" s="6"/>
      <c r="B74" s="6"/>
      <c r="C74" s="6"/>
      <c r="D74" s="6"/>
      <c r="E74" s="6"/>
      <c r="F74" s="6"/>
      <c r="G74" s="6"/>
      <c r="H74" s="6"/>
      <c r="I74" s="6"/>
      <c r="J74" s="6"/>
      <c r="K74" s="6"/>
      <c r="L74" s="6"/>
      <c r="M74" s="6"/>
    </row>
    <row r="75" spans="1:13" x14ac:dyDescent="0.3">
      <c r="A75" s="6"/>
      <c r="B75" s="6"/>
      <c r="C75" s="6"/>
      <c r="D75" s="6"/>
      <c r="E75" s="6"/>
      <c r="F75" s="6"/>
      <c r="G75" s="6"/>
      <c r="H75" s="6"/>
      <c r="I75" s="6"/>
      <c r="J75" s="6"/>
      <c r="K75" s="6"/>
      <c r="L75" s="6"/>
      <c r="M75" s="6"/>
    </row>
    <row r="76" spans="1:13" x14ac:dyDescent="0.3">
      <c r="A76" s="6"/>
      <c r="B76" s="6"/>
      <c r="C76" s="6"/>
      <c r="D76" s="6"/>
      <c r="E76" s="6"/>
      <c r="F76" s="6"/>
      <c r="G76" s="6"/>
      <c r="H76" s="6"/>
      <c r="I76" s="6"/>
      <c r="J76" s="6"/>
      <c r="K76" s="6"/>
      <c r="L76" s="6"/>
      <c r="M76" s="6"/>
    </row>
    <row r="77" spans="1:13" x14ac:dyDescent="0.3">
      <c r="A77" s="6"/>
      <c r="B77" s="6"/>
      <c r="C77" s="6"/>
      <c r="D77" s="6"/>
      <c r="E77" s="6"/>
      <c r="F77" s="6"/>
      <c r="G77" s="6"/>
      <c r="H77" s="6"/>
      <c r="I77" s="6"/>
      <c r="J77" s="6"/>
      <c r="K77" s="6"/>
      <c r="L77" s="6"/>
      <c r="M77" s="6"/>
    </row>
    <row r="78" spans="1:13" x14ac:dyDescent="0.3">
      <c r="A78" s="6"/>
      <c r="B78" s="6"/>
      <c r="C78" s="6"/>
      <c r="D78" s="6"/>
      <c r="E78" s="6"/>
      <c r="F78" s="6"/>
      <c r="G78" s="6"/>
      <c r="H78" s="6"/>
      <c r="I78" s="6"/>
      <c r="J78" s="6"/>
      <c r="K78" s="6"/>
      <c r="L78" s="6"/>
      <c r="M78" s="6"/>
    </row>
    <row r="79" spans="1:13" x14ac:dyDescent="0.3">
      <c r="A79" s="6"/>
      <c r="B79" s="6"/>
      <c r="C79" s="6"/>
      <c r="D79" s="6"/>
      <c r="E79" s="6"/>
      <c r="F79" s="6"/>
      <c r="G79" s="6"/>
      <c r="H79" s="6"/>
      <c r="I79" s="6"/>
      <c r="J79" s="6"/>
      <c r="K79" s="6"/>
      <c r="L79" s="6"/>
      <c r="M79" s="6"/>
    </row>
    <row r="80" spans="1:13" x14ac:dyDescent="0.3">
      <c r="A80" s="6"/>
      <c r="B80" s="6"/>
      <c r="C80" s="6"/>
      <c r="D80" s="6"/>
      <c r="E80" s="6"/>
      <c r="F80" s="6"/>
      <c r="G80" s="6"/>
      <c r="H80" s="6"/>
      <c r="I80" s="6"/>
      <c r="J80" s="6"/>
      <c r="K80" s="6"/>
      <c r="L80" s="6"/>
      <c r="M80" s="6"/>
    </row>
    <row r="81" spans="1:13" x14ac:dyDescent="0.3">
      <c r="A81" s="6"/>
      <c r="B81" s="6"/>
      <c r="C81" s="6"/>
      <c r="D81" s="6"/>
      <c r="E81" s="6"/>
      <c r="F81" s="6"/>
      <c r="G81" s="6"/>
      <c r="H81" s="6"/>
      <c r="I81" s="6"/>
      <c r="J81" s="6"/>
      <c r="K81" s="6"/>
      <c r="L81" s="6"/>
      <c r="M81" s="6"/>
    </row>
    <row r="82" spans="1:13" x14ac:dyDescent="0.3">
      <c r="A82" s="6"/>
      <c r="B82" s="6"/>
      <c r="C82" s="6"/>
      <c r="D82" s="6"/>
      <c r="E82" s="6"/>
      <c r="F82" s="6"/>
      <c r="G82" s="6"/>
      <c r="H82" s="6"/>
      <c r="I82" s="6"/>
      <c r="J82" s="6"/>
      <c r="K82" s="6"/>
      <c r="L82" s="6"/>
      <c r="M82" s="6"/>
    </row>
    <row r="83" spans="1:13" x14ac:dyDescent="0.3">
      <c r="A83" s="6"/>
      <c r="B83" s="6"/>
      <c r="C83" s="6"/>
      <c r="D83" s="6"/>
      <c r="E83" s="6"/>
      <c r="F83" s="6"/>
      <c r="G83" s="6"/>
      <c r="H83" s="6"/>
      <c r="I83" s="6"/>
      <c r="J83" s="6"/>
      <c r="K83" s="6"/>
      <c r="L83" s="6"/>
      <c r="M83" s="6"/>
    </row>
    <row r="84" spans="1:13" x14ac:dyDescent="0.3">
      <c r="A84" s="6"/>
      <c r="B84" s="6"/>
      <c r="C84" s="6"/>
      <c r="D84" s="6"/>
      <c r="E84" s="6"/>
      <c r="F84" s="6"/>
      <c r="G84" s="6"/>
      <c r="H84" s="6"/>
      <c r="I84" s="6"/>
      <c r="J84" s="6"/>
      <c r="K84" s="6"/>
      <c r="L84" s="6"/>
      <c r="M84" s="6"/>
    </row>
    <row r="85" spans="1:13" x14ac:dyDescent="0.3">
      <c r="M85" s="6"/>
    </row>
  </sheetData>
  <phoneticPr fontId="16"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1AACF-3DA7-41FB-B4F0-B4D89CF5DEE5}">
  <sheetPr>
    <tabColor theme="5" tint="-0.499984740745262"/>
  </sheetPr>
  <dimension ref="A1:P28"/>
  <sheetViews>
    <sheetView zoomScale="85" zoomScaleNormal="85" workbookViewId="0">
      <selection activeCell="B1" sqref="B1"/>
    </sheetView>
  </sheetViews>
  <sheetFormatPr defaultRowHeight="14" x14ac:dyDescent="0.3"/>
  <cols>
    <col min="1" max="1" width="24.83203125" style="1" customWidth="1"/>
    <col min="2" max="16" width="25.75" customWidth="1"/>
    <col min="17" max="17" width="9.4140625" customWidth="1"/>
  </cols>
  <sheetData>
    <row r="1" spans="1:16" x14ac:dyDescent="0.3">
      <c r="B1" t="s">
        <v>0</v>
      </c>
      <c r="C1" t="s">
        <v>1</v>
      </c>
      <c r="D1" t="s">
        <v>2</v>
      </c>
      <c r="E1" t="s">
        <v>3</v>
      </c>
      <c r="F1">
        <v>2014</v>
      </c>
      <c r="G1">
        <v>2015</v>
      </c>
      <c r="H1">
        <v>2016</v>
      </c>
      <c r="I1">
        <v>2017</v>
      </c>
      <c r="J1">
        <v>2018</v>
      </c>
      <c r="K1">
        <v>2019</v>
      </c>
      <c r="L1">
        <v>2020</v>
      </c>
      <c r="M1">
        <v>2021</v>
      </c>
      <c r="N1">
        <v>2022</v>
      </c>
      <c r="O1">
        <v>2023</v>
      </c>
      <c r="P1">
        <v>2024</v>
      </c>
    </row>
    <row r="2" spans="1:16" x14ac:dyDescent="0.3">
      <c r="A2" s="1">
        <v>1</v>
      </c>
      <c r="C2" t="s">
        <v>90</v>
      </c>
      <c r="D2" t="s">
        <v>90</v>
      </c>
      <c r="E2" t="s">
        <v>90</v>
      </c>
      <c r="F2" t="s">
        <v>90</v>
      </c>
      <c r="G2" t="s">
        <v>90</v>
      </c>
      <c r="H2" t="s">
        <v>90</v>
      </c>
      <c r="I2" t="s">
        <v>90</v>
      </c>
      <c r="J2" t="s">
        <v>90</v>
      </c>
      <c r="K2" t="s">
        <v>90</v>
      </c>
      <c r="L2" t="s">
        <v>90</v>
      </c>
      <c r="M2" t="s">
        <v>90</v>
      </c>
      <c r="N2" t="s">
        <v>90</v>
      </c>
      <c r="O2" t="s">
        <v>90</v>
      </c>
      <c r="P2" t="s">
        <v>90</v>
      </c>
    </row>
    <row r="3" spans="1:16" x14ac:dyDescent="0.3">
      <c r="A3" s="1">
        <v>2</v>
      </c>
      <c r="C3" t="s">
        <v>15</v>
      </c>
      <c r="D3" t="s">
        <v>15</v>
      </c>
      <c r="E3" t="s">
        <v>15</v>
      </c>
      <c r="F3" t="s">
        <v>15</v>
      </c>
      <c r="G3" t="s">
        <v>15</v>
      </c>
      <c r="H3" t="s">
        <v>15</v>
      </c>
      <c r="I3" t="s">
        <v>15</v>
      </c>
      <c r="J3" t="s">
        <v>15</v>
      </c>
      <c r="K3" t="s">
        <v>15</v>
      </c>
      <c r="L3" t="s">
        <v>15</v>
      </c>
      <c r="M3" t="s">
        <v>15</v>
      </c>
      <c r="N3" t="s">
        <v>15</v>
      </c>
      <c r="O3" t="s">
        <v>15</v>
      </c>
      <c r="P3" t="s">
        <v>15</v>
      </c>
    </row>
    <row r="4" spans="1:16" x14ac:dyDescent="0.3">
      <c r="A4" s="1">
        <v>3</v>
      </c>
      <c r="B4" t="s">
        <v>72</v>
      </c>
      <c r="C4" t="s">
        <v>4</v>
      </c>
      <c r="D4" t="str">
        <f>C4&amp;" and 1"</f>
        <v>exp geographic locations/ and 1</v>
      </c>
      <c r="E4" t="str">
        <f>C4&amp;" and 1 and 2"</f>
        <v>exp geographic locations/ and 1 and 2</v>
      </c>
      <c r="F4" t="str">
        <f>$C4&amp;" and 1 and "&amp;F$1&amp;"*.dt."</f>
        <v>exp geographic locations/ and 1 and 2014*.dt.</v>
      </c>
      <c r="G4" t="str">
        <f t="shared" ref="G4:P19" si="0">$C4&amp;" and 1 and "&amp;G$1&amp;"*.dt."</f>
        <v>exp geographic locations/ and 1 and 2015*.dt.</v>
      </c>
      <c r="H4" t="str">
        <f t="shared" si="0"/>
        <v>exp geographic locations/ and 1 and 2016*.dt.</v>
      </c>
      <c r="I4" t="str">
        <f t="shared" si="0"/>
        <v>exp geographic locations/ and 1 and 2017*.dt.</v>
      </c>
      <c r="J4" t="str">
        <f t="shared" si="0"/>
        <v>exp geographic locations/ and 1 and 2018*.dt.</v>
      </c>
      <c r="K4" t="str">
        <f t="shared" si="0"/>
        <v>exp geographic locations/ and 1 and 2019*.dt.</v>
      </c>
      <c r="L4" t="str">
        <f t="shared" si="0"/>
        <v>exp geographic locations/ and 1 and 2020*.dt.</v>
      </c>
      <c r="M4" t="str">
        <f t="shared" si="0"/>
        <v>exp geographic locations/ and 1 and 2021*.dt.</v>
      </c>
      <c r="N4" t="str">
        <f t="shared" si="0"/>
        <v>exp geographic locations/ and 1 and 2022*.dt.</v>
      </c>
      <c r="O4" t="str">
        <f t="shared" si="0"/>
        <v>exp geographic locations/ and 1 and 2023*.dt.</v>
      </c>
      <c r="P4" t="str">
        <f>$C4&amp;" and 1 and "&amp;P$1&amp;"*.dt."</f>
        <v>exp geographic locations/ and 1 and 2024*.dt.</v>
      </c>
    </row>
    <row r="5" spans="1:16" ht="14.5" x14ac:dyDescent="0.35">
      <c r="A5" s="1">
        <v>4</v>
      </c>
      <c r="B5" s="2" t="s">
        <v>73</v>
      </c>
      <c r="C5" t="s">
        <v>17</v>
      </c>
      <c r="D5" t="str">
        <f t="shared" ref="D5:D28" si="1">C5&amp;" and 1"</f>
        <v>(exp United States/ or Puerto Rico/ or United States Virgin Islands/) and 1</v>
      </c>
      <c r="E5" t="str">
        <f t="shared" ref="E5:E28" si="2">C5&amp;" and 1 and 2"</f>
        <v>(exp United States/ or Puerto Rico/ or United States Virgin Islands/) and 1 and 2</v>
      </c>
      <c r="F5" t="str">
        <f t="shared" ref="F5:P28" si="3">$C5&amp;" and 1 and "&amp;F$1&amp;"*.dt."</f>
        <v>(exp United States/ or Puerto Rico/ or United States Virgin Islands/) and 1 and 2014*.dt.</v>
      </c>
      <c r="G5" t="str">
        <f t="shared" si="0"/>
        <v>(exp United States/ or Puerto Rico/ or United States Virgin Islands/) and 1 and 2015*.dt.</v>
      </c>
      <c r="H5" t="str">
        <f t="shared" si="0"/>
        <v>(exp United States/ or Puerto Rico/ or United States Virgin Islands/) and 1 and 2016*.dt.</v>
      </c>
      <c r="I5" t="str">
        <f t="shared" si="0"/>
        <v>(exp United States/ or Puerto Rico/ or United States Virgin Islands/) and 1 and 2017*.dt.</v>
      </c>
      <c r="J5" t="str">
        <f t="shared" si="0"/>
        <v>(exp United States/ or Puerto Rico/ or United States Virgin Islands/) and 1 and 2018*.dt.</v>
      </c>
      <c r="K5" t="str">
        <f t="shared" si="0"/>
        <v>(exp United States/ or Puerto Rico/ or United States Virgin Islands/) and 1 and 2019*.dt.</v>
      </c>
      <c r="L5" t="str">
        <f t="shared" si="0"/>
        <v>(exp United States/ or Puerto Rico/ or United States Virgin Islands/) and 1 and 2020*.dt.</v>
      </c>
      <c r="M5" t="str">
        <f t="shared" si="0"/>
        <v>(exp United States/ or Puerto Rico/ or United States Virgin Islands/) and 1 and 2021*.dt.</v>
      </c>
      <c r="N5" t="str">
        <f t="shared" si="0"/>
        <v>(exp United States/ or Puerto Rico/ or United States Virgin Islands/) and 1 and 2022*.dt.</v>
      </c>
      <c r="O5" t="str">
        <f t="shared" si="0"/>
        <v>(exp United States/ or Puerto Rico/ or United States Virgin Islands/) and 1 and 2023*.dt.</v>
      </c>
      <c r="P5" t="str">
        <f t="shared" si="0"/>
        <v>(exp United States/ or Puerto Rico/ or United States Virgin Islands/) and 1 and 2024*.dt.</v>
      </c>
    </row>
    <row r="6" spans="1:16" x14ac:dyDescent="0.3">
      <c r="A6" s="1">
        <v>5</v>
      </c>
      <c r="B6" t="s">
        <v>36</v>
      </c>
      <c r="C6" t="s">
        <v>18</v>
      </c>
      <c r="D6" t="str">
        <f>C6&amp;" and 1"</f>
        <v>(north america/ or exp canada/ or greenland/ or mexico/ ) and 1</v>
      </c>
      <c r="E6" t="str">
        <f>C6&amp;" and 1 and 2"</f>
        <v>(north america/ or exp canada/ or greenland/ or mexico/ ) and 1 and 2</v>
      </c>
      <c r="F6" t="str">
        <f t="shared" si="3"/>
        <v>(north america/ or exp canada/ or greenland/ or mexico/ ) and 1 and 2014*.dt.</v>
      </c>
      <c r="G6" t="str">
        <f t="shared" si="3"/>
        <v>(north america/ or exp canada/ or greenland/ or mexico/ ) and 1 and 2015*.dt.</v>
      </c>
      <c r="H6" t="str">
        <f t="shared" si="3"/>
        <v>(north america/ or exp canada/ or greenland/ or mexico/ ) and 1 and 2016*.dt.</v>
      </c>
      <c r="I6" t="str">
        <f t="shared" si="3"/>
        <v>(north america/ or exp canada/ or greenland/ or mexico/ ) and 1 and 2017*.dt.</v>
      </c>
      <c r="J6" t="str">
        <f t="shared" si="3"/>
        <v>(north america/ or exp canada/ or greenland/ or mexico/ ) and 1 and 2018*.dt.</v>
      </c>
      <c r="K6" t="str">
        <f t="shared" si="3"/>
        <v>(north america/ or exp canada/ or greenland/ or mexico/ ) and 1 and 2019*.dt.</v>
      </c>
      <c r="L6" t="str">
        <f t="shared" si="3"/>
        <v>(north america/ or exp canada/ or greenland/ or mexico/ ) and 1 and 2020*.dt.</v>
      </c>
      <c r="M6" t="str">
        <f t="shared" si="3"/>
        <v>(north america/ or exp canada/ or greenland/ or mexico/ ) and 1 and 2021*.dt.</v>
      </c>
      <c r="N6" t="str">
        <f t="shared" si="3"/>
        <v>(north america/ or exp canada/ or greenland/ or mexico/ ) and 1 and 2022*.dt.</v>
      </c>
      <c r="O6" t="str">
        <f t="shared" si="3"/>
        <v>(north america/ or exp canada/ or greenland/ or mexico/ ) and 1 and 2023*.dt.</v>
      </c>
      <c r="P6" t="str">
        <f t="shared" si="3"/>
        <v>(north america/ or exp canada/ or greenland/ or mexico/ ) and 1 and 2024*.dt.</v>
      </c>
    </row>
    <row r="7" spans="1:16" x14ac:dyDescent="0.3">
      <c r="A7" s="1">
        <v>6</v>
      </c>
      <c r="B7" t="s">
        <v>74</v>
      </c>
      <c r="C7" t="s">
        <v>10</v>
      </c>
      <c r="D7" t="str">
        <f t="shared" si="1"/>
        <v>exp united kingdom/ and 1</v>
      </c>
      <c r="E7" t="str">
        <f t="shared" si="2"/>
        <v>exp united kingdom/ and 1 and 2</v>
      </c>
      <c r="F7" t="str">
        <f t="shared" si="3"/>
        <v>exp united kingdom/ and 1 and 2014*.dt.</v>
      </c>
      <c r="G7" t="str">
        <f t="shared" si="0"/>
        <v>exp united kingdom/ and 1 and 2015*.dt.</v>
      </c>
      <c r="H7" t="str">
        <f t="shared" si="0"/>
        <v>exp united kingdom/ and 1 and 2016*.dt.</v>
      </c>
      <c r="I7" t="str">
        <f t="shared" si="0"/>
        <v>exp united kingdom/ and 1 and 2017*.dt.</v>
      </c>
      <c r="J7" t="str">
        <f t="shared" si="0"/>
        <v>exp united kingdom/ and 1 and 2018*.dt.</v>
      </c>
      <c r="K7" t="str">
        <f t="shared" si="0"/>
        <v>exp united kingdom/ and 1 and 2019*.dt.</v>
      </c>
      <c r="L7" t="str">
        <f t="shared" si="0"/>
        <v>exp united kingdom/ and 1 and 2020*.dt.</v>
      </c>
      <c r="M7" t="str">
        <f t="shared" si="0"/>
        <v>exp united kingdom/ and 1 and 2021*.dt.</v>
      </c>
      <c r="N7" t="str">
        <f t="shared" si="0"/>
        <v>exp united kingdom/ and 1 and 2022*.dt.</v>
      </c>
      <c r="O7" t="str">
        <f t="shared" si="0"/>
        <v>exp united kingdom/ and 1 and 2023*.dt.</v>
      </c>
      <c r="P7" t="str">
        <f t="shared" si="0"/>
        <v>exp united kingdom/ and 1 and 2024*.dt.</v>
      </c>
    </row>
    <row r="8" spans="1:16" x14ac:dyDescent="0.3">
      <c r="A8" s="1">
        <v>7</v>
      </c>
      <c r="B8" t="s">
        <v>37</v>
      </c>
      <c r="C8" t="s">
        <v>16</v>
      </c>
      <c r="D8" t="str">
        <f>C8&amp;" and 1"</f>
        <v>(europe/ or european alpine region/ or andorra/ or austria/ or balkan peninsula/ or belgium/ or exp europe, eastern/ or exp france/ or exp germany/ or gibraltar/ or greece/ or ireland/ or exp italy/ or liechtenstein/ or luxembourg/ or exp mediterranean region/ or monaco/ or netherlands/ or portugal/ or san marino/ or exp "scandinavian and nordic countries"/ or spain/ or switzerland/ or exp transcaucasia/ or vatican city/) and 1</v>
      </c>
      <c r="E8" t="str">
        <f t="shared" si="2"/>
        <v>(europe/ or european alpine region/ or andorra/ or austria/ or balkan peninsula/ or belgium/ or exp europe, eastern/ or exp france/ or exp germany/ or gibraltar/ or greece/ or ireland/ or exp italy/ or liechtenstein/ or luxembourg/ or exp mediterranean region/ or monaco/ or netherlands/ or portugal/ or san marino/ or exp "scandinavian and nordic countries"/ or spain/ or switzerland/ or exp transcaucasia/ or vatican city/) and 1 and 2</v>
      </c>
      <c r="F8" t="str">
        <f t="shared" si="3"/>
        <v>(europe/ or european alpine region/ or andorra/ or austria/ or balkan peninsula/ or belgium/ or exp europe, eastern/ or exp france/ or exp germany/ or gibraltar/ or greece/ or ireland/ or exp italy/ or liechtenstein/ or luxembourg/ or exp mediterranean region/ or monaco/ or netherlands/ or portugal/ or san marino/ or exp "scandinavian and nordic countries"/ or spain/ or switzerland/ or exp transcaucasia/ or vatican city/) and 1 and 2014*.dt.</v>
      </c>
      <c r="G8" t="str">
        <f t="shared" si="0"/>
        <v>(europe/ or european alpine region/ or andorra/ or austria/ or balkan peninsula/ or belgium/ or exp europe, eastern/ or exp france/ or exp germany/ or gibraltar/ or greece/ or ireland/ or exp italy/ or liechtenstein/ or luxembourg/ or exp mediterranean region/ or monaco/ or netherlands/ or portugal/ or san marino/ or exp "scandinavian and nordic countries"/ or spain/ or switzerland/ or exp transcaucasia/ or vatican city/) and 1 and 2015*.dt.</v>
      </c>
      <c r="H8" t="str">
        <f t="shared" si="0"/>
        <v>(europe/ or european alpine region/ or andorra/ or austria/ or balkan peninsula/ or belgium/ or exp europe, eastern/ or exp france/ or exp germany/ or gibraltar/ or greece/ or ireland/ or exp italy/ or liechtenstein/ or luxembourg/ or exp mediterranean region/ or monaco/ or netherlands/ or portugal/ or san marino/ or exp "scandinavian and nordic countries"/ or spain/ or switzerland/ or exp transcaucasia/ or vatican city/) and 1 and 2016*.dt.</v>
      </c>
      <c r="I8" t="str">
        <f t="shared" si="0"/>
        <v>(europe/ or european alpine region/ or andorra/ or austria/ or balkan peninsula/ or belgium/ or exp europe, eastern/ or exp france/ or exp germany/ or gibraltar/ or greece/ or ireland/ or exp italy/ or liechtenstein/ or luxembourg/ or exp mediterranean region/ or monaco/ or netherlands/ or portugal/ or san marino/ or exp "scandinavian and nordic countries"/ or spain/ or switzerland/ or exp transcaucasia/ or vatican city/) and 1 and 2017*.dt.</v>
      </c>
      <c r="J8" t="str">
        <f t="shared" si="0"/>
        <v>(europe/ or european alpine region/ or andorra/ or austria/ or balkan peninsula/ or belgium/ or exp europe, eastern/ or exp france/ or exp germany/ or gibraltar/ or greece/ or ireland/ or exp italy/ or liechtenstein/ or luxembourg/ or exp mediterranean region/ or monaco/ or netherlands/ or portugal/ or san marino/ or exp "scandinavian and nordic countries"/ or spain/ or switzerland/ or exp transcaucasia/ or vatican city/) and 1 and 2018*.dt.</v>
      </c>
      <c r="K8" t="str">
        <f t="shared" si="0"/>
        <v>(europe/ or european alpine region/ or andorra/ or austria/ or balkan peninsula/ or belgium/ or exp europe, eastern/ or exp france/ or exp germany/ or gibraltar/ or greece/ or ireland/ or exp italy/ or liechtenstein/ or luxembourg/ or exp mediterranean region/ or monaco/ or netherlands/ or portugal/ or san marino/ or exp "scandinavian and nordic countries"/ or spain/ or switzerland/ or exp transcaucasia/ or vatican city/) and 1 and 2019*.dt.</v>
      </c>
      <c r="L8" t="str">
        <f t="shared" si="0"/>
        <v>(europe/ or european alpine region/ or andorra/ or austria/ or balkan peninsula/ or belgium/ or exp europe, eastern/ or exp france/ or exp germany/ or gibraltar/ or greece/ or ireland/ or exp italy/ or liechtenstein/ or luxembourg/ or exp mediterranean region/ or monaco/ or netherlands/ or portugal/ or san marino/ or exp "scandinavian and nordic countries"/ or spain/ or switzerland/ or exp transcaucasia/ or vatican city/) and 1 and 2020*.dt.</v>
      </c>
      <c r="M8" t="str">
        <f t="shared" si="0"/>
        <v>(europe/ or european alpine region/ or andorra/ or austria/ or balkan peninsula/ or belgium/ or exp europe, eastern/ or exp france/ or exp germany/ or gibraltar/ or greece/ or ireland/ or exp italy/ or liechtenstein/ or luxembourg/ or exp mediterranean region/ or monaco/ or netherlands/ or portugal/ or san marino/ or exp "scandinavian and nordic countries"/ or spain/ or switzerland/ or exp transcaucasia/ or vatican city/) and 1 and 2021*.dt.</v>
      </c>
      <c r="N8" t="str">
        <f t="shared" si="0"/>
        <v>(europe/ or european alpine region/ or andorra/ or austria/ or balkan peninsula/ or belgium/ or exp europe, eastern/ or exp france/ or exp germany/ or gibraltar/ or greece/ or ireland/ or exp italy/ or liechtenstein/ or luxembourg/ or exp mediterranean region/ or monaco/ or netherlands/ or portugal/ or san marino/ or exp "scandinavian and nordic countries"/ or spain/ or switzerland/ or exp transcaucasia/ or vatican city/) and 1 and 2022*.dt.</v>
      </c>
      <c r="O8" t="str">
        <f t="shared" si="0"/>
        <v>(europe/ or european alpine region/ or andorra/ or austria/ or balkan peninsula/ or belgium/ or exp europe, eastern/ or exp france/ or exp germany/ or gibraltar/ or greece/ or ireland/ or exp italy/ or liechtenstein/ or luxembourg/ or exp mediterranean region/ or monaco/ or netherlands/ or portugal/ or san marino/ or exp "scandinavian and nordic countries"/ or spain/ or switzerland/ or exp transcaucasia/ or vatican city/) and 1 and 2023*.dt.</v>
      </c>
      <c r="P8" t="str">
        <f t="shared" si="0"/>
        <v>(europe/ or european alpine region/ or andorra/ or austria/ or balkan peninsula/ or belgium/ or exp europe, eastern/ or exp france/ or exp germany/ or gibraltar/ or greece/ or ireland/ or exp italy/ or liechtenstein/ or luxembourg/ or exp mediterranean region/ or monaco/ or netherlands/ or portugal/ or san marino/ or exp "scandinavian and nordic countries"/ or spain/ or switzerland/ or exp transcaucasia/ or vatican city/) and 1 and 2024*.dt.</v>
      </c>
    </row>
    <row r="9" spans="1:16" x14ac:dyDescent="0.3">
      <c r="A9" s="1">
        <v>8</v>
      </c>
      <c r="B9" t="s">
        <v>39</v>
      </c>
      <c r="C9" t="s">
        <v>44</v>
      </c>
      <c r="D9" t="str">
        <f>C9&amp;" and 1"</f>
        <v>exp China/ and 1</v>
      </c>
      <c r="E9" t="str">
        <f>C9&amp;" and 1 and 2"</f>
        <v>exp China/ and 1 and 2</v>
      </c>
      <c r="F9" t="str">
        <f t="shared" si="3"/>
        <v>exp China/ and 1 and 2014*.dt.</v>
      </c>
      <c r="G9" t="str">
        <f t="shared" si="3"/>
        <v>exp China/ and 1 and 2015*.dt.</v>
      </c>
      <c r="H9" t="str">
        <f t="shared" si="3"/>
        <v>exp China/ and 1 and 2016*.dt.</v>
      </c>
      <c r="I9" t="str">
        <f t="shared" si="3"/>
        <v>exp China/ and 1 and 2017*.dt.</v>
      </c>
      <c r="J9" t="str">
        <f t="shared" si="3"/>
        <v>exp China/ and 1 and 2018*.dt.</v>
      </c>
      <c r="K9" t="str">
        <f t="shared" si="3"/>
        <v>exp China/ and 1 and 2019*.dt.</v>
      </c>
      <c r="L9" t="str">
        <f t="shared" si="3"/>
        <v>exp China/ and 1 and 2020*.dt.</v>
      </c>
      <c r="M9" t="str">
        <f t="shared" si="3"/>
        <v>exp China/ and 1 and 2021*.dt.</v>
      </c>
      <c r="N9" t="str">
        <f t="shared" si="3"/>
        <v>exp China/ and 1 and 2022*.dt.</v>
      </c>
      <c r="O9" t="str">
        <f t="shared" si="3"/>
        <v>exp China/ and 1 and 2023*.dt.</v>
      </c>
      <c r="P9" t="str">
        <f t="shared" si="3"/>
        <v>exp China/ and 1 and 2024*.dt.</v>
      </c>
    </row>
    <row r="10" spans="1:16" x14ac:dyDescent="0.3">
      <c r="A10" s="1">
        <v>9</v>
      </c>
      <c r="B10" t="s">
        <v>40</v>
      </c>
      <c r="C10" t="s">
        <v>45</v>
      </c>
      <c r="D10" t="str">
        <f>C10&amp;" and 1"</f>
        <v>(Asia, Eastern/ or exp Japan/ or exp Korea/ or Mongolia/ or Taiwan/) and 1</v>
      </c>
      <c r="E10" t="str">
        <f>C10&amp;" and 1 and 2"</f>
        <v>(Asia, Eastern/ or exp Japan/ or exp Korea/ or Mongolia/ or Taiwan/) and 1 and 2</v>
      </c>
      <c r="F10" t="str">
        <f t="shared" si="3"/>
        <v>(Asia, Eastern/ or exp Japan/ or exp Korea/ or Mongolia/ or Taiwan/) and 1 and 2014*.dt.</v>
      </c>
      <c r="G10" t="str">
        <f t="shared" si="3"/>
        <v>(Asia, Eastern/ or exp Japan/ or exp Korea/ or Mongolia/ or Taiwan/) and 1 and 2015*.dt.</v>
      </c>
      <c r="H10" t="str">
        <f t="shared" si="3"/>
        <v>(Asia, Eastern/ or exp Japan/ or exp Korea/ or Mongolia/ or Taiwan/) and 1 and 2016*.dt.</v>
      </c>
      <c r="I10" t="str">
        <f t="shared" si="3"/>
        <v>(Asia, Eastern/ or exp Japan/ or exp Korea/ or Mongolia/ or Taiwan/) and 1 and 2017*.dt.</v>
      </c>
      <c r="J10" t="str">
        <f t="shared" si="3"/>
        <v>(Asia, Eastern/ or exp Japan/ or exp Korea/ or Mongolia/ or Taiwan/) and 1 and 2018*.dt.</v>
      </c>
      <c r="K10" t="str">
        <f t="shared" si="3"/>
        <v>(Asia, Eastern/ or exp Japan/ or exp Korea/ or Mongolia/ or Taiwan/) and 1 and 2019*.dt.</v>
      </c>
      <c r="L10" t="str">
        <f t="shared" si="3"/>
        <v>(Asia, Eastern/ or exp Japan/ or exp Korea/ or Mongolia/ or Taiwan/) and 1 and 2020*.dt.</v>
      </c>
      <c r="M10" t="str">
        <f t="shared" si="3"/>
        <v>(Asia, Eastern/ or exp Japan/ or exp Korea/ or Mongolia/ or Taiwan/) and 1 and 2021*.dt.</v>
      </c>
      <c r="N10" t="str">
        <f t="shared" si="3"/>
        <v>(Asia, Eastern/ or exp Japan/ or exp Korea/ or Mongolia/ or Taiwan/) and 1 and 2022*.dt.</v>
      </c>
      <c r="O10" t="str">
        <f t="shared" si="3"/>
        <v>(Asia, Eastern/ or exp Japan/ or exp Korea/ or Mongolia/ or Taiwan/) and 1 and 2023*.dt.</v>
      </c>
      <c r="P10" t="str">
        <f t="shared" si="3"/>
        <v>(Asia, Eastern/ or exp Japan/ or exp Korea/ or Mongolia/ or Taiwan/) and 1 and 2024*.dt.</v>
      </c>
    </row>
    <row r="11" spans="1:16" x14ac:dyDescent="0.3">
      <c r="A11" s="1">
        <v>10</v>
      </c>
      <c r="B11" t="s">
        <v>6</v>
      </c>
      <c r="C11" t="s">
        <v>7</v>
      </c>
      <c r="D11" t="str">
        <f>C11&amp;" and 1"</f>
        <v>exp asia, southern/ and 1</v>
      </c>
      <c r="E11" t="str">
        <f>C11&amp;" and 1 and 2"</f>
        <v>exp asia, southern/ and 1 and 2</v>
      </c>
      <c r="F11" t="str">
        <f t="shared" si="3"/>
        <v>exp asia, southern/ and 1 and 2014*.dt.</v>
      </c>
      <c r="G11" t="str">
        <f t="shared" si="3"/>
        <v>exp asia, southern/ and 1 and 2015*.dt.</v>
      </c>
      <c r="H11" t="str">
        <f t="shared" si="3"/>
        <v>exp asia, southern/ and 1 and 2016*.dt.</v>
      </c>
      <c r="I11" t="str">
        <f t="shared" si="3"/>
        <v>exp asia, southern/ and 1 and 2017*.dt.</v>
      </c>
      <c r="J11" t="str">
        <f t="shared" si="3"/>
        <v>exp asia, southern/ and 1 and 2018*.dt.</v>
      </c>
      <c r="K11" t="str">
        <f t="shared" si="3"/>
        <v>exp asia, southern/ and 1 and 2019*.dt.</v>
      </c>
      <c r="L11" t="str">
        <f t="shared" si="3"/>
        <v>exp asia, southern/ and 1 and 2020*.dt.</v>
      </c>
      <c r="M11" t="str">
        <f t="shared" si="3"/>
        <v>exp asia, southern/ and 1 and 2021*.dt.</v>
      </c>
      <c r="N11" t="str">
        <f t="shared" si="3"/>
        <v>exp asia, southern/ and 1 and 2022*.dt.</v>
      </c>
      <c r="O11" t="str">
        <f t="shared" si="3"/>
        <v>exp asia, southern/ and 1 and 2023*.dt.</v>
      </c>
      <c r="P11" t="str">
        <f t="shared" si="3"/>
        <v>exp asia, southern/ and 1 and 2024*.dt.</v>
      </c>
    </row>
    <row r="12" spans="1:16" x14ac:dyDescent="0.3">
      <c r="A12" s="1">
        <v>11</v>
      </c>
      <c r="B12" t="s">
        <v>41</v>
      </c>
      <c r="C12" t="s">
        <v>8</v>
      </c>
      <c r="D12" t="str">
        <f>C12&amp;" and 1"</f>
        <v>exp asia, southeastern/ and 1</v>
      </c>
      <c r="E12" t="str">
        <f>C12&amp;" and 1 and 2"</f>
        <v>exp asia, southeastern/ and 1 and 2</v>
      </c>
      <c r="F12" t="str">
        <f t="shared" si="3"/>
        <v>exp asia, southeastern/ and 1 and 2014*.dt.</v>
      </c>
      <c r="G12" t="str">
        <f t="shared" si="3"/>
        <v>exp asia, southeastern/ and 1 and 2015*.dt.</v>
      </c>
      <c r="H12" t="str">
        <f t="shared" si="3"/>
        <v>exp asia, southeastern/ and 1 and 2016*.dt.</v>
      </c>
      <c r="I12" t="str">
        <f t="shared" si="3"/>
        <v>exp asia, southeastern/ and 1 and 2017*.dt.</v>
      </c>
      <c r="J12" t="str">
        <f t="shared" si="3"/>
        <v>exp asia, southeastern/ and 1 and 2018*.dt.</v>
      </c>
      <c r="K12" t="str">
        <f t="shared" si="3"/>
        <v>exp asia, southeastern/ and 1 and 2019*.dt.</v>
      </c>
      <c r="L12" t="str">
        <f t="shared" si="3"/>
        <v>exp asia, southeastern/ and 1 and 2020*.dt.</v>
      </c>
      <c r="M12" t="str">
        <f t="shared" si="3"/>
        <v>exp asia, southeastern/ and 1 and 2021*.dt.</v>
      </c>
      <c r="N12" t="str">
        <f t="shared" si="3"/>
        <v>exp asia, southeastern/ and 1 and 2022*.dt.</v>
      </c>
      <c r="O12" t="str">
        <f t="shared" si="3"/>
        <v>exp asia, southeastern/ and 1 and 2023*.dt.</v>
      </c>
      <c r="P12" t="str">
        <f t="shared" si="3"/>
        <v>exp asia, southeastern/ and 1 and 2024*.dt.</v>
      </c>
    </row>
    <row r="13" spans="1:16" x14ac:dyDescent="0.3">
      <c r="A13" s="1">
        <v>12</v>
      </c>
      <c r="B13" t="s">
        <v>38</v>
      </c>
      <c r="C13" t="s">
        <v>5</v>
      </c>
      <c r="D13" t="str">
        <f t="shared" si="1"/>
        <v>exp Africa/ and 1</v>
      </c>
      <c r="E13" t="str">
        <f t="shared" si="2"/>
        <v>exp Africa/ and 1 and 2</v>
      </c>
      <c r="F13" t="str">
        <f t="shared" si="3"/>
        <v>exp Africa/ and 1 and 2014*.dt.</v>
      </c>
      <c r="G13" t="str">
        <f t="shared" si="0"/>
        <v>exp Africa/ and 1 and 2015*.dt.</v>
      </c>
      <c r="H13" t="str">
        <f t="shared" si="0"/>
        <v>exp Africa/ and 1 and 2016*.dt.</v>
      </c>
      <c r="I13" t="str">
        <f t="shared" si="0"/>
        <v>exp Africa/ and 1 and 2017*.dt.</v>
      </c>
      <c r="J13" t="str">
        <f t="shared" si="0"/>
        <v>exp Africa/ and 1 and 2018*.dt.</v>
      </c>
      <c r="K13" t="str">
        <f t="shared" si="0"/>
        <v>exp Africa/ and 1 and 2019*.dt.</v>
      </c>
      <c r="L13" t="str">
        <f t="shared" si="0"/>
        <v>exp Africa/ and 1 and 2020*.dt.</v>
      </c>
      <c r="M13" t="str">
        <f t="shared" si="0"/>
        <v>exp Africa/ and 1 and 2021*.dt.</v>
      </c>
      <c r="N13" t="str">
        <f t="shared" si="0"/>
        <v>exp Africa/ and 1 and 2022*.dt.</v>
      </c>
      <c r="O13" t="str">
        <f t="shared" si="0"/>
        <v>exp Africa/ and 1 and 2023*.dt.</v>
      </c>
      <c r="P13" t="str">
        <f t="shared" si="0"/>
        <v>exp Africa/ and 1 and 2024*.dt.</v>
      </c>
    </row>
    <row r="14" spans="1:16" x14ac:dyDescent="0.3">
      <c r="A14" s="1">
        <v>13</v>
      </c>
      <c r="B14" t="s">
        <v>11</v>
      </c>
      <c r="C14" t="s">
        <v>12</v>
      </c>
      <c r="D14" t="str">
        <f t="shared" si="1"/>
        <v>exp Middle East/ and 1</v>
      </c>
      <c r="E14" t="str">
        <f t="shared" si="2"/>
        <v>exp Middle East/ and 1 and 2</v>
      </c>
      <c r="F14" t="str">
        <f t="shared" si="3"/>
        <v>exp Middle East/ and 1 and 2014*.dt.</v>
      </c>
      <c r="G14" t="str">
        <f t="shared" si="0"/>
        <v>exp Middle East/ and 1 and 2015*.dt.</v>
      </c>
      <c r="H14" t="str">
        <f t="shared" si="0"/>
        <v>exp Middle East/ and 1 and 2016*.dt.</v>
      </c>
      <c r="I14" t="str">
        <f t="shared" si="0"/>
        <v>exp Middle East/ and 1 and 2017*.dt.</v>
      </c>
      <c r="J14" t="str">
        <f t="shared" si="0"/>
        <v>exp Middle East/ and 1 and 2018*.dt.</v>
      </c>
      <c r="K14" t="str">
        <f t="shared" si="0"/>
        <v>exp Middle East/ and 1 and 2019*.dt.</v>
      </c>
      <c r="L14" t="str">
        <f t="shared" si="0"/>
        <v>exp Middle East/ and 1 and 2020*.dt.</v>
      </c>
      <c r="M14" t="str">
        <f t="shared" si="0"/>
        <v>exp Middle East/ and 1 and 2021*.dt.</v>
      </c>
      <c r="N14" t="str">
        <f t="shared" si="0"/>
        <v>exp Middle East/ and 1 and 2022*.dt.</v>
      </c>
      <c r="O14" t="str">
        <f t="shared" si="0"/>
        <v>exp Middle East/ and 1 and 2023*.dt.</v>
      </c>
      <c r="P14" t="str">
        <f t="shared" si="0"/>
        <v>exp Middle East/ and 1 and 2024*.dt.</v>
      </c>
    </row>
    <row r="15" spans="1:16" x14ac:dyDescent="0.3">
      <c r="A15" s="1">
        <v>14</v>
      </c>
      <c r="B15" t="s">
        <v>14</v>
      </c>
      <c r="C15" t="s">
        <v>19</v>
      </c>
      <c r="D15" t="str">
        <f t="shared" si="1"/>
        <v>(exp Australia/ or New Zealand/) and 1</v>
      </c>
      <c r="E15" t="str">
        <f t="shared" si="2"/>
        <v>(exp Australia/ or New Zealand/) and 1 and 2</v>
      </c>
      <c r="F15" t="str">
        <f t="shared" si="3"/>
        <v>(exp Australia/ or New Zealand/) and 1 and 2014*.dt.</v>
      </c>
      <c r="G15" t="str">
        <f t="shared" si="0"/>
        <v>(exp Australia/ or New Zealand/) and 1 and 2015*.dt.</v>
      </c>
      <c r="H15" t="str">
        <f t="shared" si="0"/>
        <v>(exp Australia/ or New Zealand/) and 1 and 2016*.dt.</v>
      </c>
      <c r="I15" t="str">
        <f t="shared" si="0"/>
        <v>(exp Australia/ or New Zealand/) and 1 and 2017*.dt.</v>
      </c>
      <c r="J15" t="str">
        <f t="shared" si="0"/>
        <v>(exp Australia/ or New Zealand/) and 1 and 2018*.dt.</v>
      </c>
      <c r="K15" t="str">
        <f t="shared" si="0"/>
        <v>(exp Australia/ or New Zealand/) and 1 and 2019*.dt.</v>
      </c>
      <c r="L15" t="str">
        <f t="shared" si="0"/>
        <v>(exp Australia/ or New Zealand/) and 1 and 2020*.dt.</v>
      </c>
      <c r="M15" t="str">
        <f t="shared" si="0"/>
        <v>(exp Australia/ or New Zealand/) and 1 and 2021*.dt.</v>
      </c>
      <c r="N15" t="str">
        <f t="shared" si="0"/>
        <v>(exp Australia/ or New Zealand/) and 1 and 2022*.dt.</v>
      </c>
      <c r="O15" t="str">
        <f t="shared" si="0"/>
        <v>(exp Australia/ or New Zealand/) and 1 and 2023*.dt.</v>
      </c>
      <c r="P15" t="str">
        <f t="shared" si="0"/>
        <v>(exp Australia/ or New Zealand/) and 1 and 2024*.dt.</v>
      </c>
    </row>
    <row r="16" spans="1:16" x14ac:dyDescent="0.3">
      <c r="A16" s="1">
        <v>15</v>
      </c>
      <c r="B16" t="s">
        <v>42</v>
      </c>
      <c r="C16" t="s">
        <v>46</v>
      </c>
      <c r="D16" t="str">
        <f>C16&amp;" and 1"</f>
        <v>(exp asia, central/ or asia, northern/ or asia, western/ or exp south America/ or latin America/ or exp central America/ or caribbean region/ or aruba/ or caribbean netherlands/ or curacao/ or sint maarten/ or west indies/ or "antigua and barbuda"/ or bahamas/ or barbados/ or british virgin islands/ or cuba/ or dominica/ or dominican republic/ or grenada/ or guadeloupe/ or haiti/ or jamaica/ or martinique/ or "saint kitts and nevis"/ or saint lucia/ or "saint vincent and the grenadines"/ or "trinidad and tobago"/ or pacific islands/ or exp melanesia/ or exp micronesia/ or polynesia/ or pitcairn island/ or exp samoa/ or tonga/ or Australasia/ or Oceania/) and 1</v>
      </c>
      <c r="E16" t="str">
        <f>C16&amp;" and 1 and 2"</f>
        <v>(exp asia, central/ or asia, northern/ or asia, western/ or exp south America/ or latin America/ or exp central America/ or caribbean region/ or aruba/ or caribbean netherlands/ or curacao/ or sint maarten/ or west indies/ or "antigua and barbuda"/ or bahamas/ or barbados/ or british virgin islands/ or cuba/ or dominica/ or dominican republic/ or grenada/ or guadeloupe/ or haiti/ or jamaica/ or martinique/ or "saint kitts and nevis"/ or saint lucia/ or "saint vincent and the grenadines"/ or "trinidad and tobago"/ or pacific islands/ or exp melanesia/ or exp micronesia/ or polynesia/ or pitcairn island/ or exp samoa/ or tonga/ or Australasia/ or Oceania/) and 1 and 2</v>
      </c>
      <c r="F16" t="str">
        <f t="shared" si="3"/>
        <v>(exp asia, central/ or asia, northern/ or asia, western/ or exp south America/ or latin America/ or exp central America/ or caribbean region/ or aruba/ or caribbean netherlands/ or curacao/ or sint maarten/ or west indies/ or "antigua and barbuda"/ or bahamas/ or barbados/ or british virgin islands/ or cuba/ or dominica/ or dominican republic/ or grenada/ or guadeloupe/ or haiti/ or jamaica/ or martinique/ or "saint kitts and nevis"/ or saint lucia/ or "saint vincent and the grenadines"/ or "trinidad and tobago"/ or pacific islands/ or exp melanesia/ or exp micronesia/ or polynesia/ or pitcairn island/ or exp samoa/ or tonga/ or Australasia/ or Oceania/) and 1 and 2014*.dt.</v>
      </c>
      <c r="G16" t="str">
        <f t="shared" si="3"/>
        <v>(exp asia, central/ or asia, northern/ or asia, western/ or exp south America/ or latin America/ or exp central America/ or caribbean region/ or aruba/ or caribbean netherlands/ or curacao/ or sint maarten/ or west indies/ or "antigua and barbuda"/ or bahamas/ or barbados/ or british virgin islands/ or cuba/ or dominica/ or dominican republic/ or grenada/ or guadeloupe/ or haiti/ or jamaica/ or martinique/ or "saint kitts and nevis"/ or saint lucia/ or "saint vincent and the grenadines"/ or "trinidad and tobago"/ or pacific islands/ or exp melanesia/ or exp micronesia/ or polynesia/ or pitcairn island/ or exp samoa/ or tonga/ or Australasia/ or Oceania/) and 1 and 2015*.dt.</v>
      </c>
      <c r="H16" t="str">
        <f t="shared" si="3"/>
        <v>(exp asia, central/ or asia, northern/ or asia, western/ or exp south America/ or latin America/ or exp central America/ or caribbean region/ or aruba/ or caribbean netherlands/ or curacao/ or sint maarten/ or west indies/ or "antigua and barbuda"/ or bahamas/ or barbados/ or british virgin islands/ or cuba/ or dominica/ or dominican republic/ or grenada/ or guadeloupe/ or haiti/ or jamaica/ or martinique/ or "saint kitts and nevis"/ or saint lucia/ or "saint vincent and the grenadines"/ or "trinidad and tobago"/ or pacific islands/ or exp melanesia/ or exp micronesia/ or polynesia/ or pitcairn island/ or exp samoa/ or tonga/ or Australasia/ or Oceania/) and 1 and 2016*.dt.</v>
      </c>
      <c r="I16" t="str">
        <f t="shared" si="3"/>
        <v>(exp asia, central/ or asia, northern/ or asia, western/ or exp south America/ or latin America/ or exp central America/ or caribbean region/ or aruba/ or caribbean netherlands/ or curacao/ or sint maarten/ or west indies/ or "antigua and barbuda"/ or bahamas/ or barbados/ or british virgin islands/ or cuba/ or dominica/ or dominican republic/ or grenada/ or guadeloupe/ or haiti/ or jamaica/ or martinique/ or "saint kitts and nevis"/ or saint lucia/ or "saint vincent and the grenadines"/ or "trinidad and tobago"/ or pacific islands/ or exp melanesia/ or exp micronesia/ or polynesia/ or pitcairn island/ or exp samoa/ or tonga/ or Australasia/ or Oceania/) and 1 and 2017*.dt.</v>
      </c>
      <c r="J16" t="str">
        <f t="shared" si="3"/>
        <v>(exp asia, central/ or asia, northern/ or asia, western/ or exp south America/ or latin America/ or exp central America/ or caribbean region/ or aruba/ or caribbean netherlands/ or curacao/ or sint maarten/ or west indies/ or "antigua and barbuda"/ or bahamas/ or barbados/ or british virgin islands/ or cuba/ or dominica/ or dominican republic/ or grenada/ or guadeloupe/ or haiti/ or jamaica/ or martinique/ or "saint kitts and nevis"/ or saint lucia/ or "saint vincent and the grenadines"/ or "trinidad and tobago"/ or pacific islands/ or exp melanesia/ or exp micronesia/ or polynesia/ or pitcairn island/ or exp samoa/ or tonga/ or Australasia/ or Oceania/) and 1 and 2018*.dt.</v>
      </c>
      <c r="K16" t="str">
        <f t="shared" si="3"/>
        <v>(exp asia, central/ or asia, northern/ or asia, western/ or exp south America/ or latin America/ or exp central America/ or caribbean region/ or aruba/ or caribbean netherlands/ or curacao/ or sint maarten/ or west indies/ or "antigua and barbuda"/ or bahamas/ or barbados/ or british virgin islands/ or cuba/ or dominica/ or dominican republic/ or grenada/ or guadeloupe/ or haiti/ or jamaica/ or martinique/ or "saint kitts and nevis"/ or saint lucia/ or "saint vincent and the grenadines"/ or "trinidad and tobago"/ or pacific islands/ or exp melanesia/ or exp micronesia/ or polynesia/ or pitcairn island/ or exp samoa/ or tonga/ or Australasia/ or Oceania/) and 1 and 2019*.dt.</v>
      </c>
      <c r="L16" t="str">
        <f t="shared" si="3"/>
        <v>(exp asia, central/ or asia, northern/ or asia, western/ or exp south America/ or latin America/ or exp central America/ or caribbean region/ or aruba/ or caribbean netherlands/ or curacao/ or sint maarten/ or west indies/ or "antigua and barbuda"/ or bahamas/ or barbados/ or british virgin islands/ or cuba/ or dominica/ or dominican republic/ or grenada/ or guadeloupe/ or haiti/ or jamaica/ or martinique/ or "saint kitts and nevis"/ or saint lucia/ or "saint vincent and the grenadines"/ or "trinidad and tobago"/ or pacific islands/ or exp melanesia/ or exp micronesia/ or polynesia/ or pitcairn island/ or exp samoa/ or tonga/ or Australasia/ or Oceania/) and 1 and 2020*.dt.</v>
      </c>
      <c r="M16" t="str">
        <f t="shared" si="3"/>
        <v>(exp asia, central/ or asia, northern/ or asia, western/ or exp south America/ or latin America/ or exp central America/ or caribbean region/ or aruba/ or caribbean netherlands/ or curacao/ or sint maarten/ or west indies/ or "antigua and barbuda"/ or bahamas/ or barbados/ or british virgin islands/ or cuba/ or dominica/ or dominican republic/ or grenada/ or guadeloupe/ or haiti/ or jamaica/ or martinique/ or "saint kitts and nevis"/ or saint lucia/ or "saint vincent and the grenadines"/ or "trinidad and tobago"/ or pacific islands/ or exp melanesia/ or exp micronesia/ or polynesia/ or pitcairn island/ or exp samoa/ or tonga/ or Australasia/ or Oceania/) and 1 and 2021*.dt.</v>
      </c>
      <c r="N16" t="str">
        <f t="shared" si="3"/>
        <v>(exp asia, central/ or asia, northern/ or asia, western/ or exp south America/ or latin America/ or exp central America/ or caribbean region/ or aruba/ or caribbean netherlands/ or curacao/ or sint maarten/ or west indies/ or "antigua and barbuda"/ or bahamas/ or barbados/ or british virgin islands/ or cuba/ or dominica/ or dominican republic/ or grenada/ or guadeloupe/ or haiti/ or jamaica/ or martinique/ or "saint kitts and nevis"/ or saint lucia/ or "saint vincent and the grenadines"/ or "trinidad and tobago"/ or pacific islands/ or exp melanesia/ or exp micronesia/ or polynesia/ or pitcairn island/ or exp samoa/ or tonga/ or Australasia/ or Oceania/) and 1 and 2022*.dt.</v>
      </c>
      <c r="O16" t="str">
        <f t="shared" si="3"/>
        <v>(exp asia, central/ or asia, northern/ or asia, western/ or exp south America/ or latin America/ or exp central America/ or caribbean region/ or aruba/ or caribbean netherlands/ or curacao/ or sint maarten/ or west indies/ or "antigua and barbuda"/ or bahamas/ or barbados/ or british virgin islands/ or cuba/ or dominica/ or dominican republic/ or grenada/ or guadeloupe/ or haiti/ or jamaica/ or martinique/ or "saint kitts and nevis"/ or saint lucia/ or "saint vincent and the grenadines"/ or "trinidad and tobago"/ or pacific islands/ or exp melanesia/ or exp micronesia/ or polynesia/ or pitcairn island/ or exp samoa/ or tonga/ or Australasia/ or Oceania/) and 1 and 2023*.dt.</v>
      </c>
      <c r="P16" t="str">
        <f t="shared" si="3"/>
        <v>(exp asia, central/ or asia, northern/ or asia, western/ or exp south America/ or latin America/ or exp central America/ or caribbean region/ or aruba/ or caribbean netherlands/ or curacao/ or sint maarten/ or west indies/ or "antigua and barbuda"/ or bahamas/ or barbados/ or british virgin islands/ or cuba/ or dominica/ or dominican republic/ or grenada/ or guadeloupe/ or haiti/ or jamaica/ or martinique/ or "saint kitts and nevis"/ or saint lucia/ or "saint vincent and the grenadines"/ or "trinidad and tobago"/ or pacific islands/ or exp melanesia/ or exp micronesia/ or polynesia/ or pitcairn island/ or exp samoa/ or tonga/ or Australasia/ or Oceania/) and 1 and 2024*.dt.</v>
      </c>
    </row>
    <row r="17" spans="1:16" x14ac:dyDescent="0.3">
      <c r="A17" s="1">
        <v>16</v>
      </c>
      <c r="B17" t="s">
        <v>60</v>
      </c>
      <c r="C17" t="s">
        <v>47</v>
      </c>
      <c r="D17" t="str">
        <f t="shared" si="1"/>
        <v>(4 and ( 5 OR 6 OR 7 OR 8 OR 9 OR 10 OR 11 OR 12 OR 13 OR 14 OR 15)) and 1</v>
      </c>
      <c r="E17" t="str">
        <f t="shared" si="2"/>
        <v>(4 and ( 5 OR 6 OR 7 OR 8 OR 9 OR 10 OR 11 OR 12 OR 13 OR 14 OR 15)) and 1 and 2</v>
      </c>
      <c r="F17" t="str">
        <f t="shared" si="3"/>
        <v>(4 and ( 5 OR 6 OR 7 OR 8 OR 9 OR 10 OR 11 OR 12 OR 13 OR 14 OR 15)) and 1 and 2014*.dt.</v>
      </c>
      <c r="G17" t="str">
        <f t="shared" si="0"/>
        <v>(4 and ( 5 OR 6 OR 7 OR 8 OR 9 OR 10 OR 11 OR 12 OR 13 OR 14 OR 15)) and 1 and 2015*.dt.</v>
      </c>
      <c r="H17" t="str">
        <f t="shared" si="0"/>
        <v>(4 and ( 5 OR 6 OR 7 OR 8 OR 9 OR 10 OR 11 OR 12 OR 13 OR 14 OR 15)) and 1 and 2016*.dt.</v>
      </c>
      <c r="I17" t="str">
        <f t="shared" si="0"/>
        <v>(4 and ( 5 OR 6 OR 7 OR 8 OR 9 OR 10 OR 11 OR 12 OR 13 OR 14 OR 15)) and 1 and 2017*.dt.</v>
      </c>
      <c r="J17" t="str">
        <f t="shared" si="0"/>
        <v>(4 and ( 5 OR 6 OR 7 OR 8 OR 9 OR 10 OR 11 OR 12 OR 13 OR 14 OR 15)) and 1 and 2018*.dt.</v>
      </c>
      <c r="K17" t="str">
        <f t="shared" si="0"/>
        <v>(4 and ( 5 OR 6 OR 7 OR 8 OR 9 OR 10 OR 11 OR 12 OR 13 OR 14 OR 15)) and 1 and 2019*.dt.</v>
      </c>
      <c r="L17" t="str">
        <f t="shared" si="0"/>
        <v>(4 and ( 5 OR 6 OR 7 OR 8 OR 9 OR 10 OR 11 OR 12 OR 13 OR 14 OR 15)) and 1 and 2020*.dt.</v>
      </c>
      <c r="M17" t="str">
        <f t="shared" si="0"/>
        <v>(4 and ( 5 OR 6 OR 7 OR 8 OR 9 OR 10 OR 11 OR 12 OR 13 OR 14 OR 15)) and 1 and 2021*.dt.</v>
      </c>
      <c r="N17" t="str">
        <f t="shared" si="0"/>
        <v>(4 and ( 5 OR 6 OR 7 OR 8 OR 9 OR 10 OR 11 OR 12 OR 13 OR 14 OR 15)) and 1 and 2022*.dt.</v>
      </c>
      <c r="O17" t="str">
        <f t="shared" si="0"/>
        <v>(4 and ( 5 OR 6 OR 7 OR 8 OR 9 OR 10 OR 11 OR 12 OR 13 OR 14 OR 15)) and 1 and 2023*.dt.</v>
      </c>
      <c r="P17" t="str">
        <f t="shared" si="0"/>
        <v>(4 and ( 5 OR 6 OR 7 OR 8 OR 9 OR 10 OR 11 OR 12 OR 13 OR 14 OR 15)) and 1 and 2024*.dt.</v>
      </c>
    </row>
    <row r="18" spans="1:16" x14ac:dyDescent="0.3">
      <c r="A18" s="1">
        <v>17</v>
      </c>
      <c r="B18" t="s">
        <v>62</v>
      </c>
      <c r="C18" t="s">
        <v>48</v>
      </c>
      <c r="D18" t="str">
        <f t="shared" si="1"/>
        <v>(5 and ( 4 OR 6 OR 7 OR 8 OR 9 OR 10 OR 11 OR 12 OR 13 OR 14 OR 15)) and 1</v>
      </c>
      <c r="E18" t="str">
        <f t="shared" si="2"/>
        <v>(5 and ( 4 OR 6 OR 7 OR 8 OR 9 OR 10 OR 11 OR 12 OR 13 OR 14 OR 15)) and 1 and 2</v>
      </c>
      <c r="F18" t="str">
        <f t="shared" si="3"/>
        <v>(5 and ( 4 OR 6 OR 7 OR 8 OR 9 OR 10 OR 11 OR 12 OR 13 OR 14 OR 15)) and 1 and 2014*.dt.</v>
      </c>
      <c r="G18" t="str">
        <f t="shared" si="0"/>
        <v>(5 and ( 4 OR 6 OR 7 OR 8 OR 9 OR 10 OR 11 OR 12 OR 13 OR 14 OR 15)) and 1 and 2015*.dt.</v>
      </c>
      <c r="H18" t="str">
        <f t="shared" si="0"/>
        <v>(5 and ( 4 OR 6 OR 7 OR 8 OR 9 OR 10 OR 11 OR 12 OR 13 OR 14 OR 15)) and 1 and 2016*.dt.</v>
      </c>
      <c r="I18" t="str">
        <f t="shared" si="0"/>
        <v>(5 and ( 4 OR 6 OR 7 OR 8 OR 9 OR 10 OR 11 OR 12 OR 13 OR 14 OR 15)) and 1 and 2017*.dt.</v>
      </c>
      <c r="J18" t="str">
        <f t="shared" si="0"/>
        <v>(5 and ( 4 OR 6 OR 7 OR 8 OR 9 OR 10 OR 11 OR 12 OR 13 OR 14 OR 15)) and 1 and 2018*.dt.</v>
      </c>
      <c r="K18" t="str">
        <f t="shared" si="0"/>
        <v>(5 and ( 4 OR 6 OR 7 OR 8 OR 9 OR 10 OR 11 OR 12 OR 13 OR 14 OR 15)) and 1 and 2019*.dt.</v>
      </c>
      <c r="L18" t="str">
        <f t="shared" si="0"/>
        <v>(5 and ( 4 OR 6 OR 7 OR 8 OR 9 OR 10 OR 11 OR 12 OR 13 OR 14 OR 15)) and 1 and 2020*.dt.</v>
      </c>
      <c r="M18" t="str">
        <f t="shared" si="0"/>
        <v>(5 and ( 4 OR 6 OR 7 OR 8 OR 9 OR 10 OR 11 OR 12 OR 13 OR 14 OR 15)) and 1 and 2021*.dt.</v>
      </c>
      <c r="N18" t="str">
        <f t="shared" si="0"/>
        <v>(5 and ( 4 OR 6 OR 7 OR 8 OR 9 OR 10 OR 11 OR 12 OR 13 OR 14 OR 15)) and 1 and 2022*.dt.</v>
      </c>
      <c r="O18" t="str">
        <f t="shared" si="0"/>
        <v>(5 and ( 4 OR 6 OR 7 OR 8 OR 9 OR 10 OR 11 OR 12 OR 13 OR 14 OR 15)) and 1 and 2023*.dt.</v>
      </c>
      <c r="P18" t="str">
        <f t="shared" si="0"/>
        <v>(5 and ( 4 OR 6 OR 7 OR 8 OR 9 OR 10 OR 11 OR 12 OR 13 OR 14 OR 15)) and 1 and 2024*.dt.</v>
      </c>
    </row>
    <row r="19" spans="1:16" x14ac:dyDescent="0.3">
      <c r="A19" s="1">
        <v>18</v>
      </c>
      <c r="B19" t="s">
        <v>63</v>
      </c>
      <c r="C19" t="s">
        <v>49</v>
      </c>
      <c r="D19" t="str">
        <f t="shared" si="1"/>
        <v>(6 and ( 4 OR 5 OR 7 OR 8 OR 9 OR 10 OR 11 OR 12 OR 13 OR 14 OR 15)) and 1</v>
      </c>
      <c r="E19" t="str">
        <f t="shared" si="2"/>
        <v>(6 and ( 4 OR 5 OR 7 OR 8 OR 9 OR 10 OR 11 OR 12 OR 13 OR 14 OR 15)) and 1 and 2</v>
      </c>
      <c r="F19" t="str">
        <f t="shared" si="3"/>
        <v>(6 and ( 4 OR 5 OR 7 OR 8 OR 9 OR 10 OR 11 OR 12 OR 13 OR 14 OR 15)) and 1 and 2014*.dt.</v>
      </c>
      <c r="G19" t="str">
        <f t="shared" si="0"/>
        <v>(6 and ( 4 OR 5 OR 7 OR 8 OR 9 OR 10 OR 11 OR 12 OR 13 OR 14 OR 15)) and 1 and 2015*.dt.</v>
      </c>
      <c r="H19" t="str">
        <f t="shared" si="0"/>
        <v>(6 and ( 4 OR 5 OR 7 OR 8 OR 9 OR 10 OR 11 OR 12 OR 13 OR 14 OR 15)) and 1 and 2016*.dt.</v>
      </c>
      <c r="I19" t="str">
        <f t="shared" si="0"/>
        <v>(6 and ( 4 OR 5 OR 7 OR 8 OR 9 OR 10 OR 11 OR 12 OR 13 OR 14 OR 15)) and 1 and 2017*.dt.</v>
      </c>
      <c r="J19" t="str">
        <f t="shared" si="0"/>
        <v>(6 and ( 4 OR 5 OR 7 OR 8 OR 9 OR 10 OR 11 OR 12 OR 13 OR 14 OR 15)) and 1 and 2018*.dt.</v>
      </c>
      <c r="K19" t="str">
        <f t="shared" si="0"/>
        <v>(6 and ( 4 OR 5 OR 7 OR 8 OR 9 OR 10 OR 11 OR 12 OR 13 OR 14 OR 15)) and 1 and 2019*.dt.</v>
      </c>
      <c r="L19" t="str">
        <f t="shared" si="0"/>
        <v>(6 and ( 4 OR 5 OR 7 OR 8 OR 9 OR 10 OR 11 OR 12 OR 13 OR 14 OR 15)) and 1 and 2020*.dt.</v>
      </c>
      <c r="M19" t="str">
        <f t="shared" si="0"/>
        <v>(6 and ( 4 OR 5 OR 7 OR 8 OR 9 OR 10 OR 11 OR 12 OR 13 OR 14 OR 15)) and 1 and 2021*.dt.</v>
      </c>
      <c r="N19" t="str">
        <f t="shared" si="0"/>
        <v>(6 and ( 4 OR 5 OR 7 OR 8 OR 9 OR 10 OR 11 OR 12 OR 13 OR 14 OR 15)) and 1 and 2022*.dt.</v>
      </c>
      <c r="O19" t="str">
        <f t="shared" si="0"/>
        <v>(6 and ( 4 OR 5 OR 7 OR 8 OR 9 OR 10 OR 11 OR 12 OR 13 OR 14 OR 15)) and 1 and 2023*.dt.</v>
      </c>
      <c r="P19" t="str">
        <f t="shared" si="0"/>
        <v>(6 and ( 4 OR 5 OR 7 OR 8 OR 9 OR 10 OR 11 OR 12 OR 13 OR 14 OR 15)) and 1 and 2024*.dt.</v>
      </c>
    </row>
    <row r="20" spans="1:16" x14ac:dyDescent="0.3">
      <c r="A20" s="1">
        <v>19</v>
      </c>
      <c r="B20" t="s">
        <v>64</v>
      </c>
      <c r="C20" t="s">
        <v>50</v>
      </c>
      <c r="D20" t="str">
        <f t="shared" si="1"/>
        <v>(7 AND (4 OR 5 OR 6 OR 8 OR 9 OR 10 OR 11 OR 12 OR 13 OR 14 OR 15)) and 1</v>
      </c>
      <c r="E20" t="str">
        <f t="shared" si="2"/>
        <v>(7 AND (4 OR 5 OR 6 OR 8 OR 9 OR 10 OR 11 OR 12 OR 13 OR 14 OR 15)) and 1 and 2</v>
      </c>
      <c r="F20" t="str">
        <f t="shared" si="3"/>
        <v>(7 AND (4 OR 5 OR 6 OR 8 OR 9 OR 10 OR 11 OR 12 OR 13 OR 14 OR 15)) and 1 and 2014*.dt.</v>
      </c>
      <c r="G20" t="str">
        <f t="shared" si="3"/>
        <v>(7 AND (4 OR 5 OR 6 OR 8 OR 9 OR 10 OR 11 OR 12 OR 13 OR 14 OR 15)) and 1 and 2015*.dt.</v>
      </c>
      <c r="H20" t="str">
        <f t="shared" si="3"/>
        <v>(7 AND (4 OR 5 OR 6 OR 8 OR 9 OR 10 OR 11 OR 12 OR 13 OR 14 OR 15)) and 1 and 2016*.dt.</v>
      </c>
      <c r="I20" t="str">
        <f t="shared" si="3"/>
        <v>(7 AND (4 OR 5 OR 6 OR 8 OR 9 OR 10 OR 11 OR 12 OR 13 OR 14 OR 15)) and 1 and 2017*.dt.</v>
      </c>
      <c r="J20" t="str">
        <f t="shared" si="3"/>
        <v>(7 AND (4 OR 5 OR 6 OR 8 OR 9 OR 10 OR 11 OR 12 OR 13 OR 14 OR 15)) and 1 and 2018*.dt.</v>
      </c>
      <c r="K20" t="str">
        <f>$C20&amp;" and 1 and "&amp;K$1&amp;"*.dt."</f>
        <v>(7 AND (4 OR 5 OR 6 OR 8 OR 9 OR 10 OR 11 OR 12 OR 13 OR 14 OR 15)) and 1 and 2019*.dt.</v>
      </c>
      <c r="L20" t="str">
        <f t="shared" si="3"/>
        <v>(7 AND (4 OR 5 OR 6 OR 8 OR 9 OR 10 OR 11 OR 12 OR 13 OR 14 OR 15)) and 1 and 2020*.dt.</v>
      </c>
      <c r="M20" t="str">
        <f t="shared" si="3"/>
        <v>(7 AND (4 OR 5 OR 6 OR 8 OR 9 OR 10 OR 11 OR 12 OR 13 OR 14 OR 15)) and 1 and 2021*.dt.</v>
      </c>
      <c r="N20" t="str">
        <f t="shared" si="3"/>
        <v>(7 AND (4 OR 5 OR 6 OR 8 OR 9 OR 10 OR 11 OR 12 OR 13 OR 14 OR 15)) and 1 and 2022*.dt.</v>
      </c>
      <c r="O20" t="str">
        <f t="shared" si="3"/>
        <v>(7 AND (4 OR 5 OR 6 OR 8 OR 9 OR 10 OR 11 OR 12 OR 13 OR 14 OR 15)) and 1 and 2023*.dt.</v>
      </c>
      <c r="P20" t="str">
        <f t="shared" si="3"/>
        <v>(7 AND (4 OR 5 OR 6 OR 8 OR 9 OR 10 OR 11 OR 12 OR 13 OR 14 OR 15)) and 1 and 2024*.dt.</v>
      </c>
    </row>
    <row r="21" spans="1:16" x14ac:dyDescent="0.3">
      <c r="A21" s="1">
        <v>20</v>
      </c>
      <c r="B21" t="s">
        <v>65</v>
      </c>
      <c r="C21" t="s">
        <v>51</v>
      </c>
      <c r="D21" t="str">
        <f t="shared" si="1"/>
        <v>(8 AND (4 OR 5 OR 6 OR 7 OR 9 OR 10 OR 11 OR 12 OR 13 OR 14 OR 15)) and 1</v>
      </c>
      <c r="E21" t="str">
        <f t="shared" si="2"/>
        <v>(8 AND (4 OR 5 OR 6 OR 7 OR 9 OR 10 OR 11 OR 12 OR 13 OR 14 OR 15)) and 1 and 2</v>
      </c>
      <c r="F21" t="str">
        <f t="shared" si="3"/>
        <v>(8 AND (4 OR 5 OR 6 OR 7 OR 9 OR 10 OR 11 OR 12 OR 13 OR 14 OR 15)) and 1 and 2014*.dt.</v>
      </c>
      <c r="G21" t="str">
        <f t="shared" si="3"/>
        <v>(8 AND (4 OR 5 OR 6 OR 7 OR 9 OR 10 OR 11 OR 12 OR 13 OR 14 OR 15)) and 1 and 2015*.dt.</v>
      </c>
      <c r="H21" t="str">
        <f t="shared" si="3"/>
        <v>(8 AND (4 OR 5 OR 6 OR 7 OR 9 OR 10 OR 11 OR 12 OR 13 OR 14 OR 15)) and 1 and 2016*.dt.</v>
      </c>
      <c r="I21" t="str">
        <f t="shared" si="3"/>
        <v>(8 AND (4 OR 5 OR 6 OR 7 OR 9 OR 10 OR 11 OR 12 OR 13 OR 14 OR 15)) and 1 and 2017*.dt.</v>
      </c>
      <c r="J21" t="str">
        <f t="shared" si="3"/>
        <v>(8 AND (4 OR 5 OR 6 OR 7 OR 9 OR 10 OR 11 OR 12 OR 13 OR 14 OR 15)) and 1 and 2018*.dt.</v>
      </c>
      <c r="K21" t="str">
        <f t="shared" si="3"/>
        <v>(8 AND (4 OR 5 OR 6 OR 7 OR 9 OR 10 OR 11 OR 12 OR 13 OR 14 OR 15)) and 1 and 2019*.dt.</v>
      </c>
      <c r="L21" t="str">
        <f t="shared" si="3"/>
        <v>(8 AND (4 OR 5 OR 6 OR 7 OR 9 OR 10 OR 11 OR 12 OR 13 OR 14 OR 15)) and 1 and 2020*.dt.</v>
      </c>
      <c r="M21" t="str">
        <f t="shared" si="3"/>
        <v>(8 AND (4 OR 5 OR 6 OR 7 OR 9 OR 10 OR 11 OR 12 OR 13 OR 14 OR 15)) and 1 and 2021*.dt.</v>
      </c>
      <c r="N21" t="str">
        <f t="shared" si="3"/>
        <v>(8 AND (4 OR 5 OR 6 OR 7 OR 9 OR 10 OR 11 OR 12 OR 13 OR 14 OR 15)) and 1 and 2022*.dt.</v>
      </c>
      <c r="O21" t="str">
        <f t="shared" si="3"/>
        <v>(8 AND (4 OR 5 OR 6 OR 7 OR 9 OR 10 OR 11 OR 12 OR 13 OR 14 OR 15)) and 1 and 2023*.dt.</v>
      </c>
      <c r="P21" t="str">
        <f t="shared" si="3"/>
        <v>(8 AND (4 OR 5 OR 6 OR 7 OR 9 OR 10 OR 11 OR 12 OR 13 OR 14 OR 15)) and 1 and 2024*.dt.</v>
      </c>
    </row>
    <row r="22" spans="1:16" x14ac:dyDescent="0.3">
      <c r="A22" s="1">
        <v>21</v>
      </c>
      <c r="B22" t="s">
        <v>66</v>
      </c>
      <c r="C22" t="s">
        <v>52</v>
      </c>
      <c r="D22" t="str">
        <f t="shared" si="1"/>
        <v>(9 AND (4 OR 5 OR 6 OR 7 OR 8 OR 10 OR 11 OR 12 OR 13 OR 14 OR 15)) and 1</v>
      </c>
      <c r="E22" t="str">
        <f t="shared" si="2"/>
        <v>(9 AND (4 OR 5 OR 6 OR 7 OR 8 OR 10 OR 11 OR 12 OR 13 OR 14 OR 15)) and 1 and 2</v>
      </c>
      <c r="F22" t="str">
        <f t="shared" si="3"/>
        <v>(9 AND (4 OR 5 OR 6 OR 7 OR 8 OR 10 OR 11 OR 12 OR 13 OR 14 OR 15)) and 1 and 2014*.dt.</v>
      </c>
      <c r="G22" t="str">
        <f t="shared" si="3"/>
        <v>(9 AND (4 OR 5 OR 6 OR 7 OR 8 OR 10 OR 11 OR 12 OR 13 OR 14 OR 15)) and 1 and 2015*.dt.</v>
      </c>
      <c r="H22" t="str">
        <f t="shared" si="3"/>
        <v>(9 AND (4 OR 5 OR 6 OR 7 OR 8 OR 10 OR 11 OR 12 OR 13 OR 14 OR 15)) and 1 and 2016*.dt.</v>
      </c>
      <c r="I22" t="str">
        <f t="shared" si="3"/>
        <v>(9 AND (4 OR 5 OR 6 OR 7 OR 8 OR 10 OR 11 OR 12 OR 13 OR 14 OR 15)) and 1 and 2017*.dt.</v>
      </c>
      <c r="J22" t="str">
        <f t="shared" si="3"/>
        <v>(9 AND (4 OR 5 OR 6 OR 7 OR 8 OR 10 OR 11 OR 12 OR 13 OR 14 OR 15)) and 1 and 2018*.dt.</v>
      </c>
      <c r="K22" t="str">
        <f t="shared" si="3"/>
        <v>(9 AND (4 OR 5 OR 6 OR 7 OR 8 OR 10 OR 11 OR 12 OR 13 OR 14 OR 15)) and 1 and 2019*.dt.</v>
      </c>
      <c r="L22" t="str">
        <f t="shared" si="3"/>
        <v>(9 AND (4 OR 5 OR 6 OR 7 OR 8 OR 10 OR 11 OR 12 OR 13 OR 14 OR 15)) and 1 and 2020*.dt.</v>
      </c>
      <c r="M22" t="str">
        <f t="shared" si="3"/>
        <v>(9 AND (4 OR 5 OR 6 OR 7 OR 8 OR 10 OR 11 OR 12 OR 13 OR 14 OR 15)) and 1 and 2021*.dt.</v>
      </c>
      <c r="N22" t="str">
        <f t="shared" si="3"/>
        <v>(9 AND (4 OR 5 OR 6 OR 7 OR 8 OR 10 OR 11 OR 12 OR 13 OR 14 OR 15)) and 1 and 2022*.dt.</v>
      </c>
      <c r="O22" t="str">
        <f t="shared" si="3"/>
        <v>(9 AND (4 OR 5 OR 6 OR 7 OR 8 OR 10 OR 11 OR 12 OR 13 OR 14 OR 15)) and 1 and 2023*.dt.</v>
      </c>
      <c r="P22" t="str">
        <f t="shared" si="3"/>
        <v>(9 AND (4 OR 5 OR 6 OR 7 OR 8 OR 10 OR 11 OR 12 OR 13 OR 14 OR 15)) and 1 and 2024*.dt.</v>
      </c>
    </row>
    <row r="23" spans="1:16" x14ac:dyDescent="0.3">
      <c r="A23" s="1">
        <v>22</v>
      </c>
      <c r="B23" t="s">
        <v>67</v>
      </c>
      <c r="C23" t="s">
        <v>53</v>
      </c>
      <c r="D23" t="str">
        <f t="shared" si="1"/>
        <v>(10 AND (4 OR 5 OR 6 OR 7 OR 8 OR 9 OR 11 OR 12 OR 13 OR 14 OR 15)) and 1</v>
      </c>
      <c r="E23" t="str">
        <f t="shared" si="2"/>
        <v>(10 AND (4 OR 5 OR 6 OR 7 OR 8 OR 9 OR 11 OR 12 OR 13 OR 14 OR 15)) and 1 and 2</v>
      </c>
      <c r="F23" t="str">
        <f t="shared" si="3"/>
        <v>(10 AND (4 OR 5 OR 6 OR 7 OR 8 OR 9 OR 11 OR 12 OR 13 OR 14 OR 15)) and 1 and 2014*.dt.</v>
      </c>
      <c r="G23" t="str">
        <f t="shared" si="3"/>
        <v>(10 AND (4 OR 5 OR 6 OR 7 OR 8 OR 9 OR 11 OR 12 OR 13 OR 14 OR 15)) and 1 and 2015*.dt.</v>
      </c>
      <c r="H23" t="str">
        <f t="shared" si="3"/>
        <v>(10 AND (4 OR 5 OR 6 OR 7 OR 8 OR 9 OR 11 OR 12 OR 13 OR 14 OR 15)) and 1 and 2016*.dt.</v>
      </c>
      <c r="I23" t="str">
        <f t="shared" si="3"/>
        <v>(10 AND (4 OR 5 OR 6 OR 7 OR 8 OR 9 OR 11 OR 12 OR 13 OR 14 OR 15)) and 1 and 2017*.dt.</v>
      </c>
      <c r="J23" t="str">
        <f t="shared" si="3"/>
        <v>(10 AND (4 OR 5 OR 6 OR 7 OR 8 OR 9 OR 11 OR 12 OR 13 OR 14 OR 15)) and 1 and 2018*.dt.</v>
      </c>
      <c r="K23" t="str">
        <f t="shared" si="3"/>
        <v>(10 AND (4 OR 5 OR 6 OR 7 OR 8 OR 9 OR 11 OR 12 OR 13 OR 14 OR 15)) and 1 and 2019*.dt.</v>
      </c>
      <c r="L23" t="str">
        <f t="shared" si="3"/>
        <v>(10 AND (4 OR 5 OR 6 OR 7 OR 8 OR 9 OR 11 OR 12 OR 13 OR 14 OR 15)) and 1 and 2020*.dt.</v>
      </c>
      <c r="M23" t="str">
        <f t="shared" si="3"/>
        <v>(10 AND (4 OR 5 OR 6 OR 7 OR 8 OR 9 OR 11 OR 12 OR 13 OR 14 OR 15)) and 1 and 2021*.dt.</v>
      </c>
      <c r="N23" t="str">
        <f t="shared" si="3"/>
        <v>(10 AND (4 OR 5 OR 6 OR 7 OR 8 OR 9 OR 11 OR 12 OR 13 OR 14 OR 15)) and 1 and 2022*.dt.</v>
      </c>
      <c r="O23" t="str">
        <f t="shared" si="3"/>
        <v>(10 AND (4 OR 5 OR 6 OR 7 OR 8 OR 9 OR 11 OR 12 OR 13 OR 14 OR 15)) and 1 and 2023*.dt.</v>
      </c>
      <c r="P23" t="str">
        <f t="shared" si="3"/>
        <v>(10 AND (4 OR 5 OR 6 OR 7 OR 8 OR 9 OR 11 OR 12 OR 13 OR 14 OR 15)) and 1 and 2024*.dt.</v>
      </c>
    </row>
    <row r="24" spans="1:16" x14ac:dyDescent="0.3">
      <c r="A24" s="1">
        <v>23</v>
      </c>
      <c r="B24" t="s">
        <v>68</v>
      </c>
      <c r="C24" t="s">
        <v>54</v>
      </c>
      <c r="D24" t="str">
        <f t="shared" si="1"/>
        <v>(11 AND (4 OR 5 OR 6 OR 7 OR 8 OR 9 OR 10 OR 12 OR 13 OR 14 OR 15)) and 1</v>
      </c>
      <c r="E24" t="str">
        <f t="shared" si="2"/>
        <v>(11 AND (4 OR 5 OR 6 OR 7 OR 8 OR 9 OR 10 OR 12 OR 13 OR 14 OR 15)) and 1 and 2</v>
      </c>
      <c r="F24" t="str">
        <f t="shared" si="3"/>
        <v>(11 AND (4 OR 5 OR 6 OR 7 OR 8 OR 9 OR 10 OR 12 OR 13 OR 14 OR 15)) and 1 and 2014*.dt.</v>
      </c>
      <c r="G24" t="str">
        <f t="shared" si="3"/>
        <v>(11 AND (4 OR 5 OR 6 OR 7 OR 8 OR 9 OR 10 OR 12 OR 13 OR 14 OR 15)) and 1 and 2015*.dt.</v>
      </c>
      <c r="H24" t="str">
        <f t="shared" si="3"/>
        <v>(11 AND (4 OR 5 OR 6 OR 7 OR 8 OR 9 OR 10 OR 12 OR 13 OR 14 OR 15)) and 1 and 2016*.dt.</v>
      </c>
      <c r="I24" t="str">
        <f t="shared" si="3"/>
        <v>(11 AND (4 OR 5 OR 6 OR 7 OR 8 OR 9 OR 10 OR 12 OR 13 OR 14 OR 15)) and 1 and 2017*.dt.</v>
      </c>
      <c r="J24" t="str">
        <f t="shared" si="3"/>
        <v>(11 AND (4 OR 5 OR 6 OR 7 OR 8 OR 9 OR 10 OR 12 OR 13 OR 14 OR 15)) and 1 and 2018*.dt.</v>
      </c>
      <c r="K24" t="str">
        <f t="shared" si="3"/>
        <v>(11 AND (4 OR 5 OR 6 OR 7 OR 8 OR 9 OR 10 OR 12 OR 13 OR 14 OR 15)) and 1 and 2019*.dt.</v>
      </c>
      <c r="L24" t="str">
        <f t="shared" si="3"/>
        <v>(11 AND (4 OR 5 OR 6 OR 7 OR 8 OR 9 OR 10 OR 12 OR 13 OR 14 OR 15)) and 1 and 2020*.dt.</v>
      </c>
      <c r="M24" t="str">
        <f t="shared" si="3"/>
        <v>(11 AND (4 OR 5 OR 6 OR 7 OR 8 OR 9 OR 10 OR 12 OR 13 OR 14 OR 15)) and 1 and 2021*.dt.</v>
      </c>
      <c r="N24" t="str">
        <f t="shared" si="3"/>
        <v>(11 AND (4 OR 5 OR 6 OR 7 OR 8 OR 9 OR 10 OR 12 OR 13 OR 14 OR 15)) and 1 and 2022*.dt.</v>
      </c>
      <c r="O24" t="str">
        <f t="shared" si="3"/>
        <v>(11 AND (4 OR 5 OR 6 OR 7 OR 8 OR 9 OR 10 OR 12 OR 13 OR 14 OR 15)) and 1 and 2023*.dt.</v>
      </c>
      <c r="P24" t="str">
        <f t="shared" si="3"/>
        <v>(11 AND (4 OR 5 OR 6 OR 7 OR 8 OR 9 OR 10 OR 12 OR 13 OR 14 OR 15)) and 1 and 2024*.dt.</v>
      </c>
    </row>
    <row r="25" spans="1:16" x14ac:dyDescent="0.3">
      <c r="A25" s="1">
        <v>24</v>
      </c>
      <c r="B25" t="s">
        <v>61</v>
      </c>
      <c r="C25" t="s">
        <v>55</v>
      </c>
      <c r="D25" t="str">
        <f t="shared" si="1"/>
        <v>(12 AND (4 OR 5 OR 6 OR 7 OR 8 OR 9 OR 10 OR 11 OR 13 OR 14 OR 15)) and 1</v>
      </c>
      <c r="E25" t="str">
        <f t="shared" si="2"/>
        <v>(12 AND (4 OR 5 OR 6 OR 7 OR 8 OR 9 OR 10 OR 11 OR 13 OR 14 OR 15)) and 1 and 2</v>
      </c>
      <c r="F25" t="str">
        <f t="shared" si="3"/>
        <v>(12 AND (4 OR 5 OR 6 OR 7 OR 8 OR 9 OR 10 OR 11 OR 13 OR 14 OR 15)) and 1 and 2014*.dt.</v>
      </c>
      <c r="G25" t="str">
        <f t="shared" si="3"/>
        <v>(12 AND (4 OR 5 OR 6 OR 7 OR 8 OR 9 OR 10 OR 11 OR 13 OR 14 OR 15)) and 1 and 2015*.dt.</v>
      </c>
      <c r="H25" t="str">
        <f t="shared" si="3"/>
        <v>(12 AND (4 OR 5 OR 6 OR 7 OR 8 OR 9 OR 10 OR 11 OR 13 OR 14 OR 15)) and 1 and 2016*.dt.</v>
      </c>
      <c r="I25" t="str">
        <f t="shared" si="3"/>
        <v>(12 AND (4 OR 5 OR 6 OR 7 OR 8 OR 9 OR 10 OR 11 OR 13 OR 14 OR 15)) and 1 and 2017*.dt.</v>
      </c>
      <c r="J25" t="str">
        <f t="shared" si="3"/>
        <v>(12 AND (4 OR 5 OR 6 OR 7 OR 8 OR 9 OR 10 OR 11 OR 13 OR 14 OR 15)) and 1 and 2018*.dt.</v>
      </c>
      <c r="K25" t="str">
        <f t="shared" si="3"/>
        <v>(12 AND (4 OR 5 OR 6 OR 7 OR 8 OR 9 OR 10 OR 11 OR 13 OR 14 OR 15)) and 1 and 2019*.dt.</v>
      </c>
      <c r="L25" t="str">
        <f t="shared" si="3"/>
        <v>(12 AND (4 OR 5 OR 6 OR 7 OR 8 OR 9 OR 10 OR 11 OR 13 OR 14 OR 15)) and 1 and 2020*.dt.</v>
      </c>
      <c r="M25" t="str">
        <f t="shared" si="3"/>
        <v>(12 AND (4 OR 5 OR 6 OR 7 OR 8 OR 9 OR 10 OR 11 OR 13 OR 14 OR 15)) and 1 and 2021*.dt.</v>
      </c>
      <c r="N25" t="str">
        <f t="shared" si="3"/>
        <v>(12 AND (4 OR 5 OR 6 OR 7 OR 8 OR 9 OR 10 OR 11 OR 13 OR 14 OR 15)) and 1 and 2022*.dt.</v>
      </c>
      <c r="O25" t="str">
        <f t="shared" si="3"/>
        <v>(12 AND (4 OR 5 OR 6 OR 7 OR 8 OR 9 OR 10 OR 11 OR 13 OR 14 OR 15)) and 1 and 2023*.dt.</v>
      </c>
      <c r="P25" t="str">
        <f t="shared" si="3"/>
        <v>(12 AND (4 OR 5 OR 6 OR 7 OR 8 OR 9 OR 10 OR 11 OR 13 OR 14 OR 15)) and 1 and 2024*.dt.</v>
      </c>
    </row>
    <row r="26" spans="1:16" x14ac:dyDescent="0.3">
      <c r="A26" s="1">
        <v>25</v>
      </c>
      <c r="B26" t="s">
        <v>69</v>
      </c>
      <c r="C26" t="s">
        <v>56</v>
      </c>
      <c r="D26" t="str">
        <f t="shared" si="1"/>
        <v>(13 AND (4 OR 5 OR 6 OR 7 OR 8 OR 9 OR 10 OR 11 OR 12 OR 14 OR 15)) and 1</v>
      </c>
      <c r="E26" t="str">
        <f t="shared" si="2"/>
        <v>(13 AND (4 OR 5 OR 6 OR 7 OR 8 OR 9 OR 10 OR 11 OR 12 OR 14 OR 15)) and 1 and 2</v>
      </c>
      <c r="F26" t="str">
        <f t="shared" si="3"/>
        <v>(13 AND (4 OR 5 OR 6 OR 7 OR 8 OR 9 OR 10 OR 11 OR 12 OR 14 OR 15)) and 1 and 2014*.dt.</v>
      </c>
      <c r="G26" t="str">
        <f t="shared" si="3"/>
        <v>(13 AND (4 OR 5 OR 6 OR 7 OR 8 OR 9 OR 10 OR 11 OR 12 OR 14 OR 15)) and 1 and 2015*.dt.</v>
      </c>
      <c r="H26" t="str">
        <f t="shared" si="3"/>
        <v>(13 AND (4 OR 5 OR 6 OR 7 OR 8 OR 9 OR 10 OR 11 OR 12 OR 14 OR 15)) and 1 and 2016*.dt.</v>
      </c>
      <c r="I26" t="str">
        <f t="shared" si="3"/>
        <v>(13 AND (4 OR 5 OR 6 OR 7 OR 8 OR 9 OR 10 OR 11 OR 12 OR 14 OR 15)) and 1 and 2017*.dt.</v>
      </c>
      <c r="J26" t="str">
        <f t="shared" si="3"/>
        <v>(13 AND (4 OR 5 OR 6 OR 7 OR 8 OR 9 OR 10 OR 11 OR 12 OR 14 OR 15)) and 1 and 2018*.dt.</v>
      </c>
      <c r="K26" t="str">
        <f t="shared" si="3"/>
        <v>(13 AND (4 OR 5 OR 6 OR 7 OR 8 OR 9 OR 10 OR 11 OR 12 OR 14 OR 15)) and 1 and 2019*.dt.</v>
      </c>
      <c r="L26" t="str">
        <f t="shared" si="3"/>
        <v>(13 AND (4 OR 5 OR 6 OR 7 OR 8 OR 9 OR 10 OR 11 OR 12 OR 14 OR 15)) and 1 and 2020*.dt.</v>
      </c>
      <c r="M26" t="str">
        <f t="shared" si="3"/>
        <v>(13 AND (4 OR 5 OR 6 OR 7 OR 8 OR 9 OR 10 OR 11 OR 12 OR 14 OR 15)) and 1 and 2021*.dt.</v>
      </c>
      <c r="N26" t="str">
        <f t="shared" si="3"/>
        <v>(13 AND (4 OR 5 OR 6 OR 7 OR 8 OR 9 OR 10 OR 11 OR 12 OR 14 OR 15)) and 1 and 2022*.dt.</v>
      </c>
      <c r="O26" t="str">
        <f t="shared" si="3"/>
        <v>(13 AND (4 OR 5 OR 6 OR 7 OR 8 OR 9 OR 10 OR 11 OR 12 OR 14 OR 15)) and 1 and 2023*.dt.</v>
      </c>
      <c r="P26" t="str">
        <f t="shared" si="3"/>
        <v>(13 AND (4 OR 5 OR 6 OR 7 OR 8 OR 9 OR 10 OR 11 OR 12 OR 14 OR 15)) and 1 and 2024*.dt.</v>
      </c>
    </row>
    <row r="27" spans="1:16" x14ac:dyDescent="0.3">
      <c r="A27" s="1">
        <v>26</v>
      </c>
      <c r="B27" t="s">
        <v>70</v>
      </c>
      <c r="C27" t="s">
        <v>57</v>
      </c>
      <c r="D27" t="str">
        <f t="shared" si="1"/>
        <v>(14 AND (4 OR 5 OR 6 OR 7 OR 8 OR 9 OR 10 OR 11 OR 12 OR 13 OR 15)) and 1</v>
      </c>
      <c r="E27" t="str">
        <f t="shared" si="2"/>
        <v>(14 AND (4 OR 5 OR 6 OR 7 OR 8 OR 9 OR 10 OR 11 OR 12 OR 13 OR 15)) and 1 and 2</v>
      </c>
      <c r="F27" t="str">
        <f t="shared" si="3"/>
        <v>(14 AND (4 OR 5 OR 6 OR 7 OR 8 OR 9 OR 10 OR 11 OR 12 OR 13 OR 15)) and 1 and 2014*.dt.</v>
      </c>
      <c r="G27" t="str">
        <f t="shared" si="3"/>
        <v>(14 AND (4 OR 5 OR 6 OR 7 OR 8 OR 9 OR 10 OR 11 OR 12 OR 13 OR 15)) and 1 and 2015*.dt.</v>
      </c>
      <c r="H27" t="str">
        <f t="shared" si="3"/>
        <v>(14 AND (4 OR 5 OR 6 OR 7 OR 8 OR 9 OR 10 OR 11 OR 12 OR 13 OR 15)) and 1 and 2016*.dt.</v>
      </c>
      <c r="I27" t="str">
        <f t="shared" si="3"/>
        <v>(14 AND (4 OR 5 OR 6 OR 7 OR 8 OR 9 OR 10 OR 11 OR 12 OR 13 OR 15)) and 1 and 2017*.dt.</v>
      </c>
      <c r="J27" t="str">
        <f t="shared" si="3"/>
        <v>(14 AND (4 OR 5 OR 6 OR 7 OR 8 OR 9 OR 10 OR 11 OR 12 OR 13 OR 15)) and 1 and 2018*.dt.</v>
      </c>
      <c r="K27" t="str">
        <f t="shared" si="3"/>
        <v>(14 AND (4 OR 5 OR 6 OR 7 OR 8 OR 9 OR 10 OR 11 OR 12 OR 13 OR 15)) and 1 and 2019*.dt.</v>
      </c>
      <c r="L27" t="str">
        <f t="shared" si="3"/>
        <v>(14 AND (4 OR 5 OR 6 OR 7 OR 8 OR 9 OR 10 OR 11 OR 12 OR 13 OR 15)) and 1 and 2020*.dt.</v>
      </c>
      <c r="M27" t="str">
        <f t="shared" si="3"/>
        <v>(14 AND (4 OR 5 OR 6 OR 7 OR 8 OR 9 OR 10 OR 11 OR 12 OR 13 OR 15)) and 1 and 2021*.dt.</v>
      </c>
      <c r="N27" t="str">
        <f t="shared" si="3"/>
        <v>(14 AND (4 OR 5 OR 6 OR 7 OR 8 OR 9 OR 10 OR 11 OR 12 OR 13 OR 15)) and 1 and 2022*.dt.</v>
      </c>
      <c r="O27" t="str">
        <f t="shared" si="3"/>
        <v>(14 AND (4 OR 5 OR 6 OR 7 OR 8 OR 9 OR 10 OR 11 OR 12 OR 13 OR 15)) and 1 and 2023*.dt.</v>
      </c>
      <c r="P27" t="str">
        <f t="shared" si="3"/>
        <v>(14 AND (4 OR 5 OR 6 OR 7 OR 8 OR 9 OR 10 OR 11 OR 12 OR 13 OR 15)) and 1 and 2024*.dt.</v>
      </c>
    </row>
    <row r="28" spans="1:16" x14ac:dyDescent="0.3">
      <c r="A28" s="1">
        <v>27</v>
      </c>
      <c r="B28" t="s">
        <v>71</v>
      </c>
      <c r="C28" t="s">
        <v>58</v>
      </c>
      <c r="D28" t="str">
        <f t="shared" si="1"/>
        <v>(15 AND (4 OR 5 OR 6 OR 7 OR 8 OR 9 OR 10 OR 11 OR 12 OR 13 OR 14)) and 1</v>
      </c>
      <c r="E28" t="str">
        <f t="shared" si="2"/>
        <v>(15 AND (4 OR 5 OR 6 OR 7 OR 8 OR 9 OR 10 OR 11 OR 12 OR 13 OR 14)) and 1 and 2</v>
      </c>
      <c r="F28" t="str">
        <f t="shared" si="3"/>
        <v>(15 AND (4 OR 5 OR 6 OR 7 OR 8 OR 9 OR 10 OR 11 OR 12 OR 13 OR 14)) and 1 and 2014*.dt.</v>
      </c>
      <c r="G28" t="str">
        <f t="shared" si="3"/>
        <v>(15 AND (4 OR 5 OR 6 OR 7 OR 8 OR 9 OR 10 OR 11 OR 12 OR 13 OR 14)) and 1 and 2015*.dt.</v>
      </c>
      <c r="H28" t="str">
        <f t="shared" si="3"/>
        <v>(15 AND (4 OR 5 OR 6 OR 7 OR 8 OR 9 OR 10 OR 11 OR 12 OR 13 OR 14)) and 1 and 2016*.dt.</v>
      </c>
      <c r="I28" t="str">
        <f t="shared" si="3"/>
        <v>(15 AND (4 OR 5 OR 6 OR 7 OR 8 OR 9 OR 10 OR 11 OR 12 OR 13 OR 14)) and 1 and 2017*.dt.</v>
      </c>
      <c r="J28" t="str">
        <f t="shared" si="3"/>
        <v>(15 AND (4 OR 5 OR 6 OR 7 OR 8 OR 9 OR 10 OR 11 OR 12 OR 13 OR 14)) and 1 and 2018*.dt.</v>
      </c>
      <c r="K28" t="str">
        <f t="shared" si="3"/>
        <v>(15 AND (4 OR 5 OR 6 OR 7 OR 8 OR 9 OR 10 OR 11 OR 12 OR 13 OR 14)) and 1 and 2019*.dt.</v>
      </c>
      <c r="L28" t="str">
        <f t="shared" si="3"/>
        <v>(15 AND (4 OR 5 OR 6 OR 7 OR 8 OR 9 OR 10 OR 11 OR 12 OR 13 OR 14)) and 1 and 2020*.dt.</v>
      </c>
      <c r="M28" t="str">
        <f t="shared" si="3"/>
        <v>(15 AND (4 OR 5 OR 6 OR 7 OR 8 OR 9 OR 10 OR 11 OR 12 OR 13 OR 14)) and 1 and 2021*.dt.</v>
      </c>
      <c r="N28" t="str">
        <f t="shared" si="3"/>
        <v>(15 AND (4 OR 5 OR 6 OR 7 OR 8 OR 9 OR 10 OR 11 OR 12 OR 13 OR 14)) and 1 and 2022*.dt.</v>
      </c>
      <c r="O28" t="str">
        <f t="shared" si="3"/>
        <v>(15 AND (4 OR 5 OR 6 OR 7 OR 8 OR 9 OR 10 OR 11 OR 12 OR 13 OR 14)) and 1 and 2023*.dt.</v>
      </c>
      <c r="P28" t="str">
        <f t="shared" si="3"/>
        <v>(15 AND (4 OR 5 OR 6 OR 7 OR 8 OR 9 OR 10 OR 11 OR 12 OR 13 OR 14)) and 1 and 2024*.dt.</v>
      </c>
    </row>
  </sheetData>
  <phoneticPr fontId="16"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44200-3C96-4571-A5E7-204EC4BD6416}">
  <sheetPr>
    <tabColor theme="5" tint="-0.499984740745262"/>
  </sheetPr>
  <dimension ref="A1:O48"/>
  <sheetViews>
    <sheetView zoomScale="70" zoomScaleNormal="70" workbookViewId="0">
      <selection activeCell="W9" sqref="W9"/>
    </sheetView>
  </sheetViews>
  <sheetFormatPr defaultRowHeight="14" x14ac:dyDescent="0.3"/>
  <cols>
    <col min="1" max="1" width="28.4140625" customWidth="1"/>
    <col min="2" max="3" width="15.58203125" customWidth="1"/>
    <col min="4" max="4" width="16.83203125" customWidth="1"/>
    <col min="5" max="15" width="9.4140625" customWidth="1"/>
  </cols>
  <sheetData>
    <row r="1" spans="1:15" x14ac:dyDescent="0.3">
      <c r="A1" t="s">
        <v>21</v>
      </c>
      <c r="B1" t="s">
        <v>20</v>
      </c>
      <c r="C1" t="s">
        <v>2</v>
      </c>
      <c r="D1" t="s">
        <v>3</v>
      </c>
      <c r="E1" t="s">
        <v>22</v>
      </c>
      <c r="F1" t="s">
        <v>23</v>
      </c>
      <c r="G1" t="s">
        <v>24</v>
      </c>
      <c r="H1" t="s">
        <v>25</v>
      </c>
      <c r="I1" t="s">
        <v>26</v>
      </c>
      <c r="J1" t="s">
        <v>27</v>
      </c>
      <c r="K1" t="s">
        <v>28</v>
      </c>
      <c r="L1" t="s">
        <v>29</v>
      </c>
      <c r="M1" t="s">
        <v>30</v>
      </c>
      <c r="N1" t="s">
        <v>31</v>
      </c>
      <c r="O1" t="s">
        <v>32</v>
      </c>
    </row>
    <row r="2" spans="1:15" x14ac:dyDescent="0.3">
      <c r="A2" t="s">
        <v>72</v>
      </c>
      <c r="B2">
        <v>5139969</v>
      </c>
      <c r="C2">
        <v>13359</v>
      </c>
      <c r="D2">
        <v>9534</v>
      </c>
      <c r="E2">
        <v>1182</v>
      </c>
      <c r="F2">
        <v>1277</v>
      </c>
      <c r="G2">
        <v>1077</v>
      </c>
      <c r="H2">
        <v>932</v>
      </c>
      <c r="I2">
        <v>975</v>
      </c>
      <c r="J2">
        <v>1006</v>
      </c>
      <c r="K2">
        <v>904</v>
      </c>
      <c r="L2">
        <v>611</v>
      </c>
      <c r="M2">
        <v>342</v>
      </c>
      <c r="N2">
        <v>310</v>
      </c>
      <c r="O2">
        <v>918</v>
      </c>
    </row>
    <row r="3" spans="1:15" x14ac:dyDescent="0.3">
      <c r="A3" t="s">
        <v>13</v>
      </c>
      <c r="B3">
        <v>1516089</v>
      </c>
      <c r="C3">
        <v>7396</v>
      </c>
      <c r="D3">
        <v>4797</v>
      </c>
      <c r="E3">
        <v>712</v>
      </c>
      <c r="F3">
        <v>689</v>
      </c>
      <c r="G3">
        <v>613</v>
      </c>
      <c r="H3">
        <v>474</v>
      </c>
      <c r="I3">
        <v>516</v>
      </c>
      <c r="J3">
        <v>463</v>
      </c>
      <c r="K3">
        <v>429</v>
      </c>
      <c r="L3">
        <v>270</v>
      </c>
      <c r="M3">
        <v>131</v>
      </c>
      <c r="N3">
        <v>129</v>
      </c>
      <c r="O3">
        <v>371</v>
      </c>
    </row>
    <row r="4" spans="1:15" x14ac:dyDescent="0.3">
      <c r="A4" t="s">
        <v>36</v>
      </c>
      <c r="B4">
        <v>260726</v>
      </c>
      <c r="C4">
        <v>641</v>
      </c>
      <c r="D4">
        <v>486</v>
      </c>
      <c r="E4">
        <v>53</v>
      </c>
      <c r="F4">
        <v>67</v>
      </c>
      <c r="G4">
        <v>50</v>
      </c>
      <c r="H4">
        <v>51</v>
      </c>
      <c r="I4">
        <v>48</v>
      </c>
      <c r="J4">
        <v>56</v>
      </c>
      <c r="K4">
        <v>53</v>
      </c>
      <c r="L4">
        <v>38</v>
      </c>
      <c r="M4">
        <v>18</v>
      </c>
      <c r="N4">
        <v>18</v>
      </c>
      <c r="O4">
        <v>34</v>
      </c>
    </row>
    <row r="5" spans="1:15" x14ac:dyDescent="0.3">
      <c r="A5" t="s">
        <v>9</v>
      </c>
      <c r="B5">
        <v>402267</v>
      </c>
      <c r="C5">
        <v>1214</v>
      </c>
      <c r="D5">
        <v>981</v>
      </c>
      <c r="E5">
        <v>101</v>
      </c>
      <c r="F5">
        <v>109</v>
      </c>
      <c r="G5">
        <v>90</v>
      </c>
      <c r="H5">
        <v>103</v>
      </c>
      <c r="I5">
        <v>112</v>
      </c>
      <c r="J5">
        <v>122</v>
      </c>
      <c r="K5">
        <v>96</v>
      </c>
      <c r="L5">
        <v>66</v>
      </c>
      <c r="M5">
        <v>40</v>
      </c>
      <c r="N5">
        <v>28</v>
      </c>
      <c r="O5">
        <v>114</v>
      </c>
    </row>
    <row r="6" spans="1:15" x14ac:dyDescent="0.3">
      <c r="A6" t="s">
        <v>37</v>
      </c>
      <c r="B6">
        <v>1179722</v>
      </c>
      <c r="C6">
        <v>2125</v>
      </c>
      <c r="D6">
        <v>1611</v>
      </c>
      <c r="E6">
        <v>197</v>
      </c>
      <c r="F6">
        <v>233</v>
      </c>
      <c r="G6">
        <v>184</v>
      </c>
      <c r="H6">
        <v>157</v>
      </c>
      <c r="I6">
        <v>153</v>
      </c>
      <c r="J6">
        <v>146</v>
      </c>
      <c r="K6">
        <v>127</v>
      </c>
      <c r="L6">
        <v>90</v>
      </c>
      <c r="M6">
        <v>53</v>
      </c>
      <c r="N6">
        <v>54</v>
      </c>
      <c r="O6">
        <v>217</v>
      </c>
    </row>
    <row r="7" spans="1:15" x14ac:dyDescent="0.3">
      <c r="A7" t="s">
        <v>39</v>
      </c>
      <c r="B7">
        <v>308324</v>
      </c>
      <c r="C7">
        <v>366</v>
      </c>
      <c r="D7">
        <v>328</v>
      </c>
      <c r="E7">
        <v>9</v>
      </c>
      <c r="F7">
        <v>23</v>
      </c>
      <c r="G7">
        <v>21</v>
      </c>
      <c r="H7">
        <v>25</v>
      </c>
      <c r="I7">
        <v>38</v>
      </c>
      <c r="J7">
        <v>57</v>
      </c>
      <c r="K7">
        <v>50</v>
      </c>
      <c r="L7">
        <v>30</v>
      </c>
      <c r="M7">
        <v>20</v>
      </c>
      <c r="N7">
        <v>17</v>
      </c>
      <c r="O7">
        <v>38</v>
      </c>
    </row>
    <row r="8" spans="1:15" x14ac:dyDescent="0.3">
      <c r="A8" t="s">
        <v>40</v>
      </c>
      <c r="B8">
        <v>278100</v>
      </c>
      <c r="C8">
        <v>443</v>
      </c>
      <c r="D8">
        <v>345</v>
      </c>
      <c r="E8">
        <v>25</v>
      </c>
      <c r="F8">
        <v>47</v>
      </c>
      <c r="G8">
        <v>45</v>
      </c>
      <c r="H8">
        <v>27</v>
      </c>
      <c r="I8">
        <v>34</v>
      </c>
      <c r="J8">
        <v>37</v>
      </c>
      <c r="K8">
        <v>35</v>
      </c>
      <c r="L8">
        <v>32</v>
      </c>
      <c r="M8">
        <v>14</v>
      </c>
      <c r="N8">
        <v>13</v>
      </c>
      <c r="O8">
        <v>36</v>
      </c>
    </row>
    <row r="9" spans="1:15" x14ac:dyDescent="0.3">
      <c r="A9" t="s">
        <v>6</v>
      </c>
      <c r="B9">
        <v>186785</v>
      </c>
      <c r="C9">
        <v>127</v>
      </c>
      <c r="D9">
        <v>111</v>
      </c>
      <c r="E9">
        <v>5</v>
      </c>
      <c r="F9">
        <v>5</v>
      </c>
      <c r="G9">
        <v>9</v>
      </c>
      <c r="H9">
        <v>12</v>
      </c>
      <c r="I9">
        <v>8</v>
      </c>
      <c r="J9">
        <v>15</v>
      </c>
      <c r="K9">
        <v>15</v>
      </c>
      <c r="L9">
        <v>11</v>
      </c>
      <c r="M9">
        <v>11</v>
      </c>
      <c r="N9">
        <v>9</v>
      </c>
      <c r="O9">
        <v>11</v>
      </c>
    </row>
    <row r="10" spans="1:15" x14ac:dyDescent="0.3">
      <c r="A10" t="s">
        <v>41</v>
      </c>
      <c r="B10">
        <v>121253</v>
      </c>
      <c r="C10">
        <v>95</v>
      </c>
      <c r="D10">
        <v>82</v>
      </c>
      <c r="E10">
        <v>6</v>
      </c>
      <c r="F10">
        <v>3</v>
      </c>
      <c r="G10">
        <v>12</v>
      </c>
      <c r="H10">
        <v>7</v>
      </c>
      <c r="I10">
        <v>9</v>
      </c>
      <c r="J10">
        <v>14</v>
      </c>
      <c r="K10">
        <v>7</v>
      </c>
      <c r="L10">
        <v>7</v>
      </c>
      <c r="M10">
        <v>3</v>
      </c>
      <c r="N10">
        <v>3</v>
      </c>
      <c r="O10">
        <v>11</v>
      </c>
    </row>
    <row r="11" spans="1:15" x14ac:dyDescent="0.3">
      <c r="A11" t="s">
        <v>38</v>
      </c>
      <c r="B11">
        <v>349335</v>
      </c>
      <c r="C11">
        <v>266</v>
      </c>
      <c r="D11">
        <v>216</v>
      </c>
      <c r="E11">
        <v>19</v>
      </c>
      <c r="F11">
        <v>26</v>
      </c>
      <c r="G11">
        <v>15</v>
      </c>
      <c r="H11">
        <v>15</v>
      </c>
      <c r="I11">
        <v>18</v>
      </c>
      <c r="J11">
        <v>18</v>
      </c>
      <c r="K11">
        <v>30</v>
      </c>
      <c r="L11">
        <v>21</v>
      </c>
      <c r="M11">
        <v>12</v>
      </c>
      <c r="N11">
        <v>13</v>
      </c>
      <c r="O11">
        <v>29</v>
      </c>
    </row>
    <row r="12" spans="1:15" x14ac:dyDescent="0.3">
      <c r="A12" t="s">
        <v>11</v>
      </c>
      <c r="B12">
        <v>175318</v>
      </c>
      <c r="C12">
        <v>284</v>
      </c>
      <c r="D12">
        <v>241</v>
      </c>
      <c r="E12">
        <v>28</v>
      </c>
      <c r="F12">
        <v>21</v>
      </c>
      <c r="G12">
        <v>19</v>
      </c>
      <c r="H12">
        <v>27</v>
      </c>
      <c r="I12">
        <v>23</v>
      </c>
      <c r="J12">
        <v>30</v>
      </c>
      <c r="K12">
        <v>31</v>
      </c>
      <c r="L12">
        <v>15</v>
      </c>
      <c r="M12">
        <v>13</v>
      </c>
      <c r="N12">
        <v>13</v>
      </c>
      <c r="O12">
        <v>21</v>
      </c>
    </row>
    <row r="13" spans="1:15" x14ac:dyDescent="0.3">
      <c r="A13" t="s">
        <v>14</v>
      </c>
      <c r="B13">
        <v>219498</v>
      </c>
      <c r="C13">
        <v>521</v>
      </c>
      <c r="D13">
        <v>410</v>
      </c>
      <c r="E13">
        <v>51</v>
      </c>
      <c r="F13">
        <v>48</v>
      </c>
      <c r="G13">
        <v>41</v>
      </c>
      <c r="H13">
        <v>47</v>
      </c>
      <c r="I13">
        <v>26</v>
      </c>
      <c r="J13">
        <v>54</v>
      </c>
      <c r="K13">
        <v>25</v>
      </c>
      <c r="L13">
        <v>32</v>
      </c>
      <c r="M13">
        <v>23</v>
      </c>
      <c r="N13">
        <v>19</v>
      </c>
      <c r="O13">
        <v>44</v>
      </c>
    </row>
    <row r="14" spans="1:15" x14ac:dyDescent="0.3">
      <c r="A14" t="s">
        <v>42</v>
      </c>
      <c r="B14">
        <v>287601</v>
      </c>
      <c r="C14">
        <v>193</v>
      </c>
      <c r="D14">
        <v>156</v>
      </c>
      <c r="E14">
        <v>8</v>
      </c>
      <c r="F14">
        <v>36</v>
      </c>
      <c r="G14">
        <v>14</v>
      </c>
      <c r="H14">
        <v>8</v>
      </c>
      <c r="I14">
        <v>20</v>
      </c>
      <c r="J14">
        <v>17</v>
      </c>
      <c r="K14">
        <v>27</v>
      </c>
      <c r="L14">
        <v>11</v>
      </c>
      <c r="M14">
        <v>5</v>
      </c>
      <c r="N14">
        <v>0</v>
      </c>
      <c r="O14">
        <v>10</v>
      </c>
    </row>
    <row r="15" spans="1:15" x14ac:dyDescent="0.3">
      <c r="A15" t="s">
        <v>60</v>
      </c>
      <c r="B15">
        <v>120641</v>
      </c>
      <c r="C15">
        <v>164</v>
      </c>
      <c r="D15">
        <v>119</v>
      </c>
      <c r="E15">
        <v>16</v>
      </c>
      <c r="F15">
        <v>15</v>
      </c>
      <c r="G15">
        <v>20</v>
      </c>
      <c r="H15">
        <v>8</v>
      </c>
      <c r="I15">
        <v>18</v>
      </c>
      <c r="J15">
        <v>15</v>
      </c>
      <c r="K15">
        <v>10</v>
      </c>
      <c r="L15">
        <v>5</v>
      </c>
      <c r="M15">
        <v>1</v>
      </c>
      <c r="N15">
        <v>2</v>
      </c>
      <c r="O15">
        <v>9</v>
      </c>
    </row>
    <row r="16" spans="1:15" x14ac:dyDescent="0.3">
      <c r="A16" t="s">
        <v>62</v>
      </c>
      <c r="B16">
        <v>56803</v>
      </c>
      <c r="C16">
        <v>71</v>
      </c>
      <c r="D16">
        <v>49</v>
      </c>
      <c r="E16">
        <v>5</v>
      </c>
      <c r="F16">
        <v>7</v>
      </c>
      <c r="G16">
        <v>8</v>
      </c>
      <c r="H16">
        <v>2</v>
      </c>
      <c r="I16">
        <v>9</v>
      </c>
      <c r="J16">
        <v>4</v>
      </c>
      <c r="K16">
        <v>5</v>
      </c>
      <c r="L16">
        <v>1</v>
      </c>
      <c r="M16">
        <v>1</v>
      </c>
      <c r="N16">
        <v>2</v>
      </c>
      <c r="O16">
        <v>5</v>
      </c>
    </row>
    <row r="17" spans="1:15" x14ac:dyDescent="0.3">
      <c r="A17" t="s">
        <v>63</v>
      </c>
      <c r="B17">
        <v>50129</v>
      </c>
      <c r="C17">
        <v>73</v>
      </c>
      <c r="D17">
        <v>57</v>
      </c>
      <c r="E17">
        <v>9</v>
      </c>
      <c r="F17">
        <v>4</v>
      </c>
      <c r="G17">
        <v>11</v>
      </c>
      <c r="H17">
        <v>7</v>
      </c>
      <c r="I17">
        <v>6</v>
      </c>
      <c r="J17">
        <v>7</v>
      </c>
      <c r="K17">
        <v>3</v>
      </c>
      <c r="L17">
        <v>1</v>
      </c>
      <c r="M17">
        <v>0</v>
      </c>
      <c r="N17">
        <v>1</v>
      </c>
      <c r="O17">
        <v>8</v>
      </c>
    </row>
    <row r="18" spans="1:15" x14ac:dyDescent="0.3">
      <c r="A18" t="s">
        <v>64</v>
      </c>
      <c r="B18">
        <v>107366</v>
      </c>
      <c r="C18">
        <v>112</v>
      </c>
      <c r="D18">
        <v>83</v>
      </c>
      <c r="E18">
        <v>13</v>
      </c>
      <c r="F18">
        <v>8</v>
      </c>
      <c r="G18">
        <v>15</v>
      </c>
      <c r="H18">
        <v>10</v>
      </c>
      <c r="I18">
        <v>7</v>
      </c>
      <c r="J18">
        <v>5</v>
      </c>
      <c r="K18">
        <v>10</v>
      </c>
      <c r="L18">
        <v>4</v>
      </c>
      <c r="M18">
        <v>0</v>
      </c>
      <c r="N18">
        <v>5</v>
      </c>
      <c r="O18">
        <v>6</v>
      </c>
    </row>
    <row r="19" spans="1:15" x14ac:dyDescent="0.3">
      <c r="A19" t="s">
        <v>65</v>
      </c>
      <c r="B19">
        <v>25157</v>
      </c>
      <c r="C19">
        <v>19</v>
      </c>
      <c r="D19">
        <v>14</v>
      </c>
      <c r="E19">
        <v>1</v>
      </c>
      <c r="F19">
        <v>1</v>
      </c>
      <c r="G19">
        <v>3</v>
      </c>
      <c r="H19">
        <v>0</v>
      </c>
      <c r="I19">
        <v>3</v>
      </c>
      <c r="J19">
        <v>3</v>
      </c>
      <c r="K19">
        <v>0</v>
      </c>
      <c r="L19">
        <v>3</v>
      </c>
      <c r="M19">
        <v>0</v>
      </c>
      <c r="N19">
        <v>0</v>
      </c>
      <c r="O19">
        <v>0</v>
      </c>
    </row>
    <row r="20" spans="1:15" x14ac:dyDescent="0.3">
      <c r="A20" t="s">
        <v>66</v>
      </c>
      <c r="B20">
        <v>28361</v>
      </c>
      <c r="C20">
        <v>26</v>
      </c>
      <c r="D20">
        <v>21</v>
      </c>
      <c r="E20">
        <v>3</v>
      </c>
      <c r="F20">
        <v>3</v>
      </c>
      <c r="G20">
        <v>3</v>
      </c>
      <c r="H20">
        <v>1</v>
      </c>
      <c r="I20">
        <v>5</v>
      </c>
      <c r="J20">
        <v>3</v>
      </c>
      <c r="K20">
        <v>2</v>
      </c>
      <c r="L20">
        <v>1</v>
      </c>
      <c r="M20">
        <v>0</v>
      </c>
      <c r="N20">
        <v>0</v>
      </c>
      <c r="O20">
        <v>0</v>
      </c>
    </row>
    <row r="21" spans="1:15" x14ac:dyDescent="0.3">
      <c r="A21" t="s">
        <v>67</v>
      </c>
      <c r="B21">
        <v>19558</v>
      </c>
      <c r="C21">
        <v>14</v>
      </c>
      <c r="D21">
        <v>12</v>
      </c>
      <c r="E21">
        <v>3</v>
      </c>
      <c r="F21">
        <v>0</v>
      </c>
      <c r="G21">
        <v>2</v>
      </c>
      <c r="H21">
        <v>1</v>
      </c>
      <c r="I21">
        <v>1</v>
      </c>
      <c r="J21">
        <v>2</v>
      </c>
      <c r="K21">
        <v>0</v>
      </c>
      <c r="L21">
        <v>1</v>
      </c>
      <c r="M21">
        <v>0</v>
      </c>
      <c r="N21">
        <v>1</v>
      </c>
      <c r="O21">
        <v>1</v>
      </c>
    </row>
    <row r="22" spans="1:15" x14ac:dyDescent="0.3">
      <c r="A22" t="s">
        <v>68</v>
      </c>
      <c r="B22">
        <v>20754</v>
      </c>
      <c r="C22">
        <v>15</v>
      </c>
      <c r="D22">
        <v>13</v>
      </c>
      <c r="E22">
        <v>1</v>
      </c>
      <c r="F22">
        <v>1</v>
      </c>
      <c r="G22">
        <v>2</v>
      </c>
      <c r="H22">
        <v>2</v>
      </c>
      <c r="I22">
        <v>2</v>
      </c>
      <c r="J22">
        <v>2</v>
      </c>
      <c r="K22">
        <v>0</v>
      </c>
      <c r="L22">
        <v>1</v>
      </c>
      <c r="M22">
        <v>0</v>
      </c>
      <c r="N22">
        <v>1</v>
      </c>
      <c r="O22">
        <v>1</v>
      </c>
    </row>
    <row r="23" spans="1:15" x14ac:dyDescent="0.3">
      <c r="A23" t="s">
        <v>61</v>
      </c>
      <c r="B23">
        <v>38952</v>
      </c>
      <c r="C23">
        <v>18</v>
      </c>
      <c r="D23">
        <v>15</v>
      </c>
      <c r="E23">
        <v>3</v>
      </c>
      <c r="F23">
        <v>4</v>
      </c>
      <c r="G23">
        <v>3</v>
      </c>
      <c r="H23">
        <v>0</v>
      </c>
      <c r="I23">
        <v>1</v>
      </c>
      <c r="J23">
        <v>0</v>
      </c>
      <c r="K23">
        <v>2</v>
      </c>
      <c r="L23">
        <v>1</v>
      </c>
      <c r="M23">
        <v>0</v>
      </c>
      <c r="N23">
        <v>0</v>
      </c>
      <c r="O23">
        <v>1</v>
      </c>
    </row>
    <row r="24" spans="1:15" x14ac:dyDescent="0.3">
      <c r="A24" t="s">
        <v>69</v>
      </c>
      <c r="B24">
        <v>20831</v>
      </c>
      <c r="C24">
        <v>18</v>
      </c>
      <c r="D24">
        <v>13</v>
      </c>
      <c r="E24">
        <v>2</v>
      </c>
      <c r="F24">
        <v>3</v>
      </c>
      <c r="G24">
        <v>0</v>
      </c>
      <c r="H24">
        <v>0</v>
      </c>
      <c r="I24">
        <v>3</v>
      </c>
      <c r="J24">
        <v>2</v>
      </c>
      <c r="K24">
        <v>2</v>
      </c>
      <c r="L24">
        <v>0</v>
      </c>
      <c r="M24">
        <v>0</v>
      </c>
      <c r="N24">
        <v>0</v>
      </c>
      <c r="O24">
        <v>1</v>
      </c>
    </row>
    <row r="25" spans="1:15" x14ac:dyDescent="0.3">
      <c r="A25" t="s">
        <v>70</v>
      </c>
      <c r="B25">
        <v>24364</v>
      </c>
      <c r="C25">
        <v>37</v>
      </c>
      <c r="D25">
        <v>25</v>
      </c>
      <c r="E25">
        <v>1</v>
      </c>
      <c r="F25">
        <v>5</v>
      </c>
      <c r="G25">
        <v>3</v>
      </c>
      <c r="H25">
        <v>8</v>
      </c>
      <c r="I25">
        <v>2</v>
      </c>
      <c r="J25">
        <v>1</v>
      </c>
      <c r="K25">
        <v>1</v>
      </c>
      <c r="L25">
        <v>1</v>
      </c>
      <c r="M25">
        <v>0</v>
      </c>
      <c r="N25">
        <v>0</v>
      </c>
      <c r="O25">
        <v>3</v>
      </c>
    </row>
    <row r="26" spans="1:15" x14ac:dyDescent="0.3">
      <c r="A26" t="s">
        <v>71</v>
      </c>
      <c r="B26">
        <v>39083</v>
      </c>
      <c r="C26">
        <v>23</v>
      </c>
      <c r="D26">
        <v>14</v>
      </c>
      <c r="E26">
        <v>2</v>
      </c>
      <c r="F26">
        <v>4</v>
      </c>
      <c r="G26">
        <v>1</v>
      </c>
      <c r="H26">
        <v>1</v>
      </c>
      <c r="I26">
        <v>2</v>
      </c>
      <c r="J26">
        <v>1</v>
      </c>
      <c r="K26">
        <v>1</v>
      </c>
      <c r="L26">
        <v>2</v>
      </c>
      <c r="M26">
        <v>0</v>
      </c>
      <c r="N26">
        <v>0</v>
      </c>
      <c r="O26">
        <v>0</v>
      </c>
    </row>
    <row r="27" spans="1:15" x14ac:dyDescent="0.3">
      <c r="A27" t="s">
        <v>59</v>
      </c>
      <c r="B27">
        <v>5023991</v>
      </c>
      <c r="C27">
        <v>13352</v>
      </c>
      <c r="D27">
        <v>9528</v>
      </c>
      <c r="E27">
        <v>1182</v>
      </c>
      <c r="F27">
        <v>1277</v>
      </c>
      <c r="G27">
        <v>1075</v>
      </c>
      <c r="H27">
        <v>932</v>
      </c>
      <c r="I27">
        <v>975</v>
      </c>
      <c r="J27">
        <v>1003</v>
      </c>
      <c r="K27">
        <v>904</v>
      </c>
      <c r="L27">
        <v>611</v>
      </c>
      <c r="M27">
        <v>341</v>
      </c>
      <c r="N27">
        <v>310</v>
      </c>
      <c r="O27">
        <v>918</v>
      </c>
    </row>
    <row r="29" spans="1:15" x14ac:dyDescent="0.3">
      <c r="A29" t="s">
        <v>97</v>
      </c>
    </row>
    <row r="31" spans="1:15" x14ac:dyDescent="0.3">
      <c r="A31" s="3" t="s">
        <v>21</v>
      </c>
      <c r="B31" s="3" t="s">
        <v>22</v>
      </c>
      <c r="C31" s="3" t="s">
        <v>23</v>
      </c>
      <c r="D31" s="3" t="s">
        <v>24</v>
      </c>
      <c r="E31" s="3" t="s">
        <v>25</v>
      </c>
      <c r="F31" s="3" t="s">
        <v>26</v>
      </c>
      <c r="G31" s="3" t="s">
        <v>27</v>
      </c>
      <c r="H31" s="3" t="s">
        <v>28</v>
      </c>
      <c r="I31" s="3" t="s">
        <v>29</v>
      </c>
      <c r="J31" s="3" t="s">
        <v>30</v>
      </c>
      <c r="K31" s="3" t="s">
        <v>31</v>
      </c>
      <c r="L31" s="3" t="s">
        <v>32</v>
      </c>
    </row>
    <row r="32" spans="1:15" x14ac:dyDescent="0.3">
      <c r="A32" t="s">
        <v>73</v>
      </c>
      <c r="B32">
        <f t="shared" ref="B32:B42" si="0">E3-E15</f>
        <v>696</v>
      </c>
      <c r="C32">
        <f t="shared" ref="C32:C42" si="1">F3-F15</f>
        <v>674</v>
      </c>
      <c r="D32">
        <f t="shared" ref="D32:D42" si="2">G3-G15</f>
        <v>593</v>
      </c>
      <c r="E32">
        <f t="shared" ref="E32:E42" si="3">H3-H15</f>
        <v>466</v>
      </c>
      <c r="F32">
        <f t="shared" ref="F32:F42" si="4">I3-I15</f>
        <v>498</v>
      </c>
      <c r="G32">
        <f t="shared" ref="G32:G42" si="5">J3-J15</f>
        <v>448</v>
      </c>
      <c r="H32">
        <f t="shared" ref="H32:H42" si="6">K3-K15</f>
        <v>419</v>
      </c>
      <c r="I32">
        <f t="shared" ref="I32:I42" si="7">L3-L15</f>
        <v>265</v>
      </c>
      <c r="J32">
        <f t="shared" ref="J32:J42" si="8">M3-M15</f>
        <v>130</v>
      </c>
      <c r="K32">
        <f t="shared" ref="K32:K42" si="9">N3-N15</f>
        <v>127</v>
      </c>
      <c r="L32">
        <f t="shared" ref="L32:L42" si="10">O3-O15</f>
        <v>362</v>
      </c>
    </row>
    <row r="33" spans="1:12" x14ac:dyDescent="0.3">
      <c r="A33" t="s">
        <v>36</v>
      </c>
      <c r="B33">
        <f t="shared" si="0"/>
        <v>48</v>
      </c>
      <c r="C33">
        <f t="shared" si="1"/>
        <v>60</v>
      </c>
      <c r="D33">
        <f t="shared" si="2"/>
        <v>42</v>
      </c>
      <c r="E33">
        <f t="shared" si="3"/>
        <v>49</v>
      </c>
      <c r="F33">
        <f t="shared" si="4"/>
        <v>39</v>
      </c>
      <c r="G33">
        <f t="shared" si="5"/>
        <v>52</v>
      </c>
      <c r="H33">
        <f t="shared" si="6"/>
        <v>48</v>
      </c>
      <c r="I33">
        <f t="shared" si="7"/>
        <v>37</v>
      </c>
      <c r="J33">
        <f t="shared" si="8"/>
        <v>17</v>
      </c>
      <c r="K33">
        <f t="shared" si="9"/>
        <v>16</v>
      </c>
      <c r="L33">
        <f t="shared" si="10"/>
        <v>29</v>
      </c>
    </row>
    <row r="34" spans="1:12" x14ac:dyDescent="0.3">
      <c r="A34" t="s">
        <v>74</v>
      </c>
      <c r="B34">
        <f t="shared" si="0"/>
        <v>92</v>
      </c>
      <c r="C34">
        <f t="shared" si="1"/>
        <v>105</v>
      </c>
      <c r="D34">
        <f t="shared" si="2"/>
        <v>79</v>
      </c>
      <c r="E34">
        <f t="shared" si="3"/>
        <v>96</v>
      </c>
      <c r="F34">
        <f t="shared" si="4"/>
        <v>106</v>
      </c>
      <c r="G34">
        <f t="shared" si="5"/>
        <v>115</v>
      </c>
      <c r="H34">
        <f t="shared" si="6"/>
        <v>93</v>
      </c>
      <c r="I34">
        <f t="shared" si="7"/>
        <v>65</v>
      </c>
      <c r="J34">
        <f t="shared" si="8"/>
        <v>40</v>
      </c>
      <c r="K34">
        <f t="shared" si="9"/>
        <v>27</v>
      </c>
      <c r="L34">
        <f t="shared" si="10"/>
        <v>106</v>
      </c>
    </row>
    <row r="35" spans="1:12" x14ac:dyDescent="0.3">
      <c r="A35" t="s">
        <v>37</v>
      </c>
      <c r="B35">
        <f t="shared" si="0"/>
        <v>184</v>
      </c>
      <c r="C35">
        <f t="shared" si="1"/>
        <v>225</v>
      </c>
      <c r="D35">
        <f t="shared" si="2"/>
        <v>169</v>
      </c>
      <c r="E35">
        <f t="shared" si="3"/>
        <v>147</v>
      </c>
      <c r="F35">
        <f t="shared" si="4"/>
        <v>146</v>
      </c>
      <c r="G35">
        <f t="shared" si="5"/>
        <v>141</v>
      </c>
      <c r="H35">
        <f t="shared" si="6"/>
        <v>117</v>
      </c>
      <c r="I35">
        <f t="shared" si="7"/>
        <v>86</v>
      </c>
      <c r="J35">
        <f t="shared" si="8"/>
        <v>53</v>
      </c>
      <c r="K35">
        <f t="shared" si="9"/>
        <v>49</v>
      </c>
      <c r="L35">
        <f t="shared" si="10"/>
        <v>211</v>
      </c>
    </row>
    <row r="36" spans="1:12" x14ac:dyDescent="0.3">
      <c r="A36" t="s">
        <v>39</v>
      </c>
      <c r="B36">
        <f t="shared" si="0"/>
        <v>8</v>
      </c>
      <c r="C36">
        <f t="shared" si="1"/>
        <v>22</v>
      </c>
      <c r="D36">
        <f t="shared" si="2"/>
        <v>18</v>
      </c>
      <c r="E36">
        <f t="shared" si="3"/>
        <v>25</v>
      </c>
      <c r="F36">
        <f t="shared" si="4"/>
        <v>35</v>
      </c>
      <c r="G36">
        <f t="shared" si="5"/>
        <v>54</v>
      </c>
      <c r="H36">
        <f t="shared" si="6"/>
        <v>50</v>
      </c>
      <c r="I36">
        <f t="shared" si="7"/>
        <v>27</v>
      </c>
      <c r="J36">
        <f t="shared" si="8"/>
        <v>20</v>
      </c>
      <c r="K36">
        <f t="shared" si="9"/>
        <v>17</v>
      </c>
      <c r="L36">
        <f t="shared" si="10"/>
        <v>38</v>
      </c>
    </row>
    <row r="37" spans="1:12" x14ac:dyDescent="0.3">
      <c r="A37" t="s">
        <v>40</v>
      </c>
      <c r="B37">
        <f t="shared" si="0"/>
        <v>22</v>
      </c>
      <c r="C37">
        <f t="shared" si="1"/>
        <v>44</v>
      </c>
      <c r="D37">
        <f t="shared" si="2"/>
        <v>42</v>
      </c>
      <c r="E37">
        <f t="shared" si="3"/>
        <v>26</v>
      </c>
      <c r="F37">
        <f t="shared" si="4"/>
        <v>29</v>
      </c>
      <c r="G37">
        <f t="shared" si="5"/>
        <v>34</v>
      </c>
      <c r="H37">
        <f t="shared" si="6"/>
        <v>33</v>
      </c>
      <c r="I37">
        <f t="shared" si="7"/>
        <v>31</v>
      </c>
      <c r="J37">
        <f t="shared" si="8"/>
        <v>14</v>
      </c>
      <c r="K37">
        <f t="shared" si="9"/>
        <v>13</v>
      </c>
      <c r="L37">
        <f t="shared" si="10"/>
        <v>36</v>
      </c>
    </row>
    <row r="38" spans="1:12" x14ac:dyDescent="0.3">
      <c r="A38" t="s">
        <v>6</v>
      </c>
      <c r="B38">
        <f t="shared" si="0"/>
        <v>2</v>
      </c>
      <c r="C38">
        <f t="shared" si="1"/>
        <v>5</v>
      </c>
      <c r="D38">
        <f t="shared" si="2"/>
        <v>7</v>
      </c>
      <c r="E38">
        <f t="shared" si="3"/>
        <v>11</v>
      </c>
      <c r="F38">
        <f t="shared" si="4"/>
        <v>7</v>
      </c>
      <c r="G38">
        <f t="shared" si="5"/>
        <v>13</v>
      </c>
      <c r="H38">
        <f t="shared" si="6"/>
        <v>15</v>
      </c>
      <c r="I38">
        <f t="shared" si="7"/>
        <v>10</v>
      </c>
      <c r="J38">
        <f t="shared" si="8"/>
        <v>11</v>
      </c>
      <c r="K38">
        <f t="shared" si="9"/>
        <v>8</v>
      </c>
      <c r="L38">
        <f t="shared" si="10"/>
        <v>10</v>
      </c>
    </row>
    <row r="39" spans="1:12" x14ac:dyDescent="0.3">
      <c r="A39" t="s">
        <v>41</v>
      </c>
      <c r="B39">
        <f t="shared" si="0"/>
        <v>5</v>
      </c>
      <c r="C39">
        <f t="shared" si="1"/>
        <v>2</v>
      </c>
      <c r="D39">
        <f t="shared" si="2"/>
        <v>10</v>
      </c>
      <c r="E39">
        <f t="shared" si="3"/>
        <v>5</v>
      </c>
      <c r="F39">
        <f t="shared" si="4"/>
        <v>7</v>
      </c>
      <c r="G39">
        <f t="shared" si="5"/>
        <v>12</v>
      </c>
      <c r="H39">
        <f t="shared" si="6"/>
        <v>7</v>
      </c>
      <c r="I39">
        <f t="shared" si="7"/>
        <v>6</v>
      </c>
      <c r="J39">
        <f t="shared" si="8"/>
        <v>3</v>
      </c>
      <c r="K39">
        <f t="shared" si="9"/>
        <v>2</v>
      </c>
      <c r="L39">
        <f t="shared" si="10"/>
        <v>10</v>
      </c>
    </row>
    <row r="40" spans="1:12" x14ac:dyDescent="0.3">
      <c r="A40" t="s">
        <v>38</v>
      </c>
      <c r="B40">
        <f t="shared" si="0"/>
        <v>16</v>
      </c>
      <c r="C40">
        <f t="shared" si="1"/>
        <v>22</v>
      </c>
      <c r="D40">
        <f t="shared" si="2"/>
        <v>12</v>
      </c>
      <c r="E40">
        <f t="shared" si="3"/>
        <v>15</v>
      </c>
      <c r="F40">
        <f t="shared" si="4"/>
        <v>17</v>
      </c>
      <c r="G40">
        <f t="shared" si="5"/>
        <v>18</v>
      </c>
      <c r="H40">
        <f t="shared" si="6"/>
        <v>28</v>
      </c>
      <c r="I40">
        <f t="shared" si="7"/>
        <v>20</v>
      </c>
      <c r="J40">
        <f t="shared" si="8"/>
        <v>12</v>
      </c>
      <c r="K40">
        <f t="shared" si="9"/>
        <v>13</v>
      </c>
      <c r="L40">
        <f t="shared" si="10"/>
        <v>28</v>
      </c>
    </row>
    <row r="41" spans="1:12" x14ac:dyDescent="0.3">
      <c r="A41" t="s">
        <v>11</v>
      </c>
      <c r="B41">
        <f t="shared" si="0"/>
        <v>26</v>
      </c>
      <c r="C41">
        <f t="shared" si="1"/>
        <v>18</v>
      </c>
      <c r="D41">
        <f t="shared" si="2"/>
        <v>19</v>
      </c>
      <c r="E41">
        <f t="shared" si="3"/>
        <v>27</v>
      </c>
      <c r="F41">
        <f t="shared" si="4"/>
        <v>20</v>
      </c>
      <c r="G41">
        <f t="shared" si="5"/>
        <v>28</v>
      </c>
      <c r="H41">
        <f t="shared" si="6"/>
        <v>29</v>
      </c>
      <c r="I41">
        <f t="shared" si="7"/>
        <v>15</v>
      </c>
      <c r="J41">
        <f t="shared" si="8"/>
        <v>13</v>
      </c>
      <c r="K41">
        <f t="shared" si="9"/>
        <v>13</v>
      </c>
      <c r="L41">
        <f t="shared" si="10"/>
        <v>20</v>
      </c>
    </row>
    <row r="42" spans="1:12" x14ac:dyDescent="0.3">
      <c r="A42" t="s">
        <v>14</v>
      </c>
      <c r="B42">
        <f t="shared" si="0"/>
        <v>50</v>
      </c>
      <c r="C42">
        <f t="shared" si="1"/>
        <v>43</v>
      </c>
      <c r="D42">
        <f t="shared" si="2"/>
        <v>38</v>
      </c>
      <c r="E42">
        <f t="shared" si="3"/>
        <v>39</v>
      </c>
      <c r="F42">
        <f t="shared" si="4"/>
        <v>24</v>
      </c>
      <c r="G42">
        <f t="shared" si="5"/>
        <v>53</v>
      </c>
      <c r="H42">
        <f t="shared" si="6"/>
        <v>24</v>
      </c>
      <c r="I42">
        <f t="shared" si="7"/>
        <v>31</v>
      </c>
      <c r="J42">
        <f t="shared" si="8"/>
        <v>23</v>
      </c>
      <c r="K42">
        <f t="shared" si="9"/>
        <v>19</v>
      </c>
      <c r="L42">
        <f t="shared" si="10"/>
        <v>41</v>
      </c>
    </row>
    <row r="43" spans="1:12" x14ac:dyDescent="0.3">
      <c r="A43" t="s">
        <v>139</v>
      </c>
      <c r="B43">
        <f>E2-SUM(B32:B42)</f>
        <v>33</v>
      </c>
      <c r="C43">
        <f t="shared" ref="C43:L43" si="11">F2-SUM(C32:C42)</f>
        <v>57</v>
      </c>
      <c r="D43">
        <f t="shared" si="11"/>
        <v>48</v>
      </c>
      <c r="E43">
        <f t="shared" si="11"/>
        <v>26</v>
      </c>
      <c r="F43">
        <f t="shared" si="11"/>
        <v>47</v>
      </c>
      <c r="G43">
        <f t="shared" si="11"/>
        <v>38</v>
      </c>
      <c r="H43">
        <f t="shared" si="11"/>
        <v>41</v>
      </c>
      <c r="I43">
        <f t="shared" si="11"/>
        <v>18</v>
      </c>
      <c r="J43">
        <f t="shared" si="11"/>
        <v>6</v>
      </c>
      <c r="K43">
        <f t="shared" si="11"/>
        <v>6</v>
      </c>
      <c r="L43">
        <f t="shared" si="11"/>
        <v>27</v>
      </c>
    </row>
    <row r="44" spans="1:12" x14ac:dyDescent="0.3">
      <c r="A44" t="s">
        <v>76</v>
      </c>
      <c r="B44">
        <f t="shared" ref="B44:L44" si="12">SUM(B32:B43)</f>
        <v>1182</v>
      </c>
      <c r="C44">
        <f t="shared" si="12"/>
        <v>1277</v>
      </c>
      <c r="D44">
        <f t="shared" si="12"/>
        <v>1077</v>
      </c>
      <c r="E44">
        <f t="shared" si="12"/>
        <v>932</v>
      </c>
      <c r="F44">
        <f t="shared" si="12"/>
        <v>975</v>
      </c>
      <c r="G44">
        <f t="shared" si="12"/>
        <v>1006</v>
      </c>
      <c r="H44">
        <f t="shared" si="12"/>
        <v>904</v>
      </c>
      <c r="I44">
        <f t="shared" si="12"/>
        <v>611</v>
      </c>
      <c r="J44">
        <f t="shared" si="12"/>
        <v>342</v>
      </c>
      <c r="K44">
        <f t="shared" si="12"/>
        <v>310</v>
      </c>
      <c r="L44">
        <f t="shared" si="12"/>
        <v>918</v>
      </c>
    </row>
    <row r="46" spans="1:12" x14ac:dyDescent="0.3">
      <c r="A46" s="21"/>
      <c r="B46" s="22">
        <v>2014</v>
      </c>
      <c r="C46" s="22">
        <v>2015</v>
      </c>
      <c r="D46" s="22">
        <v>2016</v>
      </c>
      <c r="E46" s="22">
        <v>2017</v>
      </c>
      <c r="F46" s="22">
        <v>2018</v>
      </c>
      <c r="G46" s="22">
        <v>2019</v>
      </c>
      <c r="H46" s="22">
        <v>2020</v>
      </c>
      <c r="I46" s="22">
        <v>2021</v>
      </c>
      <c r="J46" s="22">
        <v>2022</v>
      </c>
      <c r="K46" s="22">
        <v>2023</v>
      </c>
      <c r="L46" s="23">
        <v>2024</v>
      </c>
    </row>
    <row r="47" spans="1:12" x14ac:dyDescent="0.3">
      <c r="A47" s="24" t="s">
        <v>93</v>
      </c>
      <c r="B47" s="25">
        <f>B44</f>
        <v>1182</v>
      </c>
      <c r="C47" s="25">
        <f t="shared" ref="C47:L47" si="13">C44</f>
        <v>1277</v>
      </c>
      <c r="D47" s="25">
        <f t="shared" si="13"/>
        <v>1077</v>
      </c>
      <c r="E47" s="25">
        <f t="shared" si="13"/>
        <v>932</v>
      </c>
      <c r="F47" s="25">
        <f t="shared" si="13"/>
        <v>975</v>
      </c>
      <c r="G47" s="25">
        <f t="shared" si="13"/>
        <v>1006</v>
      </c>
      <c r="H47" s="25">
        <f t="shared" si="13"/>
        <v>904</v>
      </c>
      <c r="I47" s="25">
        <f t="shared" si="13"/>
        <v>611</v>
      </c>
      <c r="J47" s="25">
        <f t="shared" si="13"/>
        <v>342</v>
      </c>
      <c r="K47" s="25">
        <f t="shared" si="13"/>
        <v>310</v>
      </c>
      <c r="L47" s="25">
        <f t="shared" si="13"/>
        <v>918</v>
      </c>
    </row>
    <row r="48" spans="1:12" x14ac:dyDescent="0.3">
      <c r="A48" s="27" t="s">
        <v>94</v>
      </c>
      <c r="B48" s="28">
        <f>'V2-Embase-Results'!B44</f>
        <v>2147</v>
      </c>
      <c r="C48" s="28">
        <f>'V2-Embase-Results'!C44</f>
        <v>2235</v>
      </c>
      <c r="D48" s="28">
        <f>'V2-Embase-Results'!D44</f>
        <v>1980</v>
      </c>
      <c r="E48" s="28">
        <f>'V2-Embase-Results'!E44</f>
        <v>1887</v>
      </c>
      <c r="F48" s="28">
        <f>'V2-Embase-Results'!F44</f>
        <v>2184</v>
      </c>
      <c r="G48" s="28">
        <f>'V2-Embase-Results'!G44</f>
        <v>2651</v>
      </c>
      <c r="H48" s="28">
        <f>'V2-Embase-Results'!H44</f>
        <v>3116</v>
      </c>
      <c r="I48" s="28">
        <f>'V2-Embase-Results'!I44</f>
        <v>3420</v>
      </c>
      <c r="J48" s="28">
        <f>'V2-Embase-Results'!J44</f>
        <v>3854</v>
      </c>
      <c r="K48" s="28">
        <f>'V2-Embase-Results'!K44</f>
        <v>3987</v>
      </c>
      <c r="L48" s="28">
        <f>'V2-Embase-Results'!L44</f>
        <v>4028</v>
      </c>
    </row>
  </sheetData>
  <phoneticPr fontId="16" type="noConversion"/>
  <pageMargins left="0.7" right="0.7" top="0.75" bottom="0.75" header="0.3" footer="0.3"/>
  <drawing r:id="rId1"/>
  <tableParts count="2">
    <tablePart r:id="rId2"/>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EA34D-5F0B-4827-9448-79BD187435F8}">
  <sheetPr>
    <tabColor theme="5" tint="-0.499984740745262"/>
  </sheetPr>
  <dimension ref="A1:P28"/>
  <sheetViews>
    <sheetView zoomScale="85" zoomScaleNormal="85" workbookViewId="0">
      <selection activeCell="I60" sqref="I60"/>
    </sheetView>
  </sheetViews>
  <sheetFormatPr defaultRowHeight="14" x14ac:dyDescent="0.3"/>
  <cols>
    <col min="1" max="1" width="26.58203125" customWidth="1"/>
    <col min="2" max="16" width="25.75" customWidth="1"/>
    <col min="17" max="17" width="9.4140625" customWidth="1"/>
  </cols>
  <sheetData>
    <row r="1" spans="1:16" x14ac:dyDescent="0.3">
      <c r="B1" t="s">
        <v>0</v>
      </c>
      <c r="C1" t="s">
        <v>1</v>
      </c>
      <c r="D1" t="s">
        <v>2</v>
      </c>
      <c r="E1" t="s">
        <v>3</v>
      </c>
      <c r="F1">
        <v>2014</v>
      </c>
      <c r="G1">
        <v>2015</v>
      </c>
      <c r="H1">
        <v>2016</v>
      </c>
      <c r="I1">
        <v>2017</v>
      </c>
      <c r="J1">
        <v>2018</v>
      </c>
      <c r="K1">
        <v>2019</v>
      </c>
      <c r="L1">
        <v>2020</v>
      </c>
      <c r="M1">
        <v>2021</v>
      </c>
      <c r="N1">
        <v>2022</v>
      </c>
      <c r="O1">
        <v>2023</v>
      </c>
      <c r="P1">
        <v>2024</v>
      </c>
    </row>
    <row r="2" spans="1:16" x14ac:dyDescent="0.3">
      <c r="A2" s="1">
        <v>1</v>
      </c>
      <c r="C2" t="s">
        <v>91</v>
      </c>
      <c r="D2" t="s">
        <v>91</v>
      </c>
      <c r="E2" t="s">
        <v>91</v>
      </c>
      <c r="F2" t="s">
        <v>91</v>
      </c>
      <c r="G2" t="s">
        <v>91</v>
      </c>
      <c r="H2" t="s">
        <v>91</v>
      </c>
      <c r="I2" t="s">
        <v>91</v>
      </c>
      <c r="J2" t="s">
        <v>91</v>
      </c>
      <c r="K2" t="s">
        <v>91</v>
      </c>
      <c r="L2" t="s">
        <v>91</v>
      </c>
      <c r="M2" t="s">
        <v>91</v>
      </c>
      <c r="N2" t="s">
        <v>91</v>
      </c>
      <c r="O2" t="s">
        <v>91</v>
      </c>
      <c r="P2" t="s">
        <v>91</v>
      </c>
    </row>
    <row r="3" spans="1:16" x14ac:dyDescent="0.3">
      <c r="A3" s="1">
        <v>2</v>
      </c>
      <c r="C3" s="1" t="s">
        <v>35</v>
      </c>
      <c r="D3" s="1" t="s">
        <v>35</v>
      </c>
      <c r="E3" s="1" t="s">
        <v>35</v>
      </c>
      <c r="F3" s="1" t="s">
        <v>35</v>
      </c>
      <c r="G3" s="1" t="s">
        <v>35</v>
      </c>
      <c r="H3" s="1" t="s">
        <v>35</v>
      </c>
      <c r="I3" s="1" t="s">
        <v>35</v>
      </c>
      <c r="J3" s="1" t="s">
        <v>35</v>
      </c>
      <c r="K3" s="1" t="s">
        <v>35</v>
      </c>
      <c r="L3" s="1" t="s">
        <v>35</v>
      </c>
      <c r="M3" s="1" t="s">
        <v>35</v>
      </c>
      <c r="N3" s="1" t="s">
        <v>35</v>
      </c>
      <c r="O3" s="1" t="s">
        <v>35</v>
      </c>
      <c r="P3" s="1" t="s">
        <v>35</v>
      </c>
    </row>
    <row r="4" spans="1:16" x14ac:dyDescent="0.3">
      <c r="A4" s="1">
        <v>3</v>
      </c>
      <c r="B4" t="s">
        <v>72</v>
      </c>
      <c r="C4" t="s">
        <v>80</v>
      </c>
      <c r="D4" t="str">
        <f>C4&amp;" and 1"</f>
        <v>exp geographic names/ and 1</v>
      </c>
      <c r="E4" t="str">
        <f>C4&amp;" and 1 and 2"</f>
        <v>exp geographic names/ and 1 and 2</v>
      </c>
      <c r="F4" t="str">
        <f>$C4&amp;" and 1 and "&amp;F$1&amp;"*.yr."</f>
        <v>exp geographic names/ and 1 and 2014*.yr.</v>
      </c>
      <c r="G4" t="str">
        <f t="shared" ref="G4:P19" si="0">$C4&amp;" and 1 and "&amp;G$1&amp;"*.yr."</f>
        <v>exp geographic names/ and 1 and 2015*.yr.</v>
      </c>
      <c r="H4" t="str">
        <f t="shared" si="0"/>
        <v>exp geographic names/ and 1 and 2016*.yr.</v>
      </c>
      <c r="I4" t="str">
        <f t="shared" si="0"/>
        <v>exp geographic names/ and 1 and 2017*.yr.</v>
      </c>
      <c r="J4" t="str">
        <f t="shared" si="0"/>
        <v>exp geographic names/ and 1 and 2018*.yr.</v>
      </c>
      <c r="K4" t="str">
        <f t="shared" si="0"/>
        <v>exp geographic names/ and 1 and 2019*.yr.</v>
      </c>
      <c r="L4" t="str">
        <f t="shared" si="0"/>
        <v>exp geographic names/ and 1 and 2020*.yr.</v>
      </c>
      <c r="M4" t="str">
        <f t="shared" si="0"/>
        <v>exp geographic names/ and 1 and 2021*.yr.</v>
      </c>
      <c r="N4" t="str">
        <f t="shared" si="0"/>
        <v>exp geographic names/ and 1 and 2022*.yr.</v>
      </c>
      <c r="O4" t="str">
        <f t="shared" si="0"/>
        <v>exp geographic names/ and 1 and 2023*.yr.</v>
      </c>
      <c r="P4" t="str">
        <f t="shared" si="0"/>
        <v>exp geographic names/ and 1 and 2024*.yr.</v>
      </c>
    </row>
    <row r="5" spans="1:16" ht="14.5" x14ac:dyDescent="0.35">
      <c r="A5" s="1">
        <v>4</v>
      </c>
      <c r="B5" s="2" t="s">
        <v>73</v>
      </c>
      <c r="C5" t="s">
        <v>81</v>
      </c>
      <c r="D5" t="str">
        <f t="shared" ref="D5:D28" si="1">C5&amp;" and 1"</f>
        <v>exp United States/ and 1</v>
      </c>
      <c r="E5" t="str">
        <f t="shared" ref="E5:E28" si="2">C5&amp;" and 1 and 2"</f>
        <v>exp United States/ and 1 and 2</v>
      </c>
      <c r="F5" t="str">
        <f t="shared" ref="F5:P28" si="3">$C5&amp;" and 1 and "&amp;F$1&amp;"*.yr."</f>
        <v>exp United States/ and 1 and 2014*.yr.</v>
      </c>
      <c r="G5" t="str">
        <f t="shared" si="0"/>
        <v>exp United States/ and 1 and 2015*.yr.</v>
      </c>
      <c r="H5" t="str">
        <f t="shared" si="0"/>
        <v>exp United States/ and 1 and 2016*.yr.</v>
      </c>
      <c r="I5" t="str">
        <f t="shared" si="0"/>
        <v>exp United States/ and 1 and 2017*.yr.</v>
      </c>
      <c r="J5" t="str">
        <f t="shared" si="0"/>
        <v>exp United States/ and 1 and 2018*.yr.</v>
      </c>
      <c r="K5" t="str">
        <f t="shared" si="0"/>
        <v>exp United States/ and 1 and 2019*.yr.</v>
      </c>
      <c r="L5" t="str">
        <f t="shared" si="0"/>
        <v>exp United States/ and 1 and 2020*.yr.</v>
      </c>
      <c r="M5" t="str">
        <f t="shared" si="0"/>
        <v>exp United States/ and 1 and 2021*.yr.</v>
      </c>
      <c r="N5" t="str">
        <f t="shared" si="0"/>
        <v>exp United States/ and 1 and 2022*.yr.</v>
      </c>
      <c r="O5" t="str">
        <f t="shared" si="0"/>
        <v>exp United States/ and 1 and 2023*.yr.</v>
      </c>
      <c r="P5" t="str">
        <f t="shared" si="0"/>
        <v>exp United States/ and 1 and 2024*.yr.</v>
      </c>
    </row>
    <row r="6" spans="1:16" x14ac:dyDescent="0.3">
      <c r="A6" s="1">
        <v>5</v>
      </c>
      <c r="B6" t="s">
        <v>36</v>
      </c>
      <c r="C6" t="s">
        <v>82</v>
      </c>
      <c r="D6" t="str">
        <f>C6&amp;" and 1"</f>
        <v>(north america/ or exp canada/ or exp mexico/) and 1</v>
      </c>
      <c r="E6" t="str">
        <f>C6&amp;" and 1 and 2"</f>
        <v>(north america/ or exp canada/ or exp mexico/) and 1 and 2</v>
      </c>
      <c r="F6" t="str">
        <f t="shared" si="3"/>
        <v>(north america/ or exp canada/ or exp mexico/) and 1 and 2014*.yr.</v>
      </c>
      <c r="G6" t="str">
        <f t="shared" si="3"/>
        <v>(north america/ or exp canada/ or exp mexico/) and 1 and 2015*.yr.</v>
      </c>
      <c r="H6" t="str">
        <f t="shared" si="3"/>
        <v>(north america/ or exp canada/ or exp mexico/) and 1 and 2016*.yr.</v>
      </c>
      <c r="I6" t="str">
        <f t="shared" si="3"/>
        <v>(north america/ or exp canada/ or exp mexico/) and 1 and 2017*.yr.</v>
      </c>
      <c r="J6" t="str">
        <f t="shared" si="3"/>
        <v>(north america/ or exp canada/ or exp mexico/) and 1 and 2018*.yr.</v>
      </c>
      <c r="K6" t="str">
        <f t="shared" si="3"/>
        <v>(north america/ or exp canada/ or exp mexico/) and 1 and 2019*.yr.</v>
      </c>
      <c r="L6" t="str">
        <f t="shared" si="3"/>
        <v>(north america/ or exp canada/ or exp mexico/) and 1 and 2020*.yr.</v>
      </c>
      <c r="M6" t="str">
        <f t="shared" si="3"/>
        <v>(north america/ or exp canada/ or exp mexico/) and 1 and 2021*.yr.</v>
      </c>
      <c r="N6" t="str">
        <f t="shared" si="3"/>
        <v>(north america/ or exp canada/ or exp mexico/) and 1 and 2022*.yr.</v>
      </c>
      <c r="O6" t="str">
        <f t="shared" si="3"/>
        <v>(north america/ or exp canada/ or exp mexico/) and 1 and 2023*.yr.</v>
      </c>
      <c r="P6" t="str">
        <f t="shared" si="3"/>
        <v>(north america/ or exp canada/ or exp mexico/) and 1 and 2024*.yr.</v>
      </c>
    </row>
    <row r="7" spans="1:16" x14ac:dyDescent="0.3">
      <c r="A7" s="1">
        <v>6</v>
      </c>
      <c r="B7" t="s">
        <v>74</v>
      </c>
      <c r="C7" t="s">
        <v>10</v>
      </c>
      <c r="D7" t="str">
        <f t="shared" si="1"/>
        <v>exp united kingdom/ and 1</v>
      </c>
      <c r="E7" t="str">
        <f t="shared" si="2"/>
        <v>exp united kingdom/ and 1 and 2</v>
      </c>
      <c r="F7" t="str">
        <f t="shared" si="3"/>
        <v>exp united kingdom/ and 1 and 2014*.yr.</v>
      </c>
      <c r="G7" t="str">
        <f t="shared" si="0"/>
        <v>exp united kingdom/ and 1 and 2015*.yr.</v>
      </c>
      <c r="H7" t="str">
        <f t="shared" si="0"/>
        <v>exp united kingdom/ and 1 and 2016*.yr.</v>
      </c>
      <c r="I7" t="str">
        <f t="shared" si="0"/>
        <v>exp united kingdom/ and 1 and 2017*.yr.</v>
      </c>
      <c r="J7" t="str">
        <f t="shared" si="0"/>
        <v>exp united kingdom/ and 1 and 2018*.yr.</v>
      </c>
      <c r="K7" t="str">
        <f t="shared" si="0"/>
        <v>exp united kingdom/ and 1 and 2019*.yr.</v>
      </c>
      <c r="L7" t="str">
        <f t="shared" si="0"/>
        <v>exp united kingdom/ and 1 and 2020*.yr.</v>
      </c>
      <c r="M7" t="str">
        <f t="shared" si="0"/>
        <v>exp united kingdom/ and 1 and 2021*.yr.</v>
      </c>
      <c r="N7" t="str">
        <f t="shared" si="0"/>
        <v>exp united kingdom/ and 1 and 2022*.yr.</v>
      </c>
      <c r="O7" t="str">
        <f t="shared" si="0"/>
        <v>exp united kingdom/ and 1 and 2023*.yr.</v>
      </c>
      <c r="P7" t="str">
        <f t="shared" si="0"/>
        <v>exp united kingdom/ and 1 and 2024*.yr.</v>
      </c>
    </row>
    <row r="8" spans="1:16" x14ac:dyDescent="0.3">
      <c r="A8" s="1">
        <v>7</v>
      </c>
      <c r="B8" t="s">
        <v>37</v>
      </c>
      <c r="C8" t="s">
        <v>83</v>
      </c>
      <c r="D8" t="str">
        <f t="shared" si="1"/>
        <v>(europe/ or exp Eastern Europe/ or exp Southern Europe/ or Austria/ or exp Belgium/ or Benelux/ or exp Channel Islands/ or exp France/ or exp Germany/ or Ireland/ or Isle of Man/ or Liechtenstein/ or Luxembourg/ or Monaco/ or Netherlands/ or exp Scandinavia/ or Switzerland/) and 1</v>
      </c>
      <c r="E8" t="str">
        <f t="shared" si="2"/>
        <v>(europe/ or exp Eastern Europe/ or exp Southern Europe/ or Austria/ or exp Belgium/ or Benelux/ or exp Channel Islands/ or exp France/ or exp Germany/ or Ireland/ or Isle of Man/ or Liechtenstein/ or Luxembourg/ or Monaco/ or Netherlands/ or exp Scandinavia/ or Switzerland/) and 1 and 2</v>
      </c>
      <c r="F8" t="str">
        <f t="shared" si="3"/>
        <v>(europe/ or exp Eastern Europe/ or exp Southern Europe/ or Austria/ or exp Belgium/ or Benelux/ or exp Channel Islands/ or exp France/ or exp Germany/ or Ireland/ or Isle of Man/ or Liechtenstein/ or Luxembourg/ or Monaco/ or Netherlands/ or exp Scandinavia/ or Switzerland/) and 1 and 2014*.yr.</v>
      </c>
      <c r="G8" t="str">
        <f t="shared" si="0"/>
        <v>(europe/ or exp Eastern Europe/ or exp Southern Europe/ or Austria/ or exp Belgium/ or Benelux/ or exp Channel Islands/ or exp France/ or exp Germany/ or Ireland/ or Isle of Man/ or Liechtenstein/ or Luxembourg/ or Monaco/ or Netherlands/ or exp Scandinavia/ or Switzerland/) and 1 and 2015*.yr.</v>
      </c>
      <c r="H8" t="str">
        <f t="shared" si="0"/>
        <v>(europe/ or exp Eastern Europe/ or exp Southern Europe/ or Austria/ or exp Belgium/ or Benelux/ or exp Channel Islands/ or exp France/ or exp Germany/ or Ireland/ or Isle of Man/ or Liechtenstein/ or Luxembourg/ or Monaco/ or Netherlands/ or exp Scandinavia/ or Switzerland/) and 1 and 2016*.yr.</v>
      </c>
      <c r="I8" t="str">
        <f t="shared" si="0"/>
        <v>(europe/ or exp Eastern Europe/ or exp Southern Europe/ or Austria/ or exp Belgium/ or Benelux/ or exp Channel Islands/ or exp France/ or exp Germany/ or Ireland/ or Isle of Man/ or Liechtenstein/ or Luxembourg/ or Monaco/ or Netherlands/ or exp Scandinavia/ or Switzerland/) and 1 and 2017*.yr.</v>
      </c>
      <c r="J8" t="str">
        <f t="shared" si="0"/>
        <v>(europe/ or exp Eastern Europe/ or exp Southern Europe/ or Austria/ or exp Belgium/ or Benelux/ or exp Channel Islands/ or exp France/ or exp Germany/ or Ireland/ or Isle of Man/ or Liechtenstein/ or Luxembourg/ or Monaco/ or Netherlands/ or exp Scandinavia/ or Switzerland/) and 1 and 2018*.yr.</v>
      </c>
      <c r="K8" t="str">
        <f t="shared" si="0"/>
        <v>(europe/ or exp Eastern Europe/ or exp Southern Europe/ or Austria/ or exp Belgium/ or Benelux/ or exp Channel Islands/ or exp France/ or exp Germany/ or Ireland/ or Isle of Man/ or Liechtenstein/ or Luxembourg/ or Monaco/ or Netherlands/ or exp Scandinavia/ or Switzerland/) and 1 and 2019*.yr.</v>
      </c>
      <c r="L8" t="str">
        <f t="shared" si="0"/>
        <v>(europe/ or exp Eastern Europe/ or exp Southern Europe/ or Austria/ or exp Belgium/ or Benelux/ or exp Channel Islands/ or exp France/ or exp Germany/ or Ireland/ or Isle of Man/ or Liechtenstein/ or Luxembourg/ or Monaco/ or Netherlands/ or exp Scandinavia/ or Switzerland/) and 1 and 2020*.yr.</v>
      </c>
      <c r="M8" t="str">
        <f t="shared" si="0"/>
        <v>(europe/ or exp Eastern Europe/ or exp Southern Europe/ or Austria/ or exp Belgium/ or Benelux/ or exp Channel Islands/ or exp France/ or exp Germany/ or Ireland/ or Isle of Man/ or Liechtenstein/ or Luxembourg/ or Monaco/ or Netherlands/ or exp Scandinavia/ or Switzerland/) and 1 and 2021*.yr.</v>
      </c>
      <c r="N8" t="str">
        <f t="shared" si="0"/>
        <v>(europe/ or exp Eastern Europe/ or exp Southern Europe/ or Austria/ or exp Belgium/ or Benelux/ or exp Channel Islands/ or exp France/ or exp Germany/ or Ireland/ or Isle of Man/ or Liechtenstein/ or Luxembourg/ or Monaco/ or Netherlands/ or exp Scandinavia/ or Switzerland/) and 1 and 2022*.yr.</v>
      </c>
      <c r="O8" t="str">
        <f t="shared" si="0"/>
        <v>(europe/ or exp Eastern Europe/ or exp Southern Europe/ or Austria/ or exp Belgium/ or Benelux/ or exp Channel Islands/ or exp France/ or exp Germany/ or Ireland/ or Isle of Man/ or Liechtenstein/ or Luxembourg/ or Monaco/ or Netherlands/ or exp Scandinavia/ or Switzerland/) and 1 and 2023*.yr.</v>
      </c>
      <c r="P8" t="str">
        <f t="shared" si="0"/>
        <v>(europe/ or exp Eastern Europe/ or exp Southern Europe/ or Austria/ or exp Belgium/ or Benelux/ or exp Channel Islands/ or exp France/ or exp Germany/ or Ireland/ or Isle of Man/ or Liechtenstein/ or Luxembourg/ or Monaco/ or Netherlands/ or exp Scandinavia/ or Switzerland/) and 1 and 2024*.yr.</v>
      </c>
    </row>
    <row r="9" spans="1:16" x14ac:dyDescent="0.3">
      <c r="A9" s="1">
        <v>8</v>
      </c>
      <c r="B9" t="s">
        <v>39</v>
      </c>
      <c r="C9" t="s">
        <v>44</v>
      </c>
      <c r="D9" t="str">
        <f>C9&amp;" and 1"</f>
        <v>exp China/ and 1</v>
      </c>
      <c r="E9" t="str">
        <f>C9&amp;" and 1 and 2"</f>
        <v>exp China/ and 1 and 2</v>
      </c>
      <c r="F9" t="str">
        <f t="shared" si="3"/>
        <v>exp China/ and 1 and 2014*.yr.</v>
      </c>
      <c r="G9" t="str">
        <f t="shared" si="3"/>
        <v>exp China/ and 1 and 2015*.yr.</v>
      </c>
      <c r="H9" t="str">
        <f t="shared" si="3"/>
        <v>exp China/ and 1 and 2016*.yr.</v>
      </c>
      <c r="I9" t="str">
        <f t="shared" si="3"/>
        <v>exp China/ and 1 and 2017*.yr.</v>
      </c>
      <c r="J9" t="str">
        <f t="shared" si="3"/>
        <v>exp China/ and 1 and 2018*.yr.</v>
      </c>
      <c r="K9" t="str">
        <f t="shared" si="3"/>
        <v>exp China/ and 1 and 2019*.yr.</v>
      </c>
      <c r="L9" t="str">
        <f t="shared" si="3"/>
        <v>exp China/ and 1 and 2020*.yr.</v>
      </c>
      <c r="M9" t="str">
        <f t="shared" si="3"/>
        <v>exp China/ and 1 and 2021*.yr.</v>
      </c>
      <c r="N9" t="str">
        <f t="shared" si="3"/>
        <v>exp China/ and 1 and 2022*.yr.</v>
      </c>
      <c r="O9" t="str">
        <f t="shared" si="3"/>
        <v>exp China/ and 1 and 2023*.yr.</v>
      </c>
      <c r="P9" t="str">
        <f t="shared" si="3"/>
        <v>exp China/ and 1 and 2024*.yr.</v>
      </c>
    </row>
    <row r="10" spans="1:16" x14ac:dyDescent="0.3">
      <c r="A10" s="1">
        <v>9</v>
      </c>
      <c r="B10" t="s">
        <v>40</v>
      </c>
      <c r="C10" t="s">
        <v>84</v>
      </c>
      <c r="D10" t="str">
        <f>C10&amp;" and 1"</f>
        <v>(Far East/ or Japan/ or exp Korea/ or Mongolia/ or Philippines/ or Taiwan/) and 1</v>
      </c>
      <c r="E10" t="str">
        <f>C10&amp;" and 1 and 2"</f>
        <v>(Far East/ or Japan/ or exp Korea/ or Mongolia/ or Philippines/ or Taiwan/) and 1 and 2</v>
      </c>
      <c r="F10" t="str">
        <f t="shared" si="3"/>
        <v>(Far East/ or Japan/ or exp Korea/ or Mongolia/ or Philippines/ or Taiwan/) and 1 and 2014*.yr.</v>
      </c>
      <c r="G10" t="str">
        <f t="shared" si="3"/>
        <v>(Far East/ or Japan/ or exp Korea/ or Mongolia/ or Philippines/ or Taiwan/) and 1 and 2015*.yr.</v>
      </c>
      <c r="H10" t="str">
        <f t="shared" si="3"/>
        <v>(Far East/ or Japan/ or exp Korea/ or Mongolia/ or Philippines/ or Taiwan/) and 1 and 2016*.yr.</v>
      </c>
      <c r="I10" t="str">
        <f t="shared" si="3"/>
        <v>(Far East/ or Japan/ or exp Korea/ or Mongolia/ or Philippines/ or Taiwan/) and 1 and 2017*.yr.</v>
      </c>
      <c r="J10" t="str">
        <f t="shared" si="3"/>
        <v>(Far East/ or Japan/ or exp Korea/ or Mongolia/ or Philippines/ or Taiwan/) and 1 and 2018*.yr.</v>
      </c>
      <c r="K10" t="str">
        <f t="shared" si="3"/>
        <v>(Far East/ or Japan/ or exp Korea/ or Mongolia/ or Philippines/ or Taiwan/) and 1 and 2019*.yr.</v>
      </c>
      <c r="L10" t="str">
        <f t="shared" si="3"/>
        <v>(Far East/ or Japan/ or exp Korea/ or Mongolia/ or Philippines/ or Taiwan/) and 1 and 2020*.yr.</v>
      </c>
      <c r="M10" t="str">
        <f t="shared" si="3"/>
        <v>(Far East/ or Japan/ or exp Korea/ or Mongolia/ or Philippines/ or Taiwan/) and 1 and 2021*.yr.</v>
      </c>
      <c r="N10" t="str">
        <f t="shared" si="3"/>
        <v>(Far East/ or Japan/ or exp Korea/ or Mongolia/ or Philippines/ or Taiwan/) and 1 and 2022*.yr.</v>
      </c>
      <c r="O10" t="str">
        <f t="shared" si="3"/>
        <v>(Far East/ or Japan/ or exp Korea/ or Mongolia/ or Philippines/ or Taiwan/) and 1 and 2023*.yr.</v>
      </c>
      <c r="P10" t="str">
        <f t="shared" si="3"/>
        <v>(Far East/ or Japan/ or exp Korea/ or Mongolia/ or Philippines/ or Taiwan/) and 1 and 2024*.yr.</v>
      </c>
    </row>
    <row r="11" spans="1:16" x14ac:dyDescent="0.3">
      <c r="A11" s="1">
        <v>10</v>
      </c>
      <c r="B11" t="s">
        <v>6</v>
      </c>
      <c r="C11" t="s">
        <v>85</v>
      </c>
      <c r="D11" t="str">
        <f>C11&amp;" and 1"</f>
        <v>exp South Asia/  and 1</v>
      </c>
      <c r="E11" t="str">
        <f>C11&amp;" and 1 and 2"</f>
        <v>exp South Asia/  and 1 and 2</v>
      </c>
      <c r="F11" t="str">
        <f t="shared" si="3"/>
        <v>exp South Asia/  and 1 and 2014*.yr.</v>
      </c>
      <c r="G11" t="str">
        <f t="shared" si="3"/>
        <v>exp South Asia/  and 1 and 2015*.yr.</v>
      </c>
      <c r="H11" t="str">
        <f t="shared" si="3"/>
        <v>exp South Asia/  and 1 and 2016*.yr.</v>
      </c>
      <c r="I11" t="str">
        <f t="shared" si="3"/>
        <v>exp South Asia/  and 1 and 2017*.yr.</v>
      </c>
      <c r="J11" t="str">
        <f t="shared" si="3"/>
        <v>exp South Asia/  and 1 and 2018*.yr.</v>
      </c>
      <c r="K11" t="str">
        <f t="shared" si="3"/>
        <v>exp South Asia/  and 1 and 2019*.yr.</v>
      </c>
      <c r="L11" t="str">
        <f t="shared" si="3"/>
        <v>exp South Asia/  and 1 and 2020*.yr.</v>
      </c>
      <c r="M11" t="str">
        <f t="shared" si="3"/>
        <v>exp South Asia/  and 1 and 2021*.yr.</v>
      </c>
      <c r="N11" t="str">
        <f t="shared" si="3"/>
        <v>exp South Asia/  and 1 and 2022*.yr.</v>
      </c>
      <c r="O11" t="str">
        <f t="shared" si="3"/>
        <v>exp South Asia/  and 1 and 2023*.yr.</v>
      </c>
      <c r="P11" t="str">
        <f t="shared" si="3"/>
        <v>exp South Asia/  and 1 and 2024*.yr.</v>
      </c>
    </row>
    <row r="12" spans="1:16" x14ac:dyDescent="0.3">
      <c r="A12" s="1">
        <v>11</v>
      </c>
      <c r="B12" t="s">
        <v>41</v>
      </c>
      <c r="C12" t="s">
        <v>86</v>
      </c>
      <c r="D12" t="str">
        <f>C12&amp;" and 1"</f>
        <v>exp Southeast Asia/ and 1</v>
      </c>
      <c r="E12" t="str">
        <f>C12&amp;" and 1 and 2"</f>
        <v>exp Southeast Asia/ and 1 and 2</v>
      </c>
      <c r="F12" t="str">
        <f t="shared" si="3"/>
        <v>exp Southeast Asia/ and 1 and 2014*.yr.</v>
      </c>
      <c r="G12" t="str">
        <f t="shared" si="3"/>
        <v>exp Southeast Asia/ and 1 and 2015*.yr.</v>
      </c>
      <c r="H12" t="str">
        <f t="shared" si="3"/>
        <v>exp Southeast Asia/ and 1 and 2016*.yr.</v>
      </c>
      <c r="I12" t="str">
        <f t="shared" si="3"/>
        <v>exp Southeast Asia/ and 1 and 2017*.yr.</v>
      </c>
      <c r="J12" t="str">
        <f t="shared" si="3"/>
        <v>exp Southeast Asia/ and 1 and 2018*.yr.</v>
      </c>
      <c r="K12" t="str">
        <f t="shared" si="3"/>
        <v>exp Southeast Asia/ and 1 and 2019*.yr.</v>
      </c>
      <c r="L12" t="str">
        <f t="shared" si="3"/>
        <v>exp Southeast Asia/ and 1 and 2020*.yr.</v>
      </c>
      <c r="M12" t="str">
        <f t="shared" si="3"/>
        <v>exp Southeast Asia/ and 1 and 2021*.yr.</v>
      </c>
      <c r="N12" t="str">
        <f t="shared" si="3"/>
        <v>exp Southeast Asia/ and 1 and 2022*.yr.</v>
      </c>
      <c r="O12" t="str">
        <f t="shared" si="3"/>
        <v>exp Southeast Asia/ and 1 and 2023*.yr.</v>
      </c>
      <c r="P12" t="str">
        <f t="shared" si="3"/>
        <v>exp Southeast Asia/ and 1 and 2024*.yr.</v>
      </c>
    </row>
    <row r="13" spans="1:16" x14ac:dyDescent="0.3">
      <c r="A13" s="1">
        <v>12</v>
      </c>
      <c r="B13" t="s">
        <v>38</v>
      </c>
      <c r="C13" t="s">
        <v>5</v>
      </c>
      <c r="D13" t="str">
        <f t="shared" si="1"/>
        <v>exp Africa/ and 1</v>
      </c>
      <c r="E13" t="str">
        <f t="shared" si="2"/>
        <v>exp Africa/ and 1 and 2</v>
      </c>
      <c r="F13" t="str">
        <f t="shared" si="3"/>
        <v>exp Africa/ and 1 and 2014*.yr.</v>
      </c>
      <c r="G13" t="str">
        <f>$C13&amp;" and 1 and "&amp;G$1&amp;"*.yr."</f>
        <v>exp Africa/ and 1 and 2015*.yr.</v>
      </c>
      <c r="H13" t="str">
        <f t="shared" si="0"/>
        <v>exp Africa/ and 1 and 2016*.yr.</v>
      </c>
      <c r="I13" t="str">
        <f t="shared" si="0"/>
        <v>exp Africa/ and 1 and 2017*.yr.</v>
      </c>
      <c r="J13" t="str">
        <f t="shared" si="0"/>
        <v>exp Africa/ and 1 and 2018*.yr.</v>
      </c>
      <c r="K13" t="str">
        <f t="shared" si="0"/>
        <v>exp Africa/ and 1 and 2019*.yr.</v>
      </c>
      <c r="L13" t="str">
        <f t="shared" si="0"/>
        <v>exp Africa/ and 1 and 2020*.yr.</v>
      </c>
      <c r="M13" t="str">
        <f t="shared" si="0"/>
        <v>exp Africa/ and 1 and 2021*.yr.</v>
      </c>
      <c r="N13" t="str">
        <f t="shared" si="0"/>
        <v>exp Africa/ and 1 and 2022*.yr.</v>
      </c>
      <c r="O13" t="str">
        <f t="shared" si="0"/>
        <v>exp Africa/ and 1 and 2023*.yr.</v>
      </c>
      <c r="P13" t="str">
        <f t="shared" si="0"/>
        <v>exp Africa/ and 1 and 2024*.yr.</v>
      </c>
    </row>
    <row r="14" spans="1:16" x14ac:dyDescent="0.3">
      <c r="A14" s="1">
        <v>13</v>
      </c>
      <c r="B14" t="s">
        <v>11</v>
      </c>
      <c r="C14" t="s">
        <v>12</v>
      </c>
      <c r="D14" t="str">
        <f t="shared" si="1"/>
        <v>exp Middle East/ and 1</v>
      </c>
      <c r="E14" t="str">
        <f t="shared" si="2"/>
        <v>exp Middle East/ and 1 and 2</v>
      </c>
      <c r="F14" t="str">
        <f t="shared" si="3"/>
        <v>exp Middle East/ and 1 and 2014*.yr.</v>
      </c>
      <c r="G14" t="str">
        <f t="shared" si="0"/>
        <v>exp Middle East/ and 1 and 2015*.yr.</v>
      </c>
      <c r="H14" t="str">
        <f t="shared" si="0"/>
        <v>exp Middle East/ and 1 and 2016*.yr.</v>
      </c>
      <c r="I14" t="str">
        <f t="shared" si="0"/>
        <v>exp Middle East/ and 1 and 2017*.yr.</v>
      </c>
      <c r="J14" t="str">
        <f t="shared" si="0"/>
        <v>exp Middle East/ and 1 and 2018*.yr.</v>
      </c>
      <c r="K14" t="str">
        <f t="shared" si="0"/>
        <v>exp Middle East/ and 1 and 2019*.yr.</v>
      </c>
      <c r="L14" t="str">
        <f t="shared" si="0"/>
        <v>exp Middle East/ and 1 and 2020*.yr.</v>
      </c>
      <c r="M14" t="str">
        <f t="shared" si="0"/>
        <v>exp Middle East/ and 1 and 2021*.yr.</v>
      </c>
      <c r="N14" t="str">
        <f t="shared" si="0"/>
        <v>exp Middle East/ and 1 and 2022*.yr.</v>
      </c>
      <c r="O14" t="str">
        <f t="shared" si="0"/>
        <v>exp Middle East/ and 1 and 2023*.yr.</v>
      </c>
      <c r="P14" t="str">
        <f t="shared" si="0"/>
        <v>exp Middle East/ and 1 and 2024*.yr.</v>
      </c>
    </row>
    <row r="15" spans="1:16" x14ac:dyDescent="0.3">
      <c r="A15" s="1">
        <v>14</v>
      </c>
      <c r="B15" t="s">
        <v>14</v>
      </c>
      <c r="C15" t="s">
        <v>87</v>
      </c>
      <c r="D15" t="str">
        <f t="shared" si="1"/>
        <v>exp "Australia and New Zealand"/ and 1</v>
      </c>
      <c r="E15" t="str">
        <f t="shared" si="2"/>
        <v>exp "Australia and New Zealand"/ and 1 and 2</v>
      </c>
      <c r="F15" t="str">
        <f t="shared" si="3"/>
        <v>exp "Australia and New Zealand"/ and 1 and 2014*.yr.</v>
      </c>
      <c r="G15" t="str">
        <f t="shared" si="0"/>
        <v>exp "Australia and New Zealand"/ and 1 and 2015*.yr.</v>
      </c>
      <c r="H15" t="str">
        <f t="shared" si="0"/>
        <v>exp "Australia and New Zealand"/ and 1 and 2016*.yr.</v>
      </c>
      <c r="I15" t="str">
        <f t="shared" si="0"/>
        <v>exp "Australia and New Zealand"/ and 1 and 2017*.yr.</v>
      </c>
      <c r="J15" t="str">
        <f t="shared" si="0"/>
        <v>exp "Australia and New Zealand"/ and 1 and 2018*.yr.</v>
      </c>
      <c r="K15" t="str">
        <f t="shared" si="0"/>
        <v>exp "Australia and New Zealand"/ and 1 and 2019*.yr.</v>
      </c>
      <c r="L15" t="str">
        <f t="shared" si="0"/>
        <v>exp "Australia and New Zealand"/ and 1 and 2020*.yr.</v>
      </c>
      <c r="M15" t="str">
        <f t="shared" si="0"/>
        <v>exp "Australia and New Zealand"/ and 1 and 2021*.yr.</v>
      </c>
      <c r="N15" t="str">
        <f t="shared" si="0"/>
        <v>exp "Australia and New Zealand"/ and 1 and 2022*.yr.</v>
      </c>
      <c r="O15" t="str">
        <f t="shared" si="0"/>
        <v>exp "Australia and New Zealand"/ and 1 and 2023*.yr.</v>
      </c>
      <c r="P15" t="str">
        <f t="shared" si="0"/>
        <v>exp "Australia and New Zealand"/ and 1 and 2024*.yr.</v>
      </c>
    </row>
    <row r="16" spans="1:16" x14ac:dyDescent="0.3">
      <c r="A16" s="1">
        <v>15</v>
      </c>
      <c r="B16" t="s">
        <v>42</v>
      </c>
      <c r="C16" t="s">
        <v>88</v>
      </c>
      <c r="D16" t="str">
        <f t="shared" si="1"/>
        <v>(exp "South and Central America"/ or exp central Asia/ or northern Asia/  or western Asia/ or Armenia/ or exp Azerbaijan/ or Egypt/ or exp "Georgia (republic)"/ or Caspian Sea/) and 1</v>
      </c>
      <c r="E16" t="str">
        <f t="shared" si="2"/>
        <v>(exp "South and Central America"/ or exp central Asia/ or northern Asia/  or western Asia/ or Armenia/ or exp Azerbaijan/ or Egypt/ or exp "Georgia (republic)"/ or Caspian Sea/) and 1 and 2</v>
      </c>
      <c r="F16" t="str">
        <f t="shared" si="3"/>
        <v>(exp "South and Central America"/ or exp central Asia/ or northern Asia/  or western Asia/ or Armenia/ or exp Azerbaijan/ or Egypt/ or exp "Georgia (republic)"/ or Caspian Sea/) and 1 and 2014*.yr.</v>
      </c>
      <c r="G16" t="str">
        <f t="shared" si="0"/>
        <v>(exp "South and Central America"/ or exp central Asia/ or northern Asia/  or western Asia/ or Armenia/ or exp Azerbaijan/ or Egypt/ or exp "Georgia (republic)"/ or Caspian Sea/) and 1 and 2015*.yr.</v>
      </c>
      <c r="H16" t="str">
        <f t="shared" si="0"/>
        <v>(exp "South and Central America"/ or exp central Asia/ or northern Asia/  or western Asia/ or Armenia/ or exp Azerbaijan/ or Egypt/ or exp "Georgia (republic)"/ or Caspian Sea/) and 1 and 2016*.yr.</v>
      </c>
      <c r="I16" t="str">
        <f t="shared" si="0"/>
        <v>(exp "South and Central America"/ or exp central Asia/ or northern Asia/  or western Asia/ or Armenia/ or exp Azerbaijan/ or Egypt/ or exp "Georgia (republic)"/ or Caspian Sea/) and 1 and 2017*.yr.</v>
      </c>
      <c r="J16" t="str">
        <f t="shared" si="0"/>
        <v>(exp "South and Central America"/ or exp central Asia/ or northern Asia/  or western Asia/ or Armenia/ or exp Azerbaijan/ or Egypt/ or exp "Georgia (republic)"/ or Caspian Sea/) and 1 and 2018*.yr.</v>
      </c>
      <c r="K16" t="str">
        <f t="shared" si="0"/>
        <v>(exp "South and Central America"/ or exp central Asia/ or northern Asia/  or western Asia/ or Armenia/ or exp Azerbaijan/ or Egypt/ or exp "Georgia (republic)"/ or Caspian Sea/) and 1 and 2019*.yr.</v>
      </c>
      <c r="L16" t="str">
        <f t="shared" si="0"/>
        <v>(exp "South and Central America"/ or exp central Asia/ or northern Asia/  or western Asia/ or Armenia/ or exp Azerbaijan/ or Egypt/ or exp "Georgia (republic)"/ or Caspian Sea/) and 1 and 2020*.yr.</v>
      </c>
      <c r="M16" t="str">
        <f t="shared" si="0"/>
        <v>(exp "South and Central America"/ or exp central Asia/ or northern Asia/  or western Asia/ or Armenia/ or exp Azerbaijan/ or Egypt/ or exp "Georgia (republic)"/ or Caspian Sea/) and 1 and 2021*.yr.</v>
      </c>
      <c r="N16" t="str">
        <f t="shared" si="0"/>
        <v>(exp "South and Central America"/ or exp central Asia/ or northern Asia/  or western Asia/ or Armenia/ or exp Azerbaijan/ or Egypt/ or exp "Georgia (republic)"/ or Caspian Sea/) and 1 and 2022*.yr.</v>
      </c>
      <c r="O16" t="str">
        <f t="shared" si="0"/>
        <v>(exp "South and Central America"/ or exp central Asia/ or northern Asia/  or western Asia/ or Armenia/ or exp Azerbaijan/ or Egypt/ or exp "Georgia (republic)"/ or Caspian Sea/) and 1 and 2023*.yr.</v>
      </c>
      <c r="P16" t="str">
        <f t="shared" si="0"/>
        <v>(exp "South and Central America"/ or exp central Asia/ or northern Asia/  or western Asia/ or Armenia/ or exp Azerbaijan/ or Egypt/ or exp "Georgia (republic)"/ or Caspian Sea/) and 1 and 2024*.yr.</v>
      </c>
    </row>
    <row r="17" spans="1:16" x14ac:dyDescent="0.3">
      <c r="A17" s="1">
        <v>16</v>
      </c>
      <c r="B17" t="s">
        <v>60</v>
      </c>
      <c r="C17" t="s">
        <v>47</v>
      </c>
      <c r="D17" t="str">
        <f t="shared" si="1"/>
        <v>(4 and ( 5 OR 6 OR 7 OR 8 OR 9 OR 10 OR 11 OR 12 OR 13 OR 14 OR 15)) and 1</v>
      </c>
      <c r="E17" t="str">
        <f t="shared" si="2"/>
        <v>(4 and ( 5 OR 6 OR 7 OR 8 OR 9 OR 10 OR 11 OR 12 OR 13 OR 14 OR 15)) and 1 and 2</v>
      </c>
      <c r="F17" t="str">
        <f t="shared" si="3"/>
        <v>(4 and ( 5 OR 6 OR 7 OR 8 OR 9 OR 10 OR 11 OR 12 OR 13 OR 14 OR 15)) and 1 and 2014*.yr.</v>
      </c>
      <c r="G17" t="str">
        <f t="shared" si="0"/>
        <v>(4 and ( 5 OR 6 OR 7 OR 8 OR 9 OR 10 OR 11 OR 12 OR 13 OR 14 OR 15)) and 1 and 2015*.yr.</v>
      </c>
      <c r="H17" t="str">
        <f t="shared" si="0"/>
        <v>(4 and ( 5 OR 6 OR 7 OR 8 OR 9 OR 10 OR 11 OR 12 OR 13 OR 14 OR 15)) and 1 and 2016*.yr.</v>
      </c>
      <c r="I17" t="str">
        <f t="shared" si="0"/>
        <v>(4 and ( 5 OR 6 OR 7 OR 8 OR 9 OR 10 OR 11 OR 12 OR 13 OR 14 OR 15)) and 1 and 2017*.yr.</v>
      </c>
      <c r="J17" t="str">
        <f t="shared" si="0"/>
        <v>(4 and ( 5 OR 6 OR 7 OR 8 OR 9 OR 10 OR 11 OR 12 OR 13 OR 14 OR 15)) and 1 and 2018*.yr.</v>
      </c>
      <c r="K17" t="str">
        <f t="shared" si="0"/>
        <v>(4 and ( 5 OR 6 OR 7 OR 8 OR 9 OR 10 OR 11 OR 12 OR 13 OR 14 OR 15)) and 1 and 2019*.yr.</v>
      </c>
      <c r="L17" t="str">
        <f t="shared" si="0"/>
        <v>(4 and ( 5 OR 6 OR 7 OR 8 OR 9 OR 10 OR 11 OR 12 OR 13 OR 14 OR 15)) and 1 and 2020*.yr.</v>
      </c>
      <c r="M17" t="str">
        <f t="shared" si="0"/>
        <v>(4 and ( 5 OR 6 OR 7 OR 8 OR 9 OR 10 OR 11 OR 12 OR 13 OR 14 OR 15)) and 1 and 2021*.yr.</v>
      </c>
      <c r="N17" t="str">
        <f t="shared" si="0"/>
        <v>(4 and ( 5 OR 6 OR 7 OR 8 OR 9 OR 10 OR 11 OR 12 OR 13 OR 14 OR 15)) and 1 and 2022*.yr.</v>
      </c>
      <c r="O17" t="str">
        <f t="shared" si="0"/>
        <v>(4 and ( 5 OR 6 OR 7 OR 8 OR 9 OR 10 OR 11 OR 12 OR 13 OR 14 OR 15)) and 1 and 2023*.yr.</v>
      </c>
      <c r="P17" t="str">
        <f t="shared" si="0"/>
        <v>(4 and ( 5 OR 6 OR 7 OR 8 OR 9 OR 10 OR 11 OR 12 OR 13 OR 14 OR 15)) and 1 and 2024*.yr.</v>
      </c>
    </row>
    <row r="18" spans="1:16" x14ac:dyDescent="0.3">
      <c r="A18" s="1">
        <v>17</v>
      </c>
      <c r="B18" t="s">
        <v>62</v>
      </c>
      <c r="C18" t="s">
        <v>48</v>
      </c>
      <c r="D18" t="str">
        <f t="shared" si="1"/>
        <v>(5 and ( 4 OR 6 OR 7 OR 8 OR 9 OR 10 OR 11 OR 12 OR 13 OR 14 OR 15)) and 1</v>
      </c>
      <c r="E18" t="str">
        <f t="shared" si="2"/>
        <v>(5 and ( 4 OR 6 OR 7 OR 8 OR 9 OR 10 OR 11 OR 12 OR 13 OR 14 OR 15)) and 1 and 2</v>
      </c>
      <c r="F18" t="str">
        <f t="shared" si="3"/>
        <v>(5 and ( 4 OR 6 OR 7 OR 8 OR 9 OR 10 OR 11 OR 12 OR 13 OR 14 OR 15)) and 1 and 2014*.yr.</v>
      </c>
      <c r="G18" t="str">
        <f t="shared" si="0"/>
        <v>(5 and ( 4 OR 6 OR 7 OR 8 OR 9 OR 10 OR 11 OR 12 OR 13 OR 14 OR 15)) and 1 and 2015*.yr.</v>
      </c>
      <c r="H18" t="str">
        <f t="shared" si="0"/>
        <v>(5 and ( 4 OR 6 OR 7 OR 8 OR 9 OR 10 OR 11 OR 12 OR 13 OR 14 OR 15)) and 1 and 2016*.yr.</v>
      </c>
      <c r="I18" t="str">
        <f t="shared" si="0"/>
        <v>(5 and ( 4 OR 6 OR 7 OR 8 OR 9 OR 10 OR 11 OR 12 OR 13 OR 14 OR 15)) and 1 and 2017*.yr.</v>
      </c>
      <c r="J18" t="str">
        <f t="shared" si="0"/>
        <v>(5 and ( 4 OR 6 OR 7 OR 8 OR 9 OR 10 OR 11 OR 12 OR 13 OR 14 OR 15)) and 1 and 2018*.yr.</v>
      </c>
      <c r="K18" t="str">
        <f t="shared" si="0"/>
        <v>(5 and ( 4 OR 6 OR 7 OR 8 OR 9 OR 10 OR 11 OR 12 OR 13 OR 14 OR 15)) and 1 and 2019*.yr.</v>
      </c>
      <c r="L18" t="str">
        <f t="shared" si="0"/>
        <v>(5 and ( 4 OR 6 OR 7 OR 8 OR 9 OR 10 OR 11 OR 12 OR 13 OR 14 OR 15)) and 1 and 2020*.yr.</v>
      </c>
      <c r="M18" t="str">
        <f t="shared" si="0"/>
        <v>(5 and ( 4 OR 6 OR 7 OR 8 OR 9 OR 10 OR 11 OR 12 OR 13 OR 14 OR 15)) and 1 and 2021*.yr.</v>
      </c>
      <c r="N18" t="str">
        <f t="shared" si="0"/>
        <v>(5 and ( 4 OR 6 OR 7 OR 8 OR 9 OR 10 OR 11 OR 12 OR 13 OR 14 OR 15)) and 1 and 2022*.yr.</v>
      </c>
      <c r="O18" t="str">
        <f t="shared" si="0"/>
        <v>(5 and ( 4 OR 6 OR 7 OR 8 OR 9 OR 10 OR 11 OR 12 OR 13 OR 14 OR 15)) and 1 and 2023*.yr.</v>
      </c>
      <c r="P18" t="str">
        <f t="shared" si="0"/>
        <v>(5 and ( 4 OR 6 OR 7 OR 8 OR 9 OR 10 OR 11 OR 12 OR 13 OR 14 OR 15)) and 1 and 2024*.yr.</v>
      </c>
    </row>
    <row r="19" spans="1:16" x14ac:dyDescent="0.3">
      <c r="A19" s="1">
        <v>18</v>
      </c>
      <c r="B19" t="s">
        <v>63</v>
      </c>
      <c r="C19" t="s">
        <v>49</v>
      </c>
      <c r="D19" t="str">
        <f t="shared" si="1"/>
        <v>(6 and ( 4 OR 5 OR 7 OR 8 OR 9 OR 10 OR 11 OR 12 OR 13 OR 14 OR 15)) and 1</v>
      </c>
      <c r="E19" t="str">
        <f t="shared" si="2"/>
        <v>(6 and ( 4 OR 5 OR 7 OR 8 OR 9 OR 10 OR 11 OR 12 OR 13 OR 14 OR 15)) and 1 and 2</v>
      </c>
      <c r="F19" t="str">
        <f t="shared" si="3"/>
        <v>(6 and ( 4 OR 5 OR 7 OR 8 OR 9 OR 10 OR 11 OR 12 OR 13 OR 14 OR 15)) and 1 and 2014*.yr.</v>
      </c>
      <c r="G19" t="str">
        <f t="shared" si="0"/>
        <v>(6 and ( 4 OR 5 OR 7 OR 8 OR 9 OR 10 OR 11 OR 12 OR 13 OR 14 OR 15)) and 1 and 2015*.yr.</v>
      </c>
      <c r="H19" t="str">
        <f t="shared" si="0"/>
        <v>(6 and ( 4 OR 5 OR 7 OR 8 OR 9 OR 10 OR 11 OR 12 OR 13 OR 14 OR 15)) and 1 and 2016*.yr.</v>
      </c>
      <c r="I19" t="str">
        <f t="shared" si="0"/>
        <v>(6 and ( 4 OR 5 OR 7 OR 8 OR 9 OR 10 OR 11 OR 12 OR 13 OR 14 OR 15)) and 1 and 2017*.yr.</v>
      </c>
      <c r="J19" t="str">
        <f t="shared" si="0"/>
        <v>(6 and ( 4 OR 5 OR 7 OR 8 OR 9 OR 10 OR 11 OR 12 OR 13 OR 14 OR 15)) and 1 and 2018*.yr.</v>
      </c>
      <c r="K19" t="str">
        <f t="shared" si="0"/>
        <v>(6 and ( 4 OR 5 OR 7 OR 8 OR 9 OR 10 OR 11 OR 12 OR 13 OR 14 OR 15)) and 1 and 2019*.yr.</v>
      </c>
      <c r="L19" t="str">
        <f t="shared" si="0"/>
        <v>(6 and ( 4 OR 5 OR 7 OR 8 OR 9 OR 10 OR 11 OR 12 OR 13 OR 14 OR 15)) and 1 and 2020*.yr.</v>
      </c>
      <c r="M19" t="str">
        <f t="shared" si="0"/>
        <v>(6 and ( 4 OR 5 OR 7 OR 8 OR 9 OR 10 OR 11 OR 12 OR 13 OR 14 OR 15)) and 1 and 2021*.yr.</v>
      </c>
      <c r="N19" t="str">
        <f t="shared" si="0"/>
        <v>(6 and ( 4 OR 5 OR 7 OR 8 OR 9 OR 10 OR 11 OR 12 OR 13 OR 14 OR 15)) and 1 and 2022*.yr.</v>
      </c>
      <c r="O19" t="str">
        <f t="shared" si="0"/>
        <v>(6 and ( 4 OR 5 OR 7 OR 8 OR 9 OR 10 OR 11 OR 12 OR 13 OR 14 OR 15)) and 1 and 2023*.yr.</v>
      </c>
      <c r="P19" t="str">
        <f t="shared" si="0"/>
        <v>(6 and ( 4 OR 5 OR 7 OR 8 OR 9 OR 10 OR 11 OR 12 OR 13 OR 14 OR 15)) and 1 and 2024*.yr.</v>
      </c>
    </row>
    <row r="20" spans="1:16" x14ac:dyDescent="0.3">
      <c r="A20" s="1">
        <v>19</v>
      </c>
      <c r="B20" t="s">
        <v>64</v>
      </c>
      <c r="C20" t="s">
        <v>50</v>
      </c>
      <c r="D20" t="str">
        <f t="shared" si="1"/>
        <v>(7 AND (4 OR 5 OR 6 OR 8 OR 9 OR 10 OR 11 OR 12 OR 13 OR 14 OR 15)) and 1</v>
      </c>
      <c r="E20" t="str">
        <f t="shared" si="2"/>
        <v>(7 AND (4 OR 5 OR 6 OR 8 OR 9 OR 10 OR 11 OR 12 OR 13 OR 14 OR 15)) and 1 and 2</v>
      </c>
      <c r="F20" t="str">
        <f t="shared" si="3"/>
        <v>(7 AND (4 OR 5 OR 6 OR 8 OR 9 OR 10 OR 11 OR 12 OR 13 OR 14 OR 15)) and 1 and 2014*.yr.</v>
      </c>
      <c r="G20" t="str">
        <f t="shared" si="3"/>
        <v>(7 AND (4 OR 5 OR 6 OR 8 OR 9 OR 10 OR 11 OR 12 OR 13 OR 14 OR 15)) and 1 and 2015*.yr.</v>
      </c>
      <c r="H20" t="str">
        <f t="shared" si="3"/>
        <v>(7 AND (4 OR 5 OR 6 OR 8 OR 9 OR 10 OR 11 OR 12 OR 13 OR 14 OR 15)) and 1 and 2016*.yr.</v>
      </c>
      <c r="I20" t="str">
        <f t="shared" si="3"/>
        <v>(7 AND (4 OR 5 OR 6 OR 8 OR 9 OR 10 OR 11 OR 12 OR 13 OR 14 OR 15)) and 1 and 2017*.yr.</v>
      </c>
      <c r="J20" t="str">
        <f t="shared" si="3"/>
        <v>(7 AND (4 OR 5 OR 6 OR 8 OR 9 OR 10 OR 11 OR 12 OR 13 OR 14 OR 15)) and 1 and 2018*.yr.</v>
      </c>
      <c r="K20" t="str">
        <f t="shared" si="3"/>
        <v>(7 AND (4 OR 5 OR 6 OR 8 OR 9 OR 10 OR 11 OR 12 OR 13 OR 14 OR 15)) and 1 and 2019*.yr.</v>
      </c>
      <c r="L20" t="str">
        <f t="shared" si="3"/>
        <v>(7 AND (4 OR 5 OR 6 OR 8 OR 9 OR 10 OR 11 OR 12 OR 13 OR 14 OR 15)) and 1 and 2020*.yr.</v>
      </c>
      <c r="M20" t="str">
        <f t="shared" si="3"/>
        <v>(7 AND (4 OR 5 OR 6 OR 8 OR 9 OR 10 OR 11 OR 12 OR 13 OR 14 OR 15)) and 1 and 2021*.yr.</v>
      </c>
      <c r="N20" t="str">
        <f t="shared" si="3"/>
        <v>(7 AND (4 OR 5 OR 6 OR 8 OR 9 OR 10 OR 11 OR 12 OR 13 OR 14 OR 15)) and 1 and 2022*.yr.</v>
      </c>
      <c r="O20" t="str">
        <f t="shared" si="3"/>
        <v>(7 AND (4 OR 5 OR 6 OR 8 OR 9 OR 10 OR 11 OR 12 OR 13 OR 14 OR 15)) and 1 and 2023*.yr.</v>
      </c>
      <c r="P20" t="str">
        <f t="shared" si="3"/>
        <v>(7 AND (4 OR 5 OR 6 OR 8 OR 9 OR 10 OR 11 OR 12 OR 13 OR 14 OR 15)) and 1 and 2024*.yr.</v>
      </c>
    </row>
    <row r="21" spans="1:16" x14ac:dyDescent="0.3">
      <c r="A21" s="1">
        <v>20</v>
      </c>
      <c r="B21" t="s">
        <v>65</v>
      </c>
      <c r="C21" t="s">
        <v>51</v>
      </c>
      <c r="D21" t="str">
        <f t="shared" si="1"/>
        <v>(8 AND (4 OR 5 OR 6 OR 7 OR 9 OR 10 OR 11 OR 12 OR 13 OR 14 OR 15)) and 1</v>
      </c>
      <c r="E21" t="str">
        <f t="shared" si="2"/>
        <v>(8 AND (4 OR 5 OR 6 OR 7 OR 9 OR 10 OR 11 OR 12 OR 13 OR 14 OR 15)) and 1 and 2</v>
      </c>
      <c r="F21" t="str">
        <f t="shared" si="3"/>
        <v>(8 AND (4 OR 5 OR 6 OR 7 OR 9 OR 10 OR 11 OR 12 OR 13 OR 14 OR 15)) and 1 and 2014*.yr.</v>
      </c>
      <c r="G21" t="str">
        <f t="shared" si="3"/>
        <v>(8 AND (4 OR 5 OR 6 OR 7 OR 9 OR 10 OR 11 OR 12 OR 13 OR 14 OR 15)) and 1 and 2015*.yr.</v>
      </c>
      <c r="H21" t="str">
        <f t="shared" si="3"/>
        <v>(8 AND (4 OR 5 OR 6 OR 7 OR 9 OR 10 OR 11 OR 12 OR 13 OR 14 OR 15)) and 1 and 2016*.yr.</v>
      </c>
      <c r="I21" t="str">
        <f t="shared" si="3"/>
        <v>(8 AND (4 OR 5 OR 6 OR 7 OR 9 OR 10 OR 11 OR 12 OR 13 OR 14 OR 15)) and 1 and 2017*.yr.</v>
      </c>
      <c r="J21" t="str">
        <f t="shared" si="3"/>
        <v>(8 AND (4 OR 5 OR 6 OR 7 OR 9 OR 10 OR 11 OR 12 OR 13 OR 14 OR 15)) and 1 and 2018*.yr.</v>
      </c>
      <c r="K21" t="str">
        <f t="shared" si="3"/>
        <v>(8 AND (4 OR 5 OR 6 OR 7 OR 9 OR 10 OR 11 OR 12 OR 13 OR 14 OR 15)) and 1 and 2019*.yr.</v>
      </c>
      <c r="L21" t="str">
        <f t="shared" si="3"/>
        <v>(8 AND (4 OR 5 OR 6 OR 7 OR 9 OR 10 OR 11 OR 12 OR 13 OR 14 OR 15)) and 1 and 2020*.yr.</v>
      </c>
      <c r="M21" t="str">
        <f t="shared" si="3"/>
        <v>(8 AND (4 OR 5 OR 6 OR 7 OR 9 OR 10 OR 11 OR 12 OR 13 OR 14 OR 15)) and 1 and 2021*.yr.</v>
      </c>
      <c r="N21" t="str">
        <f t="shared" si="3"/>
        <v>(8 AND (4 OR 5 OR 6 OR 7 OR 9 OR 10 OR 11 OR 12 OR 13 OR 14 OR 15)) and 1 and 2022*.yr.</v>
      </c>
      <c r="O21" t="str">
        <f t="shared" si="3"/>
        <v>(8 AND (4 OR 5 OR 6 OR 7 OR 9 OR 10 OR 11 OR 12 OR 13 OR 14 OR 15)) and 1 and 2023*.yr.</v>
      </c>
      <c r="P21" t="str">
        <f t="shared" si="3"/>
        <v>(8 AND (4 OR 5 OR 6 OR 7 OR 9 OR 10 OR 11 OR 12 OR 13 OR 14 OR 15)) and 1 and 2024*.yr.</v>
      </c>
    </row>
    <row r="22" spans="1:16" x14ac:dyDescent="0.3">
      <c r="A22" s="1">
        <v>21</v>
      </c>
      <c r="B22" t="s">
        <v>66</v>
      </c>
      <c r="C22" t="s">
        <v>52</v>
      </c>
      <c r="D22" t="str">
        <f t="shared" si="1"/>
        <v>(9 AND (4 OR 5 OR 6 OR 7 OR 8 OR 10 OR 11 OR 12 OR 13 OR 14 OR 15)) and 1</v>
      </c>
      <c r="E22" t="str">
        <f t="shared" si="2"/>
        <v>(9 AND (4 OR 5 OR 6 OR 7 OR 8 OR 10 OR 11 OR 12 OR 13 OR 14 OR 15)) and 1 and 2</v>
      </c>
      <c r="F22" t="str">
        <f t="shared" si="3"/>
        <v>(9 AND (4 OR 5 OR 6 OR 7 OR 8 OR 10 OR 11 OR 12 OR 13 OR 14 OR 15)) and 1 and 2014*.yr.</v>
      </c>
      <c r="G22" t="str">
        <f t="shared" si="3"/>
        <v>(9 AND (4 OR 5 OR 6 OR 7 OR 8 OR 10 OR 11 OR 12 OR 13 OR 14 OR 15)) and 1 and 2015*.yr.</v>
      </c>
      <c r="H22" t="str">
        <f t="shared" si="3"/>
        <v>(9 AND (4 OR 5 OR 6 OR 7 OR 8 OR 10 OR 11 OR 12 OR 13 OR 14 OR 15)) and 1 and 2016*.yr.</v>
      </c>
      <c r="I22" t="str">
        <f t="shared" si="3"/>
        <v>(9 AND (4 OR 5 OR 6 OR 7 OR 8 OR 10 OR 11 OR 12 OR 13 OR 14 OR 15)) and 1 and 2017*.yr.</v>
      </c>
      <c r="J22" t="str">
        <f t="shared" si="3"/>
        <v>(9 AND (4 OR 5 OR 6 OR 7 OR 8 OR 10 OR 11 OR 12 OR 13 OR 14 OR 15)) and 1 and 2018*.yr.</v>
      </c>
      <c r="K22" t="str">
        <f t="shared" si="3"/>
        <v>(9 AND (4 OR 5 OR 6 OR 7 OR 8 OR 10 OR 11 OR 12 OR 13 OR 14 OR 15)) and 1 and 2019*.yr.</v>
      </c>
      <c r="L22" t="str">
        <f t="shared" si="3"/>
        <v>(9 AND (4 OR 5 OR 6 OR 7 OR 8 OR 10 OR 11 OR 12 OR 13 OR 14 OR 15)) and 1 and 2020*.yr.</v>
      </c>
      <c r="M22" t="str">
        <f t="shared" si="3"/>
        <v>(9 AND (4 OR 5 OR 6 OR 7 OR 8 OR 10 OR 11 OR 12 OR 13 OR 14 OR 15)) and 1 and 2021*.yr.</v>
      </c>
      <c r="N22" t="str">
        <f t="shared" si="3"/>
        <v>(9 AND (4 OR 5 OR 6 OR 7 OR 8 OR 10 OR 11 OR 12 OR 13 OR 14 OR 15)) and 1 and 2022*.yr.</v>
      </c>
      <c r="O22" t="str">
        <f t="shared" si="3"/>
        <v>(9 AND (4 OR 5 OR 6 OR 7 OR 8 OR 10 OR 11 OR 12 OR 13 OR 14 OR 15)) and 1 and 2023*.yr.</v>
      </c>
      <c r="P22" t="str">
        <f t="shared" si="3"/>
        <v>(9 AND (4 OR 5 OR 6 OR 7 OR 8 OR 10 OR 11 OR 12 OR 13 OR 14 OR 15)) and 1 and 2024*.yr.</v>
      </c>
    </row>
    <row r="23" spans="1:16" x14ac:dyDescent="0.3">
      <c r="A23" s="1">
        <v>22</v>
      </c>
      <c r="B23" t="s">
        <v>67</v>
      </c>
      <c r="C23" t="s">
        <v>53</v>
      </c>
      <c r="D23" t="str">
        <f t="shared" si="1"/>
        <v>(10 AND (4 OR 5 OR 6 OR 7 OR 8 OR 9 OR 11 OR 12 OR 13 OR 14 OR 15)) and 1</v>
      </c>
      <c r="E23" t="str">
        <f t="shared" si="2"/>
        <v>(10 AND (4 OR 5 OR 6 OR 7 OR 8 OR 9 OR 11 OR 12 OR 13 OR 14 OR 15)) and 1 and 2</v>
      </c>
      <c r="F23" t="str">
        <f t="shared" si="3"/>
        <v>(10 AND (4 OR 5 OR 6 OR 7 OR 8 OR 9 OR 11 OR 12 OR 13 OR 14 OR 15)) and 1 and 2014*.yr.</v>
      </c>
      <c r="G23" t="str">
        <f t="shared" si="3"/>
        <v>(10 AND (4 OR 5 OR 6 OR 7 OR 8 OR 9 OR 11 OR 12 OR 13 OR 14 OR 15)) and 1 and 2015*.yr.</v>
      </c>
      <c r="H23" t="str">
        <f t="shared" si="3"/>
        <v>(10 AND (4 OR 5 OR 6 OR 7 OR 8 OR 9 OR 11 OR 12 OR 13 OR 14 OR 15)) and 1 and 2016*.yr.</v>
      </c>
      <c r="I23" t="str">
        <f t="shared" si="3"/>
        <v>(10 AND (4 OR 5 OR 6 OR 7 OR 8 OR 9 OR 11 OR 12 OR 13 OR 14 OR 15)) and 1 and 2017*.yr.</v>
      </c>
      <c r="J23" t="str">
        <f t="shared" si="3"/>
        <v>(10 AND (4 OR 5 OR 6 OR 7 OR 8 OR 9 OR 11 OR 12 OR 13 OR 14 OR 15)) and 1 and 2018*.yr.</v>
      </c>
      <c r="K23" t="str">
        <f t="shared" si="3"/>
        <v>(10 AND (4 OR 5 OR 6 OR 7 OR 8 OR 9 OR 11 OR 12 OR 13 OR 14 OR 15)) and 1 and 2019*.yr.</v>
      </c>
      <c r="L23" t="str">
        <f t="shared" si="3"/>
        <v>(10 AND (4 OR 5 OR 6 OR 7 OR 8 OR 9 OR 11 OR 12 OR 13 OR 14 OR 15)) and 1 and 2020*.yr.</v>
      </c>
      <c r="M23" t="str">
        <f t="shared" si="3"/>
        <v>(10 AND (4 OR 5 OR 6 OR 7 OR 8 OR 9 OR 11 OR 12 OR 13 OR 14 OR 15)) and 1 and 2021*.yr.</v>
      </c>
      <c r="N23" t="str">
        <f t="shared" si="3"/>
        <v>(10 AND (4 OR 5 OR 6 OR 7 OR 8 OR 9 OR 11 OR 12 OR 13 OR 14 OR 15)) and 1 and 2022*.yr.</v>
      </c>
      <c r="O23" t="str">
        <f t="shared" si="3"/>
        <v>(10 AND (4 OR 5 OR 6 OR 7 OR 8 OR 9 OR 11 OR 12 OR 13 OR 14 OR 15)) and 1 and 2023*.yr.</v>
      </c>
      <c r="P23" t="str">
        <f t="shared" si="3"/>
        <v>(10 AND (4 OR 5 OR 6 OR 7 OR 8 OR 9 OR 11 OR 12 OR 13 OR 14 OR 15)) and 1 and 2024*.yr.</v>
      </c>
    </row>
    <row r="24" spans="1:16" x14ac:dyDescent="0.3">
      <c r="A24" s="1">
        <v>23</v>
      </c>
      <c r="B24" t="s">
        <v>68</v>
      </c>
      <c r="C24" t="s">
        <v>54</v>
      </c>
      <c r="D24" t="str">
        <f t="shared" si="1"/>
        <v>(11 AND (4 OR 5 OR 6 OR 7 OR 8 OR 9 OR 10 OR 12 OR 13 OR 14 OR 15)) and 1</v>
      </c>
      <c r="E24" t="str">
        <f t="shared" si="2"/>
        <v>(11 AND (4 OR 5 OR 6 OR 7 OR 8 OR 9 OR 10 OR 12 OR 13 OR 14 OR 15)) and 1 and 2</v>
      </c>
      <c r="F24" t="str">
        <f t="shared" si="3"/>
        <v>(11 AND (4 OR 5 OR 6 OR 7 OR 8 OR 9 OR 10 OR 12 OR 13 OR 14 OR 15)) and 1 and 2014*.yr.</v>
      </c>
      <c r="G24" t="str">
        <f t="shared" si="3"/>
        <v>(11 AND (4 OR 5 OR 6 OR 7 OR 8 OR 9 OR 10 OR 12 OR 13 OR 14 OR 15)) and 1 and 2015*.yr.</v>
      </c>
      <c r="H24" t="str">
        <f t="shared" si="3"/>
        <v>(11 AND (4 OR 5 OR 6 OR 7 OR 8 OR 9 OR 10 OR 12 OR 13 OR 14 OR 15)) and 1 and 2016*.yr.</v>
      </c>
      <c r="I24" t="str">
        <f t="shared" si="3"/>
        <v>(11 AND (4 OR 5 OR 6 OR 7 OR 8 OR 9 OR 10 OR 12 OR 13 OR 14 OR 15)) and 1 and 2017*.yr.</v>
      </c>
      <c r="J24" t="str">
        <f t="shared" si="3"/>
        <v>(11 AND (4 OR 5 OR 6 OR 7 OR 8 OR 9 OR 10 OR 12 OR 13 OR 14 OR 15)) and 1 and 2018*.yr.</v>
      </c>
      <c r="K24" t="str">
        <f t="shared" si="3"/>
        <v>(11 AND (4 OR 5 OR 6 OR 7 OR 8 OR 9 OR 10 OR 12 OR 13 OR 14 OR 15)) and 1 and 2019*.yr.</v>
      </c>
      <c r="L24" t="str">
        <f t="shared" si="3"/>
        <v>(11 AND (4 OR 5 OR 6 OR 7 OR 8 OR 9 OR 10 OR 12 OR 13 OR 14 OR 15)) and 1 and 2020*.yr.</v>
      </c>
      <c r="M24" t="str">
        <f t="shared" si="3"/>
        <v>(11 AND (4 OR 5 OR 6 OR 7 OR 8 OR 9 OR 10 OR 12 OR 13 OR 14 OR 15)) and 1 and 2021*.yr.</v>
      </c>
      <c r="N24" t="str">
        <f t="shared" si="3"/>
        <v>(11 AND (4 OR 5 OR 6 OR 7 OR 8 OR 9 OR 10 OR 12 OR 13 OR 14 OR 15)) and 1 and 2022*.yr.</v>
      </c>
      <c r="O24" t="str">
        <f t="shared" si="3"/>
        <v>(11 AND (4 OR 5 OR 6 OR 7 OR 8 OR 9 OR 10 OR 12 OR 13 OR 14 OR 15)) and 1 and 2023*.yr.</v>
      </c>
      <c r="P24" t="str">
        <f t="shared" si="3"/>
        <v>(11 AND (4 OR 5 OR 6 OR 7 OR 8 OR 9 OR 10 OR 12 OR 13 OR 14 OR 15)) and 1 and 2024*.yr.</v>
      </c>
    </row>
    <row r="25" spans="1:16" x14ac:dyDescent="0.3">
      <c r="A25" s="1">
        <v>24</v>
      </c>
      <c r="B25" t="s">
        <v>61</v>
      </c>
      <c r="C25" t="s">
        <v>55</v>
      </c>
      <c r="D25" t="str">
        <f t="shared" si="1"/>
        <v>(12 AND (4 OR 5 OR 6 OR 7 OR 8 OR 9 OR 10 OR 11 OR 13 OR 14 OR 15)) and 1</v>
      </c>
      <c r="E25" t="str">
        <f t="shared" si="2"/>
        <v>(12 AND (4 OR 5 OR 6 OR 7 OR 8 OR 9 OR 10 OR 11 OR 13 OR 14 OR 15)) and 1 and 2</v>
      </c>
      <c r="F25" t="str">
        <f t="shared" si="3"/>
        <v>(12 AND (4 OR 5 OR 6 OR 7 OR 8 OR 9 OR 10 OR 11 OR 13 OR 14 OR 15)) and 1 and 2014*.yr.</v>
      </c>
      <c r="G25" t="str">
        <f t="shared" si="3"/>
        <v>(12 AND (4 OR 5 OR 6 OR 7 OR 8 OR 9 OR 10 OR 11 OR 13 OR 14 OR 15)) and 1 and 2015*.yr.</v>
      </c>
      <c r="H25" t="str">
        <f t="shared" si="3"/>
        <v>(12 AND (4 OR 5 OR 6 OR 7 OR 8 OR 9 OR 10 OR 11 OR 13 OR 14 OR 15)) and 1 and 2016*.yr.</v>
      </c>
      <c r="I25" t="str">
        <f t="shared" si="3"/>
        <v>(12 AND (4 OR 5 OR 6 OR 7 OR 8 OR 9 OR 10 OR 11 OR 13 OR 14 OR 15)) and 1 and 2017*.yr.</v>
      </c>
      <c r="J25" t="str">
        <f t="shared" si="3"/>
        <v>(12 AND (4 OR 5 OR 6 OR 7 OR 8 OR 9 OR 10 OR 11 OR 13 OR 14 OR 15)) and 1 and 2018*.yr.</v>
      </c>
      <c r="K25" t="str">
        <f t="shared" si="3"/>
        <v>(12 AND (4 OR 5 OR 6 OR 7 OR 8 OR 9 OR 10 OR 11 OR 13 OR 14 OR 15)) and 1 and 2019*.yr.</v>
      </c>
      <c r="L25" t="str">
        <f t="shared" si="3"/>
        <v>(12 AND (4 OR 5 OR 6 OR 7 OR 8 OR 9 OR 10 OR 11 OR 13 OR 14 OR 15)) and 1 and 2020*.yr.</v>
      </c>
      <c r="M25" t="str">
        <f t="shared" si="3"/>
        <v>(12 AND (4 OR 5 OR 6 OR 7 OR 8 OR 9 OR 10 OR 11 OR 13 OR 14 OR 15)) and 1 and 2021*.yr.</v>
      </c>
      <c r="N25" t="str">
        <f t="shared" si="3"/>
        <v>(12 AND (4 OR 5 OR 6 OR 7 OR 8 OR 9 OR 10 OR 11 OR 13 OR 14 OR 15)) and 1 and 2022*.yr.</v>
      </c>
      <c r="O25" t="str">
        <f t="shared" si="3"/>
        <v>(12 AND (4 OR 5 OR 6 OR 7 OR 8 OR 9 OR 10 OR 11 OR 13 OR 14 OR 15)) and 1 and 2023*.yr.</v>
      </c>
      <c r="P25" t="str">
        <f t="shared" si="3"/>
        <v>(12 AND (4 OR 5 OR 6 OR 7 OR 8 OR 9 OR 10 OR 11 OR 13 OR 14 OR 15)) and 1 and 2024*.yr.</v>
      </c>
    </row>
    <row r="26" spans="1:16" x14ac:dyDescent="0.3">
      <c r="A26" s="1">
        <v>25</v>
      </c>
      <c r="B26" t="s">
        <v>69</v>
      </c>
      <c r="C26" t="s">
        <v>56</v>
      </c>
      <c r="D26" t="str">
        <f t="shared" si="1"/>
        <v>(13 AND (4 OR 5 OR 6 OR 7 OR 8 OR 9 OR 10 OR 11 OR 12 OR 14 OR 15)) and 1</v>
      </c>
      <c r="E26" t="str">
        <f t="shared" si="2"/>
        <v>(13 AND (4 OR 5 OR 6 OR 7 OR 8 OR 9 OR 10 OR 11 OR 12 OR 14 OR 15)) and 1 and 2</v>
      </c>
      <c r="F26" t="str">
        <f t="shared" si="3"/>
        <v>(13 AND (4 OR 5 OR 6 OR 7 OR 8 OR 9 OR 10 OR 11 OR 12 OR 14 OR 15)) and 1 and 2014*.yr.</v>
      </c>
      <c r="G26" t="str">
        <f t="shared" si="3"/>
        <v>(13 AND (4 OR 5 OR 6 OR 7 OR 8 OR 9 OR 10 OR 11 OR 12 OR 14 OR 15)) and 1 and 2015*.yr.</v>
      </c>
      <c r="H26" t="str">
        <f t="shared" si="3"/>
        <v>(13 AND (4 OR 5 OR 6 OR 7 OR 8 OR 9 OR 10 OR 11 OR 12 OR 14 OR 15)) and 1 and 2016*.yr.</v>
      </c>
      <c r="I26" t="str">
        <f t="shared" si="3"/>
        <v>(13 AND (4 OR 5 OR 6 OR 7 OR 8 OR 9 OR 10 OR 11 OR 12 OR 14 OR 15)) and 1 and 2017*.yr.</v>
      </c>
      <c r="J26" t="str">
        <f t="shared" si="3"/>
        <v>(13 AND (4 OR 5 OR 6 OR 7 OR 8 OR 9 OR 10 OR 11 OR 12 OR 14 OR 15)) and 1 and 2018*.yr.</v>
      </c>
      <c r="K26" t="str">
        <f t="shared" si="3"/>
        <v>(13 AND (4 OR 5 OR 6 OR 7 OR 8 OR 9 OR 10 OR 11 OR 12 OR 14 OR 15)) and 1 and 2019*.yr.</v>
      </c>
      <c r="L26" t="str">
        <f t="shared" si="3"/>
        <v>(13 AND (4 OR 5 OR 6 OR 7 OR 8 OR 9 OR 10 OR 11 OR 12 OR 14 OR 15)) and 1 and 2020*.yr.</v>
      </c>
      <c r="M26" t="str">
        <f t="shared" si="3"/>
        <v>(13 AND (4 OR 5 OR 6 OR 7 OR 8 OR 9 OR 10 OR 11 OR 12 OR 14 OR 15)) and 1 and 2021*.yr.</v>
      </c>
      <c r="N26" t="str">
        <f t="shared" si="3"/>
        <v>(13 AND (4 OR 5 OR 6 OR 7 OR 8 OR 9 OR 10 OR 11 OR 12 OR 14 OR 15)) and 1 and 2022*.yr.</v>
      </c>
      <c r="O26" t="str">
        <f t="shared" si="3"/>
        <v>(13 AND (4 OR 5 OR 6 OR 7 OR 8 OR 9 OR 10 OR 11 OR 12 OR 14 OR 15)) and 1 and 2023*.yr.</v>
      </c>
      <c r="P26" t="str">
        <f t="shared" si="3"/>
        <v>(13 AND (4 OR 5 OR 6 OR 7 OR 8 OR 9 OR 10 OR 11 OR 12 OR 14 OR 15)) and 1 and 2024*.yr.</v>
      </c>
    </row>
    <row r="27" spans="1:16" x14ac:dyDescent="0.3">
      <c r="A27" s="1">
        <v>26</v>
      </c>
      <c r="B27" t="s">
        <v>70</v>
      </c>
      <c r="C27" t="s">
        <v>57</v>
      </c>
      <c r="D27" t="str">
        <f t="shared" si="1"/>
        <v>(14 AND (4 OR 5 OR 6 OR 7 OR 8 OR 9 OR 10 OR 11 OR 12 OR 13 OR 15)) and 1</v>
      </c>
      <c r="E27" t="str">
        <f t="shared" si="2"/>
        <v>(14 AND (4 OR 5 OR 6 OR 7 OR 8 OR 9 OR 10 OR 11 OR 12 OR 13 OR 15)) and 1 and 2</v>
      </c>
      <c r="F27" t="str">
        <f t="shared" si="3"/>
        <v>(14 AND (4 OR 5 OR 6 OR 7 OR 8 OR 9 OR 10 OR 11 OR 12 OR 13 OR 15)) and 1 and 2014*.yr.</v>
      </c>
      <c r="G27" t="str">
        <f t="shared" si="3"/>
        <v>(14 AND (4 OR 5 OR 6 OR 7 OR 8 OR 9 OR 10 OR 11 OR 12 OR 13 OR 15)) and 1 and 2015*.yr.</v>
      </c>
      <c r="H27" t="str">
        <f t="shared" si="3"/>
        <v>(14 AND (4 OR 5 OR 6 OR 7 OR 8 OR 9 OR 10 OR 11 OR 12 OR 13 OR 15)) and 1 and 2016*.yr.</v>
      </c>
      <c r="I27" t="str">
        <f t="shared" si="3"/>
        <v>(14 AND (4 OR 5 OR 6 OR 7 OR 8 OR 9 OR 10 OR 11 OR 12 OR 13 OR 15)) and 1 and 2017*.yr.</v>
      </c>
      <c r="J27" t="str">
        <f t="shared" si="3"/>
        <v>(14 AND (4 OR 5 OR 6 OR 7 OR 8 OR 9 OR 10 OR 11 OR 12 OR 13 OR 15)) and 1 and 2018*.yr.</v>
      </c>
      <c r="K27" t="str">
        <f t="shared" si="3"/>
        <v>(14 AND (4 OR 5 OR 6 OR 7 OR 8 OR 9 OR 10 OR 11 OR 12 OR 13 OR 15)) and 1 and 2019*.yr.</v>
      </c>
      <c r="L27" t="str">
        <f t="shared" si="3"/>
        <v>(14 AND (4 OR 5 OR 6 OR 7 OR 8 OR 9 OR 10 OR 11 OR 12 OR 13 OR 15)) and 1 and 2020*.yr.</v>
      </c>
      <c r="M27" t="str">
        <f t="shared" si="3"/>
        <v>(14 AND (4 OR 5 OR 6 OR 7 OR 8 OR 9 OR 10 OR 11 OR 12 OR 13 OR 15)) and 1 and 2021*.yr.</v>
      </c>
      <c r="N27" t="str">
        <f t="shared" si="3"/>
        <v>(14 AND (4 OR 5 OR 6 OR 7 OR 8 OR 9 OR 10 OR 11 OR 12 OR 13 OR 15)) and 1 and 2022*.yr.</v>
      </c>
      <c r="O27" t="str">
        <f t="shared" si="3"/>
        <v>(14 AND (4 OR 5 OR 6 OR 7 OR 8 OR 9 OR 10 OR 11 OR 12 OR 13 OR 15)) and 1 and 2023*.yr.</v>
      </c>
      <c r="P27" t="str">
        <f t="shared" si="3"/>
        <v>(14 AND (4 OR 5 OR 6 OR 7 OR 8 OR 9 OR 10 OR 11 OR 12 OR 13 OR 15)) and 1 and 2024*.yr.</v>
      </c>
    </row>
    <row r="28" spans="1:16" x14ac:dyDescent="0.3">
      <c r="A28" s="1">
        <v>27</v>
      </c>
      <c r="B28" t="s">
        <v>71</v>
      </c>
      <c r="C28" t="s">
        <v>58</v>
      </c>
      <c r="D28" t="str">
        <f t="shared" si="1"/>
        <v>(15 AND (4 OR 5 OR 6 OR 7 OR 8 OR 9 OR 10 OR 11 OR 12 OR 13 OR 14)) and 1</v>
      </c>
      <c r="E28" t="str">
        <f t="shared" si="2"/>
        <v>(15 AND (4 OR 5 OR 6 OR 7 OR 8 OR 9 OR 10 OR 11 OR 12 OR 13 OR 14)) and 1 and 2</v>
      </c>
      <c r="F28" t="str">
        <f t="shared" si="3"/>
        <v>(15 AND (4 OR 5 OR 6 OR 7 OR 8 OR 9 OR 10 OR 11 OR 12 OR 13 OR 14)) and 1 and 2014*.yr.</v>
      </c>
      <c r="G28" t="str">
        <f t="shared" si="3"/>
        <v>(15 AND (4 OR 5 OR 6 OR 7 OR 8 OR 9 OR 10 OR 11 OR 12 OR 13 OR 14)) and 1 and 2015*.yr.</v>
      </c>
      <c r="H28" t="str">
        <f t="shared" si="3"/>
        <v>(15 AND (4 OR 5 OR 6 OR 7 OR 8 OR 9 OR 10 OR 11 OR 12 OR 13 OR 14)) and 1 and 2016*.yr.</v>
      </c>
      <c r="I28" t="str">
        <f t="shared" si="3"/>
        <v>(15 AND (4 OR 5 OR 6 OR 7 OR 8 OR 9 OR 10 OR 11 OR 12 OR 13 OR 14)) and 1 and 2017*.yr.</v>
      </c>
      <c r="J28" t="str">
        <f t="shared" si="3"/>
        <v>(15 AND (4 OR 5 OR 6 OR 7 OR 8 OR 9 OR 10 OR 11 OR 12 OR 13 OR 14)) and 1 and 2018*.yr.</v>
      </c>
      <c r="K28" t="str">
        <f t="shared" si="3"/>
        <v>(15 AND (4 OR 5 OR 6 OR 7 OR 8 OR 9 OR 10 OR 11 OR 12 OR 13 OR 14)) and 1 and 2019*.yr.</v>
      </c>
      <c r="L28" t="str">
        <f t="shared" si="3"/>
        <v>(15 AND (4 OR 5 OR 6 OR 7 OR 8 OR 9 OR 10 OR 11 OR 12 OR 13 OR 14)) and 1 and 2020*.yr.</v>
      </c>
      <c r="M28" t="str">
        <f t="shared" si="3"/>
        <v>(15 AND (4 OR 5 OR 6 OR 7 OR 8 OR 9 OR 10 OR 11 OR 12 OR 13 OR 14)) and 1 and 2021*.yr.</v>
      </c>
      <c r="N28" t="str">
        <f t="shared" si="3"/>
        <v>(15 AND (4 OR 5 OR 6 OR 7 OR 8 OR 9 OR 10 OR 11 OR 12 OR 13 OR 14)) and 1 and 2022*.yr.</v>
      </c>
      <c r="O28" t="str">
        <f t="shared" si="3"/>
        <v>(15 AND (4 OR 5 OR 6 OR 7 OR 8 OR 9 OR 10 OR 11 OR 12 OR 13 OR 14)) and 1 and 2023*.yr.</v>
      </c>
      <c r="P28" t="str">
        <f t="shared" si="3"/>
        <v>(15 AND (4 OR 5 OR 6 OR 7 OR 8 OR 9 OR 10 OR 11 OR 12 OR 13 OR 14)) and 1 and 2024*.yr.</v>
      </c>
    </row>
  </sheetData>
  <phoneticPr fontId="16"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A711D-34CE-411A-9762-A2A3F5E5D174}">
  <sheetPr>
    <tabColor theme="5" tint="-0.499984740745262"/>
  </sheetPr>
  <dimension ref="A1:O44"/>
  <sheetViews>
    <sheetView zoomScale="70" zoomScaleNormal="70" workbookViewId="0">
      <selection activeCell="T5" sqref="T5"/>
    </sheetView>
  </sheetViews>
  <sheetFormatPr defaultRowHeight="14" x14ac:dyDescent="0.3"/>
  <cols>
    <col min="1" max="1" width="28.4140625" customWidth="1"/>
    <col min="2" max="3" width="15.58203125" customWidth="1"/>
    <col min="4" max="4" width="16.83203125" customWidth="1"/>
    <col min="5" max="15" width="9.4140625" customWidth="1"/>
  </cols>
  <sheetData>
    <row r="1" spans="1:15" x14ac:dyDescent="0.3">
      <c r="A1" t="s">
        <v>21</v>
      </c>
      <c r="B1" t="s">
        <v>20</v>
      </c>
      <c r="C1" t="s">
        <v>2</v>
      </c>
      <c r="D1" t="s">
        <v>3</v>
      </c>
      <c r="E1" t="s">
        <v>22</v>
      </c>
      <c r="F1" t="s">
        <v>23</v>
      </c>
      <c r="G1" t="s">
        <v>24</v>
      </c>
      <c r="H1" t="s">
        <v>25</v>
      </c>
      <c r="I1" t="s">
        <v>26</v>
      </c>
      <c r="J1" t="s">
        <v>27</v>
      </c>
      <c r="K1" t="s">
        <v>28</v>
      </c>
      <c r="L1" t="s">
        <v>29</v>
      </c>
      <c r="M1" t="s">
        <v>30</v>
      </c>
      <c r="N1" t="s">
        <v>31</v>
      </c>
      <c r="O1" t="s">
        <v>32</v>
      </c>
    </row>
    <row r="2" spans="1:15" x14ac:dyDescent="0.3">
      <c r="A2" t="s">
        <v>72</v>
      </c>
      <c r="B2">
        <v>5778420</v>
      </c>
      <c r="C2">
        <v>39364</v>
      </c>
      <c r="D2">
        <v>31489</v>
      </c>
      <c r="E2">
        <v>2147</v>
      </c>
      <c r="F2">
        <v>2235</v>
      </c>
      <c r="G2">
        <v>1980</v>
      </c>
      <c r="H2">
        <v>1887</v>
      </c>
      <c r="I2">
        <v>2184</v>
      </c>
      <c r="J2">
        <v>2651</v>
      </c>
      <c r="K2">
        <v>3116</v>
      </c>
      <c r="L2">
        <v>3420</v>
      </c>
      <c r="M2">
        <v>3854</v>
      </c>
      <c r="N2">
        <v>3987</v>
      </c>
      <c r="O2">
        <v>4028</v>
      </c>
    </row>
    <row r="3" spans="1:15" x14ac:dyDescent="0.3">
      <c r="A3" t="s">
        <v>73</v>
      </c>
      <c r="B3">
        <v>1420632</v>
      </c>
      <c r="C3">
        <v>19132</v>
      </c>
      <c r="D3">
        <v>14794</v>
      </c>
      <c r="E3">
        <v>1127</v>
      </c>
      <c r="F3">
        <v>1111</v>
      </c>
      <c r="G3">
        <v>998</v>
      </c>
      <c r="H3">
        <v>897</v>
      </c>
      <c r="I3">
        <v>1090</v>
      </c>
      <c r="J3">
        <v>1291</v>
      </c>
      <c r="K3">
        <v>1473</v>
      </c>
      <c r="L3">
        <v>1617</v>
      </c>
      <c r="M3">
        <v>1710</v>
      </c>
      <c r="N3">
        <v>1783</v>
      </c>
      <c r="O3">
        <v>1697</v>
      </c>
    </row>
    <row r="4" spans="1:15" x14ac:dyDescent="0.3">
      <c r="A4" t="s">
        <v>36</v>
      </c>
      <c r="B4">
        <v>325886</v>
      </c>
      <c r="C4">
        <v>2099</v>
      </c>
      <c r="D4">
        <v>1685</v>
      </c>
      <c r="E4">
        <v>123</v>
      </c>
      <c r="F4">
        <v>148</v>
      </c>
      <c r="G4">
        <v>118</v>
      </c>
      <c r="H4">
        <v>113</v>
      </c>
      <c r="I4">
        <v>124</v>
      </c>
      <c r="J4">
        <v>148</v>
      </c>
      <c r="K4">
        <v>176</v>
      </c>
      <c r="L4">
        <v>170</v>
      </c>
      <c r="M4">
        <v>183</v>
      </c>
      <c r="N4">
        <v>175</v>
      </c>
      <c r="O4">
        <v>207</v>
      </c>
    </row>
    <row r="5" spans="1:15" x14ac:dyDescent="0.3">
      <c r="A5" t="s">
        <v>74</v>
      </c>
      <c r="B5">
        <v>483419</v>
      </c>
      <c r="C5">
        <v>4512</v>
      </c>
      <c r="D5">
        <v>3633</v>
      </c>
      <c r="E5">
        <v>270</v>
      </c>
      <c r="F5">
        <v>276</v>
      </c>
      <c r="G5">
        <v>240</v>
      </c>
      <c r="H5">
        <v>228</v>
      </c>
      <c r="I5">
        <v>229</v>
      </c>
      <c r="J5">
        <v>306</v>
      </c>
      <c r="K5">
        <v>284</v>
      </c>
      <c r="L5">
        <v>390</v>
      </c>
      <c r="M5">
        <v>424</v>
      </c>
      <c r="N5">
        <v>497</v>
      </c>
      <c r="O5">
        <v>489</v>
      </c>
    </row>
    <row r="6" spans="1:15" x14ac:dyDescent="0.3">
      <c r="A6" t="s">
        <v>37</v>
      </c>
      <c r="B6">
        <v>1436469</v>
      </c>
      <c r="C6">
        <v>6230</v>
      </c>
      <c r="D6">
        <v>4896</v>
      </c>
      <c r="E6">
        <v>383</v>
      </c>
      <c r="F6">
        <v>393</v>
      </c>
      <c r="G6">
        <v>329</v>
      </c>
      <c r="H6">
        <v>300</v>
      </c>
      <c r="I6">
        <v>323</v>
      </c>
      <c r="J6">
        <v>362</v>
      </c>
      <c r="K6">
        <v>439</v>
      </c>
      <c r="L6">
        <v>474</v>
      </c>
      <c r="M6">
        <v>606</v>
      </c>
      <c r="N6">
        <v>569</v>
      </c>
      <c r="O6">
        <v>718</v>
      </c>
    </row>
    <row r="7" spans="1:15" x14ac:dyDescent="0.3">
      <c r="A7" t="s">
        <v>39</v>
      </c>
      <c r="B7">
        <v>362636</v>
      </c>
      <c r="C7">
        <v>1479</v>
      </c>
      <c r="D7">
        <v>1367</v>
      </c>
      <c r="E7">
        <v>43</v>
      </c>
      <c r="F7">
        <v>43</v>
      </c>
      <c r="G7">
        <v>60</v>
      </c>
      <c r="H7">
        <v>47</v>
      </c>
      <c r="I7">
        <v>77</v>
      </c>
      <c r="J7">
        <v>113</v>
      </c>
      <c r="K7">
        <v>221</v>
      </c>
      <c r="L7">
        <v>192</v>
      </c>
      <c r="M7">
        <v>181</v>
      </c>
      <c r="N7">
        <v>192</v>
      </c>
      <c r="O7">
        <v>198</v>
      </c>
    </row>
    <row r="8" spans="1:15" x14ac:dyDescent="0.3">
      <c r="A8" t="s">
        <v>40</v>
      </c>
      <c r="B8">
        <v>374835</v>
      </c>
      <c r="C8">
        <v>1681</v>
      </c>
      <c r="D8">
        <v>1427</v>
      </c>
      <c r="E8">
        <v>57</v>
      </c>
      <c r="F8">
        <v>84</v>
      </c>
      <c r="G8">
        <v>96</v>
      </c>
      <c r="H8">
        <v>97</v>
      </c>
      <c r="I8">
        <v>96</v>
      </c>
      <c r="J8">
        <v>118</v>
      </c>
      <c r="K8">
        <v>113</v>
      </c>
      <c r="L8">
        <v>159</v>
      </c>
      <c r="M8">
        <v>182</v>
      </c>
      <c r="N8">
        <v>198</v>
      </c>
      <c r="O8">
        <v>227</v>
      </c>
    </row>
    <row r="9" spans="1:15" x14ac:dyDescent="0.3">
      <c r="A9" t="s">
        <v>6</v>
      </c>
      <c r="B9">
        <v>296398</v>
      </c>
      <c r="C9">
        <v>758</v>
      </c>
      <c r="D9">
        <v>665</v>
      </c>
      <c r="E9">
        <v>22</v>
      </c>
      <c r="F9">
        <v>30</v>
      </c>
      <c r="G9">
        <v>36</v>
      </c>
      <c r="H9">
        <v>37</v>
      </c>
      <c r="I9">
        <v>39</v>
      </c>
      <c r="J9">
        <v>51</v>
      </c>
      <c r="K9">
        <v>76</v>
      </c>
      <c r="L9">
        <v>87</v>
      </c>
      <c r="M9">
        <v>112</v>
      </c>
      <c r="N9">
        <v>90</v>
      </c>
      <c r="O9">
        <v>85</v>
      </c>
    </row>
    <row r="10" spans="1:15" x14ac:dyDescent="0.3">
      <c r="A10" t="s">
        <v>41</v>
      </c>
      <c r="B10">
        <v>171406</v>
      </c>
      <c r="C10">
        <v>770</v>
      </c>
      <c r="D10">
        <v>678</v>
      </c>
      <c r="E10">
        <v>29</v>
      </c>
      <c r="F10">
        <v>31</v>
      </c>
      <c r="G10">
        <v>27</v>
      </c>
      <c r="H10">
        <v>37</v>
      </c>
      <c r="I10">
        <v>57</v>
      </c>
      <c r="J10">
        <v>53</v>
      </c>
      <c r="K10">
        <v>80</v>
      </c>
      <c r="L10">
        <v>77</v>
      </c>
      <c r="M10">
        <v>94</v>
      </c>
      <c r="N10">
        <v>99</v>
      </c>
      <c r="O10">
        <v>94</v>
      </c>
    </row>
    <row r="11" spans="1:15" x14ac:dyDescent="0.3">
      <c r="A11" t="s">
        <v>38</v>
      </c>
      <c r="B11">
        <v>442956</v>
      </c>
      <c r="C11">
        <v>967</v>
      </c>
      <c r="D11">
        <v>815</v>
      </c>
      <c r="E11">
        <v>34</v>
      </c>
      <c r="F11">
        <v>48</v>
      </c>
      <c r="G11">
        <v>44</v>
      </c>
      <c r="H11">
        <v>57</v>
      </c>
      <c r="I11">
        <v>58</v>
      </c>
      <c r="J11">
        <v>73</v>
      </c>
      <c r="K11">
        <v>87</v>
      </c>
      <c r="L11">
        <v>78</v>
      </c>
      <c r="M11">
        <v>96</v>
      </c>
      <c r="N11">
        <v>112</v>
      </c>
      <c r="O11">
        <v>128</v>
      </c>
    </row>
    <row r="12" spans="1:15" x14ac:dyDescent="0.3">
      <c r="A12" t="s">
        <v>11</v>
      </c>
      <c r="B12">
        <v>251461</v>
      </c>
      <c r="C12">
        <v>1522</v>
      </c>
      <c r="D12">
        <v>1365</v>
      </c>
      <c r="E12">
        <v>65</v>
      </c>
      <c r="F12">
        <v>48</v>
      </c>
      <c r="G12">
        <v>55</v>
      </c>
      <c r="H12">
        <v>79</v>
      </c>
      <c r="I12">
        <v>82</v>
      </c>
      <c r="J12">
        <v>98</v>
      </c>
      <c r="K12">
        <v>146</v>
      </c>
      <c r="L12">
        <v>185</v>
      </c>
      <c r="M12">
        <v>192</v>
      </c>
      <c r="N12">
        <v>221</v>
      </c>
      <c r="O12">
        <v>194</v>
      </c>
    </row>
    <row r="13" spans="1:15" x14ac:dyDescent="0.3">
      <c r="A13" t="s">
        <v>14</v>
      </c>
      <c r="B13">
        <v>277011</v>
      </c>
      <c r="C13">
        <v>1629</v>
      </c>
      <c r="D13">
        <v>1248</v>
      </c>
      <c r="E13">
        <v>93</v>
      </c>
      <c r="F13">
        <v>89</v>
      </c>
      <c r="G13">
        <v>66</v>
      </c>
      <c r="H13">
        <v>70</v>
      </c>
      <c r="I13">
        <v>85</v>
      </c>
      <c r="J13">
        <v>106</v>
      </c>
      <c r="K13">
        <v>124</v>
      </c>
      <c r="L13">
        <v>108</v>
      </c>
      <c r="M13">
        <v>186</v>
      </c>
      <c r="N13">
        <v>166</v>
      </c>
      <c r="O13">
        <v>155</v>
      </c>
    </row>
    <row r="14" spans="1:15" x14ac:dyDescent="0.3">
      <c r="A14" t="s">
        <v>42</v>
      </c>
      <c r="B14">
        <v>357879</v>
      </c>
      <c r="C14">
        <v>1051</v>
      </c>
      <c r="D14">
        <v>936</v>
      </c>
      <c r="E14">
        <v>31</v>
      </c>
      <c r="F14">
        <v>53</v>
      </c>
      <c r="G14">
        <v>40</v>
      </c>
      <c r="H14">
        <v>36</v>
      </c>
      <c r="I14">
        <v>61</v>
      </c>
      <c r="J14">
        <v>93</v>
      </c>
      <c r="K14">
        <v>100</v>
      </c>
      <c r="L14">
        <v>116</v>
      </c>
      <c r="M14">
        <v>105</v>
      </c>
      <c r="N14">
        <v>125</v>
      </c>
      <c r="O14">
        <v>176</v>
      </c>
    </row>
    <row r="15" spans="1:15" x14ac:dyDescent="0.3">
      <c r="A15" t="s">
        <v>60</v>
      </c>
      <c r="B15">
        <v>154511</v>
      </c>
      <c r="C15">
        <v>1008</v>
      </c>
      <c r="D15">
        <v>796</v>
      </c>
      <c r="E15">
        <v>56</v>
      </c>
      <c r="F15">
        <v>45</v>
      </c>
      <c r="G15">
        <v>41</v>
      </c>
      <c r="H15">
        <v>50</v>
      </c>
      <c r="I15">
        <v>63</v>
      </c>
      <c r="J15">
        <v>76</v>
      </c>
      <c r="K15">
        <v>86</v>
      </c>
      <c r="L15">
        <v>76</v>
      </c>
      <c r="M15">
        <v>91</v>
      </c>
      <c r="N15">
        <v>88</v>
      </c>
      <c r="O15">
        <v>124</v>
      </c>
    </row>
    <row r="16" spans="1:15" x14ac:dyDescent="0.3">
      <c r="A16" t="s">
        <v>62</v>
      </c>
      <c r="B16">
        <v>89698</v>
      </c>
      <c r="C16">
        <v>444</v>
      </c>
      <c r="D16">
        <v>361</v>
      </c>
      <c r="E16">
        <v>29</v>
      </c>
      <c r="F16">
        <v>26</v>
      </c>
      <c r="G16">
        <v>25</v>
      </c>
      <c r="H16">
        <v>24</v>
      </c>
      <c r="I16">
        <v>25</v>
      </c>
      <c r="J16">
        <v>31</v>
      </c>
      <c r="K16">
        <v>30</v>
      </c>
      <c r="L16">
        <v>34</v>
      </c>
      <c r="M16">
        <v>41</v>
      </c>
      <c r="N16">
        <v>43</v>
      </c>
      <c r="O16">
        <v>53</v>
      </c>
    </row>
    <row r="17" spans="1:15" x14ac:dyDescent="0.3">
      <c r="A17" t="s">
        <v>63</v>
      </c>
      <c r="B17">
        <v>89639</v>
      </c>
      <c r="C17">
        <v>667</v>
      </c>
      <c r="D17">
        <v>517</v>
      </c>
      <c r="E17">
        <v>51</v>
      </c>
      <c r="F17">
        <v>58</v>
      </c>
      <c r="G17">
        <v>43</v>
      </c>
      <c r="H17">
        <v>27</v>
      </c>
      <c r="I17">
        <v>33</v>
      </c>
      <c r="J17">
        <v>46</v>
      </c>
      <c r="K17">
        <v>43</v>
      </c>
      <c r="L17">
        <v>55</v>
      </c>
      <c r="M17">
        <v>42</v>
      </c>
      <c r="N17">
        <v>54</v>
      </c>
      <c r="O17">
        <v>65</v>
      </c>
    </row>
    <row r="18" spans="1:15" x14ac:dyDescent="0.3">
      <c r="A18" t="s">
        <v>64</v>
      </c>
      <c r="B18">
        <v>196189</v>
      </c>
      <c r="C18">
        <v>938</v>
      </c>
      <c r="D18">
        <v>757</v>
      </c>
      <c r="E18">
        <v>65</v>
      </c>
      <c r="F18">
        <v>77</v>
      </c>
      <c r="G18">
        <v>53</v>
      </c>
      <c r="H18">
        <v>36</v>
      </c>
      <c r="I18">
        <v>52</v>
      </c>
      <c r="J18">
        <v>54</v>
      </c>
      <c r="K18">
        <v>75</v>
      </c>
      <c r="L18">
        <v>74</v>
      </c>
      <c r="M18">
        <v>80</v>
      </c>
      <c r="N18">
        <v>80</v>
      </c>
      <c r="O18">
        <v>111</v>
      </c>
    </row>
    <row r="19" spans="1:15" x14ac:dyDescent="0.3">
      <c r="A19" t="s">
        <v>65</v>
      </c>
      <c r="B19">
        <v>46546</v>
      </c>
      <c r="C19">
        <v>162</v>
      </c>
      <c r="D19">
        <v>142</v>
      </c>
      <c r="E19">
        <v>9</v>
      </c>
      <c r="F19">
        <v>8</v>
      </c>
      <c r="G19">
        <v>15</v>
      </c>
      <c r="H19">
        <v>2</v>
      </c>
      <c r="I19">
        <v>7</v>
      </c>
      <c r="J19">
        <v>14</v>
      </c>
      <c r="K19">
        <v>22</v>
      </c>
      <c r="L19">
        <v>25</v>
      </c>
      <c r="M19">
        <v>11</v>
      </c>
      <c r="N19">
        <v>10</v>
      </c>
      <c r="O19">
        <v>19</v>
      </c>
    </row>
    <row r="20" spans="1:15" x14ac:dyDescent="0.3">
      <c r="A20" t="s">
        <v>66</v>
      </c>
      <c r="B20">
        <v>59416</v>
      </c>
      <c r="C20">
        <v>240</v>
      </c>
      <c r="D20">
        <v>205</v>
      </c>
      <c r="E20">
        <v>9</v>
      </c>
      <c r="F20">
        <v>8</v>
      </c>
      <c r="G20">
        <v>22</v>
      </c>
      <c r="H20">
        <v>12</v>
      </c>
      <c r="I20">
        <v>14</v>
      </c>
      <c r="J20">
        <v>13</v>
      </c>
      <c r="K20">
        <v>17</v>
      </c>
      <c r="L20">
        <v>25</v>
      </c>
      <c r="M20">
        <v>22</v>
      </c>
      <c r="N20">
        <v>29</v>
      </c>
      <c r="O20">
        <v>34</v>
      </c>
    </row>
    <row r="21" spans="1:15" x14ac:dyDescent="0.3">
      <c r="A21" t="s">
        <v>67</v>
      </c>
      <c r="B21">
        <v>40943</v>
      </c>
      <c r="C21">
        <v>155</v>
      </c>
      <c r="D21">
        <v>125</v>
      </c>
      <c r="E21">
        <v>8</v>
      </c>
      <c r="F21">
        <v>10</v>
      </c>
      <c r="G21">
        <v>9</v>
      </c>
      <c r="H21">
        <v>6</v>
      </c>
      <c r="I21">
        <v>10</v>
      </c>
      <c r="J21">
        <v>9</v>
      </c>
      <c r="K21">
        <v>11</v>
      </c>
      <c r="L21">
        <v>14</v>
      </c>
      <c r="M21">
        <v>17</v>
      </c>
      <c r="N21">
        <v>14</v>
      </c>
      <c r="O21">
        <v>17</v>
      </c>
    </row>
    <row r="22" spans="1:15" x14ac:dyDescent="0.3">
      <c r="A22" t="s">
        <v>68</v>
      </c>
      <c r="B22">
        <v>35786</v>
      </c>
      <c r="C22">
        <v>111</v>
      </c>
      <c r="D22">
        <v>94</v>
      </c>
      <c r="E22">
        <v>5</v>
      </c>
      <c r="F22">
        <v>4</v>
      </c>
      <c r="G22">
        <v>1</v>
      </c>
      <c r="H22">
        <v>6</v>
      </c>
      <c r="I22">
        <v>4</v>
      </c>
      <c r="J22">
        <v>7</v>
      </c>
      <c r="K22">
        <v>13</v>
      </c>
      <c r="L22">
        <v>15</v>
      </c>
      <c r="M22">
        <v>11</v>
      </c>
      <c r="N22">
        <v>7</v>
      </c>
      <c r="O22">
        <v>21</v>
      </c>
    </row>
    <row r="23" spans="1:15" x14ac:dyDescent="0.3">
      <c r="A23" t="s">
        <v>61</v>
      </c>
      <c r="B23">
        <v>86570</v>
      </c>
      <c r="C23">
        <v>200</v>
      </c>
      <c r="D23">
        <v>168</v>
      </c>
      <c r="E23">
        <v>7</v>
      </c>
      <c r="F23">
        <v>10</v>
      </c>
      <c r="G23">
        <v>7</v>
      </c>
      <c r="H23">
        <v>2</v>
      </c>
      <c r="I23">
        <v>17</v>
      </c>
      <c r="J23">
        <v>17</v>
      </c>
      <c r="K23">
        <v>17</v>
      </c>
      <c r="L23">
        <v>14</v>
      </c>
      <c r="M23">
        <v>19</v>
      </c>
      <c r="N23">
        <v>24</v>
      </c>
      <c r="O23">
        <v>34</v>
      </c>
    </row>
    <row r="24" spans="1:15" x14ac:dyDescent="0.3">
      <c r="A24" t="s">
        <v>69</v>
      </c>
      <c r="B24">
        <v>42127</v>
      </c>
      <c r="C24">
        <v>219</v>
      </c>
      <c r="D24">
        <v>178</v>
      </c>
      <c r="E24">
        <v>13</v>
      </c>
      <c r="F24">
        <v>11</v>
      </c>
      <c r="G24">
        <v>10</v>
      </c>
      <c r="H24">
        <v>14</v>
      </c>
      <c r="I24">
        <v>18</v>
      </c>
      <c r="J24">
        <v>10</v>
      </c>
      <c r="K24">
        <v>22</v>
      </c>
      <c r="L24">
        <v>21</v>
      </c>
      <c r="M24">
        <v>18</v>
      </c>
      <c r="N24">
        <v>21</v>
      </c>
      <c r="O24">
        <v>20</v>
      </c>
    </row>
    <row r="25" spans="1:15" x14ac:dyDescent="0.3">
      <c r="A25" t="s">
        <v>70</v>
      </c>
      <c r="B25">
        <v>46865</v>
      </c>
      <c r="C25">
        <v>233</v>
      </c>
      <c r="D25">
        <v>169</v>
      </c>
      <c r="E25">
        <v>11</v>
      </c>
      <c r="F25">
        <v>12</v>
      </c>
      <c r="G25">
        <v>12</v>
      </c>
      <c r="H25">
        <v>17</v>
      </c>
      <c r="I25">
        <v>13</v>
      </c>
      <c r="J25">
        <v>8</v>
      </c>
      <c r="K25">
        <v>15</v>
      </c>
      <c r="L25">
        <v>18</v>
      </c>
      <c r="M25">
        <v>20</v>
      </c>
      <c r="N25">
        <v>20</v>
      </c>
      <c r="O25">
        <v>23</v>
      </c>
    </row>
    <row r="26" spans="1:15" x14ac:dyDescent="0.3">
      <c r="A26" t="s">
        <v>71</v>
      </c>
      <c r="B26">
        <v>89109</v>
      </c>
      <c r="C26">
        <v>276</v>
      </c>
      <c r="D26">
        <v>242</v>
      </c>
      <c r="E26">
        <v>12</v>
      </c>
      <c r="F26">
        <v>10</v>
      </c>
      <c r="G26">
        <v>7</v>
      </c>
      <c r="H26">
        <v>8</v>
      </c>
      <c r="I26">
        <v>12</v>
      </c>
      <c r="J26">
        <v>20</v>
      </c>
      <c r="K26">
        <v>21</v>
      </c>
      <c r="L26">
        <v>35</v>
      </c>
      <c r="M26">
        <v>24</v>
      </c>
      <c r="N26">
        <v>35</v>
      </c>
      <c r="O26">
        <v>58</v>
      </c>
    </row>
    <row r="29" spans="1:15" x14ac:dyDescent="0.3">
      <c r="A29" t="s">
        <v>98</v>
      </c>
    </row>
    <row r="31" spans="1:15" x14ac:dyDescent="0.3">
      <c r="A31" s="3" t="s">
        <v>21</v>
      </c>
      <c r="B31" s="3" t="s">
        <v>22</v>
      </c>
      <c r="C31" s="3" t="s">
        <v>23</v>
      </c>
      <c r="D31" s="3" t="s">
        <v>24</v>
      </c>
      <c r="E31" s="3" t="s">
        <v>25</v>
      </c>
      <c r="F31" s="3" t="s">
        <v>26</v>
      </c>
      <c r="G31" s="3" t="s">
        <v>27</v>
      </c>
      <c r="H31" s="3" t="s">
        <v>28</v>
      </c>
      <c r="I31" s="3" t="s">
        <v>29</v>
      </c>
      <c r="J31" s="3" t="s">
        <v>30</v>
      </c>
      <c r="K31" s="3" t="s">
        <v>31</v>
      </c>
      <c r="L31" s="3" t="s">
        <v>32</v>
      </c>
    </row>
    <row r="32" spans="1:15" x14ac:dyDescent="0.3">
      <c r="A32" t="s">
        <v>73</v>
      </c>
      <c r="B32">
        <f t="shared" ref="B32:B42" si="0">E3-E15</f>
        <v>1071</v>
      </c>
      <c r="C32">
        <f t="shared" ref="C32:C42" si="1">F3-F15</f>
        <v>1066</v>
      </c>
      <c r="D32">
        <f t="shared" ref="D32:D42" si="2">G3-G15</f>
        <v>957</v>
      </c>
      <c r="E32">
        <f t="shared" ref="E32:E42" si="3">H3-H15</f>
        <v>847</v>
      </c>
      <c r="F32">
        <f t="shared" ref="F32:F42" si="4">I3-I15</f>
        <v>1027</v>
      </c>
      <c r="G32">
        <f t="shared" ref="G32:G42" si="5">J3-J15</f>
        <v>1215</v>
      </c>
      <c r="H32">
        <f t="shared" ref="H32:H42" si="6">K3-K15</f>
        <v>1387</v>
      </c>
      <c r="I32">
        <f t="shared" ref="I32:I42" si="7">L3-L15</f>
        <v>1541</v>
      </c>
      <c r="J32">
        <f t="shared" ref="J32:J42" si="8">M3-M15</f>
        <v>1619</v>
      </c>
      <c r="K32">
        <f t="shared" ref="K32:K42" si="9">N3-N15</f>
        <v>1695</v>
      </c>
      <c r="L32">
        <f t="shared" ref="L32:L42" si="10">O3-O15</f>
        <v>1573</v>
      </c>
    </row>
    <row r="33" spans="1:12" x14ac:dyDescent="0.3">
      <c r="A33" t="s">
        <v>36</v>
      </c>
      <c r="B33">
        <f t="shared" si="0"/>
        <v>94</v>
      </c>
      <c r="C33">
        <f t="shared" si="1"/>
        <v>122</v>
      </c>
      <c r="D33">
        <f t="shared" si="2"/>
        <v>93</v>
      </c>
      <c r="E33">
        <f t="shared" si="3"/>
        <v>89</v>
      </c>
      <c r="F33">
        <f t="shared" si="4"/>
        <v>99</v>
      </c>
      <c r="G33">
        <f t="shared" si="5"/>
        <v>117</v>
      </c>
      <c r="H33">
        <f t="shared" si="6"/>
        <v>146</v>
      </c>
      <c r="I33">
        <f t="shared" si="7"/>
        <v>136</v>
      </c>
      <c r="J33">
        <f t="shared" si="8"/>
        <v>142</v>
      </c>
      <c r="K33">
        <f t="shared" si="9"/>
        <v>132</v>
      </c>
      <c r="L33">
        <f t="shared" si="10"/>
        <v>154</v>
      </c>
    </row>
    <row r="34" spans="1:12" x14ac:dyDescent="0.3">
      <c r="A34" t="s">
        <v>74</v>
      </c>
      <c r="B34">
        <f t="shared" si="0"/>
        <v>219</v>
      </c>
      <c r="C34">
        <f t="shared" si="1"/>
        <v>218</v>
      </c>
      <c r="D34">
        <f t="shared" si="2"/>
        <v>197</v>
      </c>
      <c r="E34">
        <f t="shared" si="3"/>
        <v>201</v>
      </c>
      <c r="F34">
        <f t="shared" si="4"/>
        <v>196</v>
      </c>
      <c r="G34">
        <f t="shared" si="5"/>
        <v>260</v>
      </c>
      <c r="H34">
        <f t="shared" si="6"/>
        <v>241</v>
      </c>
      <c r="I34">
        <f t="shared" si="7"/>
        <v>335</v>
      </c>
      <c r="J34">
        <f t="shared" si="8"/>
        <v>382</v>
      </c>
      <c r="K34">
        <f t="shared" si="9"/>
        <v>443</v>
      </c>
      <c r="L34">
        <f t="shared" si="10"/>
        <v>424</v>
      </c>
    </row>
    <row r="35" spans="1:12" x14ac:dyDescent="0.3">
      <c r="A35" t="s">
        <v>37</v>
      </c>
      <c r="B35">
        <f t="shared" si="0"/>
        <v>318</v>
      </c>
      <c r="C35">
        <f t="shared" si="1"/>
        <v>316</v>
      </c>
      <c r="D35">
        <f t="shared" si="2"/>
        <v>276</v>
      </c>
      <c r="E35">
        <f t="shared" si="3"/>
        <v>264</v>
      </c>
      <c r="F35">
        <f t="shared" si="4"/>
        <v>271</v>
      </c>
      <c r="G35">
        <f t="shared" si="5"/>
        <v>308</v>
      </c>
      <c r="H35">
        <f t="shared" si="6"/>
        <v>364</v>
      </c>
      <c r="I35">
        <f t="shared" si="7"/>
        <v>400</v>
      </c>
      <c r="J35">
        <f t="shared" si="8"/>
        <v>526</v>
      </c>
      <c r="K35">
        <f t="shared" si="9"/>
        <v>489</v>
      </c>
      <c r="L35">
        <f t="shared" si="10"/>
        <v>607</v>
      </c>
    </row>
    <row r="36" spans="1:12" x14ac:dyDescent="0.3">
      <c r="A36" t="s">
        <v>39</v>
      </c>
      <c r="B36">
        <f t="shared" si="0"/>
        <v>34</v>
      </c>
      <c r="C36">
        <f t="shared" si="1"/>
        <v>35</v>
      </c>
      <c r="D36">
        <f t="shared" si="2"/>
        <v>45</v>
      </c>
      <c r="E36">
        <f t="shared" si="3"/>
        <v>45</v>
      </c>
      <c r="F36">
        <f t="shared" si="4"/>
        <v>70</v>
      </c>
      <c r="G36">
        <f t="shared" si="5"/>
        <v>99</v>
      </c>
      <c r="H36">
        <f t="shared" si="6"/>
        <v>199</v>
      </c>
      <c r="I36">
        <f t="shared" si="7"/>
        <v>167</v>
      </c>
      <c r="J36">
        <f t="shared" si="8"/>
        <v>170</v>
      </c>
      <c r="K36">
        <f t="shared" si="9"/>
        <v>182</v>
      </c>
      <c r="L36">
        <f t="shared" si="10"/>
        <v>179</v>
      </c>
    </row>
    <row r="37" spans="1:12" x14ac:dyDescent="0.3">
      <c r="A37" t="s">
        <v>40</v>
      </c>
      <c r="B37">
        <f t="shared" si="0"/>
        <v>48</v>
      </c>
      <c r="C37">
        <f t="shared" si="1"/>
        <v>76</v>
      </c>
      <c r="D37">
        <f t="shared" si="2"/>
        <v>74</v>
      </c>
      <c r="E37">
        <f t="shared" si="3"/>
        <v>85</v>
      </c>
      <c r="F37">
        <f t="shared" si="4"/>
        <v>82</v>
      </c>
      <c r="G37">
        <f t="shared" si="5"/>
        <v>105</v>
      </c>
      <c r="H37">
        <f t="shared" si="6"/>
        <v>96</v>
      </c>
      <c r="I37">
        <f t="shared" si="7"/>
        <v>134</v>
      </c>
      <c r="J37">
        <f t="shared" si="8"/>
        <v>160</v>
      </c>
      <c r="K37">
        <f t="shared" si="9"/>
        <v>169</v>
      </c>
      <c r="L37">
        <f t="shared" si="10"/>
        <v>193</v>
      </c>
    </row>
    <row r="38" spans="1:12" x14ac:dyDescent="0.3">
      <c r="A38" t="s">
        <v>6</v>
      </c>
      <c r="B38">
        <f t="shared" si="0"/>
        <v>14</v>
      </c>
      <c r="C38">
        <f t="shared" si="1"/>
        <v>20</v>
      </c>
      <c r="D38">
        <f t="shared" si="2"/>
        <v>27</v>
      </c>
      <c r="E38">
        <f t="shared" si="3"/>
        <v>31</v>
      </c>
      <c r="F38">
        <f t="shared" si="4"/>
        <v>29</v>
      </c>
      <c r="G38">
        <f t="shared" si="5"/>
        <v>42</v>
      </c>
      <c r="H38">
        <f t="shared" si="6"/>
        <v>65</v>
      </c>
      <c r="I38">
        <f t="shared" si="7"/>
        <v>73</v>
      </c>
      <c r="J38">
        <f t="shared" si="8"/>
        <v>95</v>
      </c>
      <c r="K38">
        <f t="shared" si="9"/>
        <v>76</v>
      </c>
      <c r="L38">
        <f t="shared" si="10"/>
        <v>68</v>
      </c>
    </row>
    <row r="39" spans="1:12" x14ac:dyDescent="0.3">
      <c r="A39" t="s">
        <v>41</v>
      </c>
      <c r="B39">
        <f t="shared" si="0"/>
        <v>24</v>
      </c>
      <c r="C39">
        <f t="shared" si="1"/>
        <v>27</v>
      </c>
      <c r="D39">
        <f t="shared" si="2"/>
        <v>26</v>
      </c>
      <c r="E39">
        <f t="shared" si="3"/>
        <v>31</v>
      </c>
      <c r="F39">
        <f t="shared" si="4"/>
        <v>53</v>
      </c>
      <c r="G39">
        <f t="shared" si="5"/>
        <v>46</v>
      </c>
      <c r="H39">
        <f t="shared" si="6"/>
        <v>67</v>
      </c>
      <c r="I39">
        <f t="shared" si="7"/>
        <v>62</v>
      </c>
      <c r="J39">
        <f t="shared" si="8"/>
        <v>83</v>
      </c>
      <c r="K39">
        <f t="shared" si="9"/>
        <v>92</v>
      </c>
      <c r="L39">
        <f t="shared" si="10"/>
        <v>73</v>
      </c>
    </row>
    <row r="40" spans="1:12" x14ac:dyDescent="0.3">
      <c r="A40" t="s">
        <v>38</v>
      </c>
      <c r="B40">
        <f t="shared" si="0"/>
        <v>27</v>
      </c>
      <c r="C40">
        <f t="shared" si="1"/>
        <v>38</v>
      </c>
      <c r="D40">
        <f t="shared" si="2"/>
        <v>37</v>
      </c>
      <c r="E40">
        <f t="shared" si="3"/>
        <v>55</v>
      </c>
      <c r="F40">
        <f t="shared" si="4"/>
        <v>41</v>
      </c>
      <c r="G40">
        <f t="shared" si="5"/>
        <v>56</v>
      </c>
      <c r="H40">
        <f t="shared" si="6"/>
        <v>70</v>
      </c>
      <c r="I40">
        <f t="shared" si="7"/>
        <v>64</v>
      </c>
      <c r="J40">
        <f t="shared" si="8"/>
        <v>77</v>
      </c>
      <c r="K40">
        <f t="shared" si="9"/>
        <v>88</v>
      </c>
      <c r="L40">
        <f t="shared" si="10"/>
        <v>94</v>
      </c>
    </row>
    <row r="41" spans="1:12" x14ac:dyDescent="0.3">
      <c r="A41" t="s">
        <v>11</v>
      </c>
      <c r="B41">
        <f t="shared" si="0"/>
        <v>52</v>
      </c>
      <c r="C41">
        <f t="shared" si="1"/>
        <v>37</v>
      </c>
      <c r="D41">
        <f t="shared" si="2"/>
        <v>45</v>
      </c>
      <c r="E41">
        <f t="shared" si="3"/>
        <v>65</v>
      </c>
      <c r="F41">
        <f t="shared" si="4"/>
        <v>64</v>
      </c>
      <c r="G41">
        <f t="shared" si="5"/>
        <v>88</v>
      </c>
      <c r="H41">
        <f t="shared" si="6"/>
        <v>124</v>
      </c>
      <c r="I41">
        <f t="shared" si="7"/>
        <v>164</v>
      </c>
      <c r="J41">
        <f t="shared" si="8"/>
        <v>174</v>
      </c>
      <c r="K41">
        <f t="shared" si="9"/>
        <v>200</v>
      </c>
      <c r="L41">
        <f t="shared" si="10"/>
        <v>174</v>
      </c>
    </row>
    <row r="42" spans="1:12" x14ac:dyDescent="0.3">
      <c r="A42" t="s">
        <v>14</v>
      </c>
      <c r="B42">
        <f t="shared" si="0"/>
        <v>82</v>
      </c>
      <c r="C42">
        <f t="shared" si="1"/>
        <v>77</v>
      </c>
      <c r="D42">
        <f t="shared" si="2"/>
        <v>54</v>
      </c>
      <c r="E42">
        <f t="shared" si="3"/>
        <v>53</v>
      </c>
      <c r="F42">
        <f t="shared" si="4"/>
        <v>72</v>
      </c>
      <c r="G42">
        <f t="shared" si="5"/>
        <v>98</v>
      </c>
      <c r="H42">
        <f t="shared" si="6"/>
        <v>109</v>
      </c>
      <c r="I42">
        <f t="shared" si="7"/>
        <v>90</v>
      </c>
      <c r="J42">
        <f t="shared" si="8"/>
        <v>166</v>
      </c>
      <c r="K42">
        <f t="shared" si="9"/>
        <v>146</v>
      </c>
      <c r="L42">
        <f t="shared" si="10"/>
        <v>132</v>
      </c>
    </row>
    <row r="43" spans="1:12" x14ac:dyDescent="0.3">
      <c r="A43" t="s">
        <v>139</v>
      </c>
      <c r="B43">
        <f t="shared" ref="B43:L43" si="11">E2-SUM(B32:B42)</f>
        <v>164</v>
      </c>
      <c r="C43">
        <f t="shared" si="11"/>
        <v>203</v>
      </c>
      <c r="D43">
        <f t="shared" si="11"/>
        <v>149</v>
      </c>
      <c r="E43">
        <f t="shared" si="11"/>
        <v>121</v>
      </c>
      <c r="F43">
        <f t="shared" si="11"/>
        <v>180</v>
      </c>
      <c r="G43">
        <f t="shared" si="11"/>
        <v>217</v>
      </c>
      <c r="H43">
        <f t="shared" si="11"/>
        <v>248</v>
      </c>
      <c r="I43">
        <f t="shared" si="11"/>
        <v>254</v>
      </c>
      <c r="J43">
        <f t="shared" si="11"/>
        <v>260</v>
      </c>
      <c r="K43">
        <f t="shared" si="11"/>
        <v>275</v>
      </c>
      <c r="L43">
        <f t="shared" si="11"/>
        <v>357</v>
      </c>
    </row>
    <row r="44" spans="1:12" x14ac:dyDescent="0.3">
      <c r="A44" t="s">
        <v>76</v>
      </c>
      <c r="B44">
        <f t="shared" ref="B44:L44" si="12">SUM(B32:B43)</f>
        <v>2147</v>
      </c>
      <c r="C44">
        <f t="shared" si="12"/>
        <v>2235</v>
      </c>
      <c r="D44">
        <f t="shared" si="12"/>
        <v>1980</v>
      </c>
      <c r="E44">
        <f t="shared" si="12"/>
        <v>1887</v>
      </c>
      <c r="F44">
        <f t="shared" si="12"/>
        <v>2184</v>
      </c>
      <c r="G44">
        <f t="shared" si="12"/>
        <v>2651</v>
      </c>
      <c r="H44">
        <f t="shared" si="12"/>
        <v>3116</v>
      </c>
      <c r="I44">
        <f t="shared" si="12"/>
        <v>3420</v>
      </c>
      <c r="J44">
        <f t="shared" si="12"/>
        <v>3854</v>
      </c>
      <c r="K44">
        <f t="shared" si="12"/>
        <v>3987</v>
      </c>
      <c r="L44">
        <f t="shared" si="12"/>
        <v>4028</v>
      </c>
    </row>
  </sheetData>
  <phoneticPr fontId="16" type="noConversion"/>
  <pageMargins left="0.7" right="0.7" top="0.75" bottom="0.75" header="0.3" footer="0.3"/>
  <drawing r:id="rId1"/>
  <tableParts count="2">
    <tablePart r:id="rId2"/>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CACC2-29A9-4EB3-BE8E-B6ECA0494A13}">
  <dimension ref="A1:C17"/>
  <sheetViews>
    <sheetView zoomScaleNormal="100" workbookViewId="0">
      <selection activeCell="K20" sqref="K20"/>
    </sheetView>
  </sheetViews>
  <sheetFormatPr defaultRowHeight="14" x14ac:dyDescent="0.3"/>
  <cols>
    <col min="1" max="1" width="43.58203125" customWidth="1"/>
    <col min="2" max="2" width="47.58203125" customWidth="1"/>
  </cols>
  <sheetData>
    <row r="1" spans="1:3" x14ac:dyDescent="0.3">
      <c r="A1" s="4" t="s">
        <v>21</v>
      </c>
      <c r="B1" s="4" t="s">
        <v>34</v>
      </c>
      <c r="C1" s="5" t="s">
        <v>75</v>
      </c>
    </row>
    <row r="2" spans="1:3" x14ac:dyDescent="0.3">
      <c r="A2" t="s">
        <v>73</v>
      </c>
      <c r="B2" s="1">
        <v>348753.68</v>
      </c>
    </row>
    <row r="3" spans="1:3" x14ac:dyDescent="0.3">
      <c r="A3" t="s">
        <v>36</v>
      </c>
      <c r="B3" s="1">
        <v>170659.277</v>
      </c>
    </row>
    <row r="4" spans="1:3" x14ac:dyDescent="0.3">
      <c r="A4" t="s">
        <v>74</v>
      </c>
      <c r="B4" s="1">
        <v>69138.191999999995</v>
      </c>
    </row>
    <row r="5" spans="1:3" x14ac:dyDescent="0.3">
      <c r="A5" t="s">
        <v>37</v>
      </c>
      <c r="B5" s="1">
        <v>692796.60499999998</v>
      </c>
    </row>
    <row r="6" spans="1:3" x14ac:dyDescent="0.3">
      <c r="A6" t="s">
        <v>39</v>
      </c>
      <c r="B6" s="1">
        <v>1427456.45</v>
      </c>
    </row>
    <row r="7" spans="1:3" x14ac:dyDescent="0.3">
      <c r="A7" t="s">
        <v>40</v>
      </c>
      <c r="B7" s="1">
        <v>228658.95600000001</v>
      </c>
    </row>
    <row r="8" spans="1:3" x14ac:dyDescent="0.3">
      <c r="A8" t="s">
        <v>6</v>
      </c>
      <c r="B8" s="1">
        <v>1972488.753</v>
      </c>
    </row>
    <row r="9" spans="1:3" x14ac:dyDescent="0.3">
      <c r="A9" t="s">
        <v>41</v>
      </c>
      <c r="B9" s="1">
        <v>695149.429</v>
      </c>
    </row>
    <row r="10" spans="1:3" x14ac:dyDescent="0.3">
      <c r="A10" t="s">
        <v>38</v>
      </c>
      <c r="B10" s="1">
        <v>1512068.8419999999</v>
      </c>
    </row>
    <row r="11" spans="1:3" x14ac:dyDescent="0.3">
      <c r="A11" t="s">
        <v>11</v>
      </c>
      <c r="B11" s="1">
        <v>376946.745</v>
      </c>
    </row>
    <row r="12" spans="1:3" x14ac:dyDescent="0.3">
      <c r="A12" t="s">
        <v>14</v>
      </c>
      <c r="B12" s="1">
        <v>31927.149000000001</v>
      </c>
    </row>
    <row r="13" spans="1:3" x14ac:dyDescent="0.3">
      <c r="A13" t="s">
        <v>139</v>
      </c>
      <c r="B13" s="1">
        <v>623972.44799999997</v>
      </c>
    </row>
    <row r="15" spans="1:3" x14ac:dyDescent="0.3">
      <c r="A15" t="s">
        <v>78</v>
      </c>
    </row>
    <row r="16" spans="1:3" x14ac:dyDescent="0.3">
      <c r="A16" s="17" t="s">
        <v>79</v>
      </c>
    </row>
    <row r="17" spans="1:1" x14ac:dyDescent="0.3">
      <c r="A17" s="36">
        <v>45474</v>
      </c>
    </row>
  </sheetData>
  <phoneticPr fontId="16" type="noConversion"/>
  <hyperlinks>
    <hyperlink ref="A16" r:id="rId1" xr:uid="{13B3DFC5-E01F-49E9-BAFD-D5C5DD3A9B83}"/>
  </hyperlinks>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8591D-C2AD-4A08-913A-73F4C05D75E1}">
  <sheetPr>
    <tabColor theme="9" tint="-0.249977111117893"/>
  </sheetPr>
  <dimension ref="A1:AD71"/>
  <sheetViews>
    <sheetView workbookViewId="0">
      <selection activeCell="L42" sqref="L42"/>
    </sheetView>
  </sheetViews>
  <sheetFormatPr defaultRowHeight="14" x14ac:dyDescent="0.3"/>
  <cols>
    <col min="2" max="2" width="19.75" customWidth="1"/>
    <col min="14" max="14" width="21.75" customWidth="1"/>
  </cols>
  <sheetData>
    <row r="1" spans="1:29" ht="22.5" x14ac:dyDescent="0.45">
      <c r="A1" s="37" t="s">
        <v>95</v>
      </c>
      <c r="B1" s="6"/>
      <c r="C1" s="6"/>
      <c r="D1" s="6"/>
      <c r="E1" s="6"/>
      <c r="F1" s="6"/>
      <c r="G1" s="6"/>
      <c r="H1" s="6"/>
      <c r="I1" s="6"/>
      <c r="J1" s="6"/>
      <c r="K1" s="6"/>
      <c r="L1" s="6"/>
      <c r="M1" s="6"/>
      <c r="N1" s="6"/>
      <c r="O1" s="6"/>
      <c r="P1" s="6"/>
      <c r="Q1" s="6"/>
      <c r="R1" s="6"/>
      <c r="S1" s="6"/>
      <c r="T1" s="6"/>
      <c r="U1" s="6"/>
      <c r="V1" s="29"/>
      <c r="W1" s="6"/>
      <c r="X1" s="6"/>
      <c r="Y1" s="6"/>
      <c r="Z1" s="6"/>
      <c r="AA1" s="6"/>
      <c r="AB1" s="6"/>
      <c r="AC1" s="6"/>
    </row>
    <row r="2" spans="1:29" x14ac:dyDescent="0.3">
      <c r="A2" s="6" t="s">
        <v>92</v>
      </c>
      <c r="B2" s="6"/>
      <c r="C2" s="6"/>
      <c r="D2" s="6"/>
      <c r="E2" s="6"/>
      <c r="F2" s="6"/>
      <c r="G2" s="6"/>
      <c r="H2" s="6"/>
      <c r="I2" s="6"/>
      <c r="J2" s="6"/>
      <c r="K2" s="6"/>
      <c r="L2" s="6"/>
      <c r="M2" s="6"/>
      <c r="N2" s="6"/>
      <c r="O2" s="6"/>
      <c r="P2" s="6"/>
      <c r="Q2" s="6"/>
      <c r="R2" s="6"/>
      <c r="S2" s="6"/>
      <c r="T2" s="6"/>
      <c r="U2" s="6"/>
      <c r="V2" s="6"/>
      <c r="W2" s="6"/>
      <c r="X2" s="6"/>
      <c r="Y2" s="6"/>
      <c r="Z2" s="6"/>
      <c r="AA2" s="6"/>
      <c r="AB2" s="6"/>
      <c r="AC2" s="6"/>
    </row>
    <row r="3" spans="1:29" x14ac:dyDescent="0.3">
      <c r="A3" s="6"/>
      <c r="B3" s="6"/>
      <c r="C3" s="6"/>
      <c r="D3" s="6"/>
      <c r="E3" s="6"/>
      <c r="F3" s="6"/>
      <c r="G3" s="6"/>
      <c r="H3" s="6"/>
      <c r="I3" s="6"/>
      <c r="J3" s="6"/>
      <c r="K3" s="6"/>
      <c r="L3" s="6"/>
      <c r="M3" s="6"/>
      <c r="N3" s="6"/>
      <c r="O3" s="6"/>
      <c r="P3" s="6"/>
      <c r="Q3" s="6"/>
      <c r="R3" s="6"/>
      <c r="S3" s="6"/>
      <c r="T3" s="6"/>
      <c r="U3" s="6"/>
      <c r="V3" s="6"/>
      <c r="W3" s="6"/>
      <c r="X3" s="6"/>
      <c r="Y3" s="6"/>
      <c r="Z3" s="6"/>
      <c r="AA3" s="6"/>
      <c r="AB3" s="6"/>
      <c r="AC3" s="6"/>
    </row>
    <row r="4" spans="1:29" x14ac:dyDescent="0.3">
      <c r="A4" s="6"/>
      <c r="B4" s="6"/>
      <c r="C4" s="6"/>
      <c r="D4" s="6"/>
      <c r="E4" s="6"/>
      <c r="F4" s="6"/>
      <c r="G4" s="6"/>
      <c r="H4" s="6"/>
      <c r="I4" s="6"/>
      <c r="J4" s="6"/>
      <c r="K4" s="6"/>
      <c r="L4" s="6"/>
      <c r="M4" s="6"/>
      <c r="N4" s="6"/>
      <c r="O4" s="6"/>
      <c r="P4" s="6"/>
      <c r="Q4" s="6"/>
      <c r="R4" s="6"/>
      <c r="S4" s="6"/>
      <c r="T4" s="6"/>
      <c r="U4" s="6"/>
      <c r="V4" s="6"/>
      <c r="W4" s="6"/>
      <c r="X4" s="6"/>
      <c r="Y4" s="6"/>
      <c r="Z4" s="6"/>
      <c r="AA4" s="6"/>
      <c r="AB4" s="6"/>
      <c r="AC4" s="6"/>
    </row>
    <row r="5" spans="1:29" x14ac:dyDescent="0.3">
      <c r="A5" s="6" t="s">
        <v>106</v>
      </c>
      <c r="B5" s="6"/>
      <c r="C5" s="6"/>
      <c r="D5" s="6"/>
      <c r="E5" s="6"/>
      <c r="F5" s="6"/>
      <c r="G5" s="6"/>
      <c r="H5" s="6"/>
      <c r="I5" s="6"/>
      <c r="J5" s="6"/>
      <c r="K5" s="6"/>
      <c r="L5" s="6"/>
      <c r="M5" s="6" t="s">
        <v>117</v>
      </c>
      <c r="N5" s="6"/>
      <c r="O5" s="6"/>
      <c r="P5" s="6"/>
      <c r="Q5" s="6"/>
      <c r="R5" s="6"/>
      <c r="S5" s="6"/>
      <c r="T5" s="6"/>
      <c r="U5" s="6"/>
      <c r="V5" s="6"/>
      <c r="W5" s="6"/>
      <c r="X5" s="6"/>
      <c r="Y5" s="6"/>
      <c r="Z5" s="6"/>
      <c r="AA5" s="6"/>
      <c r="AB5" s="6"/>
      <c r="AC5" s="6"/>
    </row>
    <row r="6" spans="1:29" x14ac:dyDescent="0.3">
      <c r="A6" s="56" t="s">
        <v>92</v>
      </c>
      <c r="B6" s="57"/>
      <c r="C6" s="57"/>
      <c r="D6" s="57"/>
      <c r="E6" s="57"/>
      <c r="F6" s="57"/>
      <c r="G6" s="57"/>
      <c r="H6" s="57"/>
      <c r="I6" s="57"/>
      <c r="J6" s="58"/>
      <c r="K6" s="6"/>
      <c r="L6" s="6"/>
      <c r="M6" s="56" t="s">
        <v>92</v>
      </c>
      <c r="N6" s="57"/>
      <c r="O6" s="57"/>
      <c r="P6" s="57"/>
      <c r="Q6" s="57"/>
      <c r="R6" s="57"/>
      <c r="S6" s="57"/>
      <c r="T6" s="57"/>
      <c r="U6" s="57"/>
      <c r="V6" s="58"/>
      <c r="W6" s="6"/>
      <c r="X6" s="6"/>
      <c r="Y6" s="6"/>
      <c r="Z6" s="6"/>
      <c r="AA6" s="6"/>
      <c r="AB6" s="6"/>
      <c r="AC6" s="6"/>
    </row>
    <row r="7" spans="1:29" x14ac:dyDescent="0.3">
      <c r="A7" s="50" t="s">
        <v>105</v>
      </c>
      <c r="B7" s="51"/>
      <c r="C7" s="51"/>
      <c r="D7" s="51"/>
      <c r="E7" s="51"/>
      <c r="F7" s="51"/>
      <c r="G7" s="51"/>
      <c r="H7" s="51"/>
      <c r="I7" s="51"/>
      <c r="J7" s="52"/>
      <c r="K7" s="6"/>
      <c r="L7" s="6"/>
      <c r="M7" s="50" t="s">
        <v>118</v>
      </c>
      <c r="N7" s="51"/>
      <c r="O7" s="51"/>
      <c r="P7" s="51"/>
      <c r="Q7" s="51"/>
      <c r="R7" s="51"/>
      <c r="S7" s="51"/>
      <c r="T7" s="51"/>
      <c r="U7" s="51"/>
      <c r="V7" s="52"/>
      <c r="W7" s="6"/>
      <c r="X7" s="6"/>
      <c r="Y7" s="6"/>
      <c r="Z7" s="6"/>
      <c r="AA7" s="6"/>
      <c r="AB7" s="6"/>
      <c r="AC7" s="6"/>
    </row>
    <row r="8" spans="1:29" x14ac:dyDescent="0.3">
      <c r="A8" s="50" t="s">
        <v>107</v>
      </c>
      <c r="B8" s="51"/>
      <c r="C8" s="51"/>
      <c r="D8" s="51"/>
      <c r="E8" s="51"/>
      <c r="F8" s="51"/>
      <c r="G8" s="51"/>
      <c r="H8" s="51"/>
      <c r="I8" s="51"/>
      <c r="J8" s="52"/>
      <c r="K8" s="6"/>
      <c r="L8" s="6"/>
      <c r="M8" s="50" t="s">
        <v>119</v>
      </c>
      <c r="N8" s="51"/>
      <c r="O8" s="51"/>
      <c r="P8" s="51"/>
      <c r="Q8" s="51"/>
      <c r="R8" s="51"/>
      <c r="S8" s="51"/>
      <c r="T8" s="51"/>
      <c r="U8" s="51"/>
      <c r="V8" s="52"/>
      <c r="W8" s="6"/>
      <c r="X8" s="6"/>
      <c r="Y8" s="6"/>
      <c r="Z8" s="6"/>
      <c r="AA8" s="6"/>
      <c r="AB8" s="6"/>
      <c r="AC8" s="6"/>
    </row>
    <row r="9" spans="1:29" x14ac:dyDescent="0.3">
      <c r="A9" s="50" t="s">
        <v>108</v>
      </c>
      <c r="B9" s="51"/>
      <c r="C9" s="51"/>
      <c r="D9" s="51"/>
      <c r="E9" s="51"/>
      <c r="F9" s="51"/>
      <c r="G9" s="51"/>
      <c r="H9" s="51"/>
      <c r="I9" s="51"/>
      <c r="J9" s="52"/>
      <c r="K9" s="6"/>
      <c r="L9" s="6"/>
      <c r="M9" s="50" t="s">
        <v>120</v>
      </c>
      <c r="N9" s="51"/>
      <c r="O9" s="51"/>
      <c r="P9" s="51"/>
      <c r="Q9" s="51"/>
      <c r="R9" s="51"/>
      <c r="S9" s="51"/>
      <c r="T9" s="51"/>
      <c r="U9" s="51"/>
      <c r="V9" s="52"/>
      <c r="W9" s="6"/>
      <c r="X9" s="6"/>
      <c r="Y9" s="6"/>
      <c r="Z9" s="6"/>
      <c r="AA9" s="6"/>
      <c r="AB9" s="6"/>
      <c r="AC9" s="6"/>
    </row>
    <row r="10" spans="1:29" x14ac:dyDescent="0.3">
      <c r="A10" s="50" t="s">
        <v>109</v>
      </c>
      <c r="B10" s="51"/>
      <c r="C10" s="51"/>
      <c r="D10" s="51"/>
      <c r="E10" s="51"/>
      <c r="F10" s="51"/>
      <c r="G10" s="51"/>
      <c r="H10" s="51"/>
      <c r="I10" s="51"/>
      <c r="J10" s="52"/>
      <c r="K10" s="6"/>
      <c r="L10" s="6"/>
      <c r="M10" s="50" t="s">
        <v>121</v>
      </c>
      <c r="N10" s="51"/>
      <c r="O10" s="51"/>
      <c r="P10" s="51"/>
      <c r="Q10" s="51"/>
      <c r="R10" s="51"/>
      <c r="S10" s="51"/>
      <c r="T10" s="51"/>
      <c r="U10" s="51"/>
      <c r="V10" s="52"/>
      <c r="W10" s="6"/>
      <c r="X10" s="6"/>
      <c r="Y10" s="6"/>
      <c r="Z10" s="6"/>
      <c r="AA10" s="6"/>
      <c r="AB10" s="6"/>
      <c r="AC10" s="6"/>
    </row>
    <row r="11" spans="1:29" x14ac:dyDescent="0.3">
      <c r="A11" s="50" t="s">
        <v>110</v>
      </c>
      <c r="B11" s="51"/>
      <c r="C11" s="51"/>
      <c r="D11" s="51"/>
      <c r="E11" s="51"/>
      <c r="F11" s="51"/>
      <c r="G11" s="51"/>
      <c r="H11" s="51"/>
      <c r="I11" s="51"/>
      <c r="J11" s="52"/>
      <c r="K11" s="6"/>
      <c r="L11" s="6"/>
      <c r="M11" s="50" t="s">
        <v>122</v>
      </c>
      <c r="N11" s="51"/>
      <c r="O11" s="51"/>
      <c r="P11" s="51"/>
      <c r="Q11" s="51"/>
      <c r="R11" s="51"/>
      <c r="S11" s="51"/>
      <c r="T11" s="51"/>
      <c r="U11" s="51"/>
      <c r="V11" s="52"/>
      <c r="W11" s="6"/>
      <c r="X11" s="6"/>
      <c r="Y11" s="6"/>
      <c r="Z11" s="6"/>
      <c r="AA11" s="6"/>
      <c r="AB11" s="6"/>
      <c r="AC11" s="6"/>
    </row>
    <row r="12" spans="1:29" x14ac:dyDescent="0.3">
      <c r="A12" s="50" t="s">
        <v>111</v>
      </c>
      <c r="B12" s="51"/>
      <c r="C12" s="51"/>
      <c r="D12" s="51"/>
      <c r="E12" s="51"/>
      <c r="F12" s="51"/>
      <c r="G12" s="51"/>
      <c r="H12" s="51"/>
      <c r="I12" s="51"/>
      <c r="J12" s="52"/>
      <c r="K12" s="6"/>
      <c r="L12" s="6"/>
      <c r="M12" s="50" t="s">
        <v>123</v>
      </c>
      <c r="N12" s="51"/>
      <c r="O12" s="51"/>
      <c r="P12" s="51"/>
      <c r="Q12" s="51"/>
      <c r="R12" s="51"/>
      <c r="S12" s="51"/>
      <c r="T12" s="51"/>
      <c r="U12" s="51"/>
      <c r="V12" s="52"/>
      <c r="W12" s="6"/>
      <c r="X12" s="6"/>
      <c r="Y12" s="6"/>
      <c r="Z12" s="6"/>
      <c r="AA12" s="6"/>
      <c r="AB12" s="6"/>
      <c r="AC12" s="6"/>
    </row>
    <row r="13" spans="1:29" x14ac:dyDescent="0.3">
      <c r="A13" s="50" t="s">
        <v>112</v>
      </c>
      <c r="B13" s="51"/>
      <c r="C13" s="51"/>
      <c r="D13" s="51"/>
      <c r="E13" s="51"/>
      <c r="F13" s="51"/>
      <c r="G13" s="51"/>
      <c r="H13" s="51"/>
      <c r="I13" s="51"/>
      <c r="J13" s="52"/>
      <c r="K13" s="6"/>
      <c r="L13" s="6"/>
      <c r="M13" s="50" t="s">
        <v>124</v>
      </c>
      <c r="N13" s="51"/>
      <c r="O13" s="51"/>
      <c r="P13" s="51"/>
      <c r="Q13" s="51"/>
      <c r="R13" s="51"/>
      <c r="S13" s="51"/>
      <c r="T13" s="51"/>
      <c r="U13" s="51"/>
      <c r="V13" s="52"/>
      <c r="W13" s="6"/>
      <c r="X13" s="6"/>
      <c r="Y13" s="6"/>
      <c r="Z13" s="6"/>
      <c r="AA13" s="6"/>
      <c r="AB13" s="6"/>
      <c r="AC13" s="6"/>
    </row>
    <row r="14" spans="1:29" x14ac:dyDescent="0.3">
      <c r="A14" s="50" t="s">
        <v>113</v>
      </c>
      <c r="B14" s="51"/>
      <c r="C14" s="51"/>
      <c r="D14" s="51"/>
      <c r="E14" s="51"/>
      <c r="F14" s="51"/>
      <c r="G14" s="51"/>
      <c r="H14" s="51"/>
      <c r="I14" s="51"/>
      <c r="J14" s="52"/>
      <c r="K14" s="6"/>
      <c r="L14" s="6"/>
      <c r="M14" s="50" t="s">
        <v>125</v>
      </c>
      <c r="N14" s="51"/>
      <c r="O14" s="51"/>
      <c r="P14" s="51"/>
      <c r="Q14" s="51"/>
      <c r="R14" s="51"/>
      <c r="S14" s="51"/>
      <c r="T14" s="51"/>
      <c r="U14" s="51"/>
      <c r="V14" s="52"/>
      <c r="W14" s="6"/>
      <c r="X14" s="6"/>
      <c r="Y14" s="6"/>
      <c r="Z14" s="6"/>
      <c r="AA14" s="6"/>
      <c r="AB14" s="6"/>
      <c r="AC14" s="6"/>
    </row>
    <row r="15" spans="1:29" x14ac:dyDescent="0.3">
      <c r="A15" s="50" t="s">
        <v>114</v>
      </c>
      <c r="B15" s="51"/>
      <c r="C15" s="51"/>
      <c r="D15" s="51"/>
      <c r="E15" s="51"/>
      <c r="F15" s="51"/>
      <c r="G15" s="51"/>
      <c r="H15" s="51"/>
      <c r="I15" s="51"/>
      <c r="J15" s="52"/>
      <c r="K15" s="6"/>
      <c r="L15" s="6"/>
      <c r="M15" s="50" t="s">
        <v>126</v>
      </c>
      <c r="N15" s="51"/>
      <c r="O15" s="51"/>
      <c r="P15" s="51"/>
      <c r="Q15" s="51"/>
      <c r="R15" s="51"/>
      <c r="S15" s="51"/>
      <c r="T15" s="51"/>
      <c r="U15" s="51"/>
      <c r="V15" s="52"/>
      <c r="W15" s="6"/>
      <c r="X15" s="6"/>
      <c r="Y15" s="6"/>
      <c r="Z15" s="6"/>
      <c r="AA15" s="6"/>
      <c r="AB15" s="6"/>
      <c r="AC15" s="6"/>
    </row>
    <row r="16" spans="1:29" x14ac:dyDescent="0.3">
      <c r="A16" s="50" t="s">
        <v>115</v>
      </c>
      <c r="B16" s="51"/>
      <c r="C16" s="51"/>
      <c r="D16" s="51"/>
      <c r="E16" s="51"/>
      <c r="F16" s="51"/>
      <c r="G16" s="51"/>
      <c r="H16" s="51"/>
      <c r="I16" s="51"/>
      <c r="J16" s="52"/>
      <c r="K16" s="6"/>
      <c r="L16" s="6"/>
      <c r="M16" s="50" t="s">
        <v>127</v>
      </c>
      <c r="N16" s="51"/>
      <c r="O16" s="51"/>
      <c r="P16" s="51"/>
      <c r="Q16" s="51"/>
      <c r="R16" s="51"/>
      <c r="S16" s="51"/>
      <c r="T16" s="51"/>
      <c r="U16" s="51"/>
      <c r="V16" s="52"/>
      <c r="W16" s="6"/>
      <c r="X16" s="6"/>
      <c r="Y16" s="6"/>
      <c r="Z16" s="6"/>
      <c r="AA16" s="6"/>
      <c r="AB16" s="6"/>
      <c r="AC16" s="6"/>
    </row>
    <row r="17" spans="1:29" x14ac:dyDescent="0.3">
      <c r="A17" s="53" t="s">
        <v>116</v>
      </c>
      <c r="B17" s="54"/>
      <c r="C17" s="54"/>
      <c r="D17" s="54"/>
      <c r="E17" s="54"/>
      <c r="F17" s="54"/>
      <c r="G17" s="54"/>
      <c r="H17" s="54"/>
      <c r="I17" s="54"/>
      <c r="J17" s="55"/>
      <c r="K17" s="6"/>
      <c r="L17" s="6"/>
      <c r="M17" s="53" t="s">
        <v>128</v>
      </c>
      <c r="N17" s="54"/>
      <c r="O17" s="54"/>
      <c r="P17" s="54"/>
      <c r="Q17" s="54"/>
      <c r="R17" s="54"/>
      <c r="S17" s="54"/>
      <c r="T17" s="54"/>
      <c r="U17" s="54"/>
      <c r="V17" s="55"/>
      <c r="W17" s="6"/>
      <c r="X17" s="6"/>
      <c r="Y17" s="6"/>
      <c r="Z17" s="6"/>
      <c r="AA17" s="6"/>
      <c r="AB17" s="6"/>
      <c r="AC17" s="6"/>
    </row>
    <row r="18" spans="1:29" x14ac:dyDescent="0.3">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row>
    <row r="19" spans="1:29" x14ac:dyDescent="0.3">
      <c r="A19" s="6" t="s">
        <v>131</v>
      </c>
      <c r="B19" s="6"/>
      <c r="C19" s="6"/>
      <c r="D19" s="6"/>
      <c r="E19" s="6"/>
      <c r="F19" s="6"/>
      <c r="G19" s="6"/>
      <c r="H19" s="6"/>
      <c r="I19" s="6"/>
      <c r="J19" s="6"/>
      <c r="K19" s="6"/>
      <c r="L19" s="6"/>
      <c r="M19" s="6" t="s">
        <v>132</v>
      </c>
      <c r="N19" s="6"/>
      <c r="O19" s="6"/>
      <c r="P19" s="6"/>
      <c r="Q19" s="6"/>
      <c r="R19" s="6"/>
      <c r="S19" s="6"/>
      <c r="T19" s="6"/>
      <c r="U19" s="6"/>
      <c r="V19" s="6"/>
      <c r="W19" s="6"/>
      <c r="X19" s="6"/>
      <c r="Y19" s="6"/>
      <c r="Z19" s="6"/>
      <c r="AA19" s="6"/>
      <c r="AB19" s="6"/>
      <c r="AC19" s="6"/>
    </row>
    <row r="20" spans="1:29" x14ac:dyDescent="0.3">
      <c r="A20" s="38" t="s">
        <v>129</v>
      </c>
      <c r="B20" s="39"/>
      <c r="C20" s="39"/>
      <c r="D20" s="40"/>
      <c r="E20" s="6"/>
      <c r="F20" s="6"/>
      <c r="G20" s="6"/>
      <c r="H20" s="6"/>
      <c r="I20" s="6"/>
      <c r="J20" s="6"/>
      <c r="K20" s="6"/>
      <c r="L20" s="6"/>
      <c r="M20" s="38" t="s">
        <v>130</v>
      </c>
      <c r="N20" s="39"/>
      <c r="O20" s="39"/>
      <c r="P20" s="40"/>
      <c r="Q20" s="6"/>
      <c r="R20" s="6"/>
      <c r="S20" s="6"/>
      <c r="T20" s="6"/>
      <c r="U20" s="6"/>
      <c r="V20" s="6"/>
      <c r="W20" s="6"/>
      <c r="X20" s="6"/>
      <c r="Y20" s="6"/>
      <c r="Z20" s="6"/>
      <c r="AA20" s="6"/>
      <c r="AB20" s="6"/>
      <c r="AC20" s="6"/>
    </row>
    <row r="21" spans="1:29" x14ac:dyDescent="0.3">
      <c r="A21" s="41"/>
      <c r="B21" s="6"/>
      <c r="C21" s="6"/>
      <c r="D21" s="42"/>
      <c r="E21" s="6"/>
      <c r="F21" s="6"/>
      <c r="G21" s="6"/>
      <c r="H21" s="6"/>
      <c r="I21" s="6"/>
      <c r="J21" s="6"/>
      <c r="K21" s="6"/>
      <c r="L21" s="6"/>
      <c r="M21" s="41"/>
      <c r="N21" s="6"/>
      <c r="O21" s="6"/>
      <c r="P21" s="42"/>
      <c r="Q21" s="6"/>
      <c r="R21" s="6"/>
      <c r="S21" s="6"/>
      <c r="T21" s="6"/>
      <c r="U21" s="6"/>
      <c r="V21" s="6"/>
      <c r="W21" s="6"/>
      <c r="X21" s="6"/>
      <c r="Y21" s="6"/>
      <c r="Z21" s="6"/>
      <c r="AA21" s="6"/>
      <c r="AB21" s="6"/>
      <c r="AC21" s="6"/>
    </row>
    <row r="22" spans="1:29" x14ac:dyDescent="0.3">
      <c r="A22" s="41">
        <v>1</v>
      </c>
      <c r="B22" s="6" t="s">
        <v>92</v>
      </c>
      <c r="C22" s="6">
        <v>88125</v>
      </c>
      <c r="D22" s="42"/>
      <c r="E22" s="6"/>
      <c r="F22" s="6"/>
      <c r="G22" s="6"/>
      <c r="H22" s="6"/>
      <c r="I22" s="6"/>
      <c r="J22" s="6"/>
      <c r="K22" s="6"/>
      <c r="L22" s="6"/>
      <c r="M22" s="41">
        <v>1</v>
      </c>
      <c r="N22" s="6" t="s">
        <v>92</v>
      </c>
      <c r="O22" s="6">
        <v>195067</v>
      </c>
      <c r="P22" s="42"/>
      <c r="Q22" s="6"/>
      <c r="R22" s="6"/>
      <c r="S22" s="6"/>
      <c r="T22" s="6"/>
      <c r="U22" s="6"/>
      <c r="V22" s="6"/>
      <c r="W22" s="6"/>
      <c r="X22" s="6"/>
      <c r="Y22" s="6"/>
      <c r="Z22" s="6"/>
      <c r="AA22" s="6"/>
      <c r="AB22" s="6"/>
      <c r="AC22" s="6"/>
    </row>
    <row r="23" spans="1:29" x14ac:dyDescent="0.3">
      <c r="A23" s="41">
        <v>2</v>
      </c>
      <c r="B23" s="6" t="s">
        <v>105</v>
      </c>
      <c r="C23" s="6">
        <v>3575</v>
      </c>
      <c r="D23" s="42"/>
      <c r="E23" s="6"/>
      <c r="F23" s="6"/>
      <c r="G23" s="6"/>
      <c r="H23" s="6"/>
      <c r="I23" s="6"/>
      <c r="J23" s="6"/>
      <c r="K23" s="6"/>
      <c r="L23" s="6"/>
      <c r="M23" s="41">
        <v>2</v>
      </c>
      <c r="N23" s="6" t="s">
        <v>118</v>
      </c>
      <c r="O23" s="6">
        <v>7710</v>
      </c>
      <c r="P23" s="42"/>
      <c r="Q23" s="6"/>
      <c r="R23" s="6"/>
      <c r="S23" s="6"/>
      <c r="T23" s="6"/>
      <c r="U23" s="6"/>
      <c r="V23" s="6"/>
      <c r="W23" s="6"/>
      <c r="X23" s="6"/>
      <c r="Y23" s="6"/>
      <c r="Z23" s="6"/>
      <c r="AA23" s="6"/>
      <c r="AB23" s="6"/>
      <c r="AC23" s="6"/>
    </row>
    <row r="24" spans="1:29" x14ac:dyDescent="0.3">
      <c r="A24" s="41">
        <v>3</v>
      </c>
      <c r="B24" s="6" t="s">
        <v>107</v>
      </c>
      <c r="C24" s="6">
        <v>4143</v>
      </c>
      <c r="D24" s="42"/>
      <c r="E24" s="6"/>
      <c r="F24" s="6"/>
      <c r="G24" s="6"/>
      <c r="H24" s="6"/>
      <c r="I24" s="6"/>
      <c r="J24" s="6"/>
      <c r="K24" s="6"/>
      <c r="L24" s="6"/>
      <c r="M24" s="41">
        <v>3</v>
      </c>
      <c r="N24" s="6" t="s">
        <v>119</v>
      </c>
      <c r="O24" s="6">
        <v>8749</v>
      </c>
      <c r="P24" s="42"/>
      <c r="Q24" s="6"/>
      <c r="R24" s="6"/>
      <c r="S24" s="6"/>
      <c r="T24" s="6"/>
      <c r="U24" s="6"/>
      <c r="V24" s="6"/>
      <c r="W24" s="6"/>
      <c r="X24" s="6"/>
      <c r="Y24" s="6"/>
      <c r="Z24" s="6"/>
      <c r="AA24" s="6"/>
      <c r="AB24" s="6"/>
      <c r="AC24" s="6"/>
    </row>
    <row r="25" spans="1:29" x14ac:dyDescent="0.3">
      <c r="A25" s="41">
        <v>4</v>
      </c>
      <c r="B25" s="6" t="s">
        <v>108</v>
      </c>
      <c r="C25" s="6">
        <v>4373</v>
      </c>
      <c r="D25" s="42"/>
      <c r="E25" s="6"/>
      <c r="F25" s="6"/>
      <c r="G25" s="6"/>
      <c r="H25" s="6"/>
      <c r="I25" s="6"/>
      <c r="J25" s="6"/>
      <c r="K25" s="6"/>
      <c r="L25" s="6"/>
      <c r="M25" s="41">
        <v>4</v>
      </c>
      <c r="N25" s="6" t="s">
        <v>120</v>
      </c>
      <c r="O25" s="6">
        <v>9330</v>
      </c>
      <c r="P25" s="42"/>
      <c r="Q25" s="6"/>
      <c r="R25" s="6"/>
      <c r="S25" s="6"/>
      <c r="T25" s="6"/>
      <c r="U25" s="6"/>
      <c r="V25" s="6"/>
      <c r="W25" s="6"/>
      <c r="X25" s="6"/>
      <c r="Y25" s="6"/>
      <c r="Z25" s="6"/>
      <c r="AA25" s="6"/>
      <c r="AB25" s="6"/>
      <c r="AC25" s="6"/>
    </row>
    <row r="26" spans="1:29" x14ac:dyDescent="0.3">
      <c r="A26" s="41">
        <v>5</v>
      </c>
      <c r="B26" s="6" t="s">
        <v>109</v>
      </c>
      <c r="C26" s="6">
        <v>4349</v>
      </c>
      <c r="D26" s="42"/>
      <c r="E26" s="6"/>
      <c r="F26" s="6"/>
      <c r="G26" s="6"/>
      <c r="H26" s="6"/>
      <c r="I26" s="6"/>
      <c r="J26" s="6"/>
      <c r="K26" s="6"/>
      <c r="L26" s="6"/>
      <c r="M26" s="41">
        <v>5</v>
      </c>
      <c r="N26" s="6" t="s">
        <v>121</v>
      </c>
      <c r="O26" s="6">
        <v>10472</v>
      </c>
      <c r="P26" s="42"/>
      <c r="Q26" s="6"/>
      <c r="R26" s="6"/>
      <c r="S26" s="6"/>
      <c r="T26" s="6"/>
      <c r="U26" s="6"/>
      <c r="V26" s="6"/>
      <c r="W26" s="6"/>
      <c r="X26" s="6"/>
      <c r="Y26" s="6"/>
      <c r="Z26" s="6"/>
      <c r="AA26" s="6"/>
      <c r="AB26" s="6"/>
      <c r="AC26" s="6"/>
    </row>
    <row r="27" spans="1:29" x14ac:dyDescent="0.3">
      <c r="A27" s="41">
        <v>6</v>
      </c>
      <c r="B27" s="6" t="s">
        <v>110</v>
      </c>
      <c r="C27" s="6">
        <v>5190</v>
      </c>
      <c r="D27" s="42"/>
      <c r="E27" s="6"/>
      <c r="F27" s="6"/>
      <c r="G27" s="6"/>
      <c r="H27" s="6"/>
      <c r="I27" s="6"/>
      <c r="J27" s="6"/>
      <c r="K27" s="6"/>
      <c r="L27" s="6"/>
      <c r="M27" s="41">
        <v>6</v>
      </c>
      <c r="N27" s="6" t="s">
        <v>122</v>
      </c>
      <c r="O27" s="6">
        <v>11856</v>
      </c>
      <c r="P27" s="42"/>
      <c r="Q27" s="6"/>
      <c r="R27" s="6"/>
      <c r="S27" s="6"/>
      <c r="T27" s="6"/>
      <c r="U27" s="6"/>
      <c r="V27" s="6"/>
      <c r="W27" s="6"/>
      <c r="X27" s="6"/>
      <c r="Y27" s="6"/>
      <c r="Z27" s="6"/>
      <c r="AA27" s="6"/>
      <c r="AB27" s="6"/>
      <c r="AC27" s="6"/>
    </row>
    <row r="28" spans="1:29" x14ac:dyDescent="0.3">
      <c r="A28" s="41">
        <v>7</v>
      </c>
      <c r="B28" s="6" t="s">
        <v>111</v>
      </c>
      <c r="C28" s="6">
        <v>6084</v>
      </c>
      <c r="D28" s="42"/>
      <c r="E28" s="6"/>
      <c r="F28" s="6"/>
      <c r="G28" s="6"/>
      <c r="H28" s="6"/>
      <c r="I28" s="6"/>
      <c r="J28" s="6"/>
      <c r="K28" s="6"/>
      <c r="L28" s="6"/>
      <c r="M28" s="41">
        <v>7</v>
      </c>
      <c r="N28" s="6" t="s">
        <v>123</v>
      </c>
      <c r="O28" s="6">
        <v>14279</v>
      </c>
      <c r="P28" s="42"/>
      <c r="Q28" s="6"/>
      <c r="R28" s="6"/>
      <c r="S28" s="6"/>
      <c r="T28" s="6"/>
      <c r="U28" s="6"/>
      <c r="V28" s="6"/>
      <c r="W28" s="6"/>
      <c r="X28" s="6"/>
      <c r="Y28" s="6"/>
      <c r="Z28" s="6"/>
      <c r="AA28" s="6"/>
      <c r="AB28" s="6"/>
      <c r="AC28" s="6"/>
    </row>
    <row r="29" spans="1:29" x14ac:dyDescent="0.3">
      <c r="A29" s="41">
        <v>8</v>
      </c>
      <c r="B29" s="6" t="s">
        <v>112</v>
      </c>
      <c r="C29" s="6">
        <v>7217</v>
      </c>
      <c r="D29" s="42"/>
      <c r="E29" s="6"/>
      <c r="F29" s="6"/>
      <c r="G29" s="6"/>
      <c r="H29" s="6"/>
      <c r="I29" s="6"/>
      <c r="J29" s="6"/>
      <c r="K29" s="6"/>
      <c r="L29" s="6"/>
      <c r="M29" s="41">
        <v>8</v>
      </c>
      <c r="N29" s="6" t="s">
        <v>124</v>
      </c>
      <c r="O29" s="6">
        <v>15384</v>
      </c>
      <c r="P29" s="42"/>
      <c r="Q29" s="6"/>
      <c r="R29" s="6"/>
      <c r="S29" s="6"/>
      <c r="T29" s="6"/>
      <c r="U29" s="6"/>
      <c r="V29" s="6"/>
      <c r="W29" s="6"/>
      <c r="X29" s="6"/>
      <c r="Y29" s="6"/>
      <c r="Z29" s="6"/>
      <c r="AA29" s="6"/>
      <c r="AB29" s="6"/>
      <c r="AC29" s="6"/>
    </row>
    <row r="30" spans="1:29" x14ac:dyDescent="0.3">
      <c r="A30" s="41">
        <v>9</v>
      </c>
      <c r="B30" s="6" t="s">
        <v>113</v>
      </c>
      <c r="C30" s="6">
        <v>8125</v>
      </c>
      <c r="D30" s="42"/>
      <c r="E30" s="6"/>
      <c r="F30" s="6"/>
      <c r="G30" s="6"/>
      <c r="H30" s="6"/>
      <c r="I30" s="6"/>
      <c r="J30" s="6"/>
      <c r="K30" s="6"/>
      <c r="L30" s="6"/>
      <c r="M30" s="41">
        <v>9</v>
      </c>
      <c r="N30" s="6" t="s">
        <v>125</v>
      </c>
      <c r="O30" s="6">
        <v>17714</v>
      </c>
      <c r="P30" s="42"/>
      <c r="Q30" s="6"/>
      <c r="R30" s="6"/>
      <c r="S30" s="6"/>
      <c r="T30" s="6"/>
      <c r="U30" s="6"/>
      <c r="V30" s="6"/>
      <c r="W30" s="6"/>
      <c r="X30" s="6"/>
      <c r="Y30" s="6"/>
      <c r="Z30" s="6"/>
      <c r="AA30" s="6"/>
      <c r="AB30" s="6"/>
      <c r="AC30" s="6"/>
    </row>
    <row r="31" spans="1:29" x14ac:dyDescent="0.3">
      <c r="A31" s="41">
        <v>10</v>
      </c>
      <c r="B31" s="6" t="s">
        <v>114</v>
      </c>
      <c r="C31" s="6">
        <v>8420</v>
      </c>
      <c r="D31" s="42"/>
      <c r="E31" s="6"/>
      <c r="F31" s="6"/>
      <c r="G31" s="6"/>
      <c r="H31" s="6"/>
      <c r="I31" s="6"/>
      <c r="J31" s="6"/>
      <c r="K31" s="6"/>
      <c r="L31" s="6"/>
      <c r="M31" s="41">
        <v>10</v>
      </c>
      <c r="N31" s="6" t="s">
        <v>126</v>
      </c>
      <c r="O31" s="6">
        <v>20956</v>
      </c>
      <c r="P31" s="42"/>
      <c r="Q31" s="6"/>
      <c r="R31" s="6"/>
      <c r="S31" s="6"/>
      <c r="T31" s="6"/>
      <c r="U31" s="6"/>
      <c r="V31" s="6"/>
      <c r="W31" s="6"/>
      <c r="X31" s="6"/>
      <c r="Y31" s="6"/>
      <c r="Z31" s="6"/>
      <c r="AA31" s="6"/>
      <c r="AB31" s="6"/>
      <c r="AC31" s="6"/>
    </row>
    <row r="32" spans="1:29" x14ac:dyDescent="0.3">
      <c r="A32" s="41">
        <v>11</v>
      </c>
      <c r="B32" s="6" t="s">
        <v>115</v>
      </c>
      <c r="C32" s="6">
        <v>8783</v>
      </c>
      <c r="D32" s="42"/>
      <c r="E32" s="6"/>
      <c r="F32" s="6"/>
      <c r="G32" s="6"/>
      <c r="H32" s="6"/>
      <c r="I32" s="6"/>
      <c r="J32" s="6"/>
      <c r="K32" s="6"/>
      <c r="L32" s="6"/>
      <c r="M32" s="41">
        <v>11</v>
      </c>
      <c r="N32" s="6" t="s">
        <v>127</v>
      </c>
      <c r="O32" s="6">
        <v>21328</v>
      </c>
      <c r="P32" s="42"/>
      <c r="Q32" s="6"/>
      <c r="R32" s="6"/>
      <c r="S32" s="6"/>
      <c r="T32" s="6"/>
      <c r="U32" s="6"/>
      <c r="V32" s="6"/>
      <c r="W32" s="6"/>
      <c r="X32" s="6"/>
      <c r="Y32" s="6"/>
      <c r="Z32" s="6"/>
      <c r="AA32" s="6"/>
      <c r="AB32" s="6"/>
      <c r="AC32" s="6"/>
    </row>
    <row r="33" spans="1:29" x14ac:dyDescent="0.3">
      <c r="A33" s="43">
        <v>12</v>
      </c>
      <c r="B33" s="44" t="s">
        <v>116</v>
      </c>
      <c r="C33" s="44">
        <v>10132</v>
      </c>
      <c r="D33" s="45"/>
      <c r="E33" s="6"/>
      <c r="F33" s="6"/>
      <c r="G33" s="6"/>
      <c r="H33" s="6"/>
      <c r="I33" s="6"/>
      <c r="J33" s="6"/>
      <c r="K33" s="6"/>
      <c r="L33" s="6"/>
      <c r="M33" s="43">
        <v>12</v>
      </c>
      <c r="N33" s="44" t="s">
        <v>128</v>
      </c>
      <c r="O33" s="44">
        <v>22873</v>
      </c>
      <c r="P33" s="45"/>
      <c r="Q33" s="6"/>
      <c r="R33" s="6"/>
      <c r="S33" s="6"/>
      <c r="T33" s="6"/>
      <c r="U33" s="6"/>
      <c r="V33" s="6"/>
      <c r="W33" s="6"/>
      <c r="X33" s="6"/>
      <c r="Y33" s="6"/>
      <c r="Z33" s="6"/>
      <c r="AA33" s="6"/>
      <c r="AB33" s="6"/>
      <c r="AC33" s="6"/>
    </row>
    <row r="34" spans="1:29" x14ac:dyDescent="0.3">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row>
    <row r="35" spans="1:29" x14ac:dyDescent="0.3">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row>
    <row r="36" spans="1:29" x14ac:dyDescent="0.3">
      <c r="A36" s="6" t="s">
        <v>133</v>
      </c>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row>
    <row r="37" spans="1:29" x14ac:dyDescent="0.3">
      <c r="A37" s="21"/>
      <c r="B37" s="22">
        <v>2014</v>
      </c>
      <c r="C37" s="22">
        <v>2015</v>
      </c>
      <c r="D37" s="22">
        <v>2016</v>
      </c>
      <c r="E37" s="22">
        <v>2017</v>
      </c>
      <c r="F37" s="22">
        <v>2018</v>
      </c>
      <c r="G37" s="22">
        <v>2019</v>
      </c>
      <c r="H37" s="22">
        <v>2020</v>
      </c>
      <c r="I37" s="22">
        <v>2021</v>
      </c>
      <c r="J37" s="22">
        <v>2022</v>
      </c>
      <c r="K37" s="22">
        <v>2023</v>
      </c>
      <c r="L37" s="23">
        <v>2024</v>
      </c>
      <c r="M37" s="6"/>
      <c r="N37" s="6"/>
      <c r="O37" s="6"/>
      <c r="P37" s="6"/>
      <c r="Q37" s="6"/>
      <c r="R37" s="6"/>
      <c r="S37" s="6"/>
      <c r="T37" s="6"/>
      <c r="U37" s="6"/>
      <c r="V37" s="6"/>
      <c r="W37" s="6"/>
      <c r="X37" s="6"/>
      <c r="Y37" s="6"/>
      <c r="Z37" s="6"/>
      <c r="AA37" s="6"/>
      <c r="AB37" s="6"/>
      <c r="AC37" s="6"/>
    </row>
    <row r="38" spans="1:29" x14ac:dyDescent="0.3">
      <c r="A38" s="24" t="s">
        <v>93</v>
      </c>
      <c r="B38" s="25">
        <v>3575</v>
      </c>
      <c r="C38" s="25">
        <v>4143</v>
      </c>
      <c r="D38" s="25">
        <v>4373</v>
      </c>
      <c r="E38" s="25">
        <v>4349</v>
      </c>
      <c r="F38" s="25">
        <v>5190</v>
      </c>
      <c r="G38" s="25">
        <v>6084</v>
      </c>
      <c r="H38" s="25">
        <v>7217</v>
      </c>
      <c r="I38" s="25">
        <v>8125</v>
      </c>
      <c r="J38" s="25">
        <v>8420</v>
      </c>
      <c r="K38" s="25">
        <v>8783</v>
      </c>
      <c r="L38" s="26">
        <v>10132</v>
      </c>
      <c r="M38" s="6"/>
      <c r="N38" s="6"/>
      <c r="O38" s="6"/>
      <c r="P38" s="6"/>
      <c r="Q38" s="6"/>
      <c r="R38" s="6"/>
      <c r="S38" s="6"/>
      <c r="T38" s="6"/>
      <c r="U38" s="6"/>
      <c r="V38" s="6"/>
      <c r="W38" s="6"/>
      <c r="X38" s="6"/>
      <c r="Y38" s="6"/>
      <c r="Z38" s="6"/>
      <c r="AA38" s="6"/>
      <c r="AB38" s="6"/>
      <c r="AC38" s="6"/>
    </row>
    <row r="39" spans="1:29" x14ac:dyDescent="0.3">
      <c r="A39" s="27" t="s">
        <v>94</v>
      </c>
      <c r="B39" s="28">
        <v>7710</v>
      </c>
      <c r="C39" s="28">
        <v>8749</v>
      </c>
      <c r="D39" s="28">
        <v>9330</v>
      </c>
      <c r="E39" s="28">
        <v>10472</v>
      </c>
      <c r="F39" s="28">
        <v>11856</v>
      </c>
      <c r="G39" s="28">
        <v>14279</v>
      </c>
      <c r="H39" s="28">
        <v>15384</v>
      </c>
      <c r="I39" s="28">
        <v>17714</v>
      </c>
      <c r="J39" s="28">
        <v>20956</v>
      </c>
      <c r="K39" s="28">
        <v>21328</v>
      </c>
      <c r="L39" s="28">
        <v>22873</v>
      </c>
      <c r="M39" s="6"/>
      <c r="N39" s="6"/>
      <c r="O39" s="6"/>
      <c r="P39" s="6"/>
      <c r="Q39" s="6"/>
      <c r="R39" s="6"/>
      <c r="S39" s="6"/>
      <c r="T39" s="6"/>
      <c r="U39" s="6"/>
      <c r="V39" s="6"/>
      <c r="W39" s="6"/>
      <c r="X39" s="6"/>
      <c r="Y39" s="6"/>
      <c r="Z39" s="6"/>
      <c r="AA39" s="6"/>
      <c r="AB39" s="6"/>
      <c r="AC39" s="6"/>
    </row>
    <row r="40" spans="1:29" x14ac:dyDescent="0.3">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row>
    <row r="41" spans="1:29" x14ac:dyDescent="0.3">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row>
    <row r="42" spans="1:29" x14ac:dyDescent="0.3">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row>
    <row r="43" spans="1:29" x14ac:dyDescent="0.3">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row>
    <row r="44" spans="1:29" x14ac:dyDescent="0.3">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row>
    <row r="45" spans="1:29" x14ac:dyDescent="0.3">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row>
    <row r="46" spans="1:29" x14ac:dyDescent="0.3">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row>
    <row r="47" spans="1:29" x14ac:dyDescent="0.3">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row>
    <row r="48" spans="1:29" x14ac:dyDescent="0.3">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row>
    <row r="49" spans="1:30" x14ac:dyDescent="0.3">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row>
    <row r="50" spans="1:30" x14ac:dyDescent="0.3">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row>
    <row r="51" spans="1:30" x14ac:dyDescent="0.3">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row>
    <row r="52" spans="1:30" x14ac:dyDescent="0.3">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row>
    <row r="53" spans="1:30" x14ac:dyDescent="0.3">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row>
    <row r="54" spans="1:30" x14ac:dyDescent="0.3">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row>
    <row r="55" spans="1:30" x14ac:dyDescent="0.3">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row>
    <row r="56" spans="1:30" x14ac:dyDescent="0.3">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row>
    <row r="57" spans="1:30" x14ac:dyDescent="0.3">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row>
    <row r="58" spans="1:30" x14ac:dyDescent="0.3">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row>
    <row r="59" spans="1:30" x14ac:dyDescent="0.3">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row>
    <row r="60" spans="1:30" x14ac:dyDescent="0.3">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row>
    <row r="61" spans="1:30" x14ac:dyDescent="0.3">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row>
    <row r="62" spans="1:30" x14ac:dyDescent="0.3">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row>
    <row r="63" spans="1:30" x14ac:dyDescent="0.3">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row>
    <row r="64" spans="1:30" x14ac:dyDescent="0.3">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row>
    <row r="65" spans="1:30" x14ac:dyDescent="0.3">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row>
    <row r="66" spans="1:30" x14ac:dyDescent="0.3">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row>
    <row r="67" spans="1:30" x14ac:dyDescent="0.3">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row>
    <row r="68" spans="1:30" x14ac:dyDescent="0.3">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row>
    <row r="69" spans="1:30" x14ac:dyDescent="0.3">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row>
    <row r="70" spans="1:30" x14ac:dyDescent="0.3">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row>
    <row r="71" spans="1:30" x14ac:dyDescent="0.3">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row>
  </sheetData>
  <mergeCells count="24">
    <mergeCell ref="A15:J15"/>
    <mergeCell ref="A16:J16"/>
    <mergeCell ref="A17:J17"/>
    <mergeCell ref="M6:V6"/>
    <mergeCell ref="M7:V7"/>
    <mergeCell ref="M8:V8"/>
    <mergeCell ref="A6:J6"/>
    <mergeCell ref="A7:J7"/>
    <mergeCell ref="A8:J8"/>
    <mergeCell ref="A9:J9"/>
    <mergeCell ref="A10:J10"/>
    <mergeCell ref="A11:J11"/>
    <mergeCell ref="A12:J12"/>
    <mergeCell ref="A13:J13"/>
    <mergeCell ref="A14:J14"/>
    <mergeCell ref="M15:V15"/>
    <mergeCell ref="M16:V16"/>
    <mergeCell ref="M17:V17"/>
    <mergeCell ref="M9:V9"/>
    <mergeCell ref="M10:V10"/>
    <mergeCell ref="M11:V11"/>
    <mergeCell ref="M12:V12"/>
    <mergeCell ref="M13:V13"/>
    <mergeCell ref="M14:V14"/>
  </mergeCells>
  <phoneticPr fontId="4"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65CDC-55FD-44E4-8EA6-A8E0AAE714BA}">
  <sheetPr>
    <tabColor theme="9" tint="-0.249977111117893"/>
  </sheetPr>
  <dimension ref="A1:AD71"/>
  <sheetViews>
    <sheetView topLeftCell="A15" workbookViewId="0">
      <selection activeCell="W62" sqref="W62"/>
    </sheetView>
  </sheetViews>
  <sheetFormatPr defaultRowHeight="14" x14ac:dyDescent="0.3"/>
  <cols>
    <col min="2" max="2" width="19.75" customWidth="1"/>
    <col min="14" max="14" width="21.75" customWidth="1"/>
  </cols>
  <sheetData>
    <row r="1" spans="1:29" ht="22.5" x14ac:dyDescent="0.45">
      <c r="A1" s="37" t="s">
        <v>96</v>
      </c>
      <c r="B1" s="6"/>
      <c r="C1" s="6"/>
      <c r="D1" s="6"/>
      <c r="E1" s="6"/>
      <c r="F1" s="6"/>
      <c r="G1" s="6"/>
      <c r="H1" s="6"/>
      <c r="I1" s="6"/>
      <c r="J1" s="6"/>
      <c r="K1" s="6"/>
      <c r="L1" s="6"/>
      <c r="M1" s="6"/>
      <c r="N1" s="6"/>
      <c r="O1" s="6"/>
      <c r="P1" s="6"/>
      <c r="Q1" s="6"/>
      <c r="R1" s="6"/>
      <c r="S1" s="6"/>
      <c r="T1" s="6"/>
      <c r="U1" s="6"/>
      <c r="V1" s="29"/>
      <c r="W1" s="6"/>
      <c r="X1" s="6"/>
      <c r="Y1" s="6"/>
      <c r="Z1" s="6"/>
      <c r="AA1" s="6"/>
      <c r="AB1" s="6"/>
      <c r="AC1" s="6"/>
    </row>
    <row r="2" spans="1:29" x14ac:dyDescent="0.3">
      <c r="A2" s="6" t="s">
        <v>90</v>
      </c>
      <c r="B2" s="6"/>
      <c r="C2" s="6"/>
      <c r="D2" s="6"/>
      <c r="E2" s="6"/>
      <c r="F2" s="6"/>
      <c r="G2" s="6"/>
      <c r="H2" s="6"/>
      <c r="I2" s="6"/>
      <c r="J2" s="6"/>
      <c r="K2" s="6"/>
      <c r="L2" s="6"/>
      <c r="M2" s="6"/>
      <c r="N2" s="6"/>
      <c r="O2" s="6"/>
      <c r="P2" s="6"/>
      <c r="Q2" s="6"/>
      <c r="R2" s="6"/>
      <c r="S2" s="6"/>
      <c r="T2" s="6"/>
      <c r="U2" s="6"/>
      <c r="V2" s="6"/>
      <c r="W2" s="6"/>
      <c r="X2" s="6"/>
      <c r="Y2" s="6"/>
      <c r="Z2" s="6"/>
      <c r="AA2" s="6"/>
      <c r="AB2" s="6"/>
      <c r="AC2" s="6"/>
    </row>
    <row r="3" spans="1:29" x14ac:dyDescent="0.3">
      <c r="A3" s="6" t="s">
        <v>91</v>
      </c>
      <c r="B3" s="6"/>
      <c r="C3" s="6"/>
      <c r="D3" s="6"/>
      <c r="E3" s="6"/>
      <c r="F3" s="6"/>
      <c r="G3" s="6"/>
      <c r="H3" s="6"/>
      <c r="I3" s="6"/>
      <c r="J3" s="6"/>
      <c r="K3" s="6"/>
      <c r="L3" s="6"/>
      <c r="M3" s="6"/>
      <c r="N3" s="6"/>
      <c r="O3" s="6"/>
      <c r="P3" s="6"/>
      <c r="Q3" s="6"/>
      <c r="R3" s="6"/>
      <c r="S3" s="6"/>
      <c r="T3" s="6"/>
      <c r="U3" s="6"/>
      <c r="V3" s="6"/>
      <c r="W3" s="6"/>
      <c r="X3" s="6"/>
      <c r="Y3" s="6"/>
      <c r="Z3" s="6"/>
      <c r="AA3" s="6"/>
      <c r="AB3" s="6"/>
      <c r="AC3" s="6"/>
    </row>
    <row r="4" spans="1:29" x14ac:dyDescent="0.3">
      <c r="A4" s="6"/>
      <c r="B4" s="6"/>
      <c r="C4" s="6"/>
      <c r="D4" s="6"/>
      <c r="E4" s="6"/>
      <c r="F4" s="6"/>
      <c r="G4" s="6"/>
      <c r="H4" s="6"/>
      <c r="I4" s="6"/>
      <c r="J4" s="6"/>
      <c r="K4" s="6"/>
      <c r="L4" s="6"/>
      <c r="M4" s="6"/>
      <c r="N4" s="6"/>
      <c r="O4" s="6"/>
      <c r="P4" s="6"/>
      <c r="Q4" s="6"/>
      <c r="R4" s="6"/>
      <c r="S4" s="6"/>
      <c r="T4" s="6"/>
      <c r="U4" s="6"/>
      <c r="V4" s="6"/>
      <c r="W4" s="6"/>
      <c r="X4" s="6"/>
      <c r="Y4" s="6"/>
      <c r="Z4" s="6"/>
      <c r="AA4" s="6"/>
      <c r="AB4" s="6"/>
      <c r="AC4" s="6"/>
    </row>
    <row r="5" spans="1:29" x14ac:dyDescent="0.3">
      <c r="A5" s="6" t="s">
        <v>106</v>
      </c>
      <c r="B5" s="6"/>
      <c r="C5" s="6"/>
      <c r="D5" s="6"/>
      <c r="E5" s="6"/>
      <c r="F5" s="6"/>
      <c r="G5" s="6"/>
      <c r="H5" s="6"/>
      <c r="I5" s="6"/>
      <c r="J5" s="6"/>
      <c r="K5" s="6"/>
      <c r="L5" s="6"/>
      <c r="M5" s="6" t="s">
        <v>117</v>
      </c>
      <c r="N5" s="6"/>
      <c r="O5" s="6"/>
      <c r="P5" s="6"/>
      <c r="Q5" s="6"/>
      <c r="R5" s="6"/>
      <c r="S5" s="6"/>
      <c r="T5" s="6"/>
      <c r="U5" s="6"/>
      <c r="V5" s="6"/>
      <c r="W5" s="6"/>
      <c r="X5" s="6"/>
      <c r="Y5" s="6"/>
      <c r="Z5" s="6"/>
      <c r="AA5" s="6"/>
      <c r="AB5" s="6"/>
      <c r="AC5" s="6"/>
    </row>
    <row r="6" spans="1:29" x14ac:dyDescent="0.3">
      <c r="A6" s="56" t="s">
        <v>90</v>
      </c>
      <c r="B6" s="57"/>
      <c r="C6" s="57"/>
      <c r="D6" s="57"/>
      <c r="E6" s="57"/>
      <c r="F6" s="57"/>
      <c r="G6" s="57"/>
      <c r="H6" s="57"/>
      <c r="I6" s="57"/>
      <c r="J6" s="58"/>
      <c r="K6" s="6"/>
      <c r="L6" s="6"/>
      <c r="M6" s="56" t="s">
        <v>91</v>
      </c>
      <c r="N6" s="57"/>
      <c r="O6" s="57"/>
      <c r="P6" s="57"/>
      <c r="Q6" s="57"/>
      <c r="R6" s="57"/>
      <c r="S6" s="57"/>
      <c r="T6" s="57"/>
      <c r="U6" s="57"/>
      <c r="V6" s="58"/>
      <c r="W6" s="6"/>
      <c r="X6" s="6"/>
      <c r="Y6" s="6"/>
      <c r="Z6" s="6"/>
      <c r="AA6" s="6"/>
      <c r="AB6" s="6"/>
      <c r="AC6" s="6"/>
    </row>
    <row r="7" spans="1:29" x14ac:dyDescent="0.3">
      <c r="A7" s="50" t="s">
        <v>105</v>
      </c>
      <c r="B7" s="51"/>
      <c r="C7" s="51"/>
      <c r="D7" s="51"/>
      <c r="E7" s="51"/>
      <c r="F7" s="51"/>
      <c r="G7" s="51"/>
      <c r="H7" s="51"/>
      <c r="I7" s="51"/>
      <c r="J7" s="52"/>
      <c r="K7" s="6"/>
      <c r="L7" s="6"/>
      <c r="M7" s="50" t="s">
        <v>118</v>
      </c>
      <c r="N7" s="51"/>
      <c r="O7" s="51"/>
      <c r="P7" s="51"/>
      <c r="Q7" s="51"/>
      <c r="R7" s="51"/>
      <c r="S7" s="51"/>
      <c r="T7" s="51"/>
      <c r="U7" s="51"/>
      <c r="V7" s="52"/>
      <c r="W7" s="6"/>
      <c r="X7" s="6"/>
      <c r="Y7" s="6"/>
      <c r="Z7" s="6"/>
      <c r="AA7" s="6"/>
      <c r="AB7" s="6"/>
      <c r="AC7" s="6"/>
    </row>
    <row r="8" spans="1:29" x14ac:dyDescent="0.3">
      <c r="A8" s="50" t="s">
        <v>107</v>
      </c>
      <c r="B8" s="51"/>
      <c r="C8" s="51"/>
      <c r="D8" s="51"/>
      <c r="E8" s="51"/>
      <c r="F8" s="51"/>
      <c r="G8" s="51"/>
      <c r="H8" s="51"/>
      <c r="I8" s="51"/>
      <c r="J8" s="52"/>
      <c r="K8" s="6"/>
      <c r="L8" s="6"/>
      <c r="M8" s="50" t="s">
        <v>119</v>
      </c>
      <c r="N8" s="51"/>
      <c r="O8" s="51"/>
      <c r="P8" s="51"/>
      <c r="Q8" s="51"/>
      <c r="R8" s="51"/>
      <c r="S8" s="51"/>
      <c r="T8" s="51"/>
      <c r="U8" s="51"/>
      <c r="V8" s="52"/>
      <c r="W8" s="6"/>
      <c r="X8" s="6"/>
      <c r="Y8" s="6"/>
      <c r="Z8" s="6"/>
      <c r="AA8" s="6"/>
      <c r="AB8" s="6"/>
      <c r="AC8" s="6"/>
    </row>
    <row r="9" spans="1:29" x14ac:dyDescent="0.3">
      <c r="A9" s="50" t="s">
        <v>108</v>
      </c>
      <c r="B9" s="51"/>
      <c r="C9" s="51"/>
      <c r="D9" s="51"/>
      <c r="E9" s="51"/>
      <c r="F9" s="51"/>
      <c r="G9" s="51"/>
      <c r="H9" s="51"/>
      <c r="I9" s="51"/>
      <c r="J9" s="52"/>
      <c r="K9" s="6"/>
      <c r="L9" s="6"/>
      <c r="M9" s="50" t="s">
        <v>120</v>
      </c>
      <c r="N9" s="51"/>
      <c r="O9" s="51"/>
      <c r="P9" s="51"/>
      <c r="Q9" s="51"/>
      <c r="R9" s="51"/>
      <c r="S9" s="51"/>
      <c r="T9" s="51"/>
      <c r="U9" s="51"/>
      <c r="V9" s="52"/>
      <c r="W9" s="6"/>
      <c r="X9" s="6"/>
      <c r="Y9" s="6"/>
      <c r="Z9" s="6"/>
      <c r="AA9" s="6"/>
      <c r="AB9" s="6"/>
      <c r="AC9" s="6"/>
    </row>
    <row r="10" spans="1:29" x14ac:dyDescent="0.3">
      <c r="A10" s="50" t="s">
        <v>109</v>
      </c>
      <c r="B10" s="51"/>
      <c r="C10" s="51"/>
      <c r="D10" s="51"/>
      <c r="E10" s="51"/>
      <c r="F10" s="51"/>
      <c r="G10" s="51"/>
      <c r="H10" s="51"/>
      <c r="I10" s="51"/>
      <c r="J10" s="52"/>
      <c r="K10" s="6"/>
      <c r="L10" s="6"/>
      <c r="M10" s="50" t="s">
        <v>121</v>
      </c>
      <c r="N10" s="51"/>
      <c r="O10" s="51"/>
      <c r="P10" s="51"/>
      <c r="Q10" s="51"/>
      <c r="R10" s="51"/>
      <c r="S10" s="51"/>
      <c r="T10" s="51"/>
      <c r="U10" s="51"/>
      <c r="V10" s="52"/>
      <c r="W10" s="6"/>
      <c r="X10" s="6"/>
      <c r="Y10" s="6"/>
      <c r="Z10" s="6"/>
      <c r="AA10" s="6"/>
      <c r="AB10" s="6"/>
      <c r="AC10" s="6"/>
    </row>
    <row r="11" spans="1:29" x14ac:dyDescent="0.3">
      <c r="A11" s="50" t="s">
        <v>110</v>
      </c>
      <c r="B11" s="51"/>
      <c r="C11" s="51"/>
      <c r="D11" s="51"/>
      <c r="E11" s="51"/>
      <c r="F11" s="51"/>
      <c r="G11" s="51"/>
      <c r="H11" s="51"/>
      <c r="I11" s="51"/>
      <c r="J11" s="52"/>
      <c r="K11" s="6"/>
      <c r="L11" s="6"/>
      <c r="M11" s="50" t="s">
        <v>122</v>
      </c>
      <c r="N11" s="51"/>
      <c r="O11" s="51"/>
      <c r="P11" s="51"/>
      <c r="Q11" s="51"/>
      <c r="R11" s="51"/>
      <c r="S11" s="51"/>
      <c r="T11" s="51"/>
      <c r="U11" s="51"/>
      <c r="V11" s="52"/>
      <c r="W11" s="6"/>
      <c r="X11" s="6"/>
      <c r="Y11" s="6"/>
      <c r="Z11" s="6"/>
      <c r="AA11" s="6"/>
      <c r="AB11" s="6"/>
      <c r="AC11" s="6"/>
    </row>
    <row r="12" spans="1:29" x14ac:dyDescent="0.3">
      <c r="A12" s="50" t="s">
        <v>111</v>
      </c>
      <c r="B12" s="51"/>
      <c r="C12" s="51"/>
      <c r="D12" s="51"/>
      <c r="E12" s="51"/>
      <c r="F12" s="51"/>
      <c r="G12" s="51"/>
      <c r="H12" s="51"/>
      <c r="I12" s="51"/>
      <c r="J12" s="52"/>
      <c r="K12" s="6"/>
      <c r="L12" s="6"/>
      <c r="M12" s="50" t="s">
        <v>123</v>
      </c>
      <c r="N12" s="51"/>
      <c r="O12" s="51"/>
      <c r="P12" s="51"/>
      <c r="Q12" s="51"/>
      <c r="R12" s="51"/>
      <c r="S12" s="51"/>
      <c r="T12" s="51"/>
      <c r="U12" s="51"/>
      <c r="V12" s="52"/>
      <c r="W12" s="6"/>
      <c r="X12" s="6"/>
      <c r="Y12" s="6"/>
      <c r="Z12" s="6"/>
      <c r="AA12" s="6"/>
      <c r="AB12" s="6"/>
      <c r="AC12" s="6"/>
    </row>
    <row r="13" spans="1:29" x14ac:dyDescent="0.3">
      <c r="A13" s="50" t="s">
        <v>112</v>
      </c>
      <c r="B13" s="51"/>
      <c r="C13" s="51"/>
      <c r="D13" s="51"/>
      <c r="E13" s="51"/>
      <c r="F13" s="51"/>
      <c r="G13" s="51"/>
      <c r="H13" s="51"/>
      <c r="I13" s="51"/>
      <c r="J13" s="52"/>
      <c r="K13" s="6"/>
      <c r="L13" s="6"/>
      <c r="M13" s="50" t="s">
        <v>124</v>
      </c>
      <c r="N13" s="51"/>
      <c r="O13" s="51"/>
      <c r="P13" s="51"/>
      <c r="Q13" s="51"/>
      <c r="R13" s="51"/>
      <c r="S13" s="51"/>
      <c r="T13" s="51"/>
      <c r="U13" s="51"/>
      <c r="V13" s="52"/>
      <c r="W13" s="6"/>
      <c r="X13" s="6"/>
      <c r="Y13" s="6"/>
      <c r="Z13" s="6"/>
      <c r="AA13" s="6"/>
      <c r="AB13" s="6"/>
      <c r="AC13" s="6"/>
    </row>
    <row r="14" spans="1:29" x14ac:dyDescent="0.3">
      <c r="A14" s="50" t="s">
        <v>113</v>
      </c>
      <c r="B14" s="51"/>
      <c r="C14" s="51"/>
      <c r="D14" s="51"/>
      <c r="E14" s="51"/>
      <c r="F14" s="51"/>
      <c r="G14" s="51"/>
      <c r="H14" s="51"/>
      <c r="I14" s="51"/>
      <c r="J14" s="52"/>
      <c r="K14" s="6"/>
      <c r="L14" s="6"/>
      <c r="M14" s="50" t="s">
        <v>125</v>
      </c>
      <c r="N14" s="51"/>
      <c r="O14" s="51"/>
      <c r="P14" s="51"/>
      <c r="Q14" s="51"/>
      <c r="R14" s="51"/>
      <c r="S14" s="51"/>
      <c r="T14" s="51"/>
      <c r="U14" s="51"/>
      <c r="V14" s="52"/>
      <c r="W14" s="6"/>
      <c r="X14" s="6"/>
      <c r="Y14" s="6"/>
      <c r="Z14" s="6"/>
      <c r="AA14" s="6"/>
      <c r="AB14" s="6"/>
      <c r="AC14" s="6"/>
    </row>
    <row r="15" spans="1:29" x14ac:dyDescent="0.3">
      <c r="A15" s="50" t="s">
        <v>114</v>
      </c>
      <c r="B15" s="51"/>
      <c r="C15" s="51"/>
      <c r="D15" s="51"/>
      <c r="E15" s="51"/>
      <c r="F15" s="51"/>
      <c r="G15" s="51"/>
      <c r="H15" s="51"/>
      <c r="I15" s="51"/>
      <c r="J15" s="52"/>
      <c r="K15" s="6"/>
      <c r="L15" s="6"/>
      <c r="M15" s="50" t="s">
        <v>126</v>
      </c>
      <c r="N15" s="51"/>
      <c r="O15" s="51"/>
      <c r="P15" s="51"/>
      <c r="Q15" s="51"/>
      <c r="R15" s="51"/>
      <c r="S15" s="51"/>
      <c r="T15" s="51"/>
      <c r="U15" s="51"/>
      <c r="V15" s="52"/>
      <c r="W15" s="6"/>
      <c r="X15" s="6"/>
      <c r="Y15" s="6"/>
      <c r="Z15" s="6"/>
      <c r="AA15" s="6"/>
      <c r="AB15" s="6"/>
      <c r="AC15" s="6"/>
    </row>
    <row r="16" spans="1:29" x14ac:dyDescent="0.3">
      <c r="A16" s="50" t="s">
        <v>115</v>
      </c>
      <c r="B16" s="51"/>
      <c r="C16" s="51"/>
      <c r="D16" s="51"/>
      <c r="E16" s="51"/>
      <c r="F16" s="51"/>
      <c r="G16" s="51"/>
      <c r="H16" s="51"/>
      <c r="I16" s="51"/>
      <c r="J16" s="52"/>
      <c r="K16" s="6"/>
      <c r="L16" s="6"/>
      <c r="M16" s="50" t="s">
        <v>127</v>
      </c>
      <c r="N16" s="51"/>
      <c r="O16" s="51"/>
      <c r="P16" s="51"/>
      <c r="Q16" s="51"/>
      <c r="R16" s="51"/>
      <c r="S16" s="51"/>
      <c r="T16" s="51"/>
      <c r="U16" s="51"/>
      <c r="V16" s="52"/>
      <c r="W16" s="6"/>
      <c r="X16" s="6"/>
      <c r="Y16" s="6"/>
      <c r="Z16" s="6"/>
      <c r="AA16" s="6"/>
      <c r="AB16" s="6"/>
      <c r="AC16" s="6"/>
    </row>
    <row r="17" spans="1:29" x14ac:dyDescent="0.3">
      <c r="A17" s="53" t="s">
        <v>116</v>
      </c>
      <c r="B17" s="54"/>
      <c r="C17" s="54"/>
      <c r="D17" s="54"/>
      <c r="E17" s="54"/>
      <c r="F17" s="54"/>
      <c r="G17" s="54"/>
      <c r="H17" s="54"/>
      <c r="I17" s="54"/>
      <c r="J17" s="55"/>
      <c r="K17" s="6"/>
      <c r="L17" s="6"/>
      <c r="M17" s="53" t="s">
        <v>128</v>
      </c>
      <c r="N17" s="54"/>
      <c r="O17" s="54"/>
      <c r="P17" s="54"/>
      <c r="Q17" s="54"/>
      <c r="R17" s="54"/>
      <c r="S17" s="54"/>
      <c r="T17" s="54"/>
      <c r="U17" s="54"/>
      <c r="V17" s="55"/>
      <c r="W17" s="6"/>
      <c r="X17" s="6"/>
      <c r="Y17" s="6"/>
      <c r="Z17" s="6"/>
      <c r="AA17" s="6"/>
      <c r="AB17" s="6"/>
      <c r="AC17" s="6"/>
    </row>
    <row r="18" spans="1:29" x14ac:dyDescent="0.3">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row>
    <row r="19" spans="1:29" x14ac:dyDescent="0.3">
      <c r="A19" s="6" t="s">
        <v>131</v>
      </c>
      <c r="B19" s="6"/>
      <c r="C19" s="6"/>
      <c r="D19" s="6"/>
      <c r="E19" s="6"/>
      <c r="F19" s="6"/>
      <c r="G19" s="6"/>
      <c r="H19" s="6"/>
      <c r="I19" s="6"/>
      <c r="J19" s="6"/>
      <c r="K19" s="6"/>
      <c r="L19" s="6"/>
      <c r="M19" s="6" t="s">
        <v>132</v>
      </c>
      <c r="N19" s="6"/>
      <c r="O19" s="6"/>
      <c r="P19" s="6"/>
      <c r="Q19" s="6"/>
      <c r="R19" s="6"/>
      <c r="S19" s="6"/>
      <c r="T19" s="6"/>
      <c r="U19" s="6"/>
      <c r="V19" s="6"/>
      <c r="W19" s="6"/>
      <c r="X19" s="6"/>
      <c r="Y19" s="6"/>
      <c r="Z19" s="6"/>
      <c r="AA19" s="6"/>
      <c r="AB19" s="6"/>
      <c r="AC19" s="6"/>
    </row>
    <row r="20" spans="1:29" x14ac:dyDescent="0.3">
      <c r="A20" s="38" t="s">
        <v>129</v>
      </c>
      <c r="B20" s="39"/>
      <c r="C20" s="39"/>
      <c r="D20" s="40"/>
      <c r="E20" s="6"/>
      <c r="F20" s="6"/>
      <c r="G20" s="6"/>
      <c r="H20" s="6"/>
      <c r="I20" s="6"/>
      <c r="J20" s="6"/>
      <c r="K20" s="6"/>
      <c r="L20" s="6"/>
      <c r="M20" s="38" t="s">
        <v>130</v>
      </c>
      <c r="N20" s="39"/>
      <c r="O20" s="39"/>
      <c r="P20" s="40"/>
      <c r="Q20" s="6"/>
      <c r="R20" s="6"/>
      <c r="S20" s="6"/>
      <c r="T20" s="6"/>
      <c r="U20" s="6"/>
      <c r="V20" s="6"/>
      <c r="W20" s="6"/>
      <c r="X20" s="6"/>
      <c r="Y20" s="6"/>
      <c r="Z20" s="6"/>
      <c r="AA20" s="6"/>
      <c r="AB20" s="6"/>
      <c r="AC20" s="6"/>
    </row>
    <row r="21" spans="1:29" x14ac:dyDescent="0.3">
      <c r="A21" s="41"/>
      <c r="B21" s="6"/>
      <c r="C21" s="6"/>
      <c r="D21" s="42"/>
      <c r="E21" s="6"/>
      <c r="F21" s="6"/>
      <c r="G21" s="6"/>
      <c r="H21" s="6"/>
      <c r="I21" s="6"/>
      <c r="J21" s="6"/>
      <c r="K21" s="6"/>
      <c r="L21" s="6"/>
      <c r="M21" s="41"/>
      <c r="N21" s="6"/>
      <c r="O21" s="6"/>
      <c r="P21" s="42"/>
      <c r="Q21" s="6"/>
      <c r="R21" s="6"/>
      <c r="S21" s="6"/>
      <c r="T21" s="6"/>
      <c r="U21" s="6"/>
      <c r="V21" s="6"/>
      <c r="W21" s="6"/>
      <c r="X21" s="6"/>
      <c r="Y21" s="6"/>
      <c r="Z21" s="6"/>
      <c r="AA21" s="6"/>
      <c r="AB21" s="6"/>
      <c r="AC21" s="6"/>
    </row>
    <row r="22" spans="1:29" x14ac:dyDescent="0.3">
      <c r="A22" s="41">
        <v>1</v>
      </c>
      <c r="B22" s="6" t="s">
        <v>90</v>
      </c>
      <c r="C22" s="6">
        <v>31446</v>
      </c>
      <c r="D22" s="42"/>
      <c r="E22" s="6"/>
      <c r="F22" s="6"/>
      <c r="G22" s="6"/>
      <c r="H22" s="6"/>
      <c r="I22" s="6"/>
      <c r="J22" s="6"/>
      <c r="K22" s="6"/>
      <c r="L22" s="6"/>
      <c r="M22" s="41">
        <v>1</v>
      </c>
      <c r="N22" s="6" t="s">
        <v>134</v>
      </c>
      <c r="O22" s="6">
        <v>154090</v>
      </c>
      <c r="P22" s="42"/>
      <c r="Q22" s="6"/>
      <c r="R22" s="6"/>
      <c r="S22" s="6"/>
      <c r="T22" s="6"/>
      <c r="U22" s="6"/>
      <c r="V22" s="6"/>
      <c r="W22" s="6"/>
      <c r="X22" s="6"/>
      <c r="Y22" s="6"/>
      <c r="Z22" s="6"/>
      <c r="AA22" s="6"/>
      <c r="AB22" s="6"/>
      <c r="AC22" s="6"/>
    </row>
    <row r="23" spans="1:29" x14ac:dyDescent="0.3">
      <c r="A23" s="41">
        <v>2</v>
      </c>
      <c r="B23" s="6" t="s">
        <v>105</v>
      </c>
      <c r="C23" s="6">
        <v>2255</v>
      </c>
      <c r="D23" s="42"/>
      <c r="E23" s="6"/>
      <c r="F23" s="6"/>
      <c r="G23" s="6"/>
      <c r="H23" s="6"/>
      <c r="I23" s="6"/>
      <c r="J23" s="6"/>
      <c r="K23" s="6"/>
      <c r="L23" s="6"/>
      <c r="M23" s="41">
        <v>2</v>
      </c>
      <c r="N23" s="6" t="s">
        <v>118</v>
      </c>
      <c r="O23" s="6">
        <v>6413</v>
      </c>
      <c r="P23" s="42"/>
      <c r="Q23" s="6"/>
      <c r="R23" s="6"/>
      <c r="S23" s="6"/>
      <c r="T23" s="6"/>
      <c r="U23" s="6"/>
      <c r="V23" s="6"/>
      <c r="W23" s="6"/>
      <c r="X23" s="6"/>
      <c r="Y23" s="6"/>
      <c r="Z23" s="6"/>
      <c r="AA23" s="6"/>
      <c r="AB23" s="6"/>
      <c r="AC23" s="6"/>
    </row>
    <row r="24" spans="1:29" x14ac:dyDescent="0.3">
      <c r="A24" s="41">
        <v>3</v>
      </c>
      <c r="B24" s="6" t="s">
        <v>107</v>
      </c>
      <c r="C24" s="6">
        <v>2503</v>
      </c>
      <c r="D24" s="42"/>
      <c r="E24" s="6"/>
      <c r="F24" s="6"/>
      <c r="G24" s="6"/>
      <c r="H24" s="6"/>
      <c r="I24" s="6"/>
      <c r="J24" s="6"/>
      <c r="K24" s="6"/>
      <c r="L24" s="6"/>
      <c r="M24" s="41">
        <v>3</v>
      </c>
      <c r="N24" s="6" t="s">
        <v>119</v>
      </c>
      <c r="O24" s="6">
        <v>7175</v>
      </c>
      <c r="P24" s="42"/>
      <c r="Q24" s="6"/>
      <c r="R24" s="6"/>
      <c r="S24" s="6"/>
      <c r="T24" s="6"/>
      <c r="U24" s="6"/>
      <c r="V24" s="6"/>
      <c r="W24" s="6"/>
      <c r="X24" s="6"/>
      <c r="Y24" s="6"/>
      <c r="Z24" s="6"/>
      <c r="AA24" s="6"/>
      <c r="AB24" s="6"/>
      <c r="AC24" s="6"/>
    </row>
    <row r="25" spans="1:29" x14ac:dyDescent="0.3">
      <c r="A25" s="41">
        <v>4</v>
      </c>
      <c r="B25" s="6" t="s">
        <v>108</v>
      </c>
      <c r="C25" s="6">
        <v>2381</v>
      </c>
      <c r="D25" s="42"/>
      <c r="E25" s="6"/>
      <c r="F25" s="6"/>
      <c r="G25" s="6"/>
      <c r="H25" s="6"/>
      <c r="I25" s="6"/>
      <c r="J25" s="6"/>
      <c r="K25" s="6"/>
      <c r="L25" s="6"/>
      <c r="M25" s="41">
        <v>4</v>
      </c>
      <c r="N25" s="6" t="s">
        <v>120</v>
      </c>
      <c r="O25" s="6">
        <v>7214</v>
      </c>
      <c r="P25" s="42"/>
      <c r="Q25" s="6"/>
      <c r="R25" s="6"/>
      <c r="S25" s="6"/>
      <c r="T25" s="6"/>
      <c r="U25" s="6"/>
      <c r="V25" s="6"/>
      <c r="W25" s="6"/>
      <c r="X25" s="6"/>
      <c r="Y25" s="6"/>
      <c r="Z25" s="6"/>
      <c r="AA25" s="6"/>
      <c r="AB25" s="6"/>
      <c r="AC25" s="6"/>
    </row>
    <row r="26" spans="1:29" x14ac:dyDescent="0.3">
      <c r="A26" s="41">
        <v>5</v>
      </c>
      <c r="B26" s="6" t="s">
        <v>109</v>
      </c>
      <c r="C26" s="6">
        <v>2095</v>
      </c>
      <c r="D26" s="42"/>
      <c r="E26" s="6"/>
      <c r="F26" s="6"/>
      <c r="G26" s="6"/>
      <c r="H26" s="6"/>
      <c r="I26" s="6"/>
      <c r="J26" s="6"/>
      <c r="K26" s="6"/>
      <c r="L26" s="6"/>
      <c r="M26" s="41">
        <v>5</v>
      </c>
      <c r="N26" s="6" t="s">
        <v>121</v>
      </c>
      <c r="O26" s="6">
        <v>7959</v>
      </c>
      <c r="P26" s="42"/>
      <c r="Q26" s="6"/>
      <c r="R26" s="6"/>
      <c r="S26" s="6"/>
      <c r="T26" s="6"/>
      <c r="U26" s="6"/>
      <c r="V26" s="6"/>
      <c r="W26" s="6"/>
      <c r="X26" s="6"/>
      <c r="Y26" s="6"/>
      <c r="Z26" s="6"/>
      <c r="AA26" s="6"/>
      <c r="AB26" s="6"/>
      <c r="AC26" s="6"/>
    </row>
    <row r="27" spans="1:29" x14ac:dyDescent="0.3">
      <c r="A27" s="41">
        <v>6</v>
      </c>
      <c r="B27" s="6" t="s">
        <v>110</v>
      </c>
      <c r="C27" s="6">
        <v>2458</v>
      </c>
      <c r="D27" s="42"/>
      <c r="E27" s="6"/>
      <c r="F27" s="6"/>
      <c r="G27" s="6"/>
      <c r="H27" s="6"/>
      <c r="I27" s="6"/>
      <c r="J27" s="6"/>
      <c r="K27" s="6"/>
      <c r="L27" s="6"/>
      <c r="M27" s="41">
        <v>6</v>
      </c>
      <c r="N27" s="6" t="s">
        <v>122</v>
      </c>
      <c r="O27" s="6">
        <v>9068</v>
      </c>
      <c r="P27" s="42"/>
      <c r="Q27" s="6"/>
      <c r="R27" s="6"/>
      <c r="S27" s="6"/>
      <c r="T27" s="6"/>
      <c r="U27" s="6"/>
      <c r="V27" s="6"/>
      <c r="W27" s="6"/>
      <c r="X27" s="6"/>
      <c r="Y27" s="6"/>
      <c r="Z27" s="6"/>
      <c r="AA27" s="6"/>
      <c r="AB27" s="6"/>
      <c r="AC27" s="6"/>
    </row>
    <row r="28" spans="1:29" x14ac:dyDescent="0.3">
      <c r="A28" s="41">
        <v>7</v>
      </c>
      <c r="B28" s="6" t="s">
        <v>111</v>
      </c>
      <c r="C28" s="6">
        <v>2704</v>
      </c>
      <c r="D28" s="42"/>
      <c r="E28" s="6"/>
      <c r="F28" s="6"/>
      <c r="G28" s="6"/>
      <c r="H28" s="6"/>
      <c r="I28" s="6"/>
      <c r="J28" s="6"/>
      <c r="K28" s="6"/>
      <c r="L28" s="6"/>
      <c r="M28" s="41">
        <v>7</v>
      </c>
      <c r="N28" s="6" t="s">
        <v>123</v>
      </c>
      <c r="O28" s="6">
        <v>11149</v>
      </c>
      <c r="P28" s="42"/>
      <c r="Q28" s="6"/>
      <c r="R28" s="6"/>
      <c r="S28" s="6"/>
      <c r="T28" s="6"/>
      <c r="U28" s="6"/>
      <c r="V28" s="6"/>
      <c r="W28" s="6"/>
      <c r="X28" s="6"/>
      <c r="Y28" s="6"/>
      <c r="Z28" s="6"/>
      <c r="AA28" s="6"/>
      <c r="AB28" s="6"/>
      <c r="AC28" s="6"/>
    </row>
    <row r="29" spans="1:29" x14ac:dyDescent="0.3">
      <c r="A29" s="41">
        <v>8</v>
      </c>
      <c r="B29" s="6" t="s">
        <v>112</v>
      </c>
      <c r="C29" s="6">
        <v>2450</v>
      </c>
      <c r="D29" s="42"/>
      <c r="E29" s="6"/>
      <c r="F29" s="6"/>
      <c r="G29" s="6"/>
      <c r="H29" s="6"/>
      <c r="I29" s="6"/>
      <c r="J29" s="6"/>
      <c r="K29" s="6"/>
      <c r="L29" s="6"/>
      <c r="M29" s="41">
        <v>8</v>
      </c>
      <c r="N29" s="6" t="s">
        <v>124</v>
      </c>
      <c r="O29" s="6">
        <v>12009</v>
      </c>
      <c r="P29" s="42"/>
      <c r="Q29" s="6"/>
      <c r="R29" s="6"/>
      <c r="S29" s="6"/>
      <c r="T29" s="6"/>
      <c r="U29" s="6"/>
      <c r="V29" s="6"/>
      <c r="W29" s="6"/>
      <c r="X29" s="6"/>
      <c r="Y29" s="6"/>
      <c r="Z29" s="6"/>
      <c r="AA29" s="6"/>
      <c r="AB29" s="6"/>
      <c r="AC29" s="6"/>
    </row>
    <row r="30" spans="1:29" x14ac:dyDescent="0.3">
      <c r="A30" s="41">
        <v>9</v>
      </c>
      <c r="B30" s="6" t="s">
        <v>113</v>
      </c>
      <c r="C30" s="6">
        <v>2125</v>
      </c>
      <c r="D30" s="42"/>
      <c r="E30" s="6"/>
      <c r="F30" s="6"/>
      <c r="G30" s="6"/>
      <c r="H30" s="6"/>
      <c r="I30" s="6"/>
      <c r="J30" s="6"/>
      <c r="K30" s="6"/>
      <c r="L30" s="6"/>
      <c r="M30" s="41">
        <v>9</v>
      </c>
      <c r="N30" s="6" t="s">
        <v>125</v>
      </c>
      <c r="O30" s="6">
        <v>13998</v>
      </c>
      <c r="P30" s="42"/>
      <c r="Q30" s="6"/>
      <c r="R30" s="6"/>
      <c r="S30" s="6"/>
      <c r="T30" s="6"/>
      <c r="U30" s="6"/>
      <c r="V30" s="6"/>
      <c r="W30" s="6"/>
      <c r="X30" s="6"/>
      <c r="Y30" s="6"/>
      <c r="Z30" s="6"/>
      <c r="AA30" s="6"/>
      <c r="AB30" s="6"/>
      <c r="AC30" s="6"/>
    </row>
    <row r="31" spans="1:29" x14ac:dyDescent="0.3">
      <c r="A31" s="41">
        <v>10</v>
      </c>
      <c r="B31" s="6" t="s">
        <v>114</v>
      </c>
      <c r="C31" s="6">
        <v>1679</v>
      </c>
      <c r="D31" s="42"/>
      <c r="E31" s="6"/>
      <c r="F31" s="6"/>
      <c r="G31" s="6"/>
      <c r="H31" s="6"/>
      <c r="I31" s="6"/>
      <c r="J31" s="6"/>
      <c r="K31" s="6"/>
      <c r="L31" s="6"/>
      <c r="M31" s="41">
        <v>10</v>
      </c>
      <c r="N31" s="6" t="s">
        <v>126</v>
      </c>
      <c r="O31" s="6">
        <v>16852</v>
      </c>
      <c r="P31" s="42"/>
      <c r="Q31" s="6"/>
      <c r="R31" s="6"/>
      <c r="S31" s="6"/>
      <c r="T31" s="6"/>
      <c r="U31" s="6"/>
      <c r="V31" s="6"/>
      <c r="W31" s="6"/>
      <c r="X31" s="6"/>
      <c r="Y31" s="6"/>
      <c r="Z31" s="6"/>
      <c r="AA31" s="6"/>
      <c r="AB31" s="6"/>
      <c r="AC31" s="6"/>
    </row>
    <row r="32" spans="1:29" x14ac:dyDescent="0.3">
      <c r="A32" s="41">
        <v>11</v>
      </c>
      <c r="B32" s="6" t="s">
        <v>115</v>
      </c>
      <c r="C32" s="6">
        <v>1630</v>
      </c>
      <c r="D32" s="42"/>
      <c r="E32" s="6"/>
      <c r="F32" s="6"/>
      <c r="G32" s="6"/>
      <c r="H32" s="6"/>
      <c r="I32" s="6"/>
      <c r="J32" s="6"/>
      <c r="K32" s="6"/>
      <c r="L32" s="6"/>
      <c r="M32" s="41">
        <v>11</v>
      </c>
      <c r="N32" s="6" t="s">
        <v>127</v>
      </c>
      <c r="O32" s="6">
        <v>17595</v>
      </c>
      <c r="P32" s="42"/>
      <c r="Q32" s="6"/>
      <c r="R32" s="6"/>
      <c r="S32" s="6"/>
      <c r="T32" s="6"/>
      <c r="U32" s="6"/>
      <c r="V32" s="6"/>
      <c r="W32" s="6"/>
      <c r="X32" s="6"/>
      <c r="Y32" s="6"/>
      <c r="Z32" s="6"/>
      <c r="AA32" s="6"/>
      <c r="AB32" s="6"/>
      <c r="AC32" s="6"/>
    </row>
    <row r="33" spans="1:29" x14ac:dyDescent="0.3">
      <c r="A33" s="43">
        <v>12</v>
      </c>
      <c r="B33" s="44" t="s">
        <v>116</v>
      </c>
      <c r="C33" s="44">
        <v>2482</v>
      </c>
      <c r="D33" s="45"/>
      <c r="E33" s="6"/>
      <c r="F33" s="6"/>
      <c r="G33" s="6"/>
      <c r="H33" s="6"/>
      <c r="I33" s="6"/>
      <c r="J33" s="6"/>
      <c r="K33" s="6"/>
      <c r="L33" s="6"/>
      <c r="M33" s="43">
        <v>12</v>
      </c>
      <c r="N33" s="44" t="s">
        <v>128</v>
      </c>
      <c r="O33" s="44">
        <v>19982</v>
      </c>
      <c r="P33" s="45"/>
      <c r="Q33" s="6"/>
      <c r="R33" s="6"/>
      <c r="S33" s="6"/>
      <c r="T33" s="6"/>
      <c r="U33" s="6"/>
      <c r="V33" s="6"/>
      <c r="W33" s="6"/>
      <c r="X33" s="6"/>
      <c r="Y33" s="6"/>
      <c r="Z33" s="6"/>
      <c r="AA33" s="6"/>
      <c r="AB33" s="6"/>
      <c r="AC33" s="6"/>
    </row>
    <row r="34" spans="1:29" x14ac:dyDescent="0.3">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row>
    <row r="35" spans="1:29" x14ac:dyDescent="0.3">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row>
    <row r="36" spans="1:29" x14ac:dyDescent="0.3">
      <c r="A36" s="6" t="s">
        <v>133</v>
      </c>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row>
    <row r="37" spans="1:29" x14ac:dyDescent="0.3">
      <c r="A37" s="21"/>
      <c r="B37" s="22">
        <v>2014</v>
      </c>
      <c r="C37" s="22">
        <v>2015</v>
      </c>
      <c r="D37" s="22">
        <v>2016</v>
      </c>
      <c r="E37" s="22">
        <v>2017</v>
      </c>
      <c r="F37" s="22">
        <v>2018</v>
      </c>
      <c r="G37" s="22">
        <v>2019</v>
      </c>
      <c r="H37" s="22">
        <v>2020</v>
      </c>
      <c r="I37" s="22">
        <v>2021</v>
      </c>
      <c r="J37" s="22">
        <v>2022</v>
      </c>
      <c r="K37" s="22">
        <v>2023</v>
      </c>
      <c r="L37" s="23">
        <v>2024</v>
      </c>
      <c r="M37" s="6"/>
      <c r="N37" s="6"/>
      <c r="O37" s="6"/>
      <c r="P37" s="6"/>
      <c r="Q37" s="6"/>
      <c r="R37" s="6"/>
      <c r="S37" s="6"/>
      <c r="T37" s="6"/>
      <c r="U37" s="6"/>
      <c r="V37" s="6"/>
      <c r="W37" s="6"/>
      <c r="X37" s="6"/>
      <c r="Y37" s="6"/>
      <c r="Z37" s="6"/>
      <c r="AA37" s="6"/>
      <c r="AB37" s="6"/>
      <c r="AC37" s="6"/>
    </row>
    <row r="38" spans="1:29" x14ac:dyDescent="0.3">
      <c r="A38" s="24" t="s">
        <v>93</v>
      </c>
      <c r="B38" s="25">
        <v>2255</v>
      </c>
      <c r="C38" s="25">
        <v>2503</v>
      </c>
      <c r="D38" s="25">
        <v>2381</v>
      </c>
      <c r="E38" s="25">
        <v>2095</v>
      </c>
      <c r="F38" s="25">
        <v>2458</v>
      </c>
      <c r="G38" s="25">
        <v>2704</v>
      </c>
      <c r="H38" s="25">
        <v>2450</v>
      </c>
      <c r="I38" s="25">
        <v>2125</v>
      </c>
      <c r="J38" s="25">
        <v>1679</v>
      </c>
      <c r="K38" s="25">
        <v>1630</v>
      </c>
      <c r="L38" s="26">
        <v>2482</v>
      </c>
      <c r="M38" s="6"/>
      <c r="N38" s="6"/>
      <c r="O38" s="6"/>
      <c r="P38" s="6"/>
      <c r="Q38" s="6"/>
      <c r="R38" s="6"/>
      <c r="S38" s="6"/>
      <c r="T38" s="6"/>
      <c r="U38" s="6"/>
      <c r="V38" s="6"/>
      <c r="W38" s="6"/>
      <c r="X38" s="6"/>
      <c r="Y38" s="6"/>
      <c r="Z38" s="6"/>
      <c r="AA38" s="6"/>
      <c r="AB38" s="6"/>
      <c r="AC38" s="6"/>
    </row>
    <row r="39" spans="1:29" x14ac:dyDescent="0.3">
      <c r="A39" s="27" t="s">
        <v>94</v>
      </c>
      <c r="B39" s="28">
        <v>6413</v>
      </c>
      <c r="C39" s="28">
        <v>7175</v>
      </c>
      <c r="D39" s="28">
        <v>7214</v>
      </c>
      <c r="E39" s="28">
        <v>7959</v>
      </c>
      <c r="F39" s="28">
        <v>9068</v>
      </c>
      <c r="G39" s="28">
        <v>11149</v>
      </c>
      <c r="H39" s="28">
        <v>12009</v>
      </c>
      <c r="I39" s="28">
        <v>13998</v>
      </c>
      <c r="J39" s="28">
        <v>16852</v>
      </c>
      <c r="K39" s="28">
        <v>17595</v>
      </c>
      <c r="L39" s="28">
        <v>19982</v>
      </c>
      <c r="M39" s="6"/>
      <c r="N39" s="6"/>
      <c r="O39" s="6"/>
      <c r="P39" s="6"/>
      <c r="Q39" s="6"/>
      <c r="R39" s="6"/>
      <c r="S39" s="6"/>
      <c r="T39" s="6"/>
      <c r="U39" s="6"/>
      <c r="V39" s="6"/>
      <c r="W39" s="6"/>
      <c r="X39" s="6"/>
      <c r="Y39" s="6"/>
      <c r="Z39" s="6"/>
      <c r="AA39" s="6"/>
      <c r="AB39" s="6"/>
      <c r="AC39" s="6"/>
    </row>
    <row r="40" spans="1:29" x14ac:dyDescent="0.3">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row>
    <row r="41" spans="1:29" x14ac:dyDescent="0.3">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row>
    <row r="42" spans="1:29" x14ac:dyDescent="0.3">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row>
    <row r="43" spans="1:29" x14ac:dyDescent="0.3">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row>
    <row r="44" spans="1:29" x14ac:dyDescent="0.3">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row>
    <row r="45" spans="1:29" x14ac:dyDescent="0.3">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row>
    <row r="46" spans="1:29" x14ac:dyDescent="0.3">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row>
    <row r="47" spans="1:29" x14ac:dyDescent="0.3">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row>
    <row r="48" spans="1:29" x14ac:dyDescent="0.3">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row>
    <row r="49" spans="1:30" x14ac:dyDescent="0.3">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row>
    <row r="50" spans="1:30" x14ac:dyDescent="0.3">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row>
    <row r="51" spans="1:30" x14ac:dyDescent="0.3">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row>
    <row r="52" spans="1:30" x14ac:dyDescent="0.3">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row>
    <row r="53" spans="1:30" x14ac:dyDescent="0.3">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row>
    <row r="54" spans="1:30" x14ac:dyDescent="0.3">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row>
    <row r="55" spans="1:30" x14ac:dyDescent="0.3">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row>
    <row r="56" spans="1:30" x14ac:dyDescent="0.3">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row>
    <row r="57" spans="1:30" x14ac:dyDescent="0.3">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row>
    <row r="58" spans="1:30" x14ac:dyDescent="0.3">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row>
    <row r="59" spans="1:30" x14ac:dyDescent="0.3">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row>
    <row r="60" spans="1:30" x14ac:dyDescent="0.3">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row>
    <row r="61" spans="1:30" x14ac:dyDescent="0.3">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row>
    <row r="62" spans="1:30" x14ac:dyDescent="0.3">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row>
    <row r="63" spans="1:30" x14ac:dyDescent="0.3">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row>
    <row r="64" spans="1:30" x14ac:dyDescent="0.3">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row>
    <row r="65" spans="1:30" x14ac:dyDescent="0.3">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row>
    <row r="66" spans="1:30" x14ac:dyDescent="0.3">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row>
    <row r="67" spans="1:30" x14ac:dyDescent="0.3">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row>
    <row r="68" spans="1:30" x14ac:dyDescent="0.3">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row>
    <row r="69" spans="1:30" x14ac:dyDescent="0.3">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row>
    <row r="70" spans="1:30" x14ac:dyDescent="0.3">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row>
    <row r="71" spans="1:30" x14ac:dyDescent="0.3">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row>
  </sheetData>
  <mergeCells count="24">
    <mergeCell ref="A6:J6"/>
    <mergeCell ref="M6:V6"/>
    <mergeCell ref="A7:J7"/>
    <mergeCell ref="M7:V7"/>
    <mergeCell ref="A8:J8"/>
    <mergeCell ref="M8:V8"/>
    <mergeCell ref="A9:J9"/>
    <mergeCell ref="M9:V9"/>
    <mergeCell ref="A10:J10"/>
    <mergeCell ref="M10:V10"/>
    <mergeCell ref="A11:J11"/>
    <mergeCell ref="M11:V11"/>
    <mergeCell ref="A12:J12"/>
    <mergeCell ref="M12:V12"/>
    <mergeCell ref="A13:J13"/>
    <mergeCell ref="M13:V13"/>
    <mergeCell ref="A14:J14"/>
    <mergeCell ref="M14:V14"/>
    <mergeCell ref="A15:J15"/>
    <mergeCell ref="M15:V15"/>
    <mergeCell ref="A16:J16"/>
    <mergeCell ref="M16:V16"/>
    <mergeCell ref="A17:J17"/>
    <mergeCell ref="M17:V17"/>
  </mergeCells>
  <phoneticPr fontId="16"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175F2-D65B-4362-B3EB-2BE61EDEE8F7}">
  <dimension ref="A1:AS143"/>
  <sheetViews>
    <sheetView tabSelected="1" zoomScale="55" zoomScaleNormal="55" workbookViewId="0">
      <selection activeCell="W59" sqref="W59"/>
    </sheetView>
  </sheetViews>
  <sheetFormatPr defaultRowHeight="14" x14ac:dyDescent="0.3"/>
  <sheetData>
    <row r="1" spans="1:45" x14ac:dyDescent="0.3">
      <c r="A1" s="6"/>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row>
    <row r="2" spans="1:45" x14ac:dyDescent="0.3">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row>
    <row r="3" spans="1:45" x14ac:dyDescent="0.3">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row>
    <row r="4" spans="1:45" x14ac:dyDescent="0.3">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row>
    <row r="5" spans="1:45" x14ac:dyDescent="0.3">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row>
    <row r="6" spans="1:45" x14ac:dyDescent="0.3">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row>
    <row r="7" spans="1:45" x14ac:dyDescent="0.3">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row>
    <row r="8" spans="1:45" x14ac:dyDescent="0.3">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row>
    <row r="9" spans="1:45" x14ac:dyDescent="0.3">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row>
    <row r="10" spans="1:45" x14ac:dyDescent="0.3">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row>
    <row r="11" spans="1:45" x14ac:dyDescent="0.3">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row>
    <row r="12" spans="1:45" x14ac:dyDescent="0.3">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row>
    <row r="13" spans="1:45" x14ac:dyDescent="0.3">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row>
    <row r="14" spans="1:45" x14ac:dyDescent="0.3">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row>
    <row r="15" spans="1:45" x14ac:dyDescent="0.3">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row>
    <row r="16" spans="1:45" x14ac:dyDescent="0.3">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row>
    <row r="17" spans="1:45" x14ac:dyDescent="0.3">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row>
    <row r="18" spans="1:45" x14ac:dyDescent="0.3">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row>
    <row r="19" spans="1:45" x14ac:dyDescent="0.3">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row>
    <row r="20" spans="1:45" x14ac:dyDescent="0.3">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row>
    <row r="21" spans="1:45" x14ac:dyDescent="0.3">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row>
    <row r="22" spans="1:45" x14ac:dyDescent="0.3">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row>
    <row r="23" spans="1:45" x14ac:dyDescent="0.3">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row>
    <row r="24" spans="1:45" x14ac:dyDescent="0.3">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row>
    <row r="25" spans="1:45" x14ac:dyDescent="0.3">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row>
    <row r="26" spans="1:45" ht="23" x14ac:dyDescent="0.3">
      <c r="A26" s="6"/>
      <c r="B26" s="48" t="s">
        <v>158</v>
      </c>
      <c r="C26" s="48"/>
      <c r="D26" s="48"/>
      <c r="E26" s="48"/>
      <c r="F26" s="48"/>
      <c r="G26" s="48"/>
      <c r="H26" s="48"/>
      <c r="I26" s="48"/>
      <c r="J26" s="48"/>
      <c r="K26" s="48"/>
      <c r="L26" s="48"/>
      <c r="M26" s="48"/>
      <c r="N26" s="48"/>
      <c r="O26" s="48"/>
      <c r="P26" s="48"/>
      <c r="Q26" s="48"/>
      <c r="R26" s="48"/>
      <c r="S26" s="48"/>
      <c r="T26" s="48"/>
      <c r="U26" s="6"/>
      <c r="V26" s="6"/>
      <c r="W26" s="6"/>
      <c r="X26" s="48" t="s">
        <v>161</v>
      </c>
      <c r="Y26" s="48"/>
      <c r="Z26" s="48"/>
      <c r="AA26" s="48"/>
      <c r="AB26" s="48"/>
      <c r="AC26" s="48"/>
      <c r="AD26" s="48"/>
      <c r="AE26" s="48"/>
      <c r="AF26" s="48"/>
      <c r="AG26" s="48"/>
      <c r="AH26" s="48"/>
      <c r="AI26" s="48"/>
      <c r="AJ26" s="48"/>
      <c r="AK26" s="48"/>
      <c r="AL26" s="48"/>
      <c r="AM26" s="48"/>
      <c r="AN26" s="48"/>
      <c r="AO26" s="48"/>
      <c r="AP26" s="48"/>
      <c r="AQ26" s="6"/>
      <c r="AR26" s="6"/>
      <c r="AS26" s="6"/>
    </row>
    <row r="27" spans="1:45" x14ac:dyDescent="0.3">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row>
    <row r="28" spans="1:45" x14ac:dyDescent="0.3">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row>
    <row r="29" spans="1:45" x14ac:dyDescent="0.3">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row>
    <row r="30" spans="1:45" x14ac:dyDescent="0.3">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row>
    <row r="31" spans="1:45" x14ac:dyDescent="0.3">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row>
    <row r="32" spans="1:45" x14ac:dyDescent="0.3">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row>
    <row r="33" spans="1:45" x14ac:dyDescent="0.3">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row>
    <row r="34" spans="1:45" x14ac:dyDescent="0.3">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row>
    <row r="35" spans="1:45" x14ac:dyDescent="0.3">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row>
    <row r="36" spans="1:45" x14ac:dyDescent="0.3">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row>
    <row r="37" spans="1:45" x14ac:dyDescent="0.3">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row>
    <row r="38" spans="1:45" x14ac:dyDescent="0.3">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row>
    <row r="39" spans="1:45" x14ac:dyDescent="0.3">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row>
    <row r="40" spans="1:45" x14ac:dyDescent="0.3">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row>
    <row r="41" spans="1:45" x14ac:dyDescent="0.3">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row>
    <row r="42" spans="1:45" x14ac:dyDescent="0.3">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row>
    <row r="43" spans="1:45" x14ac:dyDescent="0.3">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row>
    <row r="44" spans="1:45" x14ac:dyDescent="0.3">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row>
    <row r="45" spans="1:45" x14ac:dyDescent="0.3">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row>
    <row r="46" spans="1:45" x14ac:dyDescent="0.3">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row>
    <row r="47" spans="1:45" x14ac:dyDescent="0.3">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row>
    <row r="48" spans="1:45" x14ac:dyDescent="0.3">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row>
    <row r="49" spans="1:45" x14ac:dyDescent="0.3">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row>
    <row r="50" spans="1:45" x14ac:dyDescent="0.3">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row>
    <row r="51" spans="1:45" x14ac:dyDescent="0.3">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row>
    <row r="52" spans="1:45" ht="23" x14ac:dyDescent="0.3">
      <c r="A52" s="6"/>
      <c r="B52" s="48" t="s">
        <v>159</v>
      </c>
      <c r="C52" s="48"/>
      <c r="D52" s="48"/>
      <c r="E52" s="48"/>
      <c r="F52" s="48"/>
      <c r="G52" s="48"/>
      <c r="H52" s="48"/>
      <c r="I52" s="48"/>
      <c r="J52" s="48"/>
      <c r="K52" s="48"/>
      <c r="L52" s="48"/>
      <c r="M52" s="48"/>
      <c r="N52" s="48"/>
      <c r="O52" s="48"/>
      <c r="P52" s="48"/>
      <c r="Q52" s="48"/>
      <c r="R52" s="48"/>
      <c r="S52" s="48"/>
      <c r="T52" s="48"/>
      <c r="U52" s="6"/>
      <c r="V52" s="6"/>
      <c r="W52" s="6"/>
      <c r="X52" s="48" t="s">
        <v>162</v>
      </c>
      <c r="Y52" s="48"/>
      <c r="Z52" s="48"/>
      <c r="AA52" s="48"/>
      <c r="AB52" s="48"/>
      <c r="AC52" s="48"/>
      <c r="AD52" s="48"/>
      <c r="AE52" s="48"/>
      <c r="AF52" s="48"/>
      <c r="AG52" s="48"/>
      <c r="AH52" s="48"/>
      <c r="AI52" s="48"/>
      <c r="AJ52" s="48"/>
      <c r="AK52" s="48"/>
      <c r="AL52" s="48"/>
      <c r="AM52" s="48"/>
      <c r="AN52" s="48"/>
      <c r="AO52" s="48"/>
      <c r="AP52" s="48"/>
      <c r="AQ52" s="6"/>
      <c r="AR52" s="6"/>
      <c r="AS52" s="6"/>
    </row>
    <row r="53" spans="1:45" x14ac:dyDescent="0.3">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row>
    <row r="54" spans="1:45" x14ac:dyDescent="0.3">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row>
    <row r="55" spans="1:45" x14ac:dyDescent="0.3">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row>
    <row r="56" spans="1:45" x14ac:dyDescent="0.3">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row>
    <row r="57" spans="1:45" x14ac:dyDescent="0.3">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row>
    <row r="58" spans="1:45" x14ac:dyDescent="0.3">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row>
    <row r="59" spans="1:45" x14ac:dyDescent="0.3">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row>
    <row r="60" spans="1:45" x14ac:dyDescent="0.3">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row>
    <row r="61" spans="1:45" x14ac:dyDescent="0.3">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row>
    <row r="62" spans="1:45" x14ac:dyDescent="0.3">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row>
    <row r="63" spans="1:45" x14ac:dyDescent="0.3">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row>
    <row r="64" spans="1:45" x14ac:dyDescent="0.3">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row>
    <row r="65" spans="1:45" x14ac:dyDescent="0.3">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row>
    <row r="66" spans="1:45" x14ac:dyDescent="0.3">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row>
    <row r="67" spans="1:45" x14ac:dyDescent="0.3">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row>
    <row r="68" spans="1:45" x14ac:dyDescent="0.3">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row>
    <row r="69" spans="1:45" x14ac:dyDescent="0.3">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row>
    <row r="70" spans="1:45" x14ac:dyDescent="0.3">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row>
    <row r="71" spans="1:45" x14ac:dyDescent="0.3">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row>
    <row r="72" spans="1:45" x14ac:dyDescent="0.3">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row>
    <row r="73" spans="1:45" x14ac:dyDescent="0.3">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row>
    <row r="74" spans="1:45" x14ac:dyDescent="0.3">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row>
    <row r="75" spans="1:45" x14ac:dyDescent="0.3">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row>
    <row r="76" spans="1:45" x14ac:dyDescent="0.3">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row>
    <row r="77" spans="1:45" ht="23" x14ac:dyDescent="0.3">
      <c r="A77" s="6"/>
      <c r="B77" s="48" t="s">
        <v>160</v>
      </c>
      <c r="C77" s="48"/>
      <c r="D77" s="48"/>
      <c r="E77" s="48"/>
      <c r="F77" s="48"/>
      <c r="G77" s="48"/>
      <c r="H77" s="48"/>
      <c r="I77" s="48"/>
      <c r="J77" s="48"/>
      <c r="K77" s="48"/>
      <c r="L77" s="48"/>
      <c r="M77" s="48"/>
      <c r="N77" s="48"/>
      <c r="O77" s="48"/>
      <c r="P77" s="48"/>
      <c r="Q77" s="48"/>
      <c r="R77" s="48"/>
      <c r="S77" s="48"/>
      <c r="T77" s="48"/>
      <c r="U77" s="6"/>
      <c r="V77" s="6"/>
      <c r="W77" s="6"/>
      <c r="X77" s="48" t="s">
        <v>163</v>
      </c>
      <c r="Y77" s="48"/>
      <c r="Z77" s="48"/>
      <c r="AA77" s="48"/>
      <c r="AB77" s="48"/>
      <c r="AC77" s="48"/>
      <c r="AD77" s="48"/>
      <c r="AE77" s="48"/>
      <c r="AF77" s="48"/>
      <c r="AG77" s="48"/>
      <c r="AH77" s="48"/>
      <c r="AI77" s="48"/>
      <c r="AJ77" s="48"/>
      <c r="AK77" s="48"/>
      <c r="AL77" s="48"/>
      <c r="AM77" s="48"/>
      <c r="AN77" s="48"/>
      <c r="AO77" s="48"/>
      <c r="AP77" s="48"/>
      <c r="AQ77" s="6"/>
      <c r="AR77" s="6"/>
      <c r="AS77" s="6"/>
    </row>
    <row r="78" spans="1:45" x14ac:dyDescent="0.3">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row>
    <row r="79" spans="1:45" x14ac:dyDescent="0.3">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row>
    <row r="80" spans="1:45" x14ac:dyDescent="0.3">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row>
    <row r="81" spans="1:45" x14ac:dyDescent="0.3">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row>
    <row r="82" spans="1:45" x14ac:dyDescent="0.3">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row>
    <row r="83" spans="1:45" x14ac:dyDescent="0.3">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row>
    <row r="84" spans="1:45" x14ac:dyDescent="0.3">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row>
    <row r="85" spans="1:45" x14ac:dyDescent="0.3">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row>
    <row r="86" spans="1:45" x14ac:dyDescent="0.3">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row>
    <row r="87" spans="1:45" x14ac:dyDescent="0.3">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row>
    <row r="88" spans="1:45" x14ac:dyDescent="0.3">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row>
    <row r="89" spans="1:45" x14ac:dyDescent="0.3">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row>
    <row r="90" spans="1:45" x14ac:dyDescent="0.3">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row>
    <row r="91" spans="1:45" x14ac:dyDescent="0.3">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row>
    <row r="92" spans="1:45" x14ac:dyDescent="0.3">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row>
    <row r="93" spans="1:45" x14ac:dyDescent="0.3">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row>
    <row r="94" spans="1:45" x14ac:dyDescent="0.3">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row>
    <row r="95" spans="1:45" x14ac:dyDescent="0.3">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row>
    <row r="96" spans="1:45" x14ac:dyDescent="0.3">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row>
    <row r="97" spans="1:39" x14ac:dyDescent="0.3">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row>
    <row r="98" spans="1:39" x14ac:dyDescent="0.3">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row>
    <row r="99" spans="1:39" x14ac:dyDescent="0.3">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row>
    <row r="100" spans="1:39" x14ac:dyDescent="0.3">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row>
    <row r="101" spans="1:39" x14ac:dyDescent="0.3">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row>
    <row r="102" spans="1:39" x14ac:dyDescent="0.3">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row>
    <row r="103" spans="1:39" x14ac:dyDescent="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row>
    <row r="104" spans="1:39" x14ac:dyDescent="0.3">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row>
    <row r="105" spans="1:39" x14ac:dyDescent="0.3">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row>
    <row r="106" spans="1:39" x14ac:dyDescent="0.3">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row>
    <row r="107" spans="1:39" x14ac:dyDescent="0.3">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row>
    <row r="108" spans="1:39" x14ac:dyDescent="0.3">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row>
    <row r="109" spans="1:39" x14ac:dyDescent="0.3">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row>
    <row r="110" spans="1:39" x14ac:dyDescent="0.3">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row>
    <row r="111" spans="1:39" x14ac:dyDescent="0.3">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row>
    <row r="112" spans="1:39" x14ac:dyDescent="0.3">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row>
    <row r="113" spans="1:39" x14ac:dyDescent="0.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row>
    <row r="114" spans="1:39" x14ac:dyDescent="0.3">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row>
    <row r="115" spans="1:39" x14ac:dyDescent="0.3">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row>
    <row r="116" spans="1:39" x14ac:dyDescent="0.3">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row>
    <row r="117" spans="1:39" x14ac:dyDescent="0.3">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row>
    <row r="118" spans="1:39" x14ac:dyDescent="0.3">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row>
    <row r="119" spans="1:39" x14ac:dyDescent="0.3">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row>
    <row r="120" spans="1:39" x14ac:dyDescent="0.3">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row>
    <row r="121" spans="1:39" x14ac:dyDescent="0.3">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row>
    <row r="122" spans="1:39" x14ac:dyDescent="0.3">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row>
    <row r="123" spans="1:39" x14ac:dyDescent="0.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row>
    <row r="124" spans="1:39" x14ac:dyDescent="0.3">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row>
    <row r="125" spans="1:39" x14ac:dyDescent="0.3">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row>
    <row r="126" spans="1:39" x14ac:dyDescent="0.3">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row>
    <row r="127" spans="1:39" x14ac:dyDescent="0.3">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row>
    <row r="128" spans="1:39" x14ac:dyDescent="0.3">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row>
    <row r="129" spans="1:39" x14ac:dyDescent="0.3">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row>
    <row r="130" spans="1:39" x14ac:dyDescent="0.3">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row>
    <row r="131" spans="1:39" x14ac:dyDescent="0.3">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row>
    <row r="132" spans="1:39" x14ac:dyDescent="0.3">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row>
    <row r="133" spans="1:39" x14ac:dyDescent="0.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row>
    <row r="134" spans="1:39" x14ac:dyDescent="0.3">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row>
    <row r="135" spans="1:39" x14ac:dyDescent="0.3">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row>
    <row r="136" spans="1:39" x14ac:dyDescent="0.3">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row>
    <row r="137" spans="1:39" x14ac:dyDescent="0.3">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row>
    <row r="138" spans="1:39" x14ac:dyDescent="0.3">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row>
    <row r="139" spans="1:39" x14ac:dyDescent="0.3">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row>
    <row r="140" spans="1:39" x14ac:dyDescent="0.3">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row>
    <row r="141" spans="1:39" x14ac:dyDescent="0.3">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row>
    <row r="142" spans="1:39" x14ac:dyDescent="0.3">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row>
    <row r="143" spans="1:39" x14ac:dyDescent="0.3">
      <c r="A143" s="6"/>
      <c r="B143" s="6"/>
      <c r="C143" s="6"/>
      <c r="D143" s="6"/>
      <c r="E143" s="6"/>
      <c r="F143" s="6"/>
      <c r="G143" s="6"/>
      <c r="H143" s="6"/>
      <c r="I143" s="6"/>
      <c r="J143" s="6"/>
      <c r="K143" s="6"/>
      <c r="L143" s="6"/>
      <c r="M143" s="6"/>
      <c r="N143" s="6"/>
      <c r="O143" s="6"/>
      <c r="P143" s="6"/>
      <c r="Q143" s="6"/>
      <c r="R143" s="6"/>
      <c r="S143" s="6"/>
    </row>
  </sheetData>
  <mergeCells count="6">
    <mergeCell ref="B26:T26"/>
    <mergeCell ref="B52:T52"/>
    <mergeCell ref="B77:T77"/>
    <mergeCell ref="X26:AP26"/>
    <mergeCell ref="X52:AP52"/>
    <mergeCell ref="X77:AP77"/>
  </mergeCells>
  <phoneticPr fontId="16"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C238E-ECD5-44F5-85F2-6655EB4F7169}">
  <dimension ref="A1:AP124"/>
  <sheetViews>
    <sheetView zoomScale="55" zoomScaleNormal="55" workbookViewId="0">
      <selection activeCell="L30" sqref="L30"/>
    </sheetView>
  </sheetViews>
  <sheetFormatPr defaultRowHeight="14" x14ac:dyDescent="0.3"/>
  <sheetData>
    <row r="1" spans="1:42" x14ac:dyDescent="0.3">
      <c r="A1" s="6"/>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row>
    <row r="2" spans="1:42" ht="22.5" x14ac:dyDescent="0.45">
      <c r="B2" s="29" t="s">
        <v>95</v>
      </c>
      <c r="C2" s="6"/>
      <c r="D2" s="6"/>
      <c r="E2" s="6"/>
      <c r="F2" s="6"/>
      <c r="G2" s="6"/>
      <c r="H2" s="6"/>
      <c r="I2" s="6"/>
      <c r="J2" s="6"/>
      <c r="K2" s="6"/>
      <c r="L2" s="6"/>
      <c r="M2" s="6"/>
      <c r="N2" s="6"/>
      <c r="O2" s="6"/>
      <c r="P2" s="6"/>
      <c r="Q2" s="6"/>
      <c r="R2" s="6"/>
      <c r="S2" s="6"/>
      <c r="T2" s="6"/>
      <c r="U2" s="6"/>
      <c r="V2" s="6"/>
      <c r="W2" s="29" t="s">
        <v>96</v>
      </c>
      <c r="X2" s="6"/>
      <c r="Y2" s="6"/>
      <c r="Z2" s="6"/>
      <c r="AA2" s="6"/>
      <c r="AB2" s="6"/>
      <c r="AC2" s="6"/>
      <c r="AD2" s="6"/>
      <c r="AE2" s="6"/>
      <c r="AF2" s="6"/>
      <c r="AG2" s="6"/>
      <c r="AH2" s="6"/>
      <c r="AI2" s="6"/>
      <c r="AJ2" s="6"/>
      <c r="AK2" s="6"/>
      <c r="AL2" s="6"/>
      <c r="AM2" s="6"/>
      <c r="AN2" s="6"/>
      <c r="AO2" s="6"/>
      <c r="AP2" s="6"/>
    </row>
    <row r="3" spans="1:42" x14ac:dyDescent="0.3">
      <c r="A3" s="6"/>
      <c r="B3" s="6" t="s">
        <v>92</v>
      </c>
      <c r="C3" s="6"/>
      <c r="D3" s="6"/>
      <c r="E3" s="6"/>
      <c r="F3" s="6"/>
      <c r="G3" s="6"/>
      <c r="H3" s="6"/>
      <c r="I3" s="6"/>
      <c r="J3" s="6"/>
      <c r="K3" s="6"/>
      <c r="L3" s="6"/>
      <c r="M3" s="6"/>
      <c r="N3" s="6"/>
      <c r="O3" s="6"/>
      <c r="P3" s="6"/>
      <c r="Q3" s="6"/>
      <c r="R3" s="6"/>
      <c r="S3" s="6"/>
      <c r="T3" s="6"/>
      <c r="U3" s="6"/>
      <c r="V3" s="6"/>
      <c r="W3" t="s">
        <v>90</v>
      </c>
      <c r="X3" s="6"/>
      <c r="Y3" s="6"/>
      <c r="Z3" s="6"/>
      <c r="AA3" s="6"/>
      <c r="AB3" s="6"/>
      <c r="AC3" s="6"/>
      <c r="AD3" s="6"/>
      <c r="AE3" s="6"/>
      <c r="AF3" s="6"/>
      <c r="AG3" s="6"/>
      <c r="AH3" s="6"/>
      <c r="AI3" s="6"/>
      <c r="AJ3" s="6"/>
      <c r="AK3" s="6"/>
      <c r="AL3" s="6"/>
      <c r="AM3" s="6"/>
      <c r="AN3" s="6"/>
      <c r="AO3" s="6"/>
      <c r="AP3" s="6"/>
    </row>
    <row r="4" spans="1:42" x14ac:dyDescent="0.3">
      <c r="A4" s="6"/>
      <c r="B4" s="6"/>
      <c r="C4" s="6"/>
      <c r="D4" s="6"/>
      <c r="E4" s="6"/>
      <c r="F4" s="6"/>
      <c r="G4" s="6"/>
      <c r="H4" s="6"/>
      <c r="I4" s="6"/>
      <c r="J4" s="6"/>
      <c r="K4" s="6"/>
      <c r="L4" s="6"/>
      <c r="M4" s="6"/>
      <c r="N4" s="6"/>
      <c r="O4" s="6"/>
      <c r="P4" s="6"/>
      <c r="Q4" s="6"/>
      <c r="R4" s="6"/>
      <c r="S4" s="6"/>
      <c r="T4" s="6"/>
      <c r="U4" s="6"/>
      <c r="V4" s="6"/>
      <c r="W4" s="6" t="s">
        <v>91</v>
      </c>
      <c r="X4" s="6"/>
      <c r="Y4" s="6"/>
      <c r="Z4" s="6"/>
      <c r="AA4" s="6"/>
      <c r="AB4" s="6"/>
      <c r="AC4" s="6"/>
      <c r="AD4" s="6"/>
      <c r="AE4" s="6"/>
      <c r="AF4" s="6"/>
      <c r="AG4" s="6"/>
      <c r="AH4" s="6"/>
      <c r="AI4" s="6"/>
      <c r="AJ4" s="6"/>
      <c r="AK4" s="6"/>
      <c r="AL4" s="6"/>
      <c r="AM4" s="6"/>
      <c r="AN4" s="6"/>
      <c r="AO4" s="6"/>
      <c r="AP4" s="6"/>
    </row>
    <row r="5" spans="1:42" x14ac:dyDescent="0.3">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row>
    <row r="6" spans="1:42" x14ac:dyDescent="0.3">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row>
    <row r="7" spans="1:42" x14ac:dyDescent="0.3">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row>
    <row r="8" spans="1:42" x14ac:dyDescent="0.3">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row>
    <row r="9" spans="1:42" x14ac:dyDescent="0.3">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row>
    <row r="10" spans="1:42" x14ac:dyDescent="0.3">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row>
    <row r="11" spans="1:42" x14ac:dyDescent="0.3">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row>
    <row r="12" spans="1:42" x14ac:dyDescent="0.3">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row>
    <row r="13" spans="1:42" x14ac:dyDescent="0.3">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row>
    <row r="14" spans="1:42" x14ac:dyDescent="0.3">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row>
    <row r="15" spans="1:42" x14ac:dyDescent="0.3">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row>
    <row r="16" spans="1:42" x14ac:dyDescent="0.3">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row>
    <row r="17" spans="1:42" x14ac:dyDescent="0.3">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row>
    <row r="18" spans="1:42" x14ac:dyDescent="0.3">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row>
    <row r="19" spans="1:42" x14ac:dyDescent="0.3">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row>
    <row r="20" spans="1:42" x14ac:dyDescent="0.3">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row>
    <row r="21" spans="1:42" x14ac:dyDescent="0.3">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row>
    <row r="22" spans="1:42" x14ac:dyDescent="0.3">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row>
    <row r="23" spans="1:42" x14ac:dyDescent="0.3">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row>
    <row r="24" spans="1:42" x14ac:dyDescent="0.3">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row>
    <row r="25" spans="1:42" x14ac:dyDescent="0.3">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row>
    <row r="26" spans="1:42" x14ac:dyDescent="0.3">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row>
    <row r="27" spans="1:42" x14ac:dyDescent="0.3">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row>
    <row r="28" spans="1:42" x14ac:dyDescent="0.3">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row>
    <row r="29" spans="1:42" x14ac:dyDescent="0.3">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row>
    <row r="30" spans="1:42" x14ac:dyDescent="0.3">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row>
    <row r="31" spans="1:42" x14ac:dyDescent="0.3">
      <c r="A31" s="6"/>
      <c r="B31" s="6"/>
      <c r="C31" s="47" t="s">
        <v>157</v>
      </c>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row>
    <row r="32" spans="1:42" x14ac:dyDescent="0.3">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row>
    <row r="33" spans="1:42" x14ac:dyDescent="0.3">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row>
    <row r="34" spans="1:42" x14ac:dyDescent="0.3">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row>
    <row r="35" spans="1:42" x14ac:dyDescent="0.3">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row>
    <row r="36" spans="1:42" x14ac:dyDescent="0.3">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row>
    <row r="37" spans="1:42" x14ac:dyDescent="0.3">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row>
    <row r="38" spans="1:42" x14ac:dyDescent="0.3">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row>
    <row r="39" spans="1:42" x14ac:dyDescent="0.3">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row>
    <row r="40" spans="1:42" x14ac:dyDescent="0.3">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row>
    <row r="41" spans="1:42" x14ac:dyDescent="0.3">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row>
    <row r="42" spans="1:42" x14ac:dyDescent="0.3">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row>
    <row r="43" spans="1:42" x14ac:dyDescent="0.3">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row>
    <row r="44" spans="1:42" x14ac:dyDescent="0.3">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row>
    <row r="45" spans="1:42" x14ac:dyDescent="0.3">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row>
    <row r="46" spans="1:42" x14ac:dyDescent="0.3">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row>
    <row r="47" spans="1:42" x14ac:dyDescent="0.3">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row>
    <row r="48" spans="1:42" x14ac:dyDescent="0.3">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row>
    <row r="49" spans="1:42" x14ac:dyDescent="0.3">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row>
    <row r="50" spans="1:42" x14ac:dyDescent="0.3">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row>
    <row r="51" spans="1:42" x14ac:dyDescent="0.3">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row>
    <row r="52" spans="1:42" x14ac:dyDescent="0.3">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row>
    <row r="53" spans="1:42" x14ac:dyDescent="0.3">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row>
    <row r="54" spans="1:42" x14ac:dyDescent="0.3">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row>
    <row r="55" spans="1:42" x14ac:dyDescent="0.3">
      <c r="A55" s="6"/>
      <c r="B55" s="6"/>
      <c r="C55" s="47" t="s">
        <v>94</v>
      </c>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row>
    <row r="56" spans="1:42" x14ac:dyDescent="0.3">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row>
    <row r="57" spans="1:42" x14ac:dyDescent="0.3">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row>
    <row r="58" spans="1:42" x14ac:dyDescent="0.3">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row>
    <row r="59" spans="1:42" x14ac:dyDescent="0.3">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row>
    <row r="60" spans="1:42" x14ac:dyDescent="0.3">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row>
    <row r="61" spans="1:42" x14ac:dyDescent="0.3">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row>
    <row r="62" spans="1:42" x14ac:dyDescent="0.3">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row>
    <row r="63" spans="1:42" x14ac:dyDescent="0.3">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row>
    <row r="64" spans="1:42" x14ac:dyDescent="0.3">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row>
    <row r="65" spans="1:42" x14ac:dyDescent="0.3">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row>
    <row r="66" spans="1:42" x14ac:dyDescent="0.3">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row>
    <row r="67" spans="1:42" x14ac:dyDescent="0.3">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row>
    <row r="68" spans="1:42" x14ac:dyDescent="0.3">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row>
    <row r="69" spans="1:42" x14ac:dyDescent="0.3">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row>
    <row r="70" spans="1:42" x14ac:dyDescent="0.3">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row>
    <row r="71" spans="1:42" x14ac:dyDescent="0.3">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row>
    <row r="72" spans="1:42" x14ac:dyDescent="0.3">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row>
    <row r="73" spans="1:42" x14ac:dyDescent="0.3">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row>
    <row r="74" spans="1:42" x14ac:dyDescent="0.3">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row>
    <row r="75" spans="1:42" x14ac:dyDescent="0.3">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row>
    <row r="76" spans="1:42" x14ac:dyDescent="0.3">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row>
    <row r="77" spans="1:42" x14ac:dyDescent="0.3">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row>
    <row r="78" spans="1:42" x14ac:dyDescent="0.3">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row>
    <row r="79" spans="1:42" x14ac:dyDescent="0.3">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row>
    <row r="80" spans="1:42" x14ac:dyDescent="0.3">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row>
    <row r="81" spans="1:42" x14ac:dyDescent="0.3">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row>
    <row r="82" spans="1:42" x14ac:dyDescent="0.3">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row>
    <row r="83" spans="1:42" x14ac:dyDescent="0.3">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row>
    <row r="84" spans="1:42" x14ac:dyDescent="0.3">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row>
    <row r="85" spans="1:42" x14ac:dyDescent="0.3">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row>
    <row r="86" spans="1:42" x14ac:dyDescent="0.3">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row>
    <row r="87" spans="1:42" x14ac:dyDescent="0.3">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row>
    <row r="88" spans="1:42" x14ac:dyDescent="0.3">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row>
    <row r="89" spans="1:42" x14ac:dyDescent="0.3">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row>
    <row r="90" spans="1:42" x14ac:dyDescent="0.3">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row>
    <row r="91" spans="1:42" x14ac:dyDescent="0.3">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row>
    <row r="92" spans="1:42" x14ac:dyDescent="0.3">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row>
    <row r="93" spans="1:42" x14ac:dyDescent="0.3">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row>
    <row r="94" spans="1:42" x14ac:dyDescent="0.3">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row>
    <row r="95" spans="1:42" x14ac:dyDescent="0.3">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row>
    <row r="96" spans="1:42" x14ac:dyDescent="0.3">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row>
    <row r="97" spans="1:42" x14ac:dyDescent="0.3">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row>
    <row r="98" spans="1:42" x14ac:dyDescent="0.3">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row>
    <row r="99" spans="1:42" x14ac:dyDescent="0.3">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row>
    <row r="100" spans="1:42" x14ac:dyDescent="0.3">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row>
    <row r="101" spans="1:42" x14ac:dyDescent="0.3">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row>
    <row r="102" spans="1:42" x14ac:dyDescent="0.3">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row>
    <row r="103" spans="1:42" x14ac:dyDescent="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row>
    <row r="104" spans="1:42" x14ac:dyDescent="0.3">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row>
    <row r="105" spans="1:42" x14ac:dyDescent="0.3">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row>
    <row r="106" spans="1:42" x14ac:dyDescent="0.3">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row>
    <row r="107" spans="1:42" x14ac:dyDescent="0.3">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row>
    <row r="108" spans="1:42" x14ac:dyDescent="0.3">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row>
    <row r="109" spans="1:42" x14ac:dyDescent="0.3">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row>
    <row r="110" spans="1:42" x14ac:dyDescent="0.3">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row>
    <row r="111" spans="1:42" x14ac:dyDescent="0.3">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row>
    <row r="112" spans="1:42" x14ac:dyDescent="0.3">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row>
    <row r="113" spans="1:42" x14ac:dyDescent="0.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row>
    <row r="114" spans="1:42" x14ac:dyDescent="0.3">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row>
    <row r="115" spans="1:42" x14ac:dyDescent="0.3">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row>
    <row r="116" spans="1:42" x14ac:dyDescent="0.3">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row>
    <row r="117" spans="1:42" x14ac:dyDescent="0.3">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row>
    <row r="118" spans="1:42" x14ac:dyDescent="0.3">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row>
    <row r="119" spans="1:42" x14ac:dyDescent="0.3">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row>
    <row r="120" spans="1:42" x14ac:dyDescent="0.3">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row>
    <row r="121" spans="1:42" x14ac:dyDescent="0.3">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row>
    <row r="122" spans="1:42" x14ac:dyDescent="0.3">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row>
    <row r="123" spans="1:42" x14ac:dyDescent="0.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row>
    <row r="124" spans="1:42" x14ac:dyDescent="0.3">
      <c r="A124" s="6"/>
      <c r="B124" s="6"/>
      <c r="C124" s="6"/>
      <c r="D124" s="6"/>
      <c r="E124" s="6"/>
      <c r="F124" s="6"/>
      <c r="G124" s="6"/>
      <c r="H124" s="6"/>
      <c r="I124" s="6"/>
      <c r="J124" s="6"/>
      <c r="K124" s="6"/>
      <c r="L124" s="6"/>
      <c r="M124" s="6"/>
      <c r="N124" s="6"/>
      <c r="O124" s="6"/>
      <c r="P124" s="6"/>
      <c r="Q124" s="6"/>
      <c r="R124" s="6"/>
      <c r="S124" s="6"/>
      <c r="T124" s="6"/>
      <c r="U124" s="6"/>
      <c r="V124" s="6"/>
    </row>
  </sheetData>
  <phoneticPr fontId="16"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72BEE-89C0-4141-8D7C-BEB043649556}">
  <dimension ref="B1:D28"/>
  <sheetViews>
    <sheetView zoomScale="70" zoomScaleNormal="70" workbookViewId="0">
      <selection activeCell="B1" sqref="B1:C1"/>
    </sheetView>
  </sheetViews>
  <sheetFormatPr defaultRowHeight="14" x14ac:dyDescent="0.3"/>
  <cols>
    <col min="2" max="2" width="42.75" customWidth="1"/>
    <col min="3" max="3" width="88.1640625" customWidth="1"/>
    <col min="4" max="4" width="77.83203125" customWidth="1"/>
  </cols>
  <sheetData>
    <row r="1" spans="2:4" ht="17.5" x14ac:dyDescent="0.35">
      <c r="B1" s="49" t="s">
        <v>99</v>
      </c>
      <c r="C1" s="49"/>
    </row>
    <row r="2" spans="2:4" ht="18" customHeight="1" x14ac:dyDescent="0.3">
      <c r="B2" s="34" t="s">
        <v>101</v>
      </c>
      <c r="C2" s="35" t="s">
        <v>102</v>
      </c>
      <c r="D2" s="35" t="s">
        <v>147</v>
      </c>
    </row>
    <row r="3" spans="2:4" ht="15.5" x14ac:dyDescent="0.3">
      <c r="B3" s="33" t="s">
        <v>73</v>
      </c>
      <c r="C3" s="32" t="s">
        <v>17</v>
      </c>
      <c r="D3" s="32" t="s">
        <v>140</v>
      </c>
    </row>
    <row r="4" spans="2:4" ht="15.5" x14ac:dyDescent="0.3">
      <c r="B4" s="31" t="s">
        <v>36</v>
      </c>
      <c r="C4" s="30" t="s">
        <v>18</v>
      </c>
      <c r="D4" s="30" t="s">
        <v>141</v>
      </c>
    </row>
    <row r="5" spans="2:4" ht="15.5" x14ac:dyDescent="0.3">
      <c r="B5" s="33" t="s">
        <v>74</v>
      </c>
      <c r="C5" s="32" t="s">
        <v>10</v>
      </c>
      <c r="D5" s="32" t="s">
        <v>142</v>
      </c>
    </row>
    <row r="6" spans="2:4" ht="93" x14ac:dyDescent="0.3">
      <c r="B6" s="31" t="s">
        <v>37</v>
      </c>
      <c r="C6" s="30" t="s">
        <v>16</v>
      </c>
      <c r="D6" s="30" t="s">
        <v>146</v>
      </c>
    </row>
    <row r="7" spans="2:4" ht="15.5" x14ac:dyDescent="0.3">
      <c r="B7" s="33" t="s">
        <v>39</v>
      </c>
      <c r="C7" s="32" t="s">
        <v>44</v>
      </c>
      <c r="D7" s="32" t="s">
        <v>39</v>
      </c>
    </row>
    <row r="8" spans="2:4" ht="15.5" x14ac:dyDescent="0.3">
      <c r="B8" s="31" t="s">
        <v>40</v>
      </c>
      <c r="C8" s="30" t="s">
        <v>45</v>
      </c>
      <c r="D8" s="30" t="s">
        <v>148</v>
      </c>
    </row>
    <row r="9" spans="2:4" ht="15.5" x14ac:dyDescent="0.3">
      <c r="B9" s="33" t="s">
        <v>6</v>
      </c>
      <c r="C9" s="32" t="s">
        <v>7</v>
      </c>
      <c r="D9" s="32" t="s">
        <v>149</v>
      </c>
    </row>
    <row r="10" spans="2:4" ht="31" x14ac:dyDescent="0.3">
      <c r="B10" s="31" t="s">
        <v>41</v>
      </c>
      <c r="C10" s="30" t="s">
        <v>8</v>
      </c>
      <c r="D10" s="30" t="s">
        <v>154</v>
      </c>
    </row>
    <row r="11" spans="2:4" ht="108.5" x14ac:dyDescent="0.3">
      <c r="B11" s="33" t="s">
        <v>38</v>
      </c>
      <c r="C11" s="32" t="s">
        <v>5</v>
      </c>
      <c r="D11" s="32" t="s">
        <v>150</v>
      </c>
    </row>
    <row r="12" spans="2:4" ht="31" x14ac:dyDescent="0.3">
      <c r="B12" s="31" t="s">
        <v>11</v>
      </c>
      <c r="C12" s="30" t="s">
        <v>12</v>
      </c>
      <c r="D12" s="30" t="s">
        <v>143</v>
      </c>
    </row>
    <row r="13" spans="2:4" ht="15.5" x14ac:dyDescent="0.3">
      <c r="B13" s="33" t="s">
        <v>14</v>
      </c>
      <c r="C13" s="32" t="s">
        <v>19</v>
      </c>
      <c r="D13" s="32" t="s">
        <v>144</v>
      </c>
    </row>
    <row r="16" spans="2:4" ht="17.5" x14ac:dyDescent="0.35">
      <c r="B16" s="49" t="s">
        <v>100</v>
      </c>
      <c r="C16" s="49"/>
    </row>
    <row r="17" spans="2:4" ht="15" x14ac:dyDescent="0.3">
      <c r="B17" s="34" t="s">
        <v>101</v>
      </c>
      <c r="C17" s="35" t="s">
        <v>102</v>
      </c>
      <c r="D17" s="35" t="s">
        <v>147</v>
      </c>
    </row>
    <row r="18" spans="2:4" ht="15.5" x14ac:dyDescent="0.3">
      <c r="B18" s="33" t="s">
        <v>73</v>
      </c>
      <c r="C18" s="32" t="s">
        <v>81</v>
      </c>
      <c r="D18" s="32" t="s">
        <v>140</v>
      </c>
    </row>
    <row r="19" spans="2:4" ht="15.5" x14ac:dyDescent="0.3">
      <c r="B19" s="31" t="s">
        <v>36</v>
      </c>
      <c r="C19" s="30" t="s">
        <v>82</v>
      </c>
      <c r="D19" s="30" t="s">
        <v>145</v>
      </c>
    </row>
    <row r="20" spans="2:4" ht="15.5" x14ac:dyDescent="0.3">
      <c r="B20" s="33" t="s">
        <v>74</v>
      </c>
      <c r="C20" s="32" t="s">
        <v>10</v>
      </c>
      <c r="D20" s="32" t="s">
        <v>142</v>
      </c>
    </row>
    <row r="21" spans="2:4" ht="141" customHeight="1" x14ac:dyDescent="0.3">
      <c r="B21" s="31" t="s">
        <v>37</v>
      </c>
      <c r="C21" s="30" t="s">
        <v>83</v>
      </c>
      <c r="D21" s="30" t="s">
        <v>153</v>
      </c>
    </row>
    <row r="22" spans="2:4" ht="15.5" x14ac:dyDescent="0.3">
      <c r="B22" s="33" t="s">
        <v>39</v>
      </c>
      <c r="C22" s="32" t="s">
        <v>44</v>
      </c>
      <c r="D22" s="32" t="s">
        <v>39</v>
      </c>
    </row>
    <row r="23" spans="2:4" ht="15.5" x14ac:dyDescent="0.3">
      <c r="B23" s="31" t="s">
        <v>40</v>
      </c>
      <c r="C23" s="30" t="s">
        <v>84</v>
      </c>
      <c r="D23" s="30" t="s">
        <v>151</v>
      </c>
    </row>
    <row r="24" spans="2:4" ht="15.5" x14ac:dyDescent="0.3">
      <c r="B24" s="33" t="s">
        <v>6</v>
      </c>
      <c r="C24" s="32" t="s">
        <v>85</v>
      </c>
      <c r="D24" s="32" t="s">
        <v>149</v>
      </c>
    </row>
    <row r="25" spans="2:4" ht="31" x14ac:dyDescent="0.3">
      <c r="B25" s="31" t="s">
        <v>41</v>
      </c>
      <c r="C25" s="30" t="s">
        <v>86</v>
      </c>
      <c r="D25" s="30" t="s">
        <v>155</v>
      </c>
    </row>
    <row r="26" spans="2:4" ht="108.5" x14ac:dyDescent="0.3">
      <c r="B26" s="33" t="s">
        <v>38</v>
      </c>
      <c r="C26" s="32" t="s">
        <v>5</v>
      </c>
      <c r="D26" s="32" t="s">
        <v>156</v>
      </c>
    </row>
    <row r="27" spans="2:4" ht="31" x14ac:dyDescent="0.3">
      <c r="B27" s="31" t="s">
        <v>11</v>
      </c>
      <c r="C27" s="30" t="s">
        <v>12</v>
      </c>
      <c r="D27" s="30" t="s">
        <v>152</v>
      </c>
    </row>
    <row r="28" spans="2:4" ht="15.5" x14ac:dyDescent="0.3">
      <c r="B28" s="33" t="s">
        <v>14</v>
      </c>
      <c r="C28" s="32" t="s">
        <v>87</v>
      </c>
      <c r="D28" s="32" t="s">
        <v>144</v>
      </c>
    </row>
  </sheetData>
  <mergeCells count="2">
    <mergeCell ref="B1:C1"/>
    <mergeCell ref="B16:C16"/>
  </mergeCells>
  <phoneticPr fontId="1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EA12A-740F-441D-A97F-8124E9204947}">
  <dimension ref="A1:AA85"/>
  <sheetViews>
    <sheetView zoomScale="85" zoomScaleNormal="85" workbookViewId="0">
      <selection activeCell="M34" sqref="M34:M35"/>
    </sheetView>
  </sheetViews>
  <sheetFormatPr defaultRowHeight="14" x14ac:dyDescent="0.3"/>
  <cols>
    <col min="1" max="1" width="45.4140625" customWidth="1"/>
    <col min="2" max="12" width="10.58203125" customWidth="1"/>
    <col min="13" max="13" width="25.4140625" customWidth="1"/>
    <col min="15" max="15" width="39.83203125" customWidth="1"/>
    <col min="27" max="27" width="12.4140625" bestFit="1" customWidth="1"/>
  </cols>
  <sheetData>
    <row r="1" spans="1:27" x14ac:dyDescent="0.3">
      <c r="A1" s="6"/>
      <c r="B1" s="6"/>
      <c r="C1" s="6"/>
      <c r="D1" s="6"/>
      <c r="E1" s="6"/>
      <c r="F1" s="6"/>
      <c r="G1" s="6"/>
      <c r="H1" s="6"/>
      <c r="I1" s="6"/>
      <c r="J1" s="6"/>
      <c r="K1" s="6"/>
      <c r="L1" s="6"/>
      <c r="M1" s="6"/>
    </row>
    <row r="2" spans="1:27" x14ac:dyDescent="0.3">
      <c r="A2" s="6"/>
      <c r="B2" s="6"/>
      <c r="C2" s="6"/>
      <c r="D2" s="6"/>
      <c r="E2" s="6"/>
      <c r="F2" s="6"/>
      <c r="G2" s="6"/>
      <c r="H2" s="6"/>
      <c r="I2" s="6"/>
      <c r="J2" s="6"/>
      <c r="K2" s="6"/>
      <c r="L2" s="6"/>
      <c r="M2" s="6"/>
    </row>
    <row r="3" spans="1:27" ht="17.5" x14ac:dyDescent="0.35">
      <c r="A3" s="16" t="s">
        <v>103</v>
      </c>
      <c r="B3" s="6"/>
      <c r="C3" s="6"/>
      <c r="D3" s="6"/>
      <c r="E3" s="6"/>
      <c r="F3" s="6"/>
      <c r="G3" s="6"/>
      <c r="H3" s="6"/>
      <c r="I3" s="6"/>
      <c r="J3" s="6"/>
      <c r="K3" s="6"/>
      <c r="L3" s="6"/>
      <c r="M3" s="6"/>
    </row>
    <row r="4" spans="1:27" ht="17.5" x14ac:dyDescent="0.3">
      <c r="A4" s="15" t="s">
        <v>33</v>
      </c>
      <c r="B4" s="7">
        <v>2014</v>
      </c>
      <c r="C4" s="7">
        <v>2015</v>
      </c>
      <c r="D4" s="7">
        <v>2016</v>
      </c>
      <c r="E4" s="7">
        <v>2017</v>
      </c>
      <c r="F4" s="7">
        <v>2018</v>
      </c>
      <c r="G4" s="7">
        <v>2019</v>
      </c>
      <c r="H4" s="7">
        <v>2020</v>
      </c>
      <c r="I4" s="7">
        <v>2021</v>
      </c>
      <c r="J4" s="7">
        <v>2022</v>
      </c>
      <c r="K4" s="7">
        <v>2023</v>
      </c>
      <c r="L4" s="13">
        <v>2024</v>
      </c>
      <c r="M4" s="12" t="s">
        <v>77</v>
      </c>
      <c r="O4" t="s">
        <v>33</v>
      </c>
      <c r="P4">
        <v>2014</v>
      </c>
      <c r="Q4">
        <v>2015</v>
      </c>
      <c r="R4">
        <v>2016</v>
      </c>
      <c r="S4">
        <v>2017</v>
      </c>
      <c r="T4">
        <v>2018</v>
      </c>
      <c r="U4">
        <v>2019</v>
      </c>
      <c r="V4">
        <v>2020</v>
      </c>
      <c r="W4">
        <v>2021</v>
      </c>
      <c r="X4">
        <v>2022</v>
      </c>
      <c r="Y4">
        <v>2023</v>
      </c>
      <c r="Z4">
        <v>2024</v>
      </c>
    </row>
    <row r="5" spans="1:27" ht="18" x14ac:dyDescent="0.3">
      <c r="A5" s="10" t="s">
        <v>73</v>
      </c>
      <c r="B5" s="8">
        <f t="shared" ref="B5:B15" si="0">P5/P$17</f>
        <v>0.57780533168009918</v>
      </c>
      <c r="C5" s="8">
        <f t="shared" ref="C5:C15" si="1">Q5/Q$17</f>
        <v>0.54461715601611971</v>
      </c>
      <c r="D5" s="8">
        <f t="shared" ref="D5:D15" si="2">R5/R$17</f>
        <v>0.54370102471368298</v>
      </c>
      <c r="E5" s="8">
        <f t="shared" ref="E5:E15" si="3">S5/S$17</f>
        <v>0.49625468164794007</v>
      </c>
      <c r="F5" s="8">
        <f t="shared" ref="F5:F15" si="4">T5/T$17</f>
        <v>0.50525087514585765</v>
      </c>
      <c r="G5" s="8">
        <f t="shared" ref="G5:G15" si="5">U5/U$17</f>
        <v>0.46726034573074909</v>
      </c>
      <c r="H5" s="8">
        <f t="shared" ref="H5:H15" si="6">V5/V$17</f>
        <v>0.44207178555202181</v>
      </c>
      <c r="I5" s="8">
        <f t="shared" ref="I5:I15" si="7">W5/W$17</f>
        <v>0.43938591847538377</v>
      </c>
      <c r="J5" s="8">
        <f t="shared" ref="J5:J15" si="8">X5/X$17</f>
        <v>0.41064916119620715</v>
      </c>
      <c r="K5" s="8">
        <f t="shared" ref="K5:K15" si="9">Y5/Y$17</f>
        <v>0.45712098009188362</v>
      </c>
      <c r="L5" s="8">
        <f t="shared" ref="L5:L15" si="10">Z5/Z$17</f>
        <v>0.41221374045801529</v>
      </c>
      <c r="M5" s="9">
        <f t="shared" ref="M5:M16" si="11">AA5/AA$17</f>
        <v>4.2791775806516934E-2</v>
      </c>
      <c r="O5" t="s">
        <v>73</v>
      </c>
      <c r="P5">
        <f>'V1-Medline-Results'!B32</f>
        <v>932</v>
      </c>
      <c r="Q5">
        <f>'V1-Medline-Results'!C32</f>
        <v>946</v>
      </c>
      <c r="R5">
        <f>'V1-Medline-Results'!D32</f>
        <v>902</v>
      </c>
      <c r="S5">
        <f>'V1-Medline-Results'!E32</f>
        <v>795</v>
      </c>
      <c r="T5">
        <f>'V1-Medline-Results'!F32</f>
        <v>866</v>
      </c>
      <c r="U5">
        <f>'V1-Medline-Results'!G32</f>
        <v>892</v>
      </c>
      <c r="V5">
        <f>'V1-Medline-Results'!H32</f>
        <v>973</v>
      </c>
      <c r="W5">
        <f>'V1-Medline-Results'!I32</f>
        <v>830</v>
      </c>
      <c r="X5">
        <f>'V1-Medline-Results'!J32</f>
        <v>563</v>
      </c>
      <c r="Y5">
        <f>'V1-Medline-Results'!K32</f>
        <v>597</v>
      </c>
      <c r="Z5">
        <f>'V1-Medline-Results'!L32</f>
        <v>1026</v>
      </c>
      <c r="AA5">
        <f>Population!B2/1000</f>
        <v>348.75367999999997</v>
      </c>
    </row>
    <row r="6" spans="1:27" ht="18" x14ac:dyDescent="0.3">
      <c r="A6" s="10" t="s">
        <v>36</v>
      </c>
      <c r="B6" s="8">
        <f t="shared" si="0"/>
        <v>4.2157470551766892E-2</v>
      </c>
      <c r="C6" s="8">
        <f t="shared" si="1"/>
        <v>4.0875071963154867E-2</v>
      </c>
      <c r="D6" s="8">
        <f t="shared" si="2"/>
        <v>3.5563592525617839E-2</v>
      </c>
      <c r="E6" s="8">
        <f t="shared" si="3"/>
        <v>4.8689138576779027E-2</v>
      </c>
      <c r="F6" s="8">
        <f t="shared" si="4"/>
        <v>3.8506417736289385E-2</v>
      </c>
      <c r="G6" s="8">
        <f t="shared" si="5"/>
        <v>4.3478260869565216E-2</v>
      </c>
      <c r="H6" s="8">
        <f t="shared" si="6"/>
        <v>4.5433893684688781E-2</v>
      </c>
      <c r="I6" s="8">
        <f t="shared" si="7"/>
        <v>5.2408681842244571E-2</v>
      </c>
      <c r="J6" s="8">
        <f t="shared" si="8"/>
        <v>4.9598832968636035E-2</v>
      </c>
      <c r="K6" s="8">
        <f t="shared" si="9"/>
        <v>4.9770290964777947E-2</v>
      </c>
      <c r="L6" s="8">
        <f t="shared" si="10"/>
        <v>2.9329047810365608E-2</v>
      </c>
      <c r="M6" s="9">
        <f t="shared" si="11"/>
        <v>2.0939746128804355E-2</v>
      </c>
      <c r="O6" t="s">
        <v>36</v>
      </c>
      <c r="P6">
        <f>'V1-Medline-Results'!B33</f>
        <v>68</v>
      </c>
      <c r="Q6">
        <f>'V1-Medline-Results'!C33</f>
        <v>71</v>
      </c>
      <c r="R6">
        <f>'V1-Medline-Results'!D33</f>
        <v>59</v>
      </c>
      <c r="S6">
        <f>'V1-Medline-Results'!E33</f>
        <v>78</v>
      </c>
      <c r="T6">
        <f>'V1-Medline-Results'!F33</f>
        <v>66</v>
      </c>
      <c r="U6">
        <f>'V1-Medline-Results'!G33</f>
        <v>83</v>
      </c>
      <c r="V6">
        <f>'V1-Medline-Results'!H33</f>
        <v>100</v>
      </c>
      <c r="W6">
        <f>'V1-Medline-Results'!I33</f>
        <v>99</v>
      </c>
      <c r="X6">
        <f>'V1-Medline-Results'!J33</f>
        <v>68</v>
      </c>
      <c r="Y6">
        <f>'V1-Medline-Results'!K33</f>
        <v>65</v>
      </c>
      <c r="Z6">
        <f>'V1-Medline-Results'!L33</f>
        <v>73</v>
      </c>
      <c r="AA6">
        <f>Population!B3/1000</f>
        <v>170.659277</v>
      </c>
    </row>
    <row r="7" spans="1:27" ht="18" x14ac:dyDescent="0.3">
      <c r="A7" s="10" t="s">
        <v>74</v>
      </c>
      <c r="B7" s="8">
        <f t="shared" si="0"/>
        <v>7.5015499070055794E-2</v>
      </c>
      <c r="C7" s="8">
        <f t="shared" si="1"/>
        <v>8.5204375359815773E-2</v>
      </c>
      <c r="D7" s="8">
        <f t="shared" si="2"/>
        <v>8.1977094635322489E-2</v>
      </c>
      <c r="E7" s="8">
        <f t="shared" si="3"/>
        <v>8.9263420724094877E-2</v>
      </c>
      <c r="F7" s="8">
        <f t="shared" si="4"/>
        <v>8.9264877479579924E-2</v>
      </c>
      <c r="G7" s="8">
        <f t="shared" si="5"/>
        <v>9.6385542168674704E-2</v>
      </c>
      <c r="H7" s="8">
        <f t="shared" si="6"/>
        <v>8.3144025442980468E-2</v>
      </c>
      <c r="I7" s="8">
        <f t="shared" si="7"/>
        <v>8.8935944944415035E-2</v>
      </c>
      <c r="J7" s="8">
        <f t="shared" si="8"/>
        <v>8.6797957695113059E-2</v>
      </c>
      <c r="K7" s="8">
        <f t="shared" si="9"/>
        <v>7.8866768759571215E-2</v>
      </c>
      <c r="L7" s="8">
        <f t="shared" si="10"/>
        <v>0.1004419445560466</v>
      </c>
      <c r="M7" s="9">
        <f t="shared" si="11"/>
        <v>8.4831965406986457E-3</v>
      </c>
      <c r="O7" t="s">
        <v>74</v>
      </c>
      <c r="P7">
        <f>'V1-Medline-Results'!B34</f>
        <v>121</v>
      </c>
      <c r="Q7">
        <f>'V1-Medline-Results'!C34</f>
        <v>148</v>
      </c>
      <c r="R7">
        <f>'V1-Medline-Results'!D34</f>
        <v>136</v>
      </c>
      <c r="S7">
        <f>'V1-Medline-Results'!E34</f>
        <v>143</v>
      </c>
      <c r="T7">
        <f>'V1-Medline-Results'!F34</f>
        <v>153</v>
      </c>
      <c r="U7">
        <f>'V1-Medline-Results'!G34</f>
        <v>184</v>
      </c>
      <c r="V7">
        <f>'V1-Medline-Results'!H34</f>
        <v>183</v>
      </c>
      <c r="W7">
        <f>'V1-Medline-Results'!I34</f>
        <v>168</v>
      </c>
      <c r="X7">
        <f>'V1-Medline-Results'!J34</f>
        <v>119</v>
      </c>
      <c r="Y7">
        <f>'V1-Medline-Results'!K34</f>
        <v>103</v>
      </c>
      <c r="Z7">
        <f>'V1-Medline-Results'!L34</f>
        <v>250</v>
      </c>
      <c r="AA7">
        <f>Population!B4/1000</f>
        <v>69.138191999999989</v>
      </c>
    </row>
    <row r="8" spans="1:27" ht="18" x14ac:dyDescent="0.3">
      <c r="A8" s="10" t="s">
        <v>37</v>
      </c>
      <c r="B8" s="8">
        <f t="shared" si="0"/>
        <v>0.15623062616243025</v>
      </c>
      <c r="C8" s="8">
        <f t="shared" si="1"/>
        <v>0.17386298215313759</v>
      </c>
      <c r="D8" s="8">
        <f t="shared" si="2"/>
        <v>0.15973477998794455</v>
      </c>
      <c r="E8" s="8">
        <f t="shared" si="3"/>
        <v>0.1466916354556804</v>
      </c>
      <c r="F8" s="8">
        <f t="shared" si="4"/>
        <v>0.14819136522753792</v>
      </c>
      <c r="G8" s="8">
        <f t="shared" si="5"/>
        <v>0.13410162388685176</v>
      </c>
      <c r="H8" s="8">
        <f t="shared" si="6"/>
        <v>0.13811903680145388</v>
      </c>
      <c r="I8" s="8">
        <f t="shared" si="7"/>
        <v>0.13446267866596082</v>
      </c>
      <c r="J8" s="8">
        <f t="shared" si="8"/>
        <v>0.14004376367614879</v>
      </c>
      <c r="K8" s="8">
        <f t="shared" si="9"/>
        <v>0.11179173047473201</v>
      </c>
      <c r="L8" s="8">
        <f t="shared" si="10"/>
        <v>0.17597428686219366</v>
      </c>
      <c r="M8" s="9">
        <f t="shared" si="11"/>
        <v>8.5005546036606899E-2</v>
      </c>
      <c r="O8" t="s">
        <v>37</v>
      </c>
      <c r="P8">
        <f>'V1-Medline-Results'!B35</f>
        <v>252</v>
      </c>
      <c r="Q8">
        <f>'V1-Medline-Results'!C35</f>
        <v>302</v>
      </c>
      <c r="R8">
        <f>'V1-Medline-Results'!D35</f>
        <v>265</v>
      </c>
      <c r="S8">
        <f>'V1-Medline-Results'!E35</f>
        <v>235</v>
      </c>
      <c r="T8">
        <f>'V1-Medline-Results'!F35</f>
        <v>254</v>
      </c>
      <c r="U8">
        <f>'V1-Medline-Results'!G35</f>
        <v>256</v>
      </c>
      <c r="V8">
        <f>'V1-Medline-Results'!H35</f>
        <v>304</v>
      </c>
      <c r="W8">
        <f>'V1-Medline-Results'!I35</f>
        <v>254</v>
      </c>
      <c r="X8">
        <f>'V1-Medline-Results'!J35</f>
        <v>192</v>
      </c>
      <c r="Y8">
        <f>'V1-Medline-Results'!K35</f>
        <v>146</v>
      </c>
      <c r="Z8">
        <f>'V1-Medline-Results'!L35</f>
        <v>438</v>
      </c>
      <c r="AA8">
        <f>Population!B5/1000</f>
        <v>692.796605</v>
      </c>
    </row>
    <row r="9" spans="1:27" ht="18" x14ac:dyDescent="0.3">
      <c r="A9" s="10" t="s">
        <v>39</v>
      </c>
      <c r="B9" s="8">
        <f t="shared" si="0"/>
        <v>8.679479231246125E-3</v>
      </c>
      <c r="C9" s="8">
        <f t="shared" si="1"/>
        <v>1.7271157167530225E-2</v>
      </c>
      <c r="D9" s="8">
        <f t="shared" si="2"/>
        <v>1.6877637130801686E-2</v>
      </c>
      <c r="E9" s="8">
        <f t="shared" si="3"/>
        <v>2.871410736579276E-2</v>
      </c>
      <c r="F9" s="8">
        <f t="shared" si="4"/>
        <v>4.0840140023337225E-2</v>
      </c>
      <c r="G9" s="8">
        <f t="shared" si="5"/>
        <v>4.9764274489261393E-2</v>
      </c>
      <c r="H9" s="8">
        <f t="shared" si="6"/>
        <v>8.2235347569286688E-2</v>
      </c>
      <c r="I9" s="8">
        <f t="shared" si="7"/>
        <v>6.5643197458972999E-2</v>
      </c>
      <c r="J9" s="8">
        <f t="shared" si="8"/>
        <v>5.7622173595915392E-2</v>
      </c>
      <c r="K9" s="8">
        <f t="shared" si="9"/>
        <v>5.5895865237366005E-2</v>
      </c>
      <c r="L9" s="8">
        <f t="shared" si="10"/>
        <v>6.5488147850542383E-2</v>
      </c>
      <c r="M9" s="9">
        <f t="shared" si="11"/>
        <v>0.1751476755226398</v>
      </c>
      <c r="O9" t="s">
        <v>39</v>
      </c>
      <c r="P9">
        <f>'V1-Medline-Results'!B36</f>
        <v>14</v>
      </c>
      <c r="Q9">
        <f>'V1-Medline-Results'!C36</f>
        <v>30</v>
      </c>
      <c r="R9">
        <f>'V1-Medline-Results'!D36</f>
        <v>28</v>
      </c>
      <c r="S9">
        <f>'V1-Medline-Results'!E36</f>
        <v>46</v>
      </c>
      <c r="T9">
        <f>'V1-Medline-Results'!F36</f>
        <v>70</v>
      </c>
      <c r="U9">
        <f>'V1-Medline-Results'!G36</f>
        <v>95</v>
      </c>
      <c r="V9">
        <f>'V1-Medline-Results'!H36</f>
        <v>181</v>
      </c>
      <c r="W9">
        <f>'V1-Medline-Results'!I36</f>
        <v>124</v>
      </c>
      <c r="X9">
        <f>'V1-Medline-Results'!J36</f>
        <v>79</v>
      </c>
      <c r="Y9">
        <f>'V1-Medline-Results'!K36</f>
        <v>73</v>
      </c>
      <c r="Z9">
        <f>'V1-Medline-Results'!L36</f>
        <v>163</v>
      </c>
      <c r="AA9">
        <f>Population!B6/1000</f>
        <v>1427.4564499999999</v>
      </c>
    </row>
    <row r="10" spans="1:27" ht="18" x14ac:dyDescent="0.3">
      <c r="A10" s="10" t="s">
        <v>40</v>
      </c>
      <c r="B10" s="8">
        <f t="shared" si="0"/>
        <v>2.4178549287042779E-2</v>
      </c>
      <c r="C10" s="8">
        <f t="shared" si="1"/>
        <v>3.5118019573978122E-2</v>
      </c>
      <c r="D10" s="8">
        <f t="shared" si="2"/>
        <v>3.9783001808318265E-2</v>
      </c>
      <c r="E10" s="8">
        <f t="shared" si="3"/>
        <v>3.1210986267166042E-2</v>
      </c>
      <c r="F10" s="8">
        <f t="shared" si="4"/>
        <v>3.5589264877479578E-2</v>
      </c>
      <c r="G10" s="8">
        <f t="shared" si="5"/>
        <v>4.7145102147721323E-2</v>
      </c>
      <c r="H10" s="8">
        <f t="shared" si="6"/>
        <v>3.4075420263516586E-2</v>
      </c>
      <c r="I10" s="8">
        <f t="shared" si="7"/>
        <v>4.340921122286924E-2</v>
      </c>
      <c r="J10" s="8">
        <f t="shared" si="8"/>
        <v>3.2093362509117436E-2</v>
      </c>
      <c r="K10" s="8">
        <f t="shared" si="9"/>
        <v>3.2159264931087291E-2</v>
      </c>
      <c r="L10" s="8">
        <f t="shared" si="10"/>
        <v>4.1783848935315386E-2</v>
      </c>
      <c r="M10" s="9">
        <f t="shared" si="11"/>
        <v>2.8056256729116727E-2</v>
      </c>
      <c r="O10" t="s">
        <v>40</v>
      </c>
      <c r="P10">
        <f>'V1-Medline-Results'!B37</f>
        <v>39</v>
      </c>
      <c r="Q10">
        <f>'V1-Medline-Results'!C37</f>
        <v>61</v>
      </c>
      <c r="R10">
        <f>'V1-Medline-Results'!D37</f>
        <v>66</v>
      </c>
      <c r="S10">
        <f>'V1-Medline-Results'!E37</f>
        <v>50</v>
      </c>
      <c r="T10">
        <f>'V1-Medline-Results'!F37</f>
        <v>61</v>
      </c>
      <c r="U10">
        <f>'V1-Medline-Results'!G37</f>
        <v>90</v>
      </c>
      <c r="V10">
        <f>'V1-Medline-Results'!H37</f>
        <v>75</v>
      </c>
      <c r="W10">
        <f>'V1-Medline-Results'!I37</f>
        <v>82</v>
      </c>
      <c r="X10">
        <f>'V1-Medline-Results'!J37</f>
        <v>44</v>
      </c>
      <c r="Y10">
        <f>'V1-Medline-Results'!K37</f>
        <v>42</v>
      </c>
      <c r="Z10">
        <f>'V1-Medline-Results'!L37</f>
        <v>104</v>
      </c>
      <c r="AA10">
        <f>Population!B7/1000</f>
        <v>228.65895600000002</v>
      </c>
    </row>
    <row r="11" spans="1:27" ht="18" x14ac:dyDescent="0.3">
      <c r="A11" s="10" t="s">
        <v>6</v>
      </c>
      <c r="B11" s="8">
        <f t="shared" si="0"/>
        <v>2.4798512089274642E-3</v>
      </c>
      <c r="C11" s="8">
        <f t="shared" si="1"/>
        <v>4.0299366724237187E-3</v>
      </c>
      <c r="D11" s="8">
        <f t="shared" si="2"/>
        <v>6.6305003013863778E-3</v>
      </c>
      <c r="E11" s="8">
        <f t="shared" si="3"/>
        <v>1.3732833957553059E-2</v>
      </c>
      <c r="F11" s="8">
        <f t="shared" si="4"/>
        <v>7.0011668611435242E-3</v>
      </c>
      <c r="G11" s="8">
        <f t="shared" si="5"/>
        <v>1.2572027239392353E-2</v>
      </c>
      <c r="H11" s="8">
        <f t="shared" si="6"/>
        <v>1.4084507042253521E-2</v>
      </c>
      <c r="I11" s="8">
        <f t="shared" si="7"/>
        <v>1.2175754367390153E-2</v>
      </c>
      <c r="J11" s="8">
        <f t="shared" si="8"/>
        <v>2.2611232676878191E-2</v>
      </c>
      <c r="K11" s="8">
        <f t="shared" si="9"/>
        <v>2.3736600306278714E-2</v>
      </c>
      <c r="L11" s="8">
        <f t="shared" si="10"/>
        <v>1.4463640016070711E-2</v>
      </c>
      <c r="M11" s="9">
        <f t="shared" si="11"/>
        <v>0.24202266912065895</v>
      </c>
      <c r="O11" t="s">
        <v>6</v>
      </c>
      <c r="P11">
        <f>'V1-Medline-Results'!B38</f>
        <v>4</v>
      </c>
      <c r="Q11">
        <f>'V1-Medline-Results'!C38</f>
        <v>7</v>
      </c>
      <c r="R11">
        <f>'V1-Medline-Results'!D38</f>
        <v>11</v>
      </c>
      <c r="S11">
        <f>'V1-Medline-Results'!E38</f>
        <v>22</v>
      </c>
      <c r="T11">
        <f>'V1-Medline-Results'!F38</f>
        <v>12</v>
      </c>
      <c r="U11">
        <f>'V1-Medline-Results'!G38</f>
        <v>24</v>
      </c>
      <c r="V11">
        <f>'V1-Medline-Results'!H38</f>
        <v>31</v>
      </c>
      <c r="W11">
        <f>'V1-Medline-Results'!I38</f>
        <v>23</v>
      </c>
      <c r="X11">
        <f>'V1-Medline-Results'!J38</f>
        <v>31</v>
      </c>
      <c r="Y11">
        <f>'V1-Medline-Results'!K38</f>
        <v>31</v>
      </c>
      <c r="Z11">
        <f>'V1-Medline-Results'!L38</f>
        <v>36</v>
      </c>
      <c r="AA11">
        <f>Population!B8/1000</f>
        <v>1972.4887530000001</v>
      </c>
    </row>
    <row r="12" spans="1:27" ht="18" x14ac:dyDescent="0.3">
      <c r="A12" s="10" t="s">
        <v>41</v>
      </c>
      <c r="B12" s="8">
        <f t="shared" si="0"/>
        <v>3.0998140111593306E-3</v>
      </c>
      <c r="C12" s="8">
        <f t="shared" si="1"/>
        <v>1.1514104778353484E-3</v>
      </c>
      <c r="D12" s="8">
        <f t="shared" si="2"/>
        <v>9.0415913200723331E-3</v>
      </c>
      <c r="E12" s="8">
        <f t="shared" si="3"/>
        <v>8.7390761548064924E-3</v>
      </c>
      <c r="F12" s="8">
        <f t="shared" si="4"/>
        <v>1.3418903150525088E-2</v>
      </c>
      <c r="G12" s="8">
        <f t="shared" si="5"/>
        <v>1.3619696176008382E-2</v>
      </c>
      <c r="H12" s="8">
        <f t="shared" si="6"/>
        <v>1.6810540663334848E-2</v>
      </c>
      <c r="I12" s="8">
        <f t="shared" si="7"/>
        <v>1.1646373742721016E-2</v>
      </c>
      <c r="J12" s="8">
        <f t="shared" si="8"/>
        <v>1.6046681254558718E-2</v>
      </c>
      <c r="K12" s="8">
        <f t="shared" si="9"/>
        <v>1.3782542113323124E-2</v>
      </c>
      <c r="L12" s="8">
        <f t="shared" si="10"/>
        <v>1.3258336681398152E-2</v>
      </c>
      <c r="M12" s="9">
        <f t="shared" si="11"/>
        <v>8.5294235512572272E-2</v>
      </c>
      <c r="O12" t="s">
        <v>41</v>
      </c>
      <c r="P12">
        <f>'V1-Medline-Results'!B39</f>
        <v>5</v>
      </c>
      <c r="Q12">
        <f>'V1-Medline-Results'!C39</f>
        <v>2</v>
      </c>
      <c r="R12">
        <f>'V1-Medline-Results'!D39</f>
        <v>15</v>
      </c>
      <c r="S12">
        <f>'V1-Medline-Results'!E39</f>
        <v>14</v>
      </c>
      <c r="T12">
        <f>'V1-Medline-Results'!F39</f>
        <v>23</v>
      </c>
      <c r="U12">
        <f>'V1-Medline-Results'!G39</f>
        <v>26</v>
      </c>
      <c r="V12">
        <f>'V1-Medline-Results'!H39</f>
        <v>37</v>
      </c>
      <c r="W12">
        <f>'V1-Medline-Results'!I39</f>
        <v>22</v>
      </c>
      <c r="X12">
        <f>'V1-Medline-Results'!J39</f>
        <v>22</v>
      </c>
      <c r="Y12">
        <f>'V1-Medline-Results'!K39</f>
        <v>18</v>
      </c>
      <c r="Z12">
        <f>'V1-Medline-Results'!L39</f>
        <v>33</v>
      </c>
      <c r="AA12">
        <f>Population!B9/1000</f>
        <v>695.14942900000005</v>
      </c>
    </row>
    <row r="13" spans="1:27" ht="18" x14ac:dyDescent="0.3">
      <c r="A13" s="10" t="s">
        <v>38</v>
      </c>
      <c r="B13" s="8">
        <f t="shared" si="0"/>
        <v>1.425914445133292E-2</v>
      </c>
      <c r="C13" s="8">
        <f t="shared" si="1"/>
        <v>1.3241220495106506E-2</v>
      </c>
      <c r="D13" s="8">
        <f t="shared" si="2"/>
        <v>1.2055455093429777E-2</v>
      </c>
      <c r="E13" s="8">
        <f t="shared" si="3"/>
        <v>1.9975031210986267E-2</v>
      </c>
      <c r="F13" s="8">
        <f t="shared" si="4"/>
        <v>1.8669778296382729E-2</v>
      </c>
      <c r="G13" s="8">
        <f t="shared" si="5"/>
        <v>1.9381875327396544E-2</v>
      </c>
      <c r="H13" s="8">
        <f t="shared" si="6"/>
        <v>2.1808268968650613E-2</v>
      </c>
      <c r="I13" s="8">
        <f t="shared" si="7"/>
        <v>2.593965060878772E-2</v>
      </c>
      <c r="J13" s="8">
        <f t="shared" si="8"/>
        <v>2.9905178701677606E-2</v>
      </c>
      <c r="K13" s="8">
        <f t="shared" si="9"/>
        <v>2.5267993874425729E-2</v>
      </c>
      <c r="L13" s="8">
        <f t="shared" si="10"/>
        <v>2.4507834471675372E-2</v>
      </c>
      <c r="M13" s="9">
        <f t="shared" si="11"/>
        <v>0.18552954305997196</v>
      </c>
      <c r="O13" t="s">
        <v>38</v>
      </c>
      <c r="P13">
        <f>'V1-Medline-Results'!B40</f>
        <v>23</v>
      </c>
      <c r="Q13">
        <f>'V1-Medline-Results'!C40</f>
        <v>23</v>
      </c>
      <c r="R13">
        <f>'V1-Medline-Results'!D40</f>
        <v>20</v>
      </c>
      <c r="S13">
        <f>'V1-Medline-Results'!E40</f>
        <v>32</v>
      </c>
      <c r="T13">
        <f>'V1-Medline-Results'!F40</f>
        <v>32</v>
      </c>
      <c r="U13">
        <f>'V1-Medline-Results'!G40</f>
        <v>37</v>
      </c>
      <c r="V13">
        <f>'V1-Medline-Results'!H40</f>
        <v>48</v>
      </c>
      <c r="W13">
        <f>'V1-Medline-Results'!I40</f>
        <v>49</v>
      </c>
      <c r="X13">
        <f>'V1-Medline-Results'!J40</f>
        <v>41</v>
      </c>
      <c r="Y13">
        <f>'V1-Medline-Results'!K40</f>
        <v>33</v>
      </c>
      <c r="Z13">
        <f>'V1-Medline-Results'!L40</f>
        <v>61</v>
      </c>
      <c r="AA13">
        <f>Population!B10/1000</f>
        <v>1512.0688419999999</v>
      </c>
    </row>
    <row r="14" spans="1:27" ht="18" x14ac:dyDescent="0.3">
      <c r="A14" s="10" t="s">
        <v>11</v>
      </c>
      <c r="B14" s="8">
        <f t="shared" si="0"/>
        <v>2.3558586484810913E-2</v>
      </c>
      <c r="C14" s="8">
        <f t="shared" si="1"/>
        <v>1.6119746689694875E-2</v>
      </c>
      <c r="D14" s="8">
        <f t="shared" si="2"/>
        <v>1.8685955394816153E-2</v>
      </c>
      <c r="E14" s="8">
        <f t="shared" si="3"/>
        <v>3.3083645443196003E-2</v>
      </c>
      <c r="F14" s="8">
        <f t="shared" si="4"/>
        <v>2.8588098016336057E-2</v>
      </c>
      <c r="G14" s="8">
        <f t="shared" si="5"/>
        <v>2.9334730225248823E-2</v>
      </c>
      <c r="H14" s="8">
        <f t="shared" si="6"/>
        <v>3.9981826442526125E-2</v>
      </c>
      <c r="I14" s="8">
        <f t="shared" si="7"/>
        <v>4.3938591847538379E-2</v>
      </c>
      <c r="J14" s="8">
        <f t="shared" si="8"/>
        <v>4.1575492341356671E-2</v>
      </c>
      <c r="K14" s="8">
        <f t="shared" si="9"/>
        <v>4.1347626339969371E-2</v>
      </c>
      <c r="L14" s="8">
        <f t="shared" si="10"/>
        <v>4.2185616713539577E-2</v>
      </c>
      <c r="M14" s="9">
        <f t="shared" si="11"/>
        <v>4.6251040571202891E-2</v>
      </c>
      <c r="O14" t="s">
        <v>11</v>
      </c>
      <c r="P14">
        <f>'V1-Medline-Results'!B41</f>
        <v>38</v>
      </c>
      <c r="Q14">
        <f>'V1-Medline-Results'!C41</f>
        <v>28</v>
      </c>
      <c r="R14">
        <f>'V1-Medline-Results'!D41</f>
        <v>31</v>
      </c>
      <c r="S14">
        <f>'V1-Medline-Results'!E41</f>
        <v>53</v>
      </c>
      <c r="T14">
        <f>'V1-Medline-Results'!F41</f>
        <v>49</v>
      </c>
      <c r="U14">
        <f>'V1-Medline-Results'!G41</f>
        <v>56</v>
      </c>
      <c r="V14">
        <f>'V1-Medline-Results'!H41</f>
        <v>88</v>
      </c>
      <c r="W14">
        <f>'V1-Medline-Results'!I41</f>
        <v>83</v>
      </c>
      <c r="X14">
        <f>'V1-Medline-Results'!J41</f>
        <v>57</v>
      </c>
      <c r="Y14">
        <f>'V1-Medline-Results'!K41</f>
        <v>54</v>
      </c>
      <c r="Z14">
        <f>'V1-Medline-Results'!L41</f>
        <v>105</v>
      </c>
      <c r="AA14">
        <f>Population!B11/1000</f>
        <v>376.94674500000002</v>
      </c>
    </row>
    <row r="15" spans="1:27" ht="18" x14ac:dyDescent="0.3">
      <c r="A15" s="10" t="s">
        <v>14</v>
      </c>
      <c r="B15" s="8">
        <f t="shared" si="0"/>
        <v>3.9057656540607562E-2</v>
      </c>
      <c r="C15" s="8">
        <f t="shared" si="1"/>
        <v>3.1088082901554404E-2</v>
      </c>
      <c r="D15" s="8">
        <f t="shared" si="2"/>
        <v>3.1946955997588906E-2</v>
      </c>
      <c r="E15" s="8">
        <f t="shared" si="3"/>
        <v>4.307116104868914E-2</v>
      </c>
      <c r="F15" s="8">
        <f t="shared" si="4"/>
        <v>3.0338389731621937E-2</v>
      </c>
      <c r="G15" s="8">
        <f t="shared" si="5"/>
        <v>4.6621267679413304E-2</v>
      </c>
      <c r="H15" s="8">
        <f t="shared" si="6"/>
        <v>3.1349386642435258E-2</v>
      </c>
      <c r="I15" s="8">
        <f t="shared" si="7"/>
        <v>4.0232927474854421E-2</v>
      </c>
      <c r="J15" s="8">
        <f t="shared" si="8"/>
        <v>6.8563092633114511E-2</v>
      </c>
      <c r="K15" s="8">
        <f t="shared" si="9"/>
        <v>6.4318529862174581E-2</v>
      </c>
      <c r="L15" s="8">
        <f t="shared" si="10"/>
        <v>4.4997991161108877E-2</v>
      </c>
      <c r="M15" s="9">
        <f t="shared" si="11"/>
        <v>3.9174336515940458E-3</v>
      </c>
      <c r="O15" t="s">
        <v>14</v>
      </c>
      <c r="P15">
        <f>'V1-Medline-Results'!B42</f>
        <v>63</v>
      </c>
      <c r="Q15">
        <f>'V1-Medline-Results'!C42</f>
        <v>54</v>
      </c>
      <c r="R15">
        <f>'V1-Medline-Results'!D42</f>
        <v>53</v>
      </c>
      <c r="S15">
        <f>'V1-Medline-Results'!E42</f>
        <v>69</v>
      </c>
      <c r="T15">
        <f>'V1-Medline-Results'!F42</f>
        <v>52</v>
      </c>
      <c r="U15">
        <f>'V1-Medline-Results'!G42</f>
        <v>89</v>
      </c>
      <c r="V15">
        <f>'V1-Medline-Results'!H42</f>
        <v>69</v>
      </c>
      <c r="W15">
        <f>'V1-Medline-Results'!I42</f>
        <v>76</v>
      </c>
      <c r="X15">
        <f>'V1-Medline-Results'!J42</f>
        <v>94</v>
      </c>
      <c r="Y15">
        <f>'V1-Medline-Results'!K42</f>
        <v>84</v>
      </c>
      <c r="Z15">
        <f>'V1-Medline-Results'!L42</f>
        <v>112</v>
      </c>
      <c r="AA15">
        <f>Population!B12/1000</f>
        <v>31.927149</v>
      </c>
    </row>
    <row r="16" spans="1:27" ht="18" x14ac:dyDescent="0.3">
      <c r="A16" s="10" t="s">
        <v>139</v>
      </c>
      <c r="B16" s="8">
        <f t="shared" ref="B16:L16" si="12">P16/P$17</f>
        <v>3.3477991320520768E-2</v>
      </c>
      <c r="C16" s="8">
        <f t="shared" si="12"/>
        <v>3.7420840529648822E-2</v>
      </c>
      <c r="D16" s="8">
        <f t="shared" si="12"/>
        <v>4.4002411091018684E-2</v>
      </c>
      <c r="E16" s="8">
        <f t="shared" si="12"/>
        <v>4.0574282147315857E-2</v>
      </c>
      <c r="F16" s="8">
        <f t="shared" si="12"/>
        <v>4.4340723453908985E-2</v>
      </c>
      <c r="G16" s="8">
        <f t="shared" si="12"/>
        <v>4.0335254059717128E-2</v>
      </c>
      <c r="H16" s="8">
        <f t="shared" si="12"/>
        <v>5.088596092685143E-2</v>
      </c>
      <c r="I16" s="8">
        <f t="shared" si="12"/>
        <v>4.1821069348861831E-2</v>
      </c>
      <c r="J16" s="8">
        <f t="shared" si="12"/>
        <v>4.449307075127644E-2</v>
      </c>
      <c r="K16" s="8">
        <f t="shared" si="12"/>
        <v>4.5941807044410414E-2</v>
      </c>
      <c r="L16" s="8">
        <f t="shared" si="12"/>
        <v>3.5355564483728404E-2</v>
      </c>
      <c r="M16" s="9">
        <f t="shared" si="11"/>
        <v>7.6560881319616608E-2</v>
      </c>
      <c r="O16" t="s">
        <v>43</v>
      </c>
      <c r="P16">
        <f>'V1-Medline-Results'!B43</f>
        <v>54</v>
      </c>
      <c r="Q16">
        <f>'V1-Medline-Results'!C43</f>
        <v>65</v>
      </c>
      <c r="R16">
        <f>'V1-Medline-Results'!D43</f>
        <v>73</v>
      </c>
      <c r="S16">
        <f>'V1-Medline-Results'!E43</f>
        <v>65</v>
      </c>
      <c r="T16">
        <f>'V1-Medline-Results'!F43</f>
        <v>76</v>
      </c>
      <c r="U16">
        <f>'V1-Medline-Results'!G43</f>
        <v>77</v>
      </c>
      <c r="V16">
        <f>'V1-Medline-Results'!H43</f>
        <v>112</v>
      </c>
      <c r="W16">
        <f>'V1-Medline-Results'!I43</f>
        <v>79</v>
      </c>
      <c r="X16">
        <f>'V1-Medline-Results'!J43</f>
        <v>61</v>
      </c>
      <c r="Y16">
        <f>'V1-Medline-Results'!K43</f>
        <v>60</v>
      </c>
      <c r="Z16">
        <f>'V1-Medline-Results'!L43</f>
        <v>88</v>
      </c>
      <c r="AA16">
        <f>Population!B13/1000</f>
        <v>623.97244799999999</v>
      </c>
    </row>
    <row r="17" spans="1:27" ht="18" x14ac:dyDescent="0.3">
      <c r="A17" s="18" t="s">
        <v>76</v>
      </c>
      <c r="B17" s="19">
        <f>P17</f>
        <v>1613</v>
      </c>
      <c r="C17" s="19">
        <f t="shared" ref="C17:L17" si="13">Q17</f>
        <v>1737</v>
      </c>
      <c r="D17" s="19">
        <f t="shared" si="13"/>
        <v>1659</v>
      </c>
      <c r="E17" s="19">
        <f t="shared" si="13"/>
        <v>1602</v>
      </c>
      <c r="F17" s="19">
        <f t="shared" si="13"/>
        <v>1714</v>
      </c>
      <c r="G17" s="19">
        <f t="shared" si="13"/>
        <v>1909</v>
      </c>
      <c r="H17" s="19">
        <f t="shared" si="13"/>
        <v>2201</v>
      </c>
      <c r="I17" s="19">
        <f t="shared" si="13"/>
        <v>1889</v>
      </c>
      <c r="J17" s="19">
        <f t="shared" si="13"/>
        <v>1371</v>
      </c>
      <c r="K17" s="19">
        <f t="shared" si="13"/>
        <v>1306</v>
      </c>
      <c r="L17" s="19">
        <f t="shared" si="13"/>
        <v>2489</v>
      </c>
      <c r="M17" s="20">
        <f>AA17</f>
        <v>8150.0165259999994</v>
      </c>
      <c r="O17" t="s">
        <v>76</v>
      </c>
      <c r="P17">
        <f>'V1-Medline-Results'!B44</f>
        <v>1613</v>
      </c>
      <c r="Q17">
        <f>'V1-Medline-Results'!C44</f>
        <v>1737</v>
      </c>
      <c r="R17">
        <f>'V1-Medline-Results'!D44</f>
        <v>1659</v>
      </c>
      <c r="S17">
        <f>'V1-Medline-Results'!E44</f>
        <v>1602</v>
      </c>
      <c r="T17">
        <f>'V1-Medline-Results'!F44</f>
        <v>1714</v>
      </c>
      <c r="U17">
        <f>'V1-Medline-Results'!G44</f>
        <v>1909</v>
      </c>
      <c r="V17">
        <f>'V1-Medline-Results'!H44</f>
        <v>2201</v>
      </c>
      <c r="W17">
        <f>'V1-Medline-Results'!I44</f>
        <v>1889</v>
      </c>
      <c r="X17">
        <f>'V1-Medline-Results'!J44</f>
        <v>1371</v>
      </c>
      <c r="Y17">
        <f>'V1-Medline-Results'!K44</f>
        <v>1306</v>
      </c>
      <c r="Z17">
        <f>'V1-Medline-Results'!L44</f>
        <v>2489</v>
      </c>
      <c r="AA17">
        <v>8150.0165259999994</v>
      </c>
    </row>
    <row r="18" spans="1:27" x14ac:dyDescent="0.3">
      <c r="A18" s="6"/>
      <c r="B18" s="6"/>
      <c r="C18" s="6"/>
      <c r="D18" s="6"/>
      <c r="E18" s="6"/>
      <c r="F18" s="6"/>
      <c r="G18" s="6"/>
      <c r="H18" s="6"/>
      <c r="I18" s="6"/>
      <c r="J18" s="6"/>
      <c r="K18" s="6"/>
      <c r="L18" s="6"/>
      <c r="M18" s="6"/>
    </row>
    <row r="19" spans="1:27" x14ac:dyDescent="0.3">
      <c r="A19" s="6"/>
      <c r="B19" s="6"/>
      <c r="C19" s="6"/>
      <c r="D19" s="6"/>
      <c r="E19" s="6"/>
      <c r="F19" s="6"/>
      <c r="G19" s="6"/>
      <c r="H19" s="6"/>
      <c r="I19" s="6"/>
      <c r="J19" s="6"/>
      <c r="K19" s="6"/>
      <c r="L19" s="6"/>
      <c r="M19" s="6"/>
    </row>
    <row r="20" spans="1:27" x14ac:dyDescent="0.3">
      <c r="A20" s="6"/>
      <c r="B20" s="6"/>
      <c r="C20" s="6"/>
      <c r="D20" s="6"/>
      <c r="E20" s="6"/>
      <c r="F20" s="6"/>
      <c r="G20" s="6"/>
      <c r="H20" s="6"/>
      <c r="I20" s="6"/>
      <c r="J20" s="6"/>
      <c r="K20" s="6"/>
      <c r="L20" s="6"/>
      <c r="M20" s="6"/>
    </row>
    <row r="21" spans="1:27" x14ac:dyDescent="0.3">
      <c r="A21" s="6"/>
      <c r="B21" s="6"/>
      <c r="C21" s="6"/>
      <c r="D21" s="6"/>
      <c r="E21" s="6"/>
      <c r="F21" s="6"/>
      <c r="G21" s="6"/>
      <c r="H21" s="6"/>
      <c r="I21" s="6"/>
      <c r="J21" s="6"/>
      <c r="K21" s="6"/>
      <c r="L21" s="6"/>
      <c r="M21" s="6"/>
    </row>
    <row r="22" spans="1:27" ht="17.5" x14ac:dyDescent="0.35">
      <c r="A22" s="16" t="s">
        <v>104</v>
      </c>
      <c r="B22" s="6"/>
      <c r="C22" s="6"/>
      <c r="D22" s="6"/>
      <c r="E22" s="6"/>
      <c r="F22" s="6"/>
      <c r="G22" s="6"/>
      <c r="H22" s="6"/>
      <c r="I22" s="6"/>
      <c r="J22" s="6"/>
      <c r="K22" s="6"/>
      <c r="L22" s="6"/>
      <c r="M22" s="6"/>
    </row>
    <row r="23" spans="1:27" ht="17.5" x14ac:dyDescent="0.3">
      <c r="A23" s="11" t="s">
        <v>33</v>
      </c>
      <c r="B23" s="7">
        <v>2014</v>
      </c>
      <c r="C23" s="7">
        <v>2015</v>
      </c>
      <c r="D23" s="7">
        <v>2016</v>
      </c>
      <c r="E23" s="7">
        <v>2017</v>
      </c>
      <c r="F23" s="7">
        <v>2018</v>
      </c>
      <c r="G23" s="7">
        <v>2019</v>
      </c>
      <c r="H23" s="7">
        <v>2020</v>
      </c>
      <c r="I23" s="7">
        <v>2021</v>
      </c>
      <c r="J23" s="7">
        <v>2022</v>
      </c>
      <c r="K23" s="7">
        <v>2023</v>
      </c>
      <c r="L23" s="13">
        <v>2024</v>
      </c>
      <c r="M23" s="12" t="s">
        <v>77</v>
      </c>
      <c r="O23" t="s">
        <v>33</v>
      </c>
      <c r="P23">
        <v>2014</v>
      </c>
      <c r="Q23">
        <v>2015</v>
      </c>
      <c r="R23">
        <v>2016</v>
      </c>
      <c r="S23">
        <v>2017</v>
      </c>
      <c r="T23">
        <v>2018</v>
      </c>
      <c r="U23">
        <v>2019</v>
      </c>
      <c r="V23">
        <v>2020</v>
      </c>
      <c r="W23">
        <v>2021</v>
      </c>
      <c r="X23">
        <v>2022</v>
      </c>
      <c r="Y23">
        <v>2023</v>
      </c>
      <c r="Z23">
        <v>2024</v>
      </c>
    </row>
    <row r="24" spans="1:27" ht="18" x14ac:dyDescent="0.3">
      <c r="A24" s="10" t="s">
        <v>73</v>
      </c>
      <c r="B24" s="8">
        <f t="shared" ref="B24:B35" si="14">P24/P$36</f>
        <v>0.48521668691778047</v>
      </c>
      <c r="C24" s="8">
        <f t="shared" ref="C24:C35" si="15">Q24/Q$36</f>
        <v>0.46034155597722959</v>
      </c>
      <c r="D24" s="8">
        <f t="shared" ref="D24:D35" si="16">R24/R$36</f>
        <v>0.48336106489184694</v>
      </c>
      <c r="E24" s="8">
        <f t="shared" ref="E24:E35" si="17">S24/S$36</f>
        <v>0.45458350774382589</v>
      </c>
      <c r="F24" s="8">
        <f t="shared" ref="F24:F35" si="18">T24/T$36</f>
        <v>0.46879483500717362</v>
      </c>
      <c r="G24" s="8">
        <f t="shared" ref="G24:G35" si="19">U24/U$36</f>
        <v>0.46607307338041143</v>
      </c>
      <c r="H24" s="8">
        <f t="shared" ref="H24:H35" si="20">V24/V$36</f>
        <v>0.44629388816644994</v>
      </c>
      <c r="I24" s="8">
        <f t="shared" ref="I24:I35" si="21">W24/W$36</f>
        <v>0.45169838593110095</v>
      </c>
      <c r="J24" s="8">
        <f t="shared" ref="J24:J35" si="22">X24/X$36</f>
        <v>0.42844658072973563</v>
      </c>
      <c r="K24" s="8">
        <f t="shared" ref="K24:K35" si="23">Y24/Y$36</f>
        <v>0.43139784946236559</v>
      </c>
      <c r="L24" s="8">
        <f t="shared" ref="L24:L35" si="24">Z24/Z$36</f>
        <v>0.39658194566170024</v>
      </c>
      <c r="M24" s="9">
        <f>AA24/AA$17</f>
        <v>4.2791775806516934E-2</v>
      </c>
      <c r="O24" t="s">
        <v>73</v>
      </c>
      <c r="P24">
        <f>'V1-Embase-Results'!B32</f>
        <v>1198</v>
      </c>
      <c r="Q24">
        <f>'V1-Embase-Results'!C32</f>
        <v>1213</v>
      </c>
      <c r="R24">
        <f>'V1-Embase-Results'!D32</f>
        <v>1162</v>
      </c>
      <c r="S24">
        <f>'V1-Embase-Results'!E32</f>
        <v>1086</v>
      </c>
      <c r="T24">
        <f>'V1-Embase-Results'!F32</f>
        <v>1307</v>
      </c>
      <c r="U24">
        <f>'V1-Embase-Results'!G32</f>
        <v>1518</v>
      </c>
      <c r="V24">
        <f>'V1-Embase-Results'!H32</f>
        <v>1716</v>
      </c>
      <c r="W24">
        <f>'V1-Embase-Results'!I32</f>
        <v>1875</v>
      </c>
      <c r="X24">
        <f>'V1-Embase-Results'!J32</f>
        <v>1961</v>
      </c>
      <c r="Y24">
        <f>'V1-Embase-Results'!K32</f>
        <v>2006</v>
      </c>
      <c r="Z24">
        <f>'V1-Embase-Results'!L32</f>
        <v>1810</v>
      </c>
      <c r="AA24">
        <f t="shared" ref="AA24:AA35" si="25">AA5</f>
        <v>348.75367999999997</v>
      </c>
    </row>
    <row r="25" spans="1:27" ht="18" x14ac:dyDescent="0.3">
      <c r="A25" s="10" t="s">
        <v>36</v>
      </c>
      <c r="B25" s="8">
        <f t="shared" si="14"/>
        <v>4.4957472660996353E-2</v>
      </c>
      <c r="C25" s="8">
        <f t="shared" si="15"/>
        <v>4.971537001897533E-2</v>
      </c>
      <c r="D25" s="8">
        <f t="shared" si="16"/>
        <v>4.409317803660566E-2</v>
      </c>
      <c r="E25" s="8">
        <f t="shared" si="17"/>
        <v>4.8137295939723733E-2</v>
      </c>
      <c r="F25" s="8">
        <f t="shared" si="18"/>
        <v>4.6987087517934005E-2</v>
      </c>
      <c r="G25" s="8">
        <f t="shared" si="19"/>
        <v>4.5747620509671474E-2</v>
      </c>
      <c r="H25" s="8">
        <f t="shared" si="20"/>
        <v>4.6033810143042912E-2</v>
      </c>
      <c r="I25" s="8">
        <f t="shared" si="21"/>
        <v>4.3603950855215609E-2</v>
      </c>
      <c r="J25" s="8">
        <f t="shared" si="22"/>
        <v>3.7797684072536593E-2</v>
      </c>
      <c r="K25" s="8">
        <f t="shared" si="23"/>
        <v>3.3978494623655917E-2</v>
      </c>
      <c r="L25" s="8">
        <f t="shared" si="24"/>
        <v>3.9000876424189306E-2</v>
      </c>
      <c r="M25" s="9">
        <f t="shared" ref="M25:M35" si="26">AA25/AA$17</f>
        <v>2.0939746128804355E-2</v>
      </c>
      <c r="O25" t="s">
        <v>36</v>
      </c>
      <c r="P25">
        <f>'V1-Embase-Results'!B33</f>
        <v>111</v>
      </c>
      <c r="Q25">
        <f>'V1-Embase-Results'!C33</f>
        <v>131</v>
      </c>
      <c r="R25">
        <f>'V1-Embase-Results'!D33</f>
        <v>106</v>
      </c>
      <c r="S25">
        <f>'V1-Embase-Results'!E33</f>
        <v>115</v>
      </c>
      <c r="T25">
        <f>'V1-Embase-Results'!F33</f>
        <v>131</v>
      </c>
      <c r="U25">
        <f>'V1-Embase-Results'!G33</f>
        <v>149</v>
      </c>
      <c r="V25">
        <f>'V1-Embase-Results'!H33</f>
        <v>177</v>
      </c>
      <c r="W25">
        <f>'V1-Embase-Results'!I33</f>
        <v>181</v>
      </c>
      <c r="X25">
        <f>'V1-Embase-Results'!J33</f>
        <v>173</v>
      </c>
      <c r="Y25">
        <f>'V1-Embase-Results'!K33</f>
        <v>158</v>
      </c>
      <c r="Z25">
        <f>'V1-Embase-Results'!L33</f>
        <v>178</v>
      </c>
      <c r="AA25">
        <f t="shared" si="25"/>
        <v>170.659277</v>
      </c>
    </row>
    <row r="26" spans="1:27" ht="18" x14ac:dyDescent="0.3">
      <c r="A26" s="10" t="s">
        <v>74</v>
      </c>
      <c r="B26" s="8">
        <f t="shared" si="14"/>
        <v>0.1016605913325233</v>
      </c>
      <c r="C26" s="8">
        <f t="shared" si="15"/>
        <v>0.10018975332068311</v>
      </c>
      <c r="D26" s="8">
        <f t="shared" si="16"/>
        <v>8.1946755407653907E-2</v>
      </c>
      <c r="E26" s="8">
        <f t="shared" si="17"/>
        <v>7.9531184596065299E-2</v>
      </c>
      <c r="F26" s="8">
        <f t="shared" si="18"/>
        <v>6.5279770444763269E-2</v>
      </c>
      <c r="G26" s="8">
        <f t="shared" si="19"/>
        <v>6.9389008289837267E-2</v>
      </c>
      <c r="H26" s="8">
        <f t="shared" si="20"/>
        <v>6.1118335500650198E-2</v>
      </c>
      <c r="I26" s="8">
        <f t="shared" si="21"/>
        <v>7.3476270778125755E-2</v>
      </c>
      <c r="J26" s="8">
        <f t="shared" si="22"/>
        <v>7.6469303036923744E-2</v>
      </c>
      <c r="K26" s="8">
        <f t="shared" si="23"/>
        <v>8.8602150537634414E-2</v>
      </c>
      <c r="L26" s="8">
        <f t="shared" si="24"/>
        <v>8.3260297984224366E-2</v>
      </c>
      <c r="M26" s="9">
        <f t="shared" si="26"/>
        <v>8.4831965406986457E-3</v>
      </c>
      <c r="O26" t="s">
        <v>74</v>
      </c>
      <c r="P26">
        <f>'V1-Embase-Results'!B34</f>
        <v>251</v>
      </c>
      <c r="Q26">
        <f>'V1-Embase-Results'!C34</f>
        <v>264</v>
      </c>
      <c r="R26">
        <f>'V1-Embase-Results'!D34</f>
        <v>197</v>
      </c>
      <c r="S26">
        <f>'V1-Embase-Results'!E34</f>
        <v>190</v>
      </c>
      <c r="T26">
        <f>'V1-Embase-Results'!F34</f>
        <v>182</v>
      </c>
      <c r="U26">
        <f>'V1-Embase-Results'!G34</f>
        <v>226</v>
      </c>
      <c r="V26">
        <f>'V1-Embase-Results'!H34</f>
        <v>235</v>
      </c>
      <c r="W26">
        <f>'V1-Embase-Results'!I34</f>
        <v>305</v>
      </c>
      <c r="X26">
        <f>'V1-Embase-Results'!J34</f>
        <v>350</v>
      </c>
      <c r="Y26">
        <f>'V1-Embase-Results'!K34</f>
        <v>412</v>
      </c>
      <c r="Z26">
        <f>'V1-Embase-Results'!L34</f>
        <v>380</v>
      </c>
      <c r="AA26">
        <f t="shared" si="25"/>
        <v>69.138191999999989</v>
      </c>
    </row>
    <row r="27" spans="1:27" ht="18" x14ac:dyDescent="0.3">
      <c r="A27" s="10" t="s">
        <v>37</v>
      </c>
      <c r="B27" s="8">
        <f t="shared" si="14"/>
        <v>0.15188335358444716</v>
      </c>
      <c r="C27" s="8">
        <f t="shared" si="15"/>
        <v>0.1510436432637571</v>
      </c>
      <c r="D27" s="8">
        <f t="shared" si="16"/>
        <v>0.14600665557404327</v>
      </c>
      <c r="E27" s="8">
        <f t="shared" si="17"/>
        <v>0.14399330263708665</v>
      </c>
      <c r="F27" s="8">
        <f t="shared" si="18"/>
        <v>0.12876614060258249</v>
      </c>
      <c r="G27" s="8">
        <f t="shared" si="19"/>
        <v>0.12189131102241327</v>
      </c>
      <c r="H27" s="8">
        <f t="shared" si="20"/>
        <v>0.12145643693107933</v>
      </c>
      <c r="I27" s="8">
        <f t="shared" si="21"/>
        <v>0.11804384485666104</v>
      </c>
      <c r="J27" s="8">
        <f t="shared" si="22"/>
        <v>0.12824994537906925</v>
      </c>
      <c r="K27" s="8">
        <f t="shared" si="23"/>
        <v>0.11870967741935484</v>
      </c>
      <c r="L27" s="8">
        <f t="shared" si="24"/>
        <v>0.14614373356704646</v>
      </c>
      <c r="M27" s="9">
        <f t="shared" si="26"/>
        <v>8.5005546036606899E-2</v>
      </c>
      <c r="O27" t="s">
        <v>37</v>
      </c>
      <c r="P27">
        <f>'V1-Embase-Results'!B35</f>
        <v>375</v>
      </c>
      <c r="Q27">
        <f>'V1-Embase-Results'!C35</f>
        <v>398</v>
      </c>
      <c r="R27">
        <f>'V1-Embase-Results'!D35</f>
        <v>351</v>
      </c>
      <c r="S27">
        <f>'V1-Embase-Results'!E35</f>
        <v>344</v>
      </c>
      <c r="T27">
        <f>'V1-Embase-Results'!F35</f>
        <v>359</v>
      </c>
      <c r="U27">
        <f>'V1-Embase-Results'!G35</f>
        <v>397</v>
      </c>
      <c r="V27">
        <f>'V1-Embase-Results'!H35</f>
        <v>467</v>
      </c>
      <c r="W27">
        <f>'V1-Embase-Results'!I35</f>
        <v>490</v>
      </c>
      <c r="X27">
        <f>'V1-Embase-Results'!J35</f>
        <v>587</v>
      </c>
      <c r="Y27">
        <f>'V1-Embase-Results'!K35</f>
        <v>552</v>
      </c>
      <c r="Z27">
        <f>'V1-Embase-Results'!L35</f>
        <v>667</v>
      </c>
      <c r="AA27">
        <f t="shared" si="25"/>
        <v>692.796605</v>
      </c>
    </row>
    <row r="28" spans="1:27" ht="18" x14ac:dyDescent="0.3">
      <c r="A28" s="10" t="s">
        <v>39</v>
      </c>
      <c r="B28" s="8">
        <f t="shared" si="14"/>
        <v>1.6605913325232889E-2</v>
      </c>
      <c r="C28" s="8">
        <f t="shared" si="15"/>
        <v>1.5559772296015181E-2</v>
      </c>
      <c r="D28" s="8">
        <f t="shared" si="16"/>
        <v>2.0798668885191347E-2</v>
      </c>
      <c r="E28" s="8">
        <f t="shared" si="17"/>
        <v>2.4696525742988699E-2</v>
      </c>
      <c r="F28" s="8">
        <f t="shared" si="18"/>
        <v>3.2281205164992825E-2</v>
      </c>
      <c r="G28" s="8">
        <f t="shared" si="19"/>
        <v>3.8685907276634943E-2</v>
      </c>
      <c r="H28" s="8">
        <f t="shared" si="20"/>
        <v>6.866059817945383E-2</v>
      </c>
      <c r="I28" s="8">
        <f t="shared" si="21"/>
        <v>5.4926523729221875E-2</v>
      </c>
      <c r="J28" s="8">
        <f t="shared" si="22"/>
        <v>5.1125191173257589E-2</v>
      </c>
      <c r="K28" s="8">
        <f t="shared" si="23"/>
        <v>4.9677419354838707E-2</v>
      </c>
      <c r="L28" s="8">
        <f t="shared" si="24"/>
        <v>5.1489921121822962E-2</v>
      </c>
      <c r="M28" s="9">
        <f t="shared" si="26"/>
        <v>0.1751476755226398</v>
      </c>
      <c r="O28" t="s">
        <v>39</v>
      </c>
      <c r="P28">
        <f>'V1-Embase-Results'!B36</f>
        <v>41</v>
      </c>
      <c r="Q28">
        <f>'V1-Embase-Results'!C36</f>
        <v>41</v>
      </c>
      <c r="R28">
        <f>'V1-Embase-Results'!D36</f>
        <v>50</v>
      </c>
      <c r="S28">
        <f>'V1-Embase-Results'!E36</f>
        <v>59</v>
      </c>
      <c r="T28">
        <f>'V1-Embase-Results'!F36</f>
        <v>90</v>
      </c>
      <c r="U28">
        <f>'V1-Embase-Results'!G36</f>
        <v>126</v>
      </c>
      <c r="V28">
        <f>'V1-Embase-Results'!H36</f>
        <v>264</v>
      </c>
      <c r="W28">
        <f>'V1-Embase-Results'!I36</f>
        <v>228</v>
      </c>
      <c r="X28">
        <f>'V1-Embase-Results'!J36</f>
        <v>234</v>
      </c>
      <c r="Y28">
        <f>'V1-Embase-Results'!K36</f>
        <v>231</v>
      </c>
      <c r="Z28">
        <f>'V1-Embase-Results'!L36</f>
        <v>235</v>
      </c>
      <c r="AA28">
        <f t="shared" si="25"/>
        <v>1427.4564499999999</v>
      </c>
    </row>
    <row r="29" spans="1:27" ht="18" x14ac:dyDescent="0.3">
      <c r="A29" s="10" t="s">
        <v>40</v>
      </c>
      <c r="B29" s="8">
        <f t="shared" si="14"/>
        <v>2.8756581611988661E-2</v>
      </c>
      <c r="C29" s="8">
        <f t="shared" si="15"/>
        <v>4.1745730550284632E-2</v>
      </c>
      <c r="D29" s="8">
        <f t="shared" si="16"/>
        <v>4.5341098169717139E-2</v>
      </c>
      <c r="E29" s="8">
        <f t="shared" si="17"/>
        <v>5.4416073670992049E-2</v>
      </c>
      <c r="F29" s="8">
        <f t="shared" si="18"/>
        <v>4.2682926829268296E-2</v>
      </c>
      <c r="G29" s="8">
        <f t="shared" si="19"/>
        <v>5.0660116671783849E-2</v>
      </c>
      <c r="H29" s="8">
        <f t="shared" si="20"/>
        <v>3.745123537061118E-2</v>
      </c>
      <c r="I29" s="8">
        <f t="shared" si="21"/>
        <v>4.1435798602746328E-2</v>
      </c>
      <c r="J29" s="8">
        <f t="shared" si="22"/>
        <v>4.6537032991042164E-2</v>
      </c>
      <c r="K29" s="8">
        <f t="shared" si="23"/>
        <v>4.4946236559139784E-2</v>
      </c>
      <c r="L29" s="8">
        <f t="shared" si="24"/>
        <v>5.2804557405784401E-2</v>
      </c>
      <c r="M29" s="9">
        <f t="shared" si="26"/>
        <v>2.8056256729116727E-2</v>
      </c>
      <c r="O29" t="s">
        <v>40</v>
      </c>
      <c r="P29">
        <f>'V1-Embase-Results'!B37</f>
        <v>71</v>
      </c>
      <c r="Q29">
        <f>'V1-Embase-Results'!C37</f>
        <v>110</v>
      </c>
      <c r="R29">
        <f>'V1-Embase-Results'!D37</f>
        <v>109</v>
      </c>
      <c r="S29">
        <f>'V1-Embase-Results'!E37</f>
        <v>130</v>
      </c>
      <c r="T29">
        <f>'V1-Embase-Results'!F37</f>
        <v>119</v>
      </c>
      <c r="U29">
        <f>'V1-Embase-Results'!G37</f>
        <v>165</v>
      </c>
      <c r="V29">
        <f>'V1-Embase-Results'!H37</f>
        <v>144</v>
      </c>
      <c r="W29">
        <f>'V1-Embase-Results'!I37</f>
        <v>172</v>
      </c>
      <c r="X29">
        <f>'V1-Embase-Results'!J37</f>
        <v>213</v>
      </c>
      <c r="Y29">
        <f>'V1-Embase-Results'!K37</f>
        <v>209</v>
      </c>
      <c r="Z29">
        <f>'V1-Embase-Results'!L37</f>
        <v>241</v>
      </c>
      <c r="AA29">
        <f t="shared" si="25"/>
        <v>228.65895600000002</v>
      </c>
    </row>
    <row r="30" spans="1:27" ht="18" x14ac:dyDescent="0.3">
      <c r="A30" s="10" t="s">
        <v>6</v>
      </c>
      <c r="B30" s="8">
        <f t="shared" si="14"/>
        <v>6.4803564196030785E-3</v>
      </c>
      <c r="C30" s="8">
        <f t="shared" si="15"/>
        <v>8.7286527514231493E-3</v>
      </c>
      <c r="D30" s="8">
        <f t="shared" si="16"/>
        <v>1.4143094841930116E-2</v>
      </c>
      <c r="E30" s="8">
        <f t="shared" si="17"/>
        <v>1.7999162829635831E-2</v>
      </c>
      <c r="F30" s="8">
        <f t="shared" si="18"/>
        <v>1.6140602582496413E-2</v>
      </c>
      <c r="G30" s="8">
        <f t="shared" si="19"/>
        <v>1.7193736567393307E-2</v>
      </c>
      <c r="H30" s="8">
        <f t="shared" si="20"/>
        <v>2.1586475942782835E-2</v>
      </c>
      <c r="I30" s="8">
        <f t="shared" si="21"/>
        <v>2.2645145748012525E-2</v>
      </c>
      <c r="J30" s="8">
        <f t="shared" si="22"/>
        <v>2.6655014201441993E-2</v>
      </c>
      <c r="K30" s="8">
        <f t="shared" si="23"/>
        <v>2.1505376344086023E-2</v>
      </c>
      <c r="L30" s="8">
        <f t="shared" si="24"/>
        <v>1.7528483786152498E-2</v>
      </c>
      <c r="M30" s="9">
        <f t="shared" si="26"/>
        <v>0.24202266912065895</v>
      </c>
      <c r="O30" t="s">
        <v>6</v>
      </c>
      <c r="P30">
        <f>'V1-Embase-Results'!B38</f>
        <v>16</v>
      </c>
      <c r="Q30">
        <f>'V1-Embase-Results'!C38</f>
        <v>23</v>
      </c>
      <c r="R30">
        <f>'V1-Embase-Results'!D38</f>
        <v>34</v>
      </c>
      <c r="S30">
        <f>'V1-Embase-Results'!E38</f>
        <v>43</v>
      </c>
      <c r="T30">
        <f>'V1-Embase-Results'!F38</f>
        <v>45</v>
      </c>
      <c r="U30">
        <f>'V1-Embase-Results'!G38</f>
        <v>56</v>
      </c>
      <c r="V30">
        <f>'V1-Embase-Results'!H38</f>
        <v>83</v>
      </c>
      <c r="W30">
        <f>'V1-Embase-Results'!I38</f>
        <v>94</v>
      </c>
      <c r="X30">
        <f>'V1-Embase-Results'!J38</f>
        <v>122</v>
      </c>
      <c r="Y30">
        <f>'V1-Embase-Results'!K38</f>
        <v>100</v>
      </c>
      <c r="Z30">
        <f>'V1-Embase-Results'!L38</f>
        <v>80</v>
      </c>
      <c r="AA30">
        <f t="shared" si="25"/>
        <v>1972.4887530000001</v>
      </c>
    </row>
    <row r="31" spans="1:27" ht="18" x14ac:dyDescent="0.3">
      <c r="A31" s="10" t="s">
        <v>41</v>
      </c>
      <c r="B31" s="8">
        <f t="shared" si="14"/>
        <v>1.1340623734305387E-2</v>
      </c>
      <c r="C31" s="8">
        <f t="shared" si="15"/>
        <v>1.0626185958254269E-2</v>
      </c>
      <c r="D31" s="8">
        <f t="shared" si="16"/>
        <v>1.2479201331114808E-2</v>
      </c>
      <c r="E31" s="8">
        <f t="shared" si="17"/>
        <v>1.6324822101297615E-2</v>
      </c>
      <c r="F31" s="8">
        <f t="shared" si="18"/>
        <v>2.2238163558106171E-2</v>
      </c>
      <c r="G31" s="8">
        <f t="shared" si="19"/>
        <v>1.9342953638317471E-2</v>
      </c>
      <c r="H31" s="8">
        <f t="shared" si="20"/>
        <v>2.1066319895968792E-2</v>
      </c>
      <c r="I31" s="8">
        <f t="shared" si="21"/>
        <v>1.9031558660563719E-2</v>
      </c>
      <c r="J31" s="8">
        <f t="shared" si="22"/>
        <v>2.0974437404413373E-2</v>
      </c>
      <c r="K31" s="8">
        <f t="shared" si="23"/>
        <v>2.2580645161290321E-2</v>
      </c>
      <c r="L31" s="8">
        <f t="shared" si="24"/>
        <v>1.906222611744084E-2</v>
      </c>
      <c r="M31" s="9">
        <f t="shared" si="26"/>
        <v>8.5294235512572272E-2</v>
      </c>
      <c r="O31" t="s">
        <v>41</v>
      </c>
      <c r="P31">
        <f>'V1-Embase-Results'!B39</f>
        <v>28</v>
      </c>
      <c r="Q31">
        <f>'V1-Embase-Results'!C39</f>
        <v>28</v>
      </c>
      <c r="R31">
        <f>'V1-Embase-Results'!D39</f>
        <v>30</v>
      </c>
      <c r="S31">
        <f>'V1-Embase-Results'!E39</f>
        <v>39</v>
      </c>
      <c r="T31">
        <f>'V1-Embase-Results'!F39</f>
        <v>62</v>
      </c>
      <c r="U31">
        <f>'V1-Embase-Results'!G39</f>
        <v>63</v>
      </c>
      <c r="V31">
        <f>'V1-Embase-Results'!H39</f>
        <v>81</v>
      </c>
      <c r="W31">
        <f>'V1-Embase-Results'!I39</f>
        <v>79</v>
      </c>
      <c r="X31">
        <f>'V1-Embase-Results'!J39</f>
        <v>96</v>
      </c>
      <c r="Y31">
        <f>'V1-Embase-Results'!K39</f>
        <v>105</v>
      </c>
      <c r="Z31">
        <f>'V1-Embase-Results'!L39</f>
        <v>87</v>
      </c>
      <c r="AA31">
        <f t="shared" si="25"/>
        <v>695.14942900000005</v>
      </c>
    </row>
    <row r="32" spans="1:27" ht="18" x14ac:dyDescent="0.3">
      <c r="A32" s="10" t="s">
        <v>38</v>
      </c>
      <c r="B32" s="8">
        <f t="shared" si="14"/>
        <v>1.3365735115431349E-2</v>
      </c>
      <c r="C32" s="8">
        <f t="shared" si="15"/>
        <v>1.6318785578747629E-2</v>
      </c>
      <c r="D32" s="8">
        <f t="shared" si="16"/>
        <v>2.1630615640599003E-2</v>
      </c>
      <c r="E32" s="8">
        <f t="shared" si="17"/>
        <v>2.8045207199665131E-2</v>
      </c>
      <c r="F32" s="8">
        <f t="shared" si="18"/>
        <v>2.0444763271162122E-2</v>
      </c>
      <c r="G32" s="8">
        <f t="shared" si="19"/>
        <v>2.3641387780165796E-2</v>
      </c>
      <c r="H32" s="8">
        <f t="shared" si="20"/>
        <v>2.4187256176853057E-2</v>
      </c>
      <c r="I32" s="8">
        <f t="shared" si="21"/>
        <v>2.0236087689713321E-2</v>
      </c>
      <c r="J32" s="8">
        <f t="shared" si="22"/>
        <v>2.1629888573301288E-2</v>
      </c>
      <c r="K32" s="8">
        <f t="shared" si="23"/>
        <v>2.3440860215053764E-2</v>
      </c>
      <c r="L32" s="8">
        <f t="shared" si="24"/>
        <v>2.4758983347940404E-2</v>
      </c>
      <c r="M32" s="9">
        <f t="shared" si="26"/>
        <v>0.18552954305997196</v>
      </c>
      <c r="O32" t="s">
        <v>38</v>
      </c>
      <c r="P32">
        <f>'V1-Embase-Results'!B40</f>
        <v>33</v>
      </c>
      <c r="Q32">
        <f>'V1-Embase-Results'!C40</f>
        <v>43</v>
      </c>
      <c r="R32">
        <f>'V1-Embase-Results'!D40</f>
        <v>52</v>
      </c>
      <c r="S32">
        <f>'V1-Embase-Results'!E40</f>
        <v>67</v>
      </c>
      <c r="T32">
        <f>'V1-Embase-Results'!F40</f>
        <v>57</v>
      </c>
      <c r="U32">
        <f>'V1-Embase-Results'!G40</f>
        <v>77</v>
      </c>
      <c r="V32">
        <f>'V1-Embase-Results'!H40</f>
        <v>93</v>
      </c>
      <c r="W32">
        <f>'V1-Embase-Results'!I40</f>
        <v>84</v>
      </c>
      <c r="X32">
        <f>'V1-Embase-Results'!J40</f>
        <v>99</v>
      </c>
      <c r="Y32">
        <f>'V1-Embase-Results'!K40</f>
        <v>109</v>
      </c>
      <c r="Z32">
        <f>'V1-Embase-Results'!L40</f>
        <v>113</v>
      </c>
      <c r="AA32">
        <f t="shared" si="25"/>
        <v>1512.0688419999999</v>
      </c>
    </row>
    <row r="33" spans="1:27" ht="18" x14ac:dyDescent="0.3">
      <c r="A33" s="10" t="s">
        <v>11</v>
      </c>
      <c r="B33" s="8">
        <f t="shared" si="14"/>
        <v>2.389631429728635E-2</v>
      </c>
      <c r="C33" s="8">
        <f t="shared" si="15"/>
        <v>1.8975332068311195E-2</v>
      </c>
      <c r="D33" s="8">
        <f t="shared" si="16"/>
        <v>2.329450915141431E-2</v>
      </c>
      <c r="E33" s="8">
        <f t="shared" si="17"/>
        <v>3.5161155295102553E-2</v>
      </c>
      <c r="F33" s="8">
        <f t="shared" si="18"/>
        <v>3.1205164992826398E-2</v>
      </c>
      <c r="G33" s="8">
        <f t="shared" si="19"/>
        <v>3.500153515505066E-2</v>
      </c>
      <c r="H33" s="8">
        <f t="shared" si="20"/>
        <v>4.1092327698309492E-2</v>
      </c>
      <c r="I33" s="8">
        <f t="shared" si="21"/>
        <v>5.0108407612623466E-2</v>
      </c>
      <c r="J33" s="8">
        <f t="shared" si="22"/>
        <v>4.7192484159930083E-2</v>
      </c>
      <c r="K33" s="8">
        <f t="shared" si="23"/>
        <v>5.1612903225806452E-2</v>
      </c>
      <c r="L33" s="8">
        <f t="shared" si="24"/>
        <v>4.7984224364592459E-2</v>
      </c>
      <c r="M33" s="9">
        <f t="shared" si="26"/>
        <v>4.6251040571202891E-2</v>
      </c>
      <c r="O33" t="s">
        <v>11</v>
      </c>
      <c r="P33">
        <f>'V1-Embase-Results'!B41</f>
        <v>59</v>
      </c>
      <c r="Q33">
        <f>'V1-Embase-Results'!C41</f>
        <v>50</v>
      </c>
      <c r="R33">
        <f>'V1-Embase-Results'!D41</f>
        <v>56</v>
      </c>
      <c r="S33">
        <f>'V1-Embase-Results'!E41</f>
        <v>84</v>
      </c>
      <c r="T33">
        <f>'V1-Embase-Results'!F41</f>
        <v>87</v>
      </c>
      <c r="U33">
        <f>'V1-Embase-Results'!G41</f>
        <v>114</v>
      </c>
      <c r="V33">
        <f>'V1-Embase-Results'!H41</f>
        <v>158</v>
      </c>
      <c r="W33">
        <f>'V1-Embase-Results'!I41</f>
        <v>208</v>
      </c>
      <c r="X33">
        <f>'V1-Embase-Results'!J41</f>
        <v>216</v>
      </c>
      <c r="Y33">
        <f>'V1-Embase-Results'!K41</f>
        <v>240</v>
      </c>
      <c r="Z33">
        <f>'V1-Embase-Results'!L41</f>
        <v>219</v>
      </c>
      <c r="AA33">
        <f t="shared" si="25"/>
        <v>376.94674500000002</v>
      </c>
    </row>
    <row r="34" spans="1:27" ht="18" x14ac:dyDescent="0.3">
      <c r="A34" s="10" t="s">
        <v>14</v>
      </c>
      <c r="B34" s="8">
        <f t="shared" si="14"/>
        <v>3.5236938031591739E-2</v>
      </c>
      <c r="C34" s="8">
        <f t="shared" si="15"/>
        <v>3.2637571157495257E-2</v>
      </c>
      <c r="D34" s="8">
        <f t="shared" si="16"/>
        <v>3.0782029950083195E-2</v>
      </c>
      <c r="E34" s="8">
        <f t="shared" si="17"/>
        <v>2.7208036835496024E-2</v>
      </c>
      <c r="F34" s="8">
        <f t="shared" si="18"/>
        <v>3.3715925394548062E-2</v>
      </c>
      <c r="G34" s="8">
        <f t="shared" si="19"/>
        <v>3.4387473134786614E-2</v>
      </c>
      <c r="H34" s="8">
        <f t="shared" si="20"/>
        <v>3.4590377113133938E-2</v>
      </c>
      <c r="I34" s="8">
        <f t="shared" si="21"/>
        <v>2.6981450252951095E-2</v>
      </c>
      <c r="J34" s="8">
        <f t="shared" si="22"/>
        <v>4.4789163207341054E-2</v>
      </c>
      <c r="K34" s="8">
        <f t="shared" si="23"/>
        <v>3.9354838709677417E-2</v>
      </c>
      <c r="L34" s="8">
        <f t="shared" si="24"/>
        <v>3.5495179666958809E-2</v>
      </c>
      <c r="M34" s="9">
        <f t="shared" si="26"/>
        <v>3.9174336515940458E-3</v>
      </c>
      <c r="O34" t="s">
        <v>14</v>
      </c>
      <c r="P34">
        <f>'V1-Embase-Results'!B42</f>
        <v>87</v>
      </c>
      <c r="Q34">
        <f>'V1-Embase-Results'!C42</f>
        <v>86</v>
      </c>
      <c r="R34">
        <f>'V1-Embase-Results'!D42</f>
        <v>74</v>
      </c>
      <c r="S34">
        <f>'V1-Embase-Results'!E42</f>
        <v>65</v>
      </c>
      <c r="T34">
        <f>'V1-Embase-Results'!F42</f>
        <v>94</v>
      </c>
      <c r="U34">
        <f>'V1-Embase-Results'!G42</f>
        <v>112</v>
      </c>
      <c r="V34">
        <f>'V1-Embase-Results'!H42</f>
        <v>133</v>
      </c>
      <c r="W34">
        <f>'V1-Embase-Results'!I42</f>
        <v>112</v>
      </c>
      <c r="X34">
        <f>'V1-Embase-Results'!J42</f>
        <v>205</v>
      </c>
      <c r="Y34">
        <f>'V1-Embase-Results'!K42</f>
        <v>183</v>
      </c>
      <c r="Z34">
        <f>'V1-Embase-Results'!L42</f>
        <v>162</v>
      </c>
      <c r="AA34">
        <f t="shared" si="25"/>
        <v>31.927149</v>
      </c>
    </row>
    <row r="35" spans="1:27" ht="18" x14ac:dyDescent="0.3">
      <c r="A35" s="10" t="s">
        <v>139</v>
      </c>
      <c r="B35" s="8">
        <f t="shared" si="14"/>
        <v>8.0599432968813278E-2</v>
      </c>
      <c r="C35" s="8">
        <f t="shared" si="15"/>
        <v>9.4117647058823528E-2</v>
      </c>
      <c r="D35" s="8">
        <f t="shared" si="16"/>
        <v>7.6123128119800335E-2</v>
      </c>
      <c r="E35" s="8">
        <f t="shared" si="17"/>
        <v>6.9903725408120551E-2</v>
      </c>
      <c r="F35" s="8">
        <f t="shared" si="18"/>
        <v>9.1463414634146339E-2</v>
      </c>
      <c r="G35" s="8">
        <f t="shared" si="19"/>
        <v>7.7985876573533924E-2</v>
      </c>
      <c r="H35" s="8">
        <f t="shared" si="20"/>
        <v>7.6462938881664499E-2</v>
      </c>
      <c r="I35" s="8">
        <f t="shared" si="21"/>
        <v>7.7812575283064317E-2</v>
      </c>
      <c r="J35" s="8">
        <f t="shared" si="22"/>
        <v>7.0133275071007209E-2</v>
      </c>
      <c r="K35" s="8">
        <f t="shared" si="23"/>
        <v>7.4193548387096769E-2</v>
      </c>
      <c r="L35" s="8">
        <f t="shared" si="24"/>
        <v>8.5889570552147243E-2</v>
      </c>
      <c r="M35" s="9">
        <f t="shared" si="26"/>
        <v>7.6560881319616608E-2</v>
      </c>
      <c r="O35" t="s">
        <v>43</v>
      </c>
      <c r="P35">
        <f>'V1-Embase-Results'!B43</f>
        <v>199</v>
      </c>
      <c r="Q35">
        <f>'V1-Embase-Results'!C43</f>
        <v>248</v>
      </c>
      <c r="R35">
        <f>'V1-Embase-Results'!D43</f>
        <v>183</v>
      </c>
      <c r="S35">
        <f>'V1-Embase-Results'!E43</f>
        <v>167</v>
      </c>
      <c r="T35">
        <f>'V1-Embase-Results'!F43</f>
        <v>255</v>
      </c>
      <c r="U35">
        <f>'V1-Embase-Results'!G43</f>
        <v>254</v>
      </c>
      <c r="V35">
        <f>'V1-Embase-Results'!H43</f>
        <v>294</v>
      </c>
      <c r="W35">
        <f>'V1-Embase-Results'!I43</f>
        <v>323</v>
      </c>
      <c r="X35">
        <f>'V1-Embase-Results'!J43</f>
        <v>321</v>
      </c>
      <c r="Y35">
        <f>'V1-Embase-Results'!K43</f>
        <v>345</v>
      </c>
      <c r="Z35">
        <f>'V1-Embase-Results'!L43</f>
        <v>392</v>
      </c>
      <c r="AA35">
        <f t="shared" si="25"/>
        <v>623.97244799999999</v>
      </c>
    </row>
    <row r="36" spans="1:27" ht="18" x14ac:dyDescent="0.3">
      <c r="A36" s="18" t="s">
        <v>76</v>
      </c>
      <c r="B36" s="19">
        <f>P36</f>
        <v>2469</v>
      </c>
      <c r="C36" s="19">
        <f t="shared" ref="C36:L36" si="27">Q36</f>
        <v>2635</v>
      </c>
      <c r="D36" s="19">
        <f t="shared" si="27"/>
        <v>2404</v>
      </c>
      <c r="E36" s="19">
        <f t="shared" si="27"/>
        <v>2389</v>
      </c>
      <c r="F36" s="19">
        <f t="shared" si="27"/>
        <v>2788</v>
      </c>
      <c r="G36" s="19">
        <f t="shared" si="27"/>
        <v>3257</v>
      </c>
      <c r="H36" s="19">
        <f t="shared" si="27"/>
        <v>3845</v>
      </c>
      <c r="I36" s="19">
        <f t="shared" si="27"/>
        <v>4151</v>
      </c>
      <c r="J36" s="19">
        <f t="shared" si="27"/>
        <v>4577</v>
      </c>
      <c r="K36" s="19">
        <f t="shared" si="27"/>
        <v>4650</v>
      </c>
      <c r="L36" s="19">
        <f t="shared" si="27"/>
        <v>4564</v>
      </c>
      <c r="M36" s="20">
        <f>AA36</f>
        <v>8150.0165259999994</v>
      </c>
      <c r="O36" t="s">
        <v>76</v>
      </c>
      <c r="P36">
        <f>'V1-Embase-Results'!B44</f>
        <v>2469</v>
      </c>
      <c r="Q36">
        <f>'V1-Embase-Results'!C44</f>
        <v>2635</v>
      </c>
      <c r="R36">
        <f>'V1-Embase-Results'!D44</f>
        <v>2404</v>
      </c>
      <c r="S36">
        <f>'V1-Embase-Results'!E44</f>
        <v>2389</v>
      </c>
      <c r="T36">
        <f>'V1-Embase-Results'!F44</f>
        <v>2788</v>
      </c>
      <c r="U36">
        <f>'V1-Embase-Results'!G44</f>
        <v>3257</v>
      </c>
      <c r="V36">
        <f>'V1-Embase-Results'!H44</f>
        <v>3845</v>
      </c>
      <c r="W36">
        <f>'V1-Embase-Results'!I44</f>
        <v>4151</v>
      </c>
      <c r="X36">
        <f>'V1-Embase-Results'!J44</f>
        <v>4577</v>
      </c>
      <c r="Y36">
        <f>'V1-Embase-Results'!K44</f>
        <v>4650</v>
      </c>
      <c r="Z36">
        <f>'V1-Embase-Results'!L44</f>
        <v>4564</v>
      </c>
      <c r="AA36">
        <v>8150.0165259999994</v>
      </c>
    </row>
    <row r="37" spans="1:27" x14ac:dyDescent="0.3">
      <c r="A37" s="6"/>
      <c r="B37" s="6"/>
      <c r="C37" s="6"/>
      <c r="D37" s="6"/>
      <c r="E37" s="6"/>
      <c r="F37" s="6"/>
      <c r="G37" s="6"/>
      <c r="H37" s="6"/>
      <c r="I37" s="6"/>
      <c r="J37" s="6"/>
      <c r="K37" s="6"/>
      <c r="L37" s="6"/>
      <c r="M37" s="6"/>
    </row>
    <row r="38" spans="1:27" x14ac:dyDescent="0.3">
      <c r="A38" s="6"/>
      <c r="B38" s="6"/>
      <c r="C38" s="6"/>
      <c r="D38" s="6"/>
      <c r="E38" s="6"/>
      <c r="F38" s="6"/>
      <c r="G38" s="6"/>
      <c r="H38" s="6"/>
      <c r="I38" s="6"/>
      <c r="J38" s="6"/>
      <c r="K38" s="6"/>
      <c r="L38" s="6"/>
      <c r="M38" s="6"/>
    </row>
    <row r="39" spans="1:27" x14ac:dyDescent="0.3">
      <c r="A39" s="6"/>
      <c r="B39" s="6"/>
      <c r="C39" s="6"/>
      <c r="D39" s="6"/>
      <c r="E39" s="6"/>
      <c r="F39" s="6"/>
      <c r="G39" s="6"/>
      <c r="H39" s="6"/>
      <c r="I39" s="6"/>
      <c r="J39" s="6"/>
      <c r="K39" s="6"/>
      <c r="L39" s="6"/>
      <c r="M39" s="6"/>
    </row>
    <row r="40" spans="1:27" x14ac:dyDescent="0.3">
      <c r="A40" s="6"/>
      <c r="B40" s="6"/>
      <c r="C40" s="6"/>
      <c r="D40" s="6"/>
      <c r="E40" s="6"/>
      <c r="F40" s="6"/>
      <c r="G40" s="6"/>
      <c r="H40" s="6"/>
      <c r="I40" s="6"/>
      <c r="J40" s="6"/>
      <c r="K40" s="6"/>
      <c r="L40" s="6"/>
      <c r="M40" s="6"/>
    </row>
    <row r="41" spans="1:27" x14ac:dyDescent="0.3">
      <c r="A41" s="6"/>
      <c r="B41" s="6"/>
      <c r="C41" s="6"/>
      <c r="D41" s="6"/>
      <c r="E41" s="6"/>
      <c r="F41" s="6"/>
      <c r="G41" s="6"/>
      <c r="H41" s="6"/>
      <c r="I41" s="6"/>
      <c r="J41" s="6"/>
      <c r="K41" s="6"/>
      <c r="L41" s="6"/>
      <c r="M41" s="6"/>
    </row>
    <row r="42" spans="1:27" x14ac:dyDescent="0.3">
      <c r="A42" s="6"/>
      <c r="B42" s="6"/>
      <c r="C42" s="6"/>
      <c r="D42" s="6"/>
      <c r="E42" s="6"/>
      <c r="F42" s="6"/>
      <c r="G42" s="6"/>
      <c r="H42" s="6"/>
      <c r="I42" s="6"/>
      <c r="J42" s="6"/>
      <c r="K42" s="6"/>
      <c r="L42" s="6"/>
      <c r="M42" s="6"/>
    </row>
    <row r="43" spans="1:27" x14ac:dyDescent="0.3">
      <c r="A43" s="6"/>
      <c r="B43" s="6"/>
      <c r="C43" s="6"/>
      <c r="D43" s="6"/>
      <c r="E43" s="6"/>
      <c r="F43" s="6"/>
      <c r="G43" s="6"/>
      <c r="H43" s="6"/>
      <c r="I43" s="6"/>
      <c r="J43" s="6"/>
      <c r="K43" s="6"/>
      <c r="L43" s="6"/>
      <c r="M43" s="6"/>
    </row>
    <row r="44" spans="1:27" x14ac:dyDescent="0.3">
      <c r="A44" s="6"/>
      <c r="B44" s="6"/>
      <c r="C44" s="6"/>
      <c r="D44" s="6"/>
      <c r="E44" s="6"/>
      <c r="F44" s="6"/>
      <c r="G44" s="6"/>
      <c r="H44" s="6"/>
      <c r="I44" s="6"/>
      <c r="J44" s="6"/>
      <c r="K44" s="6"/>
      <c r="L44" s="6"/>
      <c r="M44" s="6"/>
    </row>
    <row r="45" spans="1:27" x14ac:dyDescent="0.3">
      <c r="A45" s="6"/>
      <c r="B45" s="6"/>
      <c r="C45" s="6"/>
      <c r="D45" s="6"/>
      <c r="E45" s="6"/>
      <c r="F45" s="6"/>
      <c r="G45" s="6"/>
      <c r="H45" s="6"/>
      <c r="I45" s="6"/>
      <c r="J45" s="6"/>
      <c r="K45" s="6"/>
      <c r="L45" s="6"/>
      <c r="M45" s="6"/>
    </row>
    <row r="46" spans="1:27" x14ac:dyDescent="0.3">
      <c r="A46" s="6"/>
      <c r="B46" s="6"/>
      <c r="C46" s="6"/>
      <c r="D46" s="6"/>
      <c r="E46" s="6"/>
      <c r="F46" s="6"/>
      <c r="G46" s="6"/>
      <c r="H46" s="6"/>
      <c r="I46" s="6"/>
      <c r="J46" s="6"/>
      <c r="K46" s="6"/>
      <c r="L46" s="6"/>
      <c r="M46" s="6"/>
    </row>
    <row r="47" spans="1:27" x14ac:dyDescent="0.3">
      <c r="A47" s="6"/>
      <c r="B47" s="6"/>
      <c r="C47" s="6"/>
      <c r="D47" s="6"/>
      <c r="E47" s="6"/>
      <c r="F47" s="6"/>
      <c r="G47" s="6"/>
      <c r="H47" s="6"/>
      <c r="I47" s="6"/>
      <c r="J47" s="6"/>
      <c r="K47" s="6"/>
      <c r="L47" s="6"/>
      <c r="M47" s="6"/>
    </row>
    <row r="48" spans="1:27" x14ac:dyDescent="0.3">
      <c r="A48" s="6"/>
      <c r="B48" s="6"/>
      <c r="C48" s="6"/>
      <c r="D48" s="6"/>
      <c r="E48" s="6"/>
      <c r="F48" s="6"/>
      <c r="G48" s="6"/>
      <c r="H48" s="6"/>
      <c r="I48" s="6"/>
      <c r="J48" s="6"/>
      <c r="K48" s="6"/>
      <c r="L48" s="6"/>
      <c r="M48" s="6"/>
    </row>
    <row r="49" spans="1:18" x14ac:dyDescent="0.3">
      <c r="A49" s="6"/>
      <c r="B49" s="6"/>
      <c r="C49" s="6"/>
      <c r="D49" s="6"/>
      <c r="E49" s="6"/>
      <c r="F49" s="6"/>
      <c r="G49" s="6"/>
      <c r="H49" s="6"/>
      <c r="I49" s="6"/>
      <c r="J49" s="6"/>
      <c r="K49" s="6"/>
      <c r="L49" s="6"/>
      <c r="M49" s="6"/>
    </row>
    <row r="50" spans="1:18" x14ac:dyDescent="0.3">
      <c r="A50" s="6"/>
      <c r="B50" s="6"/>
      <c r="C50" s="6"/>
      <c r="D50" s="6"/>
      <c r="E50" s="6"/>
      <c r="F50" s="6"/>
      <c r="G50" s="6"/>
      <c r="H50" s="6"/>
      <c r="I50" s="6"/>
      <c r="J50" s="6"/>
      <c r="K50" s="6"/>
      <c r="L50" s="6"/>
      <c r="M50" s="6"/>
      <c r="R50" s="14"/>
    </row>
    <row r="51" spans="1:18" x14ac:dyDescent="0.3">
      <c r="A51" s="6"/>
      <c r="B51" s="6"/>
      <c r="C51" s="6"/>
      <c r="D51" s="6"/>
      <c r="E51" s="6"/>
      <c r="F51" s="6"/>
      <c r="G51" s="6"/>
      <c r="H51" s="6"/>
      <c r="I51" s="6"/>
      <c r="J51" s="6"/>
      <c r="K51" s="6"/>
      <c r="L51" s="6"/>
      <c r="M51" s="6"/>
    </row>
    <row r="52" spans="1:18" x14ac:dyDescent="0.3">
      <c r="A52" s="6"/>
      <c r="B52" s="6"/>
      <c r="C52" s="6"/>
      <c r="D52" s="6"/>
      <c r="E52" s="6"/>
      <c r="F52" s="6"/>
      <c r="G52" s="6"/>
      <c r="H52" s="6"/>
      <c r="I52" s="6"/>
      <c r="J52" s="6"/>
      <c r="K52" s="6"/>
      <c r="L52" s="6"/>
      <c r="M52" s="6"/>
    </row>
    <row r="53" spans="1:18" x14ac:dyDescent="0.3">
      <c r="A53" s="6"/>
      <c r="B53" s="6"/>
      <c r="C53" s="6"/>
      <c r="D53" s="6"/>
      <c r="E53" s="6"/>
      <c r="F53" s="6"/>
      <c r="G53" s="6"/>
      <c r="H53" s="6"/>
      <c r="I53" s="6"/>
      <c r="J53" s="6"/>
      <c r="K53" s="6"/>
      <c r="L53" s="6"/>
      <c r="M53" s="6"/>
    </row>
    <row r="54" spans="1:18" x14ac:dyDescent="0.3">
      <c r="A54" s="6"/>
      <c r="B54" s="6"/>
      <c r="C54" s="6"/>
      <c r="D54" s="6"/>
      <c r="E54" s="6"/>
      <c r="F54" s="6"/>
      <c r="G54" s="6"/>
      <c r="H54" s="6"/>
      <c r="I54" s="6"/>
      <c r="J54" s="6"/>
      <c r="K54" s="6"/>
      <c r="L54" s="6"/>
      <c r="M54" s="6"/>
    </row>
    <row r="55" spans="1:18" x14ac:dyDescent="0.3">
      <c r="A55" s="6"/>
      <c r="B55" s="6"/>
      <c r="C55" s="6"/>
      <c r="D55" s="6"/>
      <c r="E55" s="6"/>
      <c r="F55" s="6"/>
      <c r="G55" s="6"/>
      <c r="H55" s="6"/>
      <c r="I55" s="6"/>
      <c r="J55" s="6"/>
      <c r="K55" s="6"/>
      <c r="L55" s="6"/>
      <c r="M55" s="6"/>
    </row>
    <row r="56" spans="1:18" x14ac:dyDescent="0.3">
      <c r="A56" s="6"/>
      <c r="B56" s="6"/>
      <c r="C56" s="6"/>
      <c r="D56" s="6"/>
      <c r="E56" s="6"/>
      <c r="F56" s="6"/>
      <c r="G56" s="6"/>
      <c r="H56" s="6"/>
      <c r="I56" s="6"/>
      <c r="J56" s="6"/>
      <c r="K56" s="6"/>
      <c r="L56" s="6"/>
      <c r="M56" s="6"/>
    </row>
    <row r="57" spans="1:18" x14ac:dyDescent="0.3">
      <c r="A57" s="6"/>
      <c r="B57" s="6"/>
      <c r="C57" s="6"/>
      <c r="D57" s="6"/>
      <c r="E57" s="6"/>
      <c r="F57" s="6"/>
      <c r="G57" s="6"/>
      <c r="H57" s="6"/>
      <c r="I57" s="6"/>
      <c r="J57" s="6"/>
      <c r="K57" s="6"/>
      <c r="L57" s="6"/>
      <c r="M57" s="6"/>
    </row>
    <row r="58" spans="1:18" x14ac:dyDescent="0.3">
      <c r="A58" s="6"/>
      <c r="B58" s="6"/>
      <c r="C58" s="6"/>
      <c r="D58" s="6"/>
      <c r="E58" s="6"/>
      <c r="F58" s="6"/>
      <c r="G58" s="6"/>
      <c r="H58" s="6"/>
      <c r="I58" s="6"/>
      <c r="J58" s="6"/>
      <c r="K58" s="6"/>
      <c r="L58" s="6"/>
      <c r="M58" s="6"/>
    </row>
    <row r="59" spans="1:18" x14ac:dyDescent="0.3">
      <c r="A59" s="6"/>
      <c r="B59" s="6"/>
      <c r="C59" s="6"/>
      <c r="D59" s="6"/>
      <c r="E59" s="6"/>
      <c r="F59" s="6"/>
      <c r="G59" s="6"/>
      <c r="H59" s="6"/>
      <c r="I59" s="6"/>
      <c r="J59" s="6"/>
      <c r="K59" s="6"/>
      <c r="L59" s="6"/>
      <c r="M59" s="6"/>
    </row>
    <row r="60" spans="1:18" x14ac:dyDescent="0.3">
      <c r="A60" s="6"/>
      <c r="B60" s="6"/>
      <c r="C60" s="6"/>
      <c r="D60" s="6"/>
      <c r="E60" s="6"/>
      <c r="F60" s="6"/>
      <c r="G60" s="6"/>
      <c r="H60" s="6"/>
      <c r="I60" s="6"/>
      <c r="J60" s="6"/>
      <c r="K60" s="6"/>
      <c r="L60" s="6"/>
      <c r="M60" s="6"/>
    </row>
    <row r="61" spans="1:18" x14ac:dyDescent="0.3">
      <c r="A61" s="6"/>
      <c r="B61" s="6"/>
      <c r="C61" s="6"/>
      <c r="D61" s="6"/>
      <c r="E61" s="6"/>
      <c r="F61" s="6"/>
      <c r="G61" s="6"/>
      <c r="H61" s="6"/>
      <c r="I61" s="6"/>
      <c r="J61" s="6"/>
      <c r="K61" s="6"/>
      <c r="L61" s="6"/>
      <c r="M61" s="6"/>
    </row>
    <row r="62" spans="1:18" x14ac:dyDescent="0.3">
      <c r="A62" s="6"/>
      <c r="B62" s="6"/>
      <c r="C62" s="6"/>
      <c r="D62" s="6"/>
      <c r="E62" s="6"/>
      <c r="F62" s="6"/>
      <c r="G62" s="6"/>
      <c r="H62" s="6"/>
      <c r="I62" s="6"/>
      <c r="J62" s="6"/>
      <c r="K62" s="6"/>
      <c r="L62" s="6"/>
      <c r="M62" s="6"/>
    </row>
    <row r="63" spans="1:18" x14ac:dyDescent="0.3">
      <c r="A63" s="6"/>
      <c r="B63" s="6"/>
      <c r="C63" s="6"/>
      <c r="D63" s="6"/>
      <c r="E63" s="6"/>
      <c r="F63" s="6"/>
      <c r="G63" s="6"/>
      <c r="H63" s="6"/>
      <c r="I63" s="6"/>
      <c r="J63" s="6"/>
      <c r="K63" s="6"/>
      <c r="L63" s="6"/>
      <c r="M63" s="6"/>
    </row>
    <row r="64" spans="1:18" x14ac:dyDescent="0.3">
      <c r="A64" s="6"/>
      <c r="B64" s="6"/>
      <c r="C64" s="6"/>
      <c r="D64" s="6"/>
      <c r="E64" s="6"/>
      <c r="F64" s="6"/>
      <c r="G64" s="6"/>
      <c r="H64" s="6"/>
      <c r="I64" s="6"/>
      <c r="J64" s="6"/>
      <c r="K64" s="6"/>
      <c r="L64" s="6"/>
      <c r="M64" s="6"/>
    </row>
    <row r="65" spans="1:13" x14ac:dyDescent="0.3">
      <c r="A65" s="6"/>
      <c r="B65" s="6"/>
      <c r="C65" s="6"/>
      <c r="D65" s="6"/>
      <c r="E65" s="6"/>
      <c r="F65" s="6"/>
      <c r="G65" s="6"/>
      <c r="H65" s="6"/>
      <c r="I65" s="6"/>
      <c r="J65" s="6"/>
      <c r="K65" s="6"/>
      <c r="L65" s="6"/>
      <c r="M65" s="6"/>
    </row>
    <row r="66" spans="1:13" x14ac:dyDescent="0.3">
      <c r="A66" s="6"/>
      <c r="B66" s="6"/>
      <c r="C66" s="6"/>
      <c r="D66" s="6"/>
      <c r="E66" s="6"/>
      <c r="F66" s="6"/>
      <c r="G66" s="6"/>
      <c r="H66" s="6"/>
      <c r="I66" s="6"/>
      <c r="J66" s="6"/>
      <c r="K66" s="6"/>
      <c r="L66" s="6"/>
      <c r="M66" s="6"/>
    </row>
    <row r="67" spans="1:13" x14ac:dyDescent="0.3">
      <c r="A67" s="6"/>
      <c r="B67" s="6"/>
      <c r="C67" s="6"/>
      <c r="D67" s="6"/>
      <c r="E67" s="6"/>
      <c r="F67" s="6"/>
      <c r="G67" s="6"/>
      <c r="H67" s="6"/>
      <c r="I67" s="6"/>
      <c r="J67" s="6"/>
      <c r="K67" s="6"/>
      <c r="L67" s="6"/>
      <c r="M67" s="6"/>
    </row>
    <row r="68" spans="1:13" x14ac:dyDescent="0.3">
      <c r="A68" s="6"/>
      <c r="B68" s="6"/>
      <c r="C68" s="6"/>
      <c r="D68" s="6"/>
      <c r="E68" s="6"/>
      <c r="F68" s="6"/>
      <c r="G68" s="6"/>
      <c r="H68" s="6"/>
      <c r="I68" s="6"/>
      <c r="J68" s="6"/>
      <c r="K68" s="6"/>
      <c r="L68" s="6"/>
      <c r="M68" s="6"/>
    </row>
    <row r="69" spans="1:13" x14ac:dyDescent="0.3">
      <c r="A69" s="6"/>
      <c r="B69" s="6"/>
      <c r="C69" s="6"/>
      <c r="D69" s="6"/>
      <c r="E69" s="6"/>
      <c r="F69" s="6"/>
      <c r="G69" s="6"/>
      <c r="H69" s="6"/>
      <c r="I69" s="6"/>
      <c r="J69" s="6"/>
      <c r="K69" s="6"/>
      <c r="L69" s="6"/>
      <c r="M69" s="6"/>
    </row>
    <row r="70" spans="1:13" x14ac:dyDescent="0.3">
      <c r="A70" s="6"/>
      <c r="B70" s="6"/>
      <c r="C70" s="6"/>
      <c r="D70" s="6"/>
      <c r="E70" s="6"/>
      <c r="F70" s="6"/>
      <c r="G70" s="6"/>
      <c r="H70" s="6"/>
      <c r="I70" s="6"/>
      <c r="J70" s="6"/>
      <c r="K70" s="6"/>
      <c r="L70" s="6"/>
      <c r="M70" s="6"/>
    </row>
    <row r="71" spans="1:13" x14ac:dyDescent="0.3">
      <c r="A71" s="6"/>
      <c r="B71" s="6"/>
      <c r="C71" s="6"/>
      <c r="D71" s="6"/>
      <c r="E71" s="6"/>
      <c r="F71" s="6"/>
      <c r="G71" s="6"/>
      <c r="H71" s="6"/>
      <c r="I71" s="6"/>
      <c r="J71" s="6"/>
      <c r="K71" s="6"/>
      <c r="L71" s="6"/>
      <c r="M71" s="6"/>
    </row>
    <row r="72" spans="1:13" x14ac:dyDescent="0.3">
      <c r="A72" s="6"/>
      <c r="B72" s="6"/>
      <c r="C72" s="6"/>
      <c r="D72" s="6"/>
      <c r="E72" s="6"/>
      <c r="F72" s="6"/>
      <c r="G72" s="6"/>
      <c r="H72" s="6"/>
      <c r="I72" s="6"/>
      <c r="J72" s="6"/>
      <c r="K72" s="6"/>
      <c r="L72" s="6"/>
      <c r="M72" s="6"/>
    </row>
    <row r="73" spans="1:13" x14ac:dyDescent="0.3">
      <c r="A73" s="6"/>
      <c r="B73" s="6"/>
      <c r="C73" s="6"/>
      <c r="D73" s="6"/>
      <c r="E73" s="6"/>
      <c r="F73" s="6"/>
      <c r="G73" s="6"/>
      <c r="H73" s="6"/>
      <c r="I73" s="6"/>
      <c r="J73" s="6"/>
      <c r="K73" s="6"/>
      <c r="L73" s="6"/>
      <c r="M73" s="6"/>
    </row>
    <row r="74" spans="1:13" x14ac:dyDescent="0.3">
      <c r="A74" s="6"/>
      <c r="B74" s="6"/>
      <c r="C74" s="6"/>
      <c r="D74" s="6"/>
      <c r="E74" s="6"/>
      <c r="F74" s="6"/>
      <c r="G74" s="6"/>
      <c r="H74" s="6"/>
      <c r="I74" s="6"/>
      <c r="J74" s="6"/>
      <c r="K74" s="6"/>
      <c r="L74" s="6"/>
      <c r="M74" s="6"/>
    </row>
    <row r="75" spans="1:13" x14ac:dyDescent="0.3">
      <c r="A75" s="6"/>
      <c r="B75" s="6"/>
      <c r="C75" s="6"/>
      <c r="D75" s="6"/>
      <c r="E75" s="6"/>
      <c r="F75" s="6"/>
      <c r="G75" s="6"/>
      <c r="H75" s="6"/>
      <c r="I75" s="6"/>
      <c r="J75" s="6"/>
      <c r="K75" s="6"/>
      <c r="L75" s="6"/>
      <c r="M75" s="6"/>
    </row>
    <row r="76" spans="1:13" x14ac:dyDescent="0.3">
      <c r="A76" s="6"/>
      <c r="B76" s="6"/>
      <c r="C76" s="6"/>
      <c r="D76" s="6"/>
      <c r="E76" s="6"/>
      <c r="F76" s="6"/>
      <c r="G76" s="6"/>
      <c r="H76" s="6"/>
      <c r="I76" s="6"/>
      <c r="J76" s="6"/>
      <c r="K76" s="6"/>
      <c r="L76" s="6"/>
      <c r="M76" s="6"/>
    </row>
    <row r="77" spans="1:13" x14ac:dyDescent="0.3">
      <c r="A77" s="6"/>
      <c r="B77" s="6"/>
      <c r="C77" s="6"/>
      <c r="D77" s="6"/>
      <c r="E77" s="6"/>
      <c r="F77" s="6"/>
      <c r="G77" s="6"/>
      <c r="H77" s="6"/>
      <c r="I77" s="6"/>
      <c r="J77" s="6"/>
      <c r="K77" s="6"/>
      <c r="L77" s="6"/>
      <c r="M77" s="6"/>
    </row>
    <row r="78" spans="1:13" x14ac:dyDescent="0.3">
      <c r="A78" s="6"/>
      <c r="B78" s="6"/>
      <c r="C78" s="6"/>
      <c r="D78" s="6"/>
      <c r="E78" s="6"/>
      <c r="F78" s="6"/>
      <c r="G78" s="6"/>
      <c r="H78" s="6"/>
      <c r="I78" s="6"/>
      <c r="J78" s="6"/>
      <c r="K78" s="6"/>
      <c r="L78" s="6"/>
      <c r="M78" s="6"/>
    </row>
    <row r="79" spans="1:13" x14ac:dyDescent="0.3">
      <c r="A79" s="6"/>
      <c r="B79" s="6"/>
      <c r="C79" s="6"/>
      <c r="D79" s="6"/>
      <c r="E79" s="6"/>
      <c r="F79" s="6"/>
      <c r="G79" s="6"/>
      <c r="H79" s="6"/>
      <c r="I79" s="6"/>
      <c r="J79" s="6"/>
      <c r="K79" s="6"/>
      <c r="L79" s="6"/>
      <c r="M79" s="6"/>
    </row>
    <row r="80" spans="1:13" x14ac:dyDescent="0.3">
      <c r="A80" s="6"/>
      <c r="B80" s="6"/>
      <c r="C80" s="6"/>
      <c r="D80" s="6"/>
      <c r="E80" s="6"/>
      <c r="F80" s="6"/>
      <c r="G80" s="6"/>
      <c r="H80" s="6"/>
      <c r="I80" s="6"/>
      <c r="J80" s="6"/>
      <c r="K80" s="6"/>
      <c r="L80" s="6"/>
      <c r="M80" s="6"/>
    </row>
    <row r="81" spans="1:13" x14ac:dyDescent="0.3">
      <c r="A81" s="6"/>
      <c r="B81" s="6"/>
      <c r="C81" s="6"/>
      <c r="D81" s="6"/>
      <c r="E81" s="6"/>
      <c r="F81" s="6"/>
      <c r="G81" s="6"/>
      <c r="H81" s="6"/>
      <c r="I81" s="6"/>
      <c r="J81" s="6"/>
      <c r="K81" s="6"/>
      <c r="L81" s="6"/>
      <c r="M81" s="6"/>
    </row>
    <row r="82" spans="1:13" x14ac:dyDescent="0.3">
      <c r="A82" s="6"/>
      <c r="B82" s="6"/>
      <c r="C82" s="6"/>
      <c r="D82" s="6"/>
      <c r="E82" s="6"/>
      <c r="F82" s="6"/>
      <c r="G82" s="6"/>
      <c r="H82" s="6"/>
      <c r="I82" s="6"/>
      <c r="J82" s="6"/>
      <c r="K82" s="6"/>
      <c r="L82" s="6"/>
      <c r="M82" s="6"/>
    </row>
    <row r="83" spans="1:13" x14ac:dyDescent="0.3">
      <c r="A83" s="6"/>
      <c r="B83" s="6"/>
      <c r="C83" s="6"/>
      <c r="D83" s="6"/>
      <c r="E83" s="6"/>
      <c r="F83" s="6"/>
      <c r="G83" s="6"/>
      <c r="H83" s="6"/>
      <c r="I83" s="6"/>
      <c r="J83" s="6"/>
      <c r="K83" s="6"/>
      <c r="L83" s="6"/>
      <c r="M83" s="6"/>
    </row>
    <row r="84" spans="1:13" x14ac:dyDescent="0.3">
      <c r="A84" s="6"/>
      <c r="B84" s="6"/>
      <c r="C84" s="6"/>
      <c r="D84" s="6"/>
      <c r="E84" s="6"/>
      <c r="F84" s="6"/>
      <c r="G84" s="6"/>
      <c r="H84" s="6"/>
      <c r="I84" s="6"/>
      <c r="J84" s="6"/>
      <c r="K84" s="6"/>
      <c r="L84" s="6"/>
      <c r="M84" s="6"/>
    </row>
    <row r="85" spans="1:13" x14ac:dyDescent="0.3">
      <c r="M85" s="6"/>
    </row>
  </sheetData>
  <phoneticPr fontId="16"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D8B63-83CB-4DB4-BBA7-764398D478FD}">
  <sheetPr>
    <tabColor theme="9" tint="-0.249977111117893"/>
  </sheetPr>
  <dimension ref="A1:P28"/>
  <sheetViews>
    <sheetView zoomScale="85" zoomScaleNormal="85" workbookViewId="0">
      <selection activeCell="C2" sqref="C2"/>
    </sheetView>
  </sheetViews>
  <sheetFormatPr defaultRowHeight="14" x14ac:dyDescent="0.3"/>
  <cols>
    <col min="1" max="1" width="24.83203125" style="1" customWidth="1"/>
    <col min="2" max="16" width="25.75" customWidth="1"/>
    <col min="17" max="17" width="9.4140625" customWidth="1"/>
  </cols>
  <sheetData>
    <row r="1" spans="1:16" x14ac:dyDescent="0.3">
      <c r="B1" t="s">
        <v>0</v>
      </c>
      <c r="C1" t="s">
        <v>1</v>
      </c>
      <c r="D1" t="s">
        <v>2</v>
      </c>
      <c r="E1" t="s">
        <v>3</v>
      </c>
      <c r="F1">
        <v>2014</v>
      </c>
      <c r="G1">
        <v>2015</v>
      </c>
      <c r="H1">
        <v>2016</v>
      </c>
      <c r="I1">
        <v>2017</v>
      </c>
      <c r="J1">
        <v>2018</v>
      </c>
      <c r="K1">
        <v>2019</v>
      </c>
      <c r="L1">
        <v>2020</v>
      </c>
      <c r="M1">
        <v>2021</v>
      </c>
      <c r="N1">
        <v>2022</v>
      </c>
      <c r="O1">
        <v>2023</v>
      </c>
      <c r="P1">
        <v>2024</v>
      </c>
    </row>
    <row r="2" spans="1:16" x14ac:dyDescent="0.3">
      <c r="A2" s="1">
        <v>1</v>
      </c>
      <c r="C2" t="s">
        <v>92</v>
      </c>
      <c r="D2" t="s">
        <v>92</v>
      </c>
      <c r="E2" t="s">
        <v>92</v>
      </c>
      <c r="F2" t="s">
        <v>92</v>
      </c>
      <c r="G2" t="s">
        <v>92</v>
      </c>
      <c r="H2" t="s">
        <v>92</v>
      </c>
      <c r="I2" t="s">
        <v>92</v>
      </c>
      <c r="J2" t="s">
        <v>92</v>
      </c>
      <c r="K2" t="s">
        <v>92</v>
      </c>
      <c r="L2" t="s">
        <v>92</v>
      </c>
      <c r="M2" t="s">
        <v>92</v>
      </c>
      <c r="N2" t="s">
        <v>92</v>
      </c>
      <c r="O2" t="s">
        <v>92</v>
      </c>
      <c r="P2" t="s">
        <v>92</v>
      </c>
    </row>
    <row r="3" spans="1:16" x14ac:dyDescent="0.3">
      <c r="A3" s="1">
        <v>2</v>
      </c>
      <c r="C3" t="s">
        <v>15</v>
      </c>
      <c r="D3" t="s">
        <v>15</v>
      </c>
      <c r="E3" t="s">
        <v>15</v>
      </c>
      <c r="F3" t="s">
        <v>15</v>
      </c>
      <c r="G3" t="s">
        <v>15</v>
      </c>
      <c r="H3" t="s">
        <v>15</v>
      </c>
      <c r="I3" t="s">
        <v>15</v>
      </c>
      <c r="J3" t="s">
        <v>15</v>
      </c>
      <c r="K3" t="s">
        <v>15</v>
      </c>
      <c r="L3" t="s">
        <v>15</v>
      </c>
      <c r="M3" t="s">
        <v>15</v>
      </c>
      <c r="N3" t="s">
        <v>15</v>
      </c>
      <c r="O3" t="s">
        <v>15</v>
      </c>
      <c r="P3" t="s">
        <v>15</v>
      </c>
    </row>
    <row r="4" spans="1:16" x14ac:dyDescent="0.3">
      <c r="A4" s="1">
        <v>3</v>
      </c>
      <c r="B4" t="s">
        <v>72</v>
      </c>
      <c r="C4" t="s">
        <v>4</v>
      </c>
      <c r="D4" t="str">
        <f>C4&amp;" and 1"</f>
        <v>exp geographic locations/ and 1</v>
      </c>
      <c r="E4" t="str">
        <f>C4&amp;" and 1 and 2"</f>
        <v>exp geographic locations/ and 1 and 2</v>
      </c>
      <c r="F4" t="str">
        <f>$C4&amp;" and 1 and "&amp;F$1&amp;"*.dt."</f>
        <v>exp geographic locations/ and 1 and 2014*.dt.</v>
      </c>
      <c r="G4" t="str">
        <f t="shared" ref="G4:O19" si="0">$C4&amp;" and 1 and "&amp;G$1&amp;"*.dt."</f>
        <v>exp geographic locations/ and 1 and 2015*.dt.</v>
      </c>
      <c r="H4" t="str">
        <f t="shared" si="0"/>
        <v>exp geographic locations/ and 1 and 2016*.dt.</v>
      </c>
      <c r="I4" t="str">
        <f t="shared" si="0"/>
        <v>exp geographic locations/ and 1 and 2017*.dt.</v>
      </c>
      <c r="J4" t="str">
        <f t="shared" si="0"/>
        <v>exp geographic locations/ and 1 and 2018*.dt.</v>
      </c>
      <c r="K4" t="str">
        <f t="shared" si="0"/>
        <v>exp geographic locations/ and 1 and 2019*.dt.</v>
      </c>
      <c r="L4" t="str">
        <f t="shared" si="0"/>
        <v>exp geographic locations/ and 1 and 2020*.dt.</v>
      </c>
      <c r="M4" t="str">
        <f t="shared" si="0"/>
        <v>exp geographic locations/ and 1 and 2021*.dt.</v>
      </c>
      <c r="N4" t="str">
        <f t="shared" si="0"/>
        <v>exp geographic locations/ and 1 and 2022*.dt.</v>
      </c>
      <c r="O4" t="str">
        <f t="shared" si="0"/>
        <v>exp geographic locations/ and 1 and 2023*.dt.</v>
      </c>
      <c r="P4" t="str">
        <f>$C4&amp;" and 1 and "&amp;P$1&amp;"*.dt."</f>
        <v>exp geographic locations/ and 1 and 2024*.dt.</v>
      </c>
    </row>
    <row r="5" spans="1:16" ht="14.5" x14ac:dyDescent="0.35">
      <c r="A5" s="1">
        <v>4</v>
      </c>
      <c r="B5" s="2" t="s">
        <v>73</v>
      </c>
      <c r="C5" t="s">
        <v>17</v>
      </c>
      <c r="D5" t="str">
        <f t="shared" ref="D5:D28" si="1">C5&amp;" and 1"</f>
        <v>(exp United States/ or Puerto Rico/ or United States Virgin Islands/) and 1</v>
      </c>
      <c r="E5" t="str">
        <f t="shared" ref="E5:E28" si="2">C5&amp;" and 1 and 2"</f>
        <v>(exp United States/ or Puerto Rico/ or United States Virgin Islands/) and 1 and 2</v>
      </c>
      <c r="F5" t="str">
        <f t="shared" ref="F5:O28" si="3">$C5&amp;" and 1 and "&amp;F$1&amp;"*.dt."</f>
        <v>(exp United States/ or Puerto Rico/ or United States Virgin Islands/) and 1 and 2014*.dt.</v>
      </c>
      <c r="G5" t="str">
        <f t="shared" si="0"/>
        <v>(exp United States/ or Puerto Rico/ or United States Virgin Islands/) and 1 and 2015*.dt.</v>
      </c>
      <c r="H5" t="str">
        <f t="shared" si="0"/>
        <v>(exp United States/ or Puerto Rico/ or United States Virgin Islands/) and 1 and 2016*.dt.</v>
      </c>
      <c r="I5" t="str">
        <f t="shared" si="0"/>
        <v>(exp United States/ or Puerto Rico/ or United States Virgin Islands/) and 1 and 2017*.dt.</v>
      </c>
      <c r="J5" t="str">
        <f t="shared" si="0"/>
        <v>(exp United States/ or Puerto Rico/ or United States Virgin Islands/) and 1 and 2018*.dt.</v>
      </c>
      <c r="K5" t="str">
        <f t="shared" si="0"/>
        <v>(exp United States/ or Puerto Rico/ or United States Virgin Islands/) and 1 and 2019*.dt.</v>
      </c>
      <c r="L5" t="str">
        <f t="shared" si="0"/>
        <v>(exp United States/ or Puerto Rico/ or United States Virgin Islands/) and 1 and 2020*.dt.</v>
      </c>
      <c r="M5" t="str">
        <f t="shared" si="0"/>
        <v>(exp United States/ or Puerto Rico/ or United States Virgin Islands/) and 1 and 2021*.dt.</v>
      </c>
      <c r="N5" t="str">
        <f t="shared" si="0"/>
        <v>(exp United States/ or Puerto Rico/ or United States Virgin Islands/) and 1 and 2022*.dt.</v>
      </c>
      <c r="O5" t="str">
        <f t="shared" si="0"/>
        <v>(exp United States/ or Puerto Rico/ or United States Virgin Islands/) and 1 and 2023*.dt.</v>
      </c>
      <c r="P5" t="str">
        <f t="shared" ref="P5:P28" si="4">$C5&amp;" and 1 and "&amp;P$1&amp;"*.dt."</f>
        <v>(exp United States/ or Puerto Rico/ or United States Virgin Islands/) and 1 and 2024*.dt.</v>
      </c>
    </row>
    <row r="6" spans="1:16" x14ac:dyDescent="0.3">
      <c r="A6" s="1">
        <v>5</v>
      </c>
      <c r="B6" t="s">
        <v>36</v>
      </c>
      <c r="C6" t="s">
        <v>18</v>
      </c>
      <c r="D6" t="str">
        <f>C6&amp;" and 1"</f>
        <v>(north america/ or exp canada/ or greenland/ or mexico/ ) and 1</v>
      </c>
      <c r="E6" t="str">
        <f>C6&amp;" and 1 and 2"</f>
        <v>(north america/ or exp canada/ or greenland/ or mexico/ ) and 1 and 2</v>
      </c>
      <c r="F6" t="str">
        <f t="shared" ref="F6:P6" si="5">$C6&amp;" and 1 and "&amp;F$1&amp;"*.dt."</f>
        <v>(north america/ or exp canada/ or greenland/ or mexico/ ) and 1 and 2014*.dt.</v>
      </c>
      <c r="G6" t="str">
        <f t="shared" si="5"/>
        <v>(north america/ or exp canada/ or greenland/ or mexico/ ) and 1 and 2015*.dt.</v>
      </c>
      <c r="H6" t="str">
        <f t="shared" si="5"/>
        <v>(north america/ or exp canada/ or greenland/ or mexico/ ) and 1 and 2016*.dt.</v>
      </c>
      <c r="I6" t="str">
        <f t="shared" si="5"/>
        <v>(north america/ or exp canada/ or greenland/ or mexico/ ) and 1 and 2017*.dt.</v>
      </c>
      <c r="J6" t="str">
        <f t="shared" si="5"/>
        <v>(north america/ or exp canada/ or greenland/ or mexico/ ) and 1 and 2018*.dt.</v>
      </c>
      <c r="K6" t="str">
        <f t="shared" si="5"/>
        <v>(north america/ or exp canada/ or greenland/ or mexico/ ) and 1 and 2019*.dt.</v>
      </c>
      <c r="L6" t="str">
        <f t="shared" si="5"/>
        <v>(north america/ or exp canada/ or greenland/ or mexico/ ) and 1 and 2020*.dt.</v>
      </c>
      <c r="M6" t="str">
        <f t="shared" si="5"/>
        <v>(north america/ or exp canada/ or greenland/ or mexico/ ) and 1 and 2021*.dt.</v>
      </c>
      <c r="N6" t="str">
        <f t="shared" si="5"/>
        <v>(north america/ or exp canada/ or greenland/ or mexico/ ) and 1 and 2022*.dt.</v>
      </c>
      <c r="O6" t="str">
        <f t="shared" si="5"/>
        <v>(north america/ or exp canada/ or greenland/ or mexico/ ) and 1 and 2023*.dt.</v>
      </c>
      <c r="P6" t="str">
        <f t="shared" si="5"/>
        <v>(north america/ or exp canada/ or greenland/ or mexico/ ) and 1 and 2024*.dt.</v>
      </c>
    </row>
    <row r="7" spans="1:16" x14ac:dyDescent="0.3">
      <c r="A7" s="1">
        <v>6</v>
      </c>
      <c r="B7" t="s">
        <v>74</v>
      </c>
      <c r="C7" t="s">
        <v>10</v>
      </c>
      <c r="D7" t="str">
        <f t="shared" si="1"/>
        <v>exp united kingdom/ and 1</v>
      </c>
      <c r="E7" t="str">
        <f t="shared" si="2"/>
        <v>exp united kingdom/ and 1 and 2</v>
      </c>
      <c r="F7" t="str">
        <f t="shared" si="3"/>
        <v>exp united kingdom/ and 1 and 2014*.dt.</v>
      </c>
      <c r="G7" t="str">
        <f t="shared" si="0"/>
        <v>exp united kingdom/ and 1 and 2015*.dt.</v>
      </c>
      <c r="H7" t="str">
        <f t="shared" si="0"/>
        <v>exp united kingdom/ and 1 and 2016*.dt.</v>
      </c>
      <c r="I7" t="str">
        <f t="shared" si="0"/>
        <v>exp united kingdom/ and 1 and 2017*.dt.</v>
      </c>
      <c r="J7" t="str">
        <f t="shared" si="0"/>
        <v>exp united kingdom/ and 1 and 2018*.dt.</v>
      </c>
      <c r="K7" t="str">
        <f t="shared" si="0"/>
        <v>exp united kingdom/ and 1 and 2019*.dt.</v>
      </c>
      <c r="L7" t="str">
        <f t="shared" si="0"/>
        <v>exp united kingdom/ and 1 and 2020*.dt.</v>
      </c>
      <c r="M7" t="str">
        <f t="shared" si="0"/>
        <v>exp united kingdom/ and 1 and 2021*.dt.</v>
      </c>
      <c r="N7" t="str">
        <f t="shared" si="0"/>
        <v>exp united kingdom/ and 1 and 2022*.dt.</v>
      </c>
      <c r="O7" t="str">
        <f t="shared" si="0"/>
        <v>exp united kingdom/ and 1 and 2023*.dt.</v>
      </c>
      <c r="P7" t="str">
        <f t="shared" si="4"/>
        <v>exp united kingdom/ and 1 and 2024*.dt.</v>
      </c>
    </row>
    <row r="8" spans="1:16" x14ac:dyDescent="0.3">
      <c r="A8" s="1">
        <v>7</v>
      </c>
      <c r="B8" t="s">
        <v>37</v>
      </c>
      <c r="C8" t="s">
        <v>16</v>
      </c>
      <c r="D8" t="str">
        <f>C8&amp;" and 1"</f>
        <v>(europe/ or european alpine region/ or andorra/ or austria/ or balkan peninsula/ or belgium/ or exp europe, eastern/ or exp france/ or exp germany/ or gibraltar/ or greece/ or ireland/ or exp italy/ or liechtenstein/ or luxembourg/ or exp mediterranean region/ or monaco/ or netherlands/ or portugal/ or san marino/ or exp "scandinavian and nordic countries"/ or spain/ or switzerland/ or exp transcaucasia/ or vatican city/) and 1</v>
      </c>
      <c r="E8" t="str">
        <f t="shared" si="2"/>
        <v>(europe/ or european alpine region/ or andorra/ or austria/ or balkan peninsula/ or belgium/ or exp europe, eastern/ or exp france/ or exp germany/ or gibraltar/ or greece/ or ireland/ or exp italy/ or liechtenstein/ or luxembourg/ or exp mediterranean region/ or monaco/ or netherlands/ or portugal/ or san marino/ or exp "scandinavian and nordic countries"/ or spain/ or switzerland/ or exp transcaucasia/ or vatican city/) and 1 and 2</v>
      </c>
      <c r="F8" t="str">
        <f t="shared" si="3"/>
        <v>(europe/ or european alpine region/ or andorra/ or austria/ or balkan peninsula/ or belgium/ or exp europe, eastern/ or exp france/ or exp germany/ or gibraltar/ or greece/ or ireland/ or exp italy/ or liechtenstein/ or luxembourg/ or exp mediterranean region/ or monaco/ or netherlands/ or portugal/ or san marino/ or exp "scandinavian and nordic countries"/ or spain/ or switzerland/ or exp transcaucasia/ or vatican city/) and 1 and 2014*.dt.</v>
      </c>
      <c r="G8" t="str">
        <f t="shared" si="0"/>
        <v>(europe/ or european alpine region/ or andorra/ or austria/ or balkan peninsula/ or belgium/ or exp europe, eastern/ or exp france/ or exp germany/ or gibraltar/ or greece/ or ireland/ or exp italy/ or liechtenstein/ or luxembourg/ or exp mediterranean region/ or monaco/ or netherlands/ or portugal/ or san marino/ or exp "scandinavian and nordic countries"/ or spain/ or switzerland/ or exp transcaucasia/ or vatican city/) and 1 and 2015*.dt.</v>
      </c>
      <c r="H8" t="str">
        <f t="shared" si="0"/>
        <v>(europe/ or european alpine region/ or andorra/ or austria/ or balkan peninsula/ or belgium/ or exp europe, eastern/ or exp france/ or exp germany/ or gibraltar/ or greece/ or ireland/ or exp italy/ or liechtenstein/ or luxembourg/ or exp mediterranean region/ or monaco/ or netherlands/ or portugal/ or san marino/ or exp "scandinavian and nordic countries"/ or spain/ or switzerland/ or exp transcaucasia/ or vatican city/) and 1 and 2016*.dt.</v>
      </c>
      <c r="I8" t="str">
        <f t="shared" si="0"/>
        <v>(europe/ or european alpine region/ or andorra/ or austria/ or balkan peninsula/ or belgium/ or exp europe, eastern/ or exp france/ or exp germany/ or gibraltar/ or greece/ or ireland/ or exp italy/ or liechtenstein/ or luxembourg/ or exp mediterranean region/ or monaco/ or netherlands/ or portugal/ or san marino/ or exp "scandinavian and nordic countries"/ or spain/ or switzerland/ or exp transcaucasia/ or vatican city/) and 1 and 2017*.dt.</v>
      </c>
      <c r="J8" t="str">
        <f t="shared" si="0"/>
        <v>(europe/ or european alpine region/ or andorra/ or austria/ or balkan peninsula/ or belgium/ or exp europe, eastern/ or exp france/ or exp germany/ or gibraltar/ or greece/ or ireland/ or exp italy/ or liechtenstein/ or luxembourg/ or exp mediterranean region/ or monaco/ or netherlands/ or portugal/ or san marino/ or exp "scandinavian and nordic countries"/ or spain/ or switzerland/ or exp transcaucasia/ or vatican city/) and 1 and 2018*.dt.</v>
      </c>
      <c r="K8" t="str">
        <f t="shared" si="0"/>
        <v>(europe/ or european alpine region/ or andorra/ or austria/ or balkan peninsula/ or belgium/ or exp europe, eastern/ or exp france/ or exp germany/ or gibraltar/ or greece/ or ireland/ or exp italy/ or liechtenstein/ or luxembourg/ or exp mediterranean region/ or monaco/ or netherlands/ or portugal/ or san marino/ or exp "scandinavian and nordic countries"/ or spain/ or switzerland/ or exp transcaucasia/ or vatican city/) and 1 and 2019*.dt.</v>
      </c>
      <c r="L8" t="str">
        <f t="shared" si="0"/>
        <v>(europe/ or european alpine region/ or andorra/ or austria/ or balkan peninsula/ or belgium/ or exp europe, eastern/ or exp france/ or exp germany/ or gibraltar/ or greece/ or ireland/ or exp italy/ or liechtenstein/ or luxembourg/ or exp mediterranean region/ or monaco/ or netherlands/ or portugal/ or san marino/ or exp "scandinavian and nordic countries"/ or spain/ or switzerland/ or exp transcaucasia/ or vatican city/) and 1 and 2020*.dt.</v>
      </c>
      <c r="M8" t="str">
        <f t="shared" si="0"/>
        <v>(europe/ or european alpine region/ or andorra/ or austria/ or balkan peninsula/ or belgium/ or exp europe, eastern/ or exp france/ or exp germany/ or gibraltar/ or greece/ or ireland/ or exp italy/ or liechtenstein/ or luxembourg/ or exp mediterranean region/ or monaco/ or netherlands/ or portugal/ or san marino/ or exp "scandinavian and nordic countries"/ or spain/ or switzerland/ or exp transcaucasia/ or vatican city/) and 1 and 2021*.dt.</v>
      </c>
      <c r="N8" t="str">
        <f t="shared" si="0"/>
        <v>(europe/ or european alpine region/ or andorra/ or austria/ or balkan peninsula/ or belgium/ or exp europe, eastern/ or exp france/ or exp germany/ or gibraltar/ or greece/ or ireland/ or exp italy/ or liechtenstein/ or luxembourg/ or exp mediterranean region/ or monaco/ or netherlands/ or portugal/ or san marino/ or exp "scandinavian and nordic countries"/ or spain/ or switzerland/ or exp transcaucasia/ or vatican city/) and 1 and 2022*.dt.</v>
      </c>
      <c r="O8" t="str">
        <f t="shared" si="0"/>
        <v>(europe/ or european alpine region/ or andorra/ or austria/ or balkan peninsula/ or belgium/ or exp europe, eastern/ or exp france/ or exp germany/ or gibraltar/ or greece/ or ireland/ or exp italy/ or liechtenstein/ or luxembourg/ or exp mediterranean region/ or monaco/ or netherlands/ or portugal/ or san marino/ or exp "scandinavian and nordic countries"/ or spain/ or switzerland/ or exp transcaucasia/ or vatican city/) and 1 and 2023*.dt.</v>
      </c>
      <c r="P8" t="str">
        <f t="shared" si="4"/>
        <v>(europe/ or european alpine region/ or andorra/ or austria/ or balkan peninsula/ or belgium/ or exp europe, eastern/ or exp france/ or exp germany/ or gibraltar/ or greece/ or ireland/ or exp italy/ or liechtenstein/ or luxembourg/ or exp mediterranean region/ or monaco/ or netherlands/ or portugal/ or san marino/ or exp "scandinavian and nordic countries"/ or spain/ or switzerland/ or exp transcaucasia/ or vatican city/) and 1 and 2024*.dt.</v>
      </c>
    </row>
    <row r="9" spans="1:16" x14ac:dyDescent="0.3">
      <c r="A9" s="1">
        <v>8</v>
      </c>
      <c r="B9" t="s">
        <v>39</v>
      </c>
      <c r="C9" t="s">
        <v>44</v>
      </c>
      <c r="D9" t="str">
        <f>C9&amp;" and 1"</f>
        <v>exp China/ and 1</v>
      </c>
      <c r="E9" t="str">
        <f>C9&amp;" and 1 and 2"</f>
        <v>exp China/ and 1 and 2</v>
      </c>
      <c r="F9" t="str">
        <f t="shared" ref="F9:P12" si="6">$C9&amp;" and 1 and "&amp;F$1&amp;"*.dt."</f>
        <v>exp China/ and 1 and 2014*.dt.</v>
      </c>
      <c r="G9" t="str">
        <f t="shared" si="6"/>
        <v>exp China/ and 1 and 2015*.dt.</v>
      </c>
      <c r="H9" t="str">
        <f t="shared" si="6"/>
        <v>exp China/ and 1 and 2016*.dt.</v>
      </c>
      <c r="I9" t="str">
        <f t="shared" si="6"/>
        <v>exp China/ and 1 and 2017*.dt.</v>
      </c>
      <c r="J9" t="str">
        <f t="shared" si="6"/>
        <v>exp China/ and 1 and 2018*.dt.</v>
      </c>
      <c r="K9" t="str">
        <f t="shared" si="6"/>
        <v>exp China/ and 1 and 2019*.dt.</v>
      </c>
      <c r="L9" t="str">
        <f t="shared" si="6"/>
        <v>exp China/ and 1 and 2020*.dt.</v>
      </c>
      <c r="M9" t="str">
        <f t="shared" si="6"/>
        <v>exp China/ and 1 and 2021*.dt.</v>
      </c>
      <c r="N9" t="str">
        <f t="shared" si="6"/>
        <v>exp China/ and 1 and 2022*.dt.</v>
      </c>
      <c r="O9" t="str">
        <f t="shared" si="6"/>
        <v>exp China/ and 1 and 2023*.dt.</v>
      </c>
      <c r="P9" t="str">
        <f t="shared" si="6"/>
        <v>exp China/ and 1 and 2024*.dt.</v>
      </c>
    </row>
    <row r="10" spans="1:16" x14ac:dyDescent="0.3">
      <c r="A10" s="1">
        <v>9</v>
      </c>
      <c r="B10" t="s">
        <v>40</v>
      </c>
      <c r="C10" t="s">
        <v>45</v>
      </c>
      <c r="D10" t="str">
        <f>C10&amp;" and 1"</f>
        <v>(Asia, Eastern/ or exp Japan/ or exp Korea/ or Mongolia/ or Taiwan/) and 1</v>
      </c>
      <c r="E10" t="str">
        <f>C10&amp;" and 1 and 2"</f>
        <v>(Asia, Eastern/ or exp Japan/ or exp Korea/ or Mongolia/ or Taiwan/) and 1 and 2</v>
      </c>
      <c r="F10" t="str">
        <f t="shared" si="6"/>
        <v>(Asia, Eastern/ or exp Japan/ or exp Korea/ or Mongolia/ or Taiwan/) and 1 and 2014*.dt.</v>
      </c>
      <c r="G10" t="str">
        <f t="shared" si="6"/>
        <v>(Asia, Eastern/ or exp Japan/ or exp Korea/ or Mongolia/ or Taiwan/) and 1 and 2015*.dt.</v>
      </c>
      <c r="H10" t="str">
        <f t="shared" si="6"/>
        <v>(Asia, Eastern/ or exp Japan/ or exp Korea/ or Mongolia/ or Taiwan/) and 1 and 2016*.dt.</v>
      </c>
      <c r="I10" t="str">
        <f t="shared" si="6"/>
        <v>(Asia, Eastern/ or exp Japan/ or exp Korea/ or Mongolia/ or Taiwan/) and 1 and 2017*.dt.</v>
      </c>
      <c r="J10" t="str">
        <f t="shared" si="6"/>
        <v>(Asia, Eastern/ or exp Japan/ or exp Korea/ or Mongolia/ or Taiwan/) and 1 and 2018*.dt.</v>
      </c>
      <c r="K10" t="str">
        <f t="shared" si="6"/>
        <v>(Asia, Eastern/ or exp Japan/ or exp Korea/ or Mongolia/ or Taiwan/) and 1 and 2019*.dt.</v>
      </c>
      <c r="L10" t="str">
        <f t="shared" si="6"/>
        <v>(Asia, Eastern/ or exp Japan/ or exp Korea/ or Mongolia/ or Taiwan/) and 1 and 2020*.dt.</v>
      </c>
      <c r="M10" t="str">
        <f t="shared" si="6"/>
        <v>(Asia, Eastern/ or exp Japan/ or exp Korea/ or Mongolia/ or Taiwan/) and 1 and 2021*.dt.</v>
      </c>
      <c r="N10" t="str">
        <f t="shared" si="6"/>
        <v>(Asia, Eastern/ or exp Japan/ or exp Korea/ or Mongolia/ or Taiwan/) and 1 and 2022*.dt.</v>
      </c>
      <c r="O10" t="str">
        <f t="shared" si="6"/>
        <v>(Asia, Eastern/ or exp Japan/ or exp Korea/ or Mongolia/ or Taiwan/) and 1 and 2023*.dt.</v>
      </c>
      <c r="P10" t="str">
        <f t="shared" si="6"/>
        <v>(Asia, Eastern/ or exp Japan/ or exp Korea/ or Mongolia/ or Taiwan/) and 1 and 2024*.dt.</v>
      </c>
    </row>
    <row r="11" spans="1:16" x14ac:dyDescent="0.3">
      <c r="A11" s="1">
        <v>10</v>
      </c>
      <c r="B11" t="s">
        <v>6</v>
      </c>
      <c r="C11" t="s">
        <v>7</v>
      </c>
      <c r="D11" t="str">
        <f>C11&amp;" and 1"</f>
        <v>exp asia, southern/ and 1</v>
      </c>
      <c r="E11" t="str">
        <f>C11&amp;" and 1 and 2"</f>
        <v>exp asia, southern/ and 1 and 2</v>
      </c>
      <c r="F11" t="str">
        <f t="shared" si="6"/>
        <v>exp asia, southern/ and 1 and 2014*.dt.</v>
      </c>
      <c r="G11" t="str">
        <f t="shared" si="6"/>
        <v>exp asia, southern/ and 1 and 2015*.dt.</v>
      </c>
      <c r="H11" t="str">
        <f t="shared" si="6"/>
        <v>exp asia, southern/ and 1 and 2016*.dt.</v>
      </c>
      <c r="I11" t="str">
        <f t="shared" si="6"/>
        <v>exp asia, southern/ and 1 and 2017*.dt.</v>
      </c>
      <c r="J11" t="str">
        <f t="shared" si="6"/>
        <v>exp asia, southern/ and 1 and 2018*.dt.</v>
      </c>
      <c r="K11" t="str">
        <f t="shared" si="6"/>
        <v>exp asia, southern/ and 1 and 2019*.dt.</v>
      </c>
      <c r="L11" t="str">
        <f t="shared" si="6"/>
        <v>exp asia, southern/ and 1 and 2020*.dt.</v>
      </c>
      <c r="M11" t="str">
        <f t="shared" si="6"/>
        <v>exp asia, southern/ and 1 and 2021*.dt.</v>
      </c>
      <c r="N11" t="str">
        <f t="shared" si="6"/>
        <v>exp asia, southern/ and 1 and 2022*.dt.</v>
      </c>
      <c r="O11" t="str">
        <f t="shared" si="6"/>
        <v>exp asia, southern/ and 1 and 2023*.dt.</v>
      </c>
      <c r="P11" t="str">
        <f t="shared" si="6"/>
        <v>exp asia, southern/ and 1 and 2024*.dt.</v>
      </c>
    </row>
    <row r="12" spans="1:16" x14ac:dyDescent="0.3">
      <c r="A12" s="1">
        <v>11</v>
      </c>
      <c r="B12" t="s">
        <v>41</v>
      </c>
      <c r="C12" t="s">
        <v>8</v>
      </c>
      <c r="D12" t="str">
        <f>C12&amp;" and 1"</f>
        <v>exp asia, southeastern/ and 1</v>
      </c>
      <c r="E12" t="str">
        <f>C12&amp;" and 1 and 2"</f>
        <v>exp asia, southeastern/ and 1 and 2</v>
      </c>
      <c r="F12" t="str">
        <f t="shared" si="6"/>
        <v>exp asia, southeastern/ and 1 and 2014*.dt.</v>
      </c>
      <c r="G12" t="str">
        <f t="shared" si="6"/>
        <v>exp asia, southeastern/ and 1 and 2015*.dt.</v>
      </c>
      <c r="H12" t="str">
        <f t="shared" si="6"/>
        <v>exp asia, southeastern/ and 1 and 2016*.dt.</v>
      </c>
      <c r="I12" t="str">
        <f t="shared" si="6"/>
        <v>exp asia, southeastern/ and 1 and 2017*.dt.</v>
      </c>
      <c r="J12" t="str">
        <f t="shared" si="6"/>
        <v>exp asia, southeastern/ and 1 and 2018*.dt.</v>
      </c>
      <c r="K12" t="str">
        <f t="shared" si="6"/>
        <v>exp asia, southeastern/ and 1 and 2019*.dt.</v>
      </c>
      <c r="L12" t="str">
        <f t="shared" si="6"/>
        <v>exp asia, southeastern/ and 1 and 2020*.dt.</v>
      </c>
      <c r="M12" t="str">
        <f t="shared" si="6"/>
        <v>exp asia, southeastern/ and 1 and 2021*.dt.</v>
      </c>
      <c r="N12" t="str">
        <f t="shared" si="6"/>
        <v>exp asia, southeastern/ and 1 and 2022*.dt.</v>
      </c>
      <c r="O12" t="str">
        <f t="shared" si="6"/>
        <v>exp asia, southeastern/ and 1 and 2023*.dt.</v>
      </c>
      <c r="P12" t="str">
        <f t="shared" si="6"/>
        <v>exp asia, southeastern/ and 1 and 2024*.dt.</v>
      </c>
    </row>
    <row r="13" spans="1:16" x14ac:dyDescent="0.3">
      <c r="A13" s="1">
        <v>12</v>
      </c>
      <c r="B13" t="s">
        <v>38</v>
      </c>
      <c r="C13" t="s">
        <v>5</v>
      </c>
      <c r="D13" t="str">
        <f t="shared" si="1"/>
        <v>exp Africa/ and 1</v>
      </c>
      <c r="E13" t="str">
        <f t="shared" si="2"/>
        <v>exp Africa/ and 1 and 2</v>
      </c>
      <c r="F13" t="str">
        <f t="shared" si="3"/>
        <v>exp Africa/ and 1 and 2014*.dt.</v>
      </c>
      <c r="G13" t="str">
        <f t="shared" si="0"/>
        <v>exp Africa/ and 1 and 2015*.dt.</v>
      </c>
      <c r="H13" t="str">
        <f t="shared" si="0"/>
        <v>exp Africa/ and 1 and 2016*.dt.</v>
      </c>
      <c r="I13" t="str">
        <f t="shared" si="0"/>
        <v>exp Africa/ and 1 and 2017*.dt.</v>
      </c>
      <c r="J13" t="str">
        <f t="shared" si="0"/>
        <v>exp Africa/ and 1 and 2018*.dt.</v>
      </c>
      <c r="K13" t="str">
        <f t="shared" si="0"/>
        <v>exp Africa/ and 1 and 2019*.dt.</v>
      </c>
      <c r="L13" t="str">
        <f t="shared" si="0"/>
        <v>exp Africa/ and 1 and 2020*.dt.</v>
      </c>
      <c r="M13" t="str">
        <f t="shared" si="0"/>
        <v>exp Africa/ and 1 and 2021*.dt.</v>
      </c>
      <c r="N13" t="str">
        <f t="shared" si="0"/>
        <v>exp Africa/ and 1 and 2022*.dt.</v>
      </c>
      <c r="O13" t="str">
        <f t="shared" si="0"/>
        <v>exp Africa/ and 1 and 2023*.dt.</v>
      </c>
      <c r="P13" t="str">
        <f t="shared" si="4"/>
        <v>exp Africa/ and 1 and 2024*.dt.</v>
      </c>
    </row>
    <row r="14" spans="1:16" x14ac:dyDescent="0.3">
      <c r="A14" s="1">
        <v>13</v>
      </c>
      <c r="B14" t="s">
        <v>11</v>
      </c>
      <c r="C14" t="s">
        <v>12</v>
      </c>
      <c r="D14" t="str">
        <f t="shared" si="1"/>
        <v>exp Middle East/ and 1</v>
      </c>
      <c r="E14" t="str">
        <f t="shared" si="2"/>
        <v>exp Middle East/ and 1 and 2</v>
      </c>
      <c r="F14" t="str">
        <f t="shared" si="3"/>
        <v>exp Middle East/ and 1 and 2014*.dt.</v>
      </c>
      <c r="G14" t="str">
        <f t="shared" si="0"/>
        <v>exp Middle East/ and 1 and 2015*.dt.</v>
      </c>
      <c r="H14" t="str">
        <f t="shared" si="0"/>
        <v>exp Middle East/ and 1 and 2016*.dt.</v>
      </c>
      <c r="I14" t="str">
        <f t="shared" si="0"/>
        <v>exp Middle East/ and 1 and 2017*.dt.</v>
      </c>
      <c r="J14" t="str">
        <f t="shared" si="0"/>
        <v>exp Middle East/ and 1 and 2018*.dt.</v>
      </c>
      <c r="K14" t="str">
        <f t="shared" si="0"/>
        <v>exp Middle East/ and 1 and 2019*.dt.</v>
      </c>
      <c r="L14" t="str">
        <f t="shared" si="0"/>
        <v>exp Middle East/ and 1 and 2020*.dt.</v>
      </c>
      <c r="M14" t="str">
        <f t="shared" si="0"/>
        <v>exp Middle East/ and 1 and 2021*.dt.</v>
      </c>
      <c r="N14" t="str">
        <f t="shared" si="0"/>
        <v>exp Middle East/ and 1 and 2022*.dt.</v>
      </c>
      <c r="O14" t="str">
        <f t="shared" si="0"/>
        <v>exp Middle East/ and 1 and 2023*.dt.</v>
      </c>
      <c r="P14" t="str">
        <f t="shared" si="4"/>
        <v>exp Middle East/ and 1 and 2024*.dt.</v>
      </c>
    </row>
    <row r="15" spans="1:16" x14ac:dyDescent="0.3">
      <c r="A15" s="1">
        <v>14</v>
      </c>
      <c r="B15" t="s">
        <v>14</v>
      </c>
      <c r="C15" t="s">
        <v>19</v>
      </c>
      <c r="D15" t="str">
        <f t="shared" si="1"/>
        <v>(exp Australia/ or New Zealand/) and 1</v>
      </c>
      <c r="E15" t="str">
        <f t="shared" si="2"/>
        <v>(exp Australia/ or New Zealand/) and 1 and 2</v>
      </c>
      <c r="F15" t="str">
        <f t="shared" si="3"/>
        <v>(exp Australia/ or New Zealand/) and 1 and 2014*.dt.</v>
      </c>
      <c r="G15" t="str">
        <f t="shared" si="0"/>
        <v>(exp Australia/ or New Zealand/) and 1 and 2015*.dt.</v>
      </c>
      <c r="H15" t="str">
        <f t="shared" si="0"/>
        <v>(exp Australia/ or New Zealand/) and 1 and 2016*.dt.</v>
      </c>
      <c r="I15" t="str">
        <f t="shared" si="0"/>
        <v>(exp Australia/ or New Zealand/) and 1 and 2017*.dt.</v>
      </c>
      <c r="J15" t="str">
        <f t="shared" si="0"/>
        <v>(exp Australia/ or New Zealand/) and 1 and 2018*.dt.</v>
      </c>
      <c r="K15" t="str">
        <f t="shared" si="0"/>
        <v>(exp Australia/ or New Zealand/) and 1 and 2019*.dt.</v>
      </c>
      <c r="L15" t="str">
        <f t="shared" si="0"/>
        <v>(exp Australia/ or New Zealand/) and 1 and 2020*.dt.</v>
      </c>
      <c r="M15" t="str">
        <f t="shared" si="0"/>
        <v>(exp Australia/ or New Zealand/) and 1 and 2021*.dt.</v>
      </c>
      <c r="N15" t="str">
        <f t="shared" si="0"/>
        <v>(exp Australia/ or New Zealand/) and 1 and 2022*.dt.</v>
      </c>
      <c r="O15" t="str">
        <f t="shared" si="0"/>
        <v>(exp Australia/ or New Zealand/) and 1 and 2023*.dt.</v>
      </c>
      <c r="P15" t="str">
        <f t="shared" si="4"/>
        <v>(exp Australia/ or New Zealand/) and 1 and 2024*.dt.</v>
      </c>
    </row>
    <row r="16" spans="1:16" x14ac:dyDescent="0.3">
      <c r="A16" s="1">
        <v>15</v>
      </c>
      <c r="B16" t="s">
        <v>42</v>
      </c>
      <c r="C16" t="s">
        <v>46</v>
      </c>
      <c r="D16" t="str">
        <f>C16&amp;" and 1"</f>
        <v>(exp asia, central/ or asia, northern/ or asia, western/ or exp south America/ or latin America/ or exp central America/ or caribbean region/ or aruba/ or caribbean netherlands/ or curacao/ or sint maarten/ or west indies/ or "antigua and barbuda"/ or bahamas/ or barbados/ or british virgin islands/ or cuba/ or dominica/ or dominican republic/ or grenada/ or guadeloupe/ or haiti/ or jamaica/ or martinique/ or "saint kitts and nevis"/ or saint lucia/ or "saint vincent and the grenadines"/ or "trinidad and tobago"/ or pacific islands/ or exp melanesia/ or exp micronesia/ or polynesia/ or pitcairn island/ or exp samoa/ or tonga/ or Australasia/ or Oceania/) and 1</v>
      </c>
      <c r="E16" t="str">
        <f>C16&amp;" and 1 and 2"</f>
        <v>(exp asia, central/ or asia, northern/ or asia, western/ or exp south America/ or latin America/ or exp central America/ or caribbean region/ or aruba/ or caribbean netherlands/ or curacao/ or sint maarten/ or west indies/ or "antigua and barbuda"/ or bahamas/ or barbados/ or british virgin islands/ or cuba/ or dominica/ or dominican republic/ or grenada/ or guadeloupe/ or haiti/ or jamaica/ or martinique/ or "saint kitts and nevis"/ or saint lucia/ or "saint vincent and the grenadines"/ or "trinidad and tobago"/ or pacific islands/ or exp melanesia/ or exp micronesia/ or polynesia/ or pitcairn island/ or exp samoa/ or tonga/ or Australasia/ or Oceania/) and 1 and 2</v>
      </c>
      <c r="F16" t="str">
        <f t="shared" ref="F16:P16" si="7">$C16&amp;" and 1 and "&amp;F$1&amp;"*.dt."</f>
        <v>(exp asia, central/ or asia, northern/ or asia, western/ or exp south America/ or latin America/ or exp central America/ or caribbean region/ or aruba/ or caribbean netherlands/ or curacao/ or sint maarten/ or west indies/ or "antigua and barbuda"/ or bahamas/ or barbados/ or british virgin islands/ or cuba/ or dominica/ or dominican republic/ or grenada/ or guadeloupe/ or haiti/ or jamaica/ or martinique/ or "saint kitts and nevis"/ or saint lucia/ or "saint vincent and the grenadines"/ or "trinidad and tobago"/ or pacific islands/ or exp melanesia/ or exp micronesia/ or polynesia/ or pitcairn island/ or exp samoa/ or tonga/ or Australasia/ or Oceania/) and 1 and 2014*.dt.</v>
      </c>
      <c r="G16" t="str">
        <f t="shared" si="7"/>
        <v>(exp asia, central/ or asia, northern/ or asia, western/ or exp south America/ or latin America/ or exp central America/ or caribbean region/ or aruba/ or caribbean netherlands/ or curacao/ or sint maarten/ or west indies/ or "antigua and barbuda"/ or bahamas/ or barbados/ or british virgin islands/ or cuba/ or dominica/ or dominican republic/ or grenada/ or guadeloupe/ or haiti/ or jamaica/ or martinique/ or "saint kitts and nevis"/ or saint lucia/ or "saint vincent and the grenadines"/ or "trinidad and tobago"/ or pacific islands/ or exp melanesia/ or exp micronesia/ or polynesia/ or pitcairn island/ or exp samoa/ or tonga/ or Australasia/ or Oceania/) and 1 and 2015*.dt.</v>
      </c>
      <c r="H16" t="str">
        <f t="shared" si="7"/>
        <v>(exp asia, central/ or asia, northern/ or asia, western/ or exp south America/ or latin America/ or exp central America/ or caribbean region/ or aruba/ or caribbean netherlands/ or curacao/ or sint maarten/ or west indies/ or "antigua and barbuda"/ or bahamas/ or barbados/ or british virgin islands/ or cuba/ or dominica/ or dominican republic/ or grenada/ or guadeloupe/ or haiti/ or jamaica/ or martinique/ or "saint kitts and nevis"/ or saint lucia/ or "saint vincent and the grenadines"/ or "trinidad and tobago"/ or pacific islands/ or exp melanesia/ or exp micronesia/ or polynesia/ or pitcairn island/ or exp samoa/ or tonga/ or Australasia/ or Oceania/) and 1 and 2016*.dt.</v>
      </c>
      <c r="I16" t="str">
        <f t="shared" si="7"/>
        <v>(exp asia, central/ or asia, northern/ or asia, western/ or exp south America/ or latin America/ or exp central America/ or caribbean region/ or aruba/ or caribbean netherlands/ or curacao/ or sint maarten/ or west indies/ or "antigua and barbuda"/ or bahamas/ or barbados/ or british virgin islands/ or cuba/ or dominica/ or dominican republic/ or grenada/ or guadeloupe/ or haiti/ or jamaica/ or martinique/ or "saint kitts and nevis"/ or saint lucia/ or "saint vincent and the grenadines"/ or "trinidad and tobago"/ or pacific islands/ or exp melanesia/ or exp micronesia/ or polynesia/ or pitcairn island/ or exp samoa/ or tonga/ or Australasia/ or Oceania/) and 1 and 2017*.dt.</v>
      </c>
      <c r="J16" t="str">
        <f t="shared" si="7"/>
        <v>(exp asia, central/ or asia, northern/ or asia, western/ or exp south America/ or latin America/ or exp central America/ or caribbean region/ or aruba/ or caribbean netherlands/ or curacao/ or sint maarten/ or west indies/ or "antigua and barbuda"/ or bahamas/ or barbados/ or british virgin islands/ or cuba/ or dominica/ or dominican republic/ or grenada/ or guadeloupe/ or haiti/ or jamaica/ or martinique/ or "saint kitts and nevis"/ or saint lucia/ or "saint vincent and the grenadines"/ or "trinidad and tobago"/ or pacific islands/ or exp melanesia/ or exp micronesia/ or polynesia/ or pitcairn island/ or exp samoa/ or tonga/ or Australasia/ or Oceania/) and 1 and 2018*.dt.</v>
      </c>
      <c r="K16" t="str">
        <f t="shared" si="7"/>
        <v>(exp asia, central/ or asia, northern/ or asia, western/ or exp south America/ or latin America/ or exp central America/ or caribbean region/ or aruba/ or caribbean netherlands/ or curacao/ or sint maarten/ or west indies/ or "antigua and barbuda"/ or bahamas/ or barbados/ or british virgin islands/ or cuba/ or dominica/ or dominican republic/ or grenada/ or guadeloupe/ or haiti/ or jamaica/ or martinique/ or "saint kitts and nevis"/ or saint lucia/ or "saint vincent and the grenadines"/ or "trinidad and tobago"/ or pacific islands/ or exp melanesia/ or exp micronesia/ or polynesia/ or pitcairn island/ or exp samoa/ or tonga/ or Australasia/ or Oceania/) and 1 and 2019*.dt.</v>
      </c>
      <c r="L16" t="str">
        <f t="shared" si="7"/>
        <v>(exp asia, central/ or asia, northern/ or asia, western/ or exp south America/ or latin America/ or exp central America/ or caribbean region/ or aruba/ or caribbean netherlands/ or curacao/ or sint maarten/ or west indies/ or "antigua and barbuda"/ or bahamas/ or barbados/ or british virgin islands/ or cuba/ or dominica/ or dominican republic/ or grenada/ or guadeloupe/ or haiti/ or jamaica/ or martinique/ or "saint kitts and nevis"/ or saint lucia/ or "saint vincent and the grenadines"/ or "trinidad and tobago"/ or pacific islands/ or exp melanesia/ or exp micronesia/ or polynesia/ or pitcairn island/ or exp samoa/ or tonga/ or Australasia/ or Oceania/) and 1 and 2020*.dt.</v>
      </c>
      <c r="M16" t="str">
        <f t="shared" si="7"/>
        <v>(exp asia, central/ or asia, northern/ or asia, western/ or exp south America/ or latin America/ or exp central America/ or caribbean region/ or aruba/ or caribbean netherlands/ or curacao/ or sint maarten/ or west indies/ or "antigua and barbuda"/ or bahamas/ or barbados/ or british virgin islands/ or cuba/ or dominica/ or dominican republic/ or grenada/ or guadeloupe/ or haiti/ or jamaica/ or martinique/ or "saint kitts and nevis"/ or saint lucia/ or "saint vincent and the grenadines"/ or "trinidad and tobago"/ or pacific islands/ or exp melanesia/ or exp micronesia/ or polynesia/ or pitcairn island/ or exp samoa/ or tonga/ or Australasia/ or Oceania/) and 1 and 2021*.dt.</v>
      </c>
      <c r="N16" t="str">
        <f t="shared" si="7"/>
        <v>(exp asia, central/ or asia, northern/ or asia, western/ or exp south America/ or latin America/ or exp central America/ or caribbean region/ or aruba/ or caribbean netherlands/ or curacao/ or sint maarten/ or west indies/ or "antigua and barbuda"/ or bahamas/ or barbados/ or british virgin islands/ or cuba/ or dominica/ or dominican republic/ or grenada/ or guadeloupe/ or haiti/ or jamaica/ or martinique/ or "saint kitts and nevis"/ or saint lucia/ or "saint vincent and the grenadines"/ or "trinidad and tobago"/ or pacific islands/ or exp melanesia/ or exp micronesia/ or polynesia/ or pitcairn island/ or exp samoa/ or tonga/ or Australasia/ or Oceania/) and 1 and 2022*.dt.</v>
      </c>
      <c r="O16" t="str">
        <f t="shared" si="7"/>
        <v>(exp asia, central/ or asia, northern/ or asia, western/ or exp south America/ or latin America/ or exp central America/ or caribbean region/ or aruba/ or caribbean netherlands/ or curacao/ or sint maarten/ or west indies/ or "antigua and barbuda"/ or bahamas/ or barbados/ or british virgin islands/ or cuba/ or dominica/ or dominican republic/ or grenada/ or guadeloupe/ or haiti/ or jamaica/ or martinique/ or "saint kitts and nevis"/ or saint lucia/ or "saint vincent and the grenadines"/ or "trinidad and tobago"/ or pacific islands/ or exp melanesia/ or exp micronesia/ or polynesia/ or pitcairn island/ or exp samoa/ or tonga/ or Australasia/ or Oceania/) and 1 and 2023*.dt.</v>
      </c>
      <c r="P16" t="str">
        <f t="shared" si="7"/>
        <v>(exp asia, central/ or asia, northern/ or asia, western/ or exp south America/ or latin America/ or exp central America/ or caribbean region/ or aruba/ or caribbean netherlands/ or curacao/ or sint maarten/ or west indies/ or "antigua and barbuda"/ or bahamas/ or barbados/ or british virgin islands/ or cuba/ or dominica/ or dominican republic/ or grenada/ or guadeloupe/ or haiti/ or jamaica/ or martinique/ or "saint kitts and nevis"/ or saint lucia/ or "saint vincent and the grenadines"/ or "trinidad and tobago"/ or pacific islands/ or exp melanesia/ or exp micronesia/ or polynesia/ or pitcairn island/ or exp samoa/ or tonga/ or Australasia/ or Oceania/) and 1 and 2024*.dt.</v>
      </c>
    </row>
    <row r="17" spans="1:16" x14ac:dyDescent="0.3">
      <c r="A17" s="1">
        <v>16</v>
      </c>
      <c r="B17" t="s">
        <v>60</v>
      </c>
      <c r="C17" t="s">
        <v>47</v>
      </c>
      <c r="D17" t="str">
        <f t="shared" si="1"/>
        <v>(4 and ( 5 OR 6 OR 7 OR 8 OR 9 OR 10 OR 11 OR 12 OR 13 OR 14 OR 15)) and 1</v>
      </c>
      <c r="E17" t="str">
        <f t="shared" si="2"/>
        <v>(4 and ( 5 OR 6 OR 7 OR 8 OR 9 OR 10 OR 11 OR 12 OR 13 OR 14 OR 15)) and 1 and 2</v>
      </c>
      <c r="F17" t="str">
        <f t="shared" si="3"/>
        <v>(4 and ( 5 OR 6 OR 7 OR 8 OR 9 OR 10 OR 11 OR 12 OR 13 OR 14 OR 15)) and 1 and 2014*.dt.</v>
      </c>
      <c r="G17" t="str">
        <f t="shared" si="0"/>
        <v>(4 and ( 5 OR 6 OR 7 OR 8 OR 9 OR 10 OR 11 OR 12 OR 13 OR 14 OR 15)) and 1 and 2015*.dt.</v>
      </c>
      <c r="H17" t="str">
        <f t="shared" si="0"/>
        <v>(4 and ( 5 OR 6 OR 7 OR 8 OR 9 OR 10 OR 11 OR 12 OR 13 OR 14 OR 15)) and 1 and 2016*.dt.</v>
      </c>
      <c r="I17" t="str">
        <f t="shared" si="0"/>
        <v>(4 and ( 5 OR 6 OR 7 OR 8 OR 9 OR 10 OR 11 OR 12 OR 13 OR 14 OR 15)) and 1 and 2017*.dt.</v>
      </c>
      <c r="J17" t="str">
        <f t="shared" si="0"/>
        <v>(4 and ( 5 OR 6 OR 7 OR 8 OR 9 OR 10 OR 11 OR 12 OR 13 OR 14 OR 15)) and 1 and 2018*.dt.</v>
      </c>
      <c r="K17" t="str">
        <f t="shared" si="0"/>
        <v>(4 and ( 5 OR 6 OR 7 OR 8 OR 9 OR 10 OR 11 OR 12 OR 13 OR 14 OR 15)) and 1 and 2019*.dt.</v>
      </c>
      <c r="L17" t="str">
        <f t="shared" si="0"/>
        <v>(4 and ( 5 OR 6 OR 7 OR 8 OR 9 OR 10 OR 11 OR 12 OR 13 OR 14 OR 15)) and 1 and 2020*.dt.</v>
      </c>
      <c r="M17" t="str">
        <f t="shared" si="0"/>
        <v>(4 and ( 5 OR 6 OR 7 OR 8 OR 9 OR 10 OR 11 OR 12 OR 13 OR 14 OR 15)) and 1 and 2021*.dt.</v>
      </c>
      <c r="N17" t="str">
        <f t="shared" si="0"/>
        <v>(4 and ( 5 OR 6 OR 7 OR 8 OR 9 OR 10 OR 11 OR 12 OR 13 OR 14 OR 15)) and 1 and 2022*.dt.</v>
      </c>
      <c r="O17" t="str">
        <f t="shared" si="0"/>
        <v>(4 and ( 5 OR 6 OR 7 OR 8 OR 9 OR 10 OR 11 OR 12 OR 13 OR 14 OR 15)) and 1 and 2023*.dt.</v>
      </c>
      <c r="P17" t="str">
        <f t="shared" si="4"/>
        <v>(4 and ( 5 OR 6 OR 7 OR 8 OR 9 OR 10 OR 11 OR 12 OR 13 OR 14 OR 15)) and 1 and 2024*.dt.</v>
      </c>
    </row>
    <row r="18" spans="1:16" x14ac:dyDescent="0.3">
      <c r="A18" s="1">
        <v>17</v>
      </c>
      <c r="B18" t="s">
        <v>62</v>
      </c>
      <c r="C18" t="s">
        <v>48</v>
      </c>
      <c r="D18" t="str">
        <f t="shared" si="1"/>
        <v>(5 and ( 4 OR 6 OR 7 OR 8 OR 9 OR 10 OR 11 OR 12 OR 13 OR 14 OR 15)) and 1</v>
      </c>
      <c r="E18" t="str">
        <f t="shared" si="2"/>
        <v>(5 and ( 4 OR 6 OR 7 OR 8 OR 9 OR 10 OR 11 OR 12 OR 13 OR 14 OR 15)) and 1 and 2</v>
      </c>
      <c r="F18" t="str">
        <f t="shared" si="3"/>
        <v>(5 and ( 4 OR 6 OR 7 OR 8 OR 9 OR 10 OR 11 OR 12 OR 13 OR 14 OR 15)) and 1 and 2014*.dt.</v>
      </c>
      <c r="G18" t="str">
        <f t="shared" si="0"/>
        <v>(5 and ( 4 OR 6 OR 7 OR 8 OR 9 OR 10 OR 11 OR 12 OR 13 OR 14 OR 15)) and 1 and 2015*.dt.</v>
      </c>
      <c r="H18" t="str">
        <f t="shared" si="0"/>
        <v>(5 and ( 4 OR 6 OR 7 OR 8 OR 9 OR 10 OR 11 OR 12 OR 13 OR 14 OR 15)) and 1 and 2016*.dt.</v>
      </c>
      <c r="I18" t="str">
        <f t="shared" si="0"/>
        <v>(5 and ( 4 OR 6 OR 7 OR 8 OR 9 OR 10 OR 11 OR 12 OR 13 OR 14 OR 15)) and 1 and 2017*.dt.</v>
      </c>
      <c r="J18" t="str">
        <f t="shared" si="0"/>
        <v>(5 and ( 4 OR 6 OR 7 OR 8 OR 9 OR 10 OR 11 OR 12 OR 13 OR 14 OR 15)) and 1 and 2018*.dt.</v>
      </c>
      <c r="K18" t="str">
        <f t="shared" si="0"/>
        <v>(5 and ( 4 OR 6 OR 7 OR 8 OR 9 OR 10 OR 11 OR 12 OR 13 OR 14 OR 15)) and 1 and 2019*.dt.</v>
      </c>
      <c r="L18" t="str">
        <f t="shared" si="0"/>
        <v>(5 and ( 4 OR 6 OR 7 OR 8 OR 9 OR 10 OR 11 OR 12 OR 13 OR 14 OR 15)) and 1 and 2020*.dt.</v>
      </c>
      <c r="M18" t="str">
        <f t="shared" si="0"/>
        <v>(5 and ( 4 OR 6 OR 7 OR 8 OR 9 OR 10 OR 11 OR 12 OR 13 OR 14 OR 15)) and 1 and 2021*.dt.</v>
      </c>
      <c r="N18" t="str">
        <f t="shared" si="0"/>
        <v>(5 and ( 4 OR 6 OR 7 OR 8 OR 9 OR 10 OR 11 OR 12 OR 13 OR 14 OR 15)) and 1 and 2022*.dt.</v>
      </c>
      <c r="O18" t="str">
        <f t="shared" si="0"/>
        <v>(5 and ( 4 OR 6 OR 7 OR 8 OR 9 OR 10 OR 11 OR 12 OR 13 OR 14 OR 15)) and 1 and 2023*.dt.</v>
      </c>
      <c r="P18" t="str">
        <f t="shared" si="4"/>
        <v>(5 and ( 4 OR 6 OR 7 OR 8 OR 9 OR 10 OR 11 OR 12 OR 13 OR 14 OR 15)) and 1 and 2024*.dt.</v>
      </c>
    </row>
    <row r="19" spans="1:16" x14ac:dyDescent="0.3">
      <c r="A19" s="1">
        <v>18</v>
      </c>
      <c r="B19" t="s">
        <v>63</v>
      </c>
      <c r="C19" t="s">
        <v>49</v>
      </c>
      <c r="D19" t="str">
        <f t="shared" si="1"/>
        <v>(6 and ( 4 OR 5 OR 7 OR 8 OR 9 OR 10 OR 11 OR 12 OR 13 OR 14 OR 15)) and 1</v>
      </c>
      <c r="E19" t="str">
        <f t="shared" si="2"/>
        <v>(6 and ( 4 OR 5 OR 7 OR 8 OR 9 OR 10 OR 11 OR 12 OR 13 OR 14 OR 15)) and 1 and 2</v>
      </c>
      <c r="F19" t="str">
        <f t="shared" si="3"/>
        <v>(6 and ( 4 OR 5 OR 7 OR 8 OR 9 OR 10 OR 11 OR 12 OR 13 OR 14 OR 15)) and 1 and 2014*.dt.</v>
      </c>
      <c r="G19" t="str">
        <f t="shared" si="0"/>
        <v>(6 and ( 4 OR 5 OR 7 OR 8 OR 9 OR 10 OR 11 OR 12 OR 13 OR 14 OR 15)) and 1 and 2015*.dt.</v>
      </c>
      <c r="H19" t="str">
        <f t="shared" si="0"/>
        <v>(6 and ( 4 OR 5 OR 7 OR 8 OR 9 OR 10 OR 11 OR 12 OR 13 OR 14 OR 15)) and 1 and 2016*.dt.</v>
      </c>
      <c r="I19" t="str">
        <f t="shared" si="0"/>
        <v>(6 and ( 4 OR 5 OR 7 OR 8 OR 9 OR 10 OR 11 OR 12 OR 13 OR 14 OR 15)) and 1 and 2017*.dt.</v>
      </c>
      <c r="J19" t="str">
        <f t="shared" si="0"/>
        <v>(6 and ( 4 OR 5 OR 7 OR 8 OR 9 OR 10 OR 11 OR 12 OR 13 OR 14 OR 15)) and 1 and 2018*.dt.</v>
      </c>
      <c r="K19" t="str">
        <f t="shared" si="0"/>
        <v>(6 and ( 4 OR 5 OR 7 OR 8 OR 9 OR 10 OR 11 OR 12 OR 13 OR 14 OR 15)) and 1 and 2019*.dt.</v>
      </c>
      <c r="L19" t="str">
        <f t="shared" si="0"/>
        <v>(6 and ( 4 OR 5 OR 7 OR 8 OR 9 OR 10 OR 11 OR 12 OR 13 OR 14 OR 15)) and 1 and 2020*.dt.</v>
      </c>
      <c r="M19" t="str">
        <f t="shared" si="0"/>
        <v>(6 and ( 4 OR 5 OR 7 OR 8 OR 9 OR 10 OR 11 OR 12 OR 13 OR 14 OR 15)) and 1 and 2021*.dt.</v>
      </c>
      <c r="N19" t="str">
        <f t="shared" si="0"/>
        <v>(6 and ( 4 OR 5 OR 7 OR 8 OR 9 OR 10 OR 11 OR 12 OR 13 OR 14 OR 15)) and 1 and 2022*.dt.</v>
      </c>
      <c r="O19" t="str">
        <f t="shared" si="0"/>
        <v>(6 and ( 4 OR 5 OR 7 OR 8 OR 9 OR 10 OR 11 OR 12 OR 13 OR 14 OR 15)) and 1 and 2023*.dt.</v>
      </c>
      <c r="P19" t="str">
        <f t="shared" si="4"/>
        <v>(6 and ( 4 OR 5 OR 7 OR 8 OR 9 OR 10 OR 11 OR 12 OR 13 OR 14 OR 15)) and 1 and 2024*.dt.</v>
      </c>
    </row>
    <row r="20" spans="1:16" x14ac:dyDescent="0.3">
      <c r="A20" s="1">
        <v>19</v>
      </c>
      <c r="B20" t="s">
        <v>64</v>
      </c>
      <c r="C20" t="s">
        <v>50</v>
      </c>
      <c r="D20" t="str">
        <f t="shared" si="1"/>
        <v>(7 AND (4 OR 5 OR 6 OR 8 OR 9 OR 10 OR 11 OR 12 OR 13 OR 14 OR 15)) and 1</v>
      </c>
      <c r="E20" t="str">
        <f t="shared" si="2"/>
        <v>(7 AND (4 OR 5 OR 6 OR 8 OR 9 OR 10 OR 11 OR 12 OR 13 OR 14 OR 15)) and 1 and 2</v>
      </c>
      <c r="F20" t="str">
        <f t="shared" si="3"/>
        <v>(7 AND (4 OR 5 OR 6 OR 8 OR 9 OR 10 OR 11 OR 12 OR 13 OR 14 OR 15)) and 1 and 2014*.dt.</v>
      </c>
      <c r="G20" t="str">
        <f t="shared" si="3"/>
        <v>(7 AND (4 OR 5 OR 6 OR 8 OR 9 OR 10 OR 11 OR 12 OR 13 OR 14 OR 15)) and 1 and 2015*.dt.</v>
      </c>
      <c r="H20" t="str">
        <f t="shared" si="3"/>
        <v>(7 AND (4 OR 5 OR 6 OR 8 OR 9 OR 10 OR 11 OR 12 OR 13 OR 14 OR 15)) and 1 and 2016*.dt.</v>
      </c>
      <c r="I20" t="str">
        <f t="shared" si="3"/>
        <v>(7 AND (4 OR 5 OR 6 OR 8 OR 9 OR 10 OR 11 OR 12 OR 13 OR 14 OR 15)) and 1 and 2017*.dt.</v>
      </c>
      <c r="J20" t="str">
        <f t="shared" si="3"/>
        <v>(7 AND (4 OR 5 OR 6 OR 8 OR 9 OR 10 OR 11 OR 12 OR 13 OR 14 OR 15)) and 1 and 2018*.dt.</v>
      </c>
      <c r="K20" t="str">
        <f>$C20&amp;" and 1 and "&amp;K$1&amp;"*.dt."</f>
        <v>(7 AND (4 OR 5 OR 6 OR 8 OR 9 OR 10 OR 11 OR 12 OR 13 OR 14 OR 15)) and 1 and 2019*.dt.</v>
      </c>
      <c r="L20" t="str">
        <f t="shared" si="3"/>
        <v>(7 AND (4 OR 5 OR 6 OR 8 OR 9 OR 10 OR 11 OR 12 OR 13 OR 14 OR 15)) and 1 and 2020*.dt.</v>
      </c>
      <c r="M20" t="str">
        <f t="shared" si="3"/>
        <v>(7 AND (4 OR 5 OR 6 OR 8 OR 9 OR 10 OR 11 OR 12 OR 13 OR 14 OR 15)) and 1 and 2021*.dt.</v>
      </c>
      <c r="N20" t="str">
        <f t="shared" si="3"/>
        <v>(7 AND (4 OR 5 OR 6 OR 8 OR 9 OR 10 OR 11 OR 12 OR 13 OR 14 OR 15)) and 1 and 2022*.dt.</v>
      </c>
      <c r="O20" t="str">
        <f t="shared" si="3"/>
        <v>(7 AND (4 OR 5 OR 6 OR 8 OR 9 OR 10 OR 11 OR 12 OR 13 OR 14 OR 15)) and 1 and 2023*.dt.</v>
      </c>
      <c r="P20" t="str">
        <f t="shared" si="4"/>
        <v>(7 AND (4 OR 5 OR 6 OR 8 OR 9 OR 10 OR 11 OR 12 OR 13 OR 14 OR 15)) and 1 and 2024*.dt.</v>
      </c>
    </row>
    <row r="21" spans="1:16" x14ac:dyDescent="0.3">
      <c r="A21" s="1">
        <v>20</v>
      </c>
      <c r="B21" t="s">
        <v>65</v>
      </c>
      <c r="C21" t="s">
        <v>51</v>
      </c>
      <c r="D21" t="str">
        <f t="shared" si="1"/>
        <v>(8 AND (4 OR 5 OR 6 OR 7 OR 9 OR 10 OR 11 OR 12 OR 13 OR 14 OR 15)) and 1</v>
      </c>
      <c r="E21" t="str">
        <f t="shared" si="2"/>
        <v>(8 AND (4 OR 5 OR 6 OR 7 OR 9 OR 10 OR 11 OR 12 OR 13 OR 14 OR 15)) and 1 and 2</v>
      </c>
      <c r="F21" t="str">
        <f t="shared" si="3"/>
        <v>(8 AND (4 OR 5 OR 6 OR 7 OR 9 OR 10 OR 11 OR 12 OR 13 OR 14 OR 15)) and 1 and 2014*.dt.</v>
      </c>
      <c r="G21" t="str">
        <f t="shared" si="3"/>
        <v>(8 AND (4 OR 5 OR 6 OR 7 OR 9 OR 10 OR 11 OR 12 OR 13 OR 14 OR 15)) and 1 and 2015*.dt.</v>
      </c>
      <c r="H21" t="str">
        <f t="shared" si="3"/>
        <v>(8 AND (4 OR 5 OR 6 OR 7 OR 9 OR 10 OR 11 OR 12 OR 13 OR 14 OR 15)) and 1 and 2016*.dt.</v>
      </c>
      <c r="I21" t="str">
        <f t="shared" si="3"/>
        <v>(8 AND (4 OR 5 OR 6 OR 7 OR 9 OR 10 OR 11 OR 12 OR 13 OR 14 OR 15)) and 1 and 2017*.dt.</v>
      </c>
      <c r="J21" t="str">
        <f t="shared" si="3"/>
        <v>(8 AND (4 OR 5 OR 6 OR 7 OR 9 OR 10 OR 11 OR 12 OR 13 OR 14 OR 15)) and 1 and 2018*.dt.</v>
      </c>
      <c r="K21" t="str">
        <f t="shared" si="3"/>
        <v>(8 AND (4 OR 5 OR 6 OR 7 OR 9 OR 10 OR 11 OR 12 OR 13 OR 14 OR 15)) and 1 and 2019*.dt.</v>
      </c>
      <c r="L21" t="str">
        <f t="shared" si="3"/>
        <v>(8 AND (4 OR 5 OR 6 OR 7 OR 9 OR 10 OR 11 OR 12 OR 13 OR 14 OR 15)) and 1 and 2020*.dt.</v>
      </c>
      <c r="M21" t="str">
        <f t="shared" si="3"/>
        <v>(8 AND (4 OR 5 OR 6 OR 7 OR 9 OR 10 OR 11 OR 12 OR 13 OR 14 OR 15)) and 1 and 2021*.dt.</v>
      </c>
      <c r="N21" t="str">
        <f t="shared" si="3"/>
        <v>(8 AND (4 OR 5 OR 6 OR 7 OR 9 OR 10 OR 11 OR 12 OR 13 OR 14 OR 15)) and 1 and 2022*.dt.</v>
      </c>
      <c r="O21" t="str">
        <f t="shared" si="3"/>
        <v>(8 AND (4 OR 5 OR 6 OR 7 OR 9 OR 10 OR 11 OR 12 OR 13 OR 14 OR 15)) and 1 and 2023*.dt.</v>
      </c>
      <c r="P21" t="str">
        <f t="shared" si="4"/>
        <v>(8 AND (4 OR 5 OR 6 OR 7 OR 9 OR 10 OR 11 OR 12 OR 13 OR 14 OR 15)) and 1 and 2024*.dt.</v>
      </c>
    </row>
    <row r="22" spans="1:16" x14ac:dyDescent="0.3">
      <c r="A22" s="1">
        <v>21</v>
      </c>
      <c r="B22" t="s">
        <v>66</v>
      </c>
      <c r="C22" t="s">
        <v>52</v>
      </c>
      <c r="D22" t="str">
        <f t="shared" si="1"/>
        <v>(9 AND (4 OR 5 OR 6 OR 7 OR 8 OR 10 OR 11 OR 12 OR 13 OR 14 OR 15)) and 1</v>
      </c>
      <c r="E22" t="str">
        <f t="shared" si="2"/>
        <v>(9 AND (4 OR 5 OR 6 OR 7 OR 8 OR 10 OR 11 OR 12 OR 13 OR 14 OR 15)) and 1 and 2</v>
      </c>
      <c r="F22" t="str">
        <f t="shared" si="3"/>
        <v>(9 AND (4 OR 5 OR 6 OR 7 OR 8 OR 10 OR 11 OR 12 OR 13 OR 14 OR 15)) and 1 and 2014*.dt.</v>
      </c>
      <c r="G22" t="str">
        <f t="shared" si="3"/>
        <v>(9 AND (4 OR 5 OR 6 OR 7 OR 8 OR 10 OR 11 OR 12 OR 13 OR 14 OR 15)) and 1 and 2015*.dt.</v>
      </c>
      <c r="H22" t="str">
        <f t="shared" si="3"/>
        <v>(9 AND (4 OR 5 OR 6 OR 7 OR 8 OR 10 OR 11 OR 12 OR 13 OR 14 OR 15)) and 1 and 2016*.dt.</v>
      </c>
      <c r="I22" t="str">
        <f t="shared" si="3"/>
        <v>(9 AND (4 OR 5 OR 6 OR 7 OR 8 OR 10 OR 11 OR 12 OR 13 OR 14 OR 15)) and 1 and 2017*.dt.</v>
      </c>
      <c r="J22" t="str">
        <f t="shared" si="3"/>
        <v>(9 AND (4 OR 5 OR 6 OR 7 OR 8 OR 10 OR 11 OR 12 OR 13 OR 14 OR 15)) and 1 and 2018*.dt.</v>
      </c>
      <c r="K22" t="str">
        <f t="shared" si="3"/>
        <v>(9 AND (4 OR 5 OR 6 OR 7 OR 8 OR 10 OR 11 OR 12 OR 13 OR 14 OR 15)) and 1 and 2019*.dt.</v>
      </c>
      <c r="L22" t="str">
        <f t="shared" si="3"/>
        <v>(9 AND (4 OR 5 OR 6 OR 7 OR 8 OR 10 OR 11 OR 12 OR 13 OR 14 OR 15)) and 1 and 2020*.dt.</v>
      </c>
      <c r="M22" t="str">
        <f t="shared" si="3"/>
        <v>(9 AND (4 OR 5 OR 6 OR 7 OR 8 OR 10 OR 11 OR 12 OR 13 OR 14 OR 15)) and 1 and 2021*.dt.</v>
      </c>
      <c r="N22" t="str">
        <f t="shared" si="3"/>
        <v>(9 AND (4 OR 5 OR 6 OR 7 OR 8 OR 10 OR 11 OR 12 OR 13 OR 14 OR 15)) and 1 and 2022*.dt.</v>
      </c>
      <c r="O22" t="str">
        <f t="shared" si="3"/>
        <v>(9 AND (4 OR 5 OR 6 OR 7 OR 8 OR 10 OR 11 OR 12 OR 13 OR 14 OR 15)) and 1 and 2023*.dt.</v>
      </c>
      <c r="P22" t="str">
        <f t="shared" si="4"/>
        <v>(9 AND (4 OR 5 OR 6 OR 7 OR 8 OR 10 OR 11 OR 12 OR 13 OR 14 OR 15)) and 1 and 2024*.dt.</v>
      </c>
    </row>
    <row r="23" spans="1:16" x14ac:dyDescent="0.3">
      <c r="A23" s="1">
        <v>22</v>
      </c>
      <c r="B23" t="s">
        <v>67</v>
      </c>
      <c r="C23" t="s">
        <v>53</v>
      </c>
      <c r="D23" t="str">
        <f t="shared" si="1"/>
        <v>(10 AND (4 OR 5 OR 6 OR 7 OR 8 OR 9 OR 11 OR 12 OR 13 OR 14 OR 15)) and 1</v>
      </c>
      <c r="E23" t="str">
        <f t="shared" si="2"/>
        <v>(10 AND (4 OR 5 OR 6 OR 7 OR 8 OR 9 OR 11 OR 12 OR 13 OR 14 OR 15)) and 1 and 2</v>
      </c>
      <c r="F23" t="str">
        <f t="shared" si="3"/>
        <v>(10 AND (4 OR 5 OR 6 OR 7 OR 8 OR 9 OR 11 OR 12 OR 13 OR 14 OR 15)) and 1 and 2014*.dt.</v>
      </c>
      <c r="G23" t="str">
        <f t="shared" si="3"/>
        <v>(10 AND (4 OR 5 OR 6 OR 7 OR 8 OR 9 OR 11 OR 12 OR 13 OR 14 OR 15)) and 1 and 2015*.dt.</v>
      </c>
      <c r="H23" t="str">
        <f t="shared" si="3"/>
        <v>(10 AND (4 OR 5 OR 6 OR 7 OR 8 OR 9 OR 11 OR 12 OR 13 OR 14 OR 15)) and 1 and 2016*.dt.</v>
      </c>
      <c r="I23" t="str">
        <f t="shared" si="3"/>
        <v>(10 AND (4 OR 5 OR 6 OR 7 OR 8 OR 9 OR 11 OR 12 OR 13 OR 14 OR 15)) and 1 and 2017*.dt.</v>
      </c>
      <c r="J23" t="str">
        <f t="shared" si="3"/>
        <v>(10 AND (4 OR 5 OR 6 OR 7 OR 8 OR 9 OR 11 OR 12 OR 13 OR 14 OR 15)) and 1 and 2018*.dt.</v>
      </c>
      <c r="K23" t="str">
        <f t="shared" si="3"/>
        <v>(10 AND (4 OR 5 OR 6 OR 7 OR 8 OR 9 OR 11 OR 12 OR 13 OR 14 OR 15)) and 1 and 2019*.dt.</v>
      </c>
      <c r="L23" t="str">
        <f t="shared" si="3"/>
        <v>(10 AND (4 OR 5 OR 6 OR 7 OR 8 OR 9 OR 11 OR 12 OR 13 OR 14 OR 15)) and 1 and 2020*.dt.</v>
      </c>
      <c r="M23" t="str">
        <f t="shared" si="3"/>
        <v>(10 AND (4 OR 5 OR 6 OR 7 OR 8 OR 9 OR 11 OR 12 OR 13 OR 14 OR 15)) and 1 and 2021*.dt.</v>
      </c>
      <c r="N23" t="str">
        <f t="shared" si="3"/>
        <v>(10 AND (4 OR 5 OR 6 OR 7 OR 8 OR 9 OR 11 OR 12 OR 13 OR 14 OR 15)) and 1 and 2022*.dt.</v>
      </c>
      <c r="O23" t="str">
        <f t="shared" si="3"/>
        <v>(10 AND (4 OR 5 OR 6 OR 7 OR 8 OR 9 OR 11 OR 12 OR 13 OR 14 OR 15)) and 1 and 2023*.dt.</v>
      </c>
      <c r="P23" t="str">
        <f t="shared" si="4"/>
        <v>(10 AND (4 OR 5 OR 6 OR 7 OR 8 OR 9 OR 11 OR 12 OR 13 OR 14 OR 15)) and 1 and 2024*.dt.</v>
      </c>
    </row>
    <row r="24" spans="1:16" x14ac:dyDescent="0.3">
      <c r="A24" s="1">
        <v>23</v>
      </c>
      <c r="B24" t="s">
        <v>68</v>
      </c>
      <c r="C24" t="s">
        <v>54</v>
      </c>
      <c r="D24" t="str">
        <f t="shared" si="1"/>
        <v>(11 AND (4 OR 5 OR 6 OR 7 OR 8 OR 9 OR 10 OR 12 OR 13 OR 14 OR 15)) and 1</v>
      </c>
      <c r="E24" t="str">
        <f t="shared" si="2"/>
        <v>(11 AND (4 OR 5 OR 6 OR 7 OR 8 OR 9 OR 10 OR 12 OR 13 OR 14 OR 15)) and 1 and 2</v>
      </c>
      <c r="F24" t="str">
        <f t="shared" si="3"/>
        <v>(11 AND (4 OR 5 OR 6 OR 7 OR 8 OR 9 OR 10 OR 12 OR 13 OR 14 OR 15)) and 1 and 2014*.dt.</v>
      </c>
      <c r="G24" t="str">
        <f t="shared" si="3"/>
        <v>(11 AND (4 OR 5 OR 6 OR 7 OR 8 OR 9 OR 10 OR 12 OR 13 OR 14 OR 15)) and 1 and 2015*.dt.</v>
      </c>
      <c r="H24" t="str">
        <f t="shared" si="3"/>
        <v>(11 AND (4 OR 5 OR 6 OR 7 OR 8 OR 9 OR 10 OR 12 OR 13 OR 14 OR 15)) and 1 and 2016*.dt.</v>
      </c>
      <c r="I24" t="str">
        <f t="shared" si="3"/>
        <v>(11 AND (4 OR 5 OR 6 OR 7 OR 8 OR 9 OR 10 OR 12 OR 13 OR 14 OR 15)) and 1 and 2017*.dt.</v>
      </c>
      <c r="J24" t="str">
        <f t="shared" si="3"/>
        <v>(11 AND (4 OR 5 OR 6 OR 7 OR 8 OR 9 OR 10 OR 12 OR 13 OR 14 OR 15)) and 1 and 2018*.dt.</v>
      </c>
      <c r="K24" t="str">
        <f t="shared" si="3"/>
        <v>(11 AND (4 OR 5 OR 6 OR 7 OR 8 OR 9 OR 10 OR 12 OR 13 OR 14 OR 15)) and 1 and 2019*.dt.</v>
      </c>
      <c r="L24" t="str">
        <f t="shared" si="3"/>
        <v>(11 AND (4 OR 5 OR 6 OR 7 OR 8 OR 9 OR 10 OR 12 OR 13 OR 14 OR 15)) and 1 and 2020*.dt.</v>
      </c>
      <c r="M24" t="str">
        <f t="shared" si="3"/>
        <v>(11 AND (4 OR 5 OR 6 OR 7 OR 8 OR 9 OR 10 OR 12 OR 13 OR 14 OR 15)) and 1 and 2021*.dt.</v>
      </c>
      <c r="N24" t="str">
        <f t="shared" si="3"/>
        <v>(11 AND (4 OR 5 OR 6 OR 7 OR 8 OR 9 OR 10 OR 12 OR 13 OR 14 OR 15)) and 1 and 2022*.dt.</v>
      </c>
      <c r="O24" t="str">
        <f t="shared" si="3"/>
        <v>(11 AND (4 OR 5 OR 6 OR 7 OR 8 OR 9 OR 10 OR 12 OR 13 OR 14 OR 15)) and 1 and 2023*.dt.</v>
      </c>
      <c r="P24" t="str">
        <f t="shared" si="4"/>
        <v>(11 AND (4 OR 5 OR 6 OR 7 OR 8 OR 9 OR 10 OR 12 OR 13 OR 14 OR 15)) and 1 and 2024*.dt.</v>
      </c>
    </row>
    <row r="25" spans="1:16" x14ac:dyDescent="0.3">
      <c r="A25" s="1">
        <v>24</v>
      </c>
      <c r="B25" t="s">
        <v>61</v>
      </c>
      <c r="C25" t="s">
        <v>55</v>
      </c>
      <c r="D25" t="str">
        <f t="shared" si="1"/>
        <v>(12 AND (4 OR 5 OR 6 OR 7 OR 8 OR 9 OR 10 OR 11 OR 13 OR 14 OR 15)) and 1</v>
      </c>
      <c r="E25" t="str">
        <f t="shared" si="2"/>
        <v>(12 AND (4 OR 5 OR 6 OR 7 OR 8 OR 9 OR 10 OR 11 OR 13 OR 14 OR 15)) and 1 and 2</v>
      </c>
      <c r="F25" t="str">
        <f t="shared" si="3"/>
        <v>(12 AND (4 OR 5 OR 6 OR 7 OR 8 OR 9 OR 10 OR 11 OR 13 OR 14 OR 15)) and 1 and 2014*.dt.</v>
      </c>
      <c r="G25" t="str">
        <f t="shared" si="3"/>
        <v>(12 AND (4 OR 5 OR 6 OR 7 OR 8 OR 9 OR 10 OR 11 OR 13 OR 14 OR 15)) and 1 and 2015*.dt.</v>
      </c>
      <c r="H25" t="str">
        <f t="shared" si="3"/>
        <v>(12 AND (4 OR 5 OR 6 OR 7 OR 8 OR 9 OR 10 OR 11 OR 13 OR 14 OR 15)) and 1 and 2016*.dt.</v>
      </c>
      <c r="I25" t="str">
        <f t="shared" si="3"/>
        <v>(12 AND (4 OR 5 OR 6 OR 7 OR 8 OR 9 OR 10 OR 11 OR 13 OR 14 OR 15)) and 1 and 2017*.dt.</v>
      </c>
      <c r="J25" t="str">
        <f t="shared" si="3"/>
        <v>(12 AND (4 OR 5 OR 6 OR 7 OR 8 OR 9 OR 10 OR 11 OR 13 OR 14 OR 15)) and 1 and 2018*.dt.</v>
      </c>
      <c r="K25" t="str">
        <f t="shared" si="3"/>
        <v>(12 AND (4 OR 5 OR 6 OR 7 OR 8 OR 9 OR 10 OR 11 OR 13 OR 14 OR 15)) and 1 and 2019*.dt.</v>
      </c>
      <c r="L25" t="str">
        <f t="shared" si="3"/>
        <v>(12 AND (4 OR 5 OR 6 OR 7 OR 8 OR 9 OR 10 OR 11 OR 13 OR 14 OR 15)) and 1 and 2020*.dt.</v>
      </c>
      <c r="M25" t="str">
        <f t="shared" si="3"/>
        <v>(12 AND (4 OR 5 OR 6 OR 7 OR 8 OR 9 OR 10 OR 11 OR 13 OR 14 OR 15)) and 1 and 2021*.dt.</v>
      </c>
      <c r="N25" t="str">
        <f t="shared" si="3"/>
        <v>(12 AND (4 OR 5 OR 6 OR 7 OR 8 OR 9 OR 10 OR 11 OR 13 OR 14 OR 15)) and 1 and 2022*.dt.</v>
      </c>
      <c r="O25" t="str">
        <f t="shared" si="3"/>
        <v>(12 AND (4 OR 5 OR 6 OR 7 OR 8 OR 9 OR 10 OR 11 OR 13 OR 14 OR 15)) and 1 and 2023*.dt.</v>
      </c>
      <c r="P25" t="str">
        <f t="shared" si="4"/>
        <v>(12 AND (4 OR 5 OR 6 OR 7 OR 8 OR 9 OR 10 OR 11 OR 13 OR 14 OR 15)) and 1 and 2024*.dt.</v>
      </c>
    </row>
    <row r="26" spans="1:16" x14ac:dyDescent="0.3">
      <c r="A26" s="1">
        <v>25</v>
      </c>
      <c r="B26" t="s">
        <v>69</v>
      </c>
      <c r="C26" t="s">
        <v>56</v>
      </c>
      <c r="D26" t="str">
        <f t="shared" si="1"/>
        <v>(13 AND (4 OR 5 OR 6 OR 7 OR 8 OR 9 OR 10 OR 11 OR 12 OR 14 OR 15)) and 1</v>
      </c>
      <c r="E26" t="str">
        <f t="shared" si="2"/>
        <v>(13 AND (4 OR 5 OR 6 OR 7 OR 8 OR 9 OR 10 OR 11 OR 12 OR 14 OR 15)) and 1 and 2</v>
      </c>
      <c r="F26" t="str">
        <f t="shared" si="3"/>
        <v>(13 AND (4 OR 5 OR 6 OR 7 OR 8 OR 9 OR 10 OR 11 OR 12 OR 14 OR 15)) and 1 and 2014*.dt.</v>
      </c>
      <c r="G26" t="str">
        <f t="shared" si="3"/>
        <v>(13 AND (4 OR 5 OR 6 OR 7 OR 8 OR 9 OR 10 OR 11 OR 12 OR 14 OR 15)) and 1 and 2015*.dt.</v>
      </c>
      <c r="H26" t="str">
        <f t="shared" si="3"/>
        <v>(13 AND (4 OR 5 OR 6 OR 7 OR 8 OR 9 OR 10 OR 11 OR 12 OR 14 OR 15)) and 1 and 2016*.dt.</v>
      </c>
      <c r="I26" t="str">
        <f t="shared" si="3"/>
        <v>(13 AND (4 OR 5 OR 6 OR 7 OR 8 OR 9 OR 10 OR 11 OR 12 OR 14 OR 15)) and 1 and 2017*.dt.</v>
      </c>
      <c r="J26" t="str">
        <f t="shared" si="3"/>
        <v>(13 AND (4 OR 5 OR 6 OR 7 OR 8 OR 9 OR 10 OR 11 OR 12 OR 14 OR 15)) and 1 and 2018*.dt.</v>
      </c>
      <c r="K26" t="str">
        <f t="shared" si="3"/>
        <v>(13 AND (4 OR 5 OR 6 OR 7 OR 8 OR 9 OR 10 OR 11 OR 12 OR 14 OR 15)) and 1 and 2019*.dt.</v>
      </c>
      <c r="L26" t="str">
        <f t="shared" si="3"/>
        <v>(13 AND (4 OR 5 OR 6 OR 7 OR 8 OR 9 OR 10 OR 11 OR 12 OR 14 OR 15)) and 1 and 2020*.dt.</v>
      </c>
      <c r="M26" t="str">
        <f t="shared" si="3"/>
        <v>(13 AND (4 OR 5 OR 6 OR 7 OR 8 OR 9 OR 10 OR 11 OR 12 OR 14 OR 15)) and 1 and 2021*.dt.</v>
      </c>
      <c r="N26" t="str">
        <f t="shared" si="3"/>
        <v>(13 AND (4 OR 5 OR 6 OR 7 OR 8 OR 9 OR 10 OR 11 OR 12 OR 14 OR 15)) and 1 and 2022*.dt.</v>
      </c>
      <c r="O26" t="str">
        <f t="shared" si="3"/>
        <v>(13 AND (4 OR 5 OR 6 OR 7 OR 8 OR 9 OR 10 OR 11 OR 12 OR 14 OR 15)) and 1 and 2023*.dt.</v>
      </c>
      <c r="P26" t="str">
        <f t="shared" si="4"/>
        <v>(13 AND (4 OR 5 OR 6 OR 7 OR 8 OR 9 OR 10 OR 11 OR 12 OR 14 OR 15)) and 1 and 2024*.dt.</v>
      </c>
    </row>
    <row r="27" spans="1:16" x14ac:dyDescent="0.3">
      <c r="A27" s="1">
        <v>26</v>
      </c>
      <c r="B27" t="s">
        <v>70</v>
      </c>
      <c r="C27" t="s">
        <v>57</v>
      </c>
      <c r="D27" t="str">
        <f t="shared" si="1"/>
        <v>(14 AND (4 OR 5 OR 6 OR 7 OR 8 OR 9 OR 10 OR 11 OR 12 OR 13 OR 15)) and 1</v>
      </c>
      <c r="E27" t="str">
        <f t="shared" si="2"/>
        <v>(14 AND (4 OR 5 OR 6 OR 7 OR 8 OR 9 OR 10 OR 11 OR 12 OR 13 OR 15)) and 1 and 2</v>
      </c>
      <c r="F27" t="str">
        <f t="shared" si="3"/>
        <v>(14 AND (4 OR 5 OR 6 OR 7 OR 8 OR 9 OR 10 OR 11 OR 12 OR 13 OR 15)) and 1 and 2014*.dt.</v>
      </c>
      <c r="G27" t="str">
        <f t="shared" si="3"/>
        <v>(14 AND (4 OR 5 OR 6 OR 7 OR 8 OR 9 OR 10 OR 11 OR 12 OR 13 OR 15)) and 1 and 2015*.dt.</v>
      </c>
      <c r="H27" t="str">
        <f t="shared" si="3"/>
        <v>(14 AND (4 OR 5 OR 6 OR 7 OR 8 OR 9 OR 10 OR 11 OR 12 OR 13 OR 15)) and 1 and 2016*.dt.</v>
      </c>
      <c r="I27" t="str">
        <f t="shared" si="3"/>
        <v>(14 AND (4 OR 5 OR 6 OR 7 OR 8 OR 9 OR 10 OR 11 OR 12 OR 13 OR 15)) and 1 and 2017*.dt.</v>
      </c>
      <c r="J27" t="str">
        <f t="shared" si="3"/>
        <v>(14 AND (4 OR 5 OR 6 OR 7 OR 8 OR 9 OR 10 OR 11 OR 12 OR 13 OR 15)) and 1 and 2018*.dt.</v>
      </c>
      <c r="K27" t="str">
        <f t="shared" si="3"/>
        <v>(14 AND (4 OR 5 OR 6 OR 7 OR 8 OR 9 OR 10 OR 11 OR 12 OR 13 OR 15)) and 1 and 2019*.dt.</v>
      </c>
      <c r="L27" t="str">
        <f t="shared" si="3"/>
        <v>(14 AND (4 OR 5 OR 6 OR 7 OR 8 OR 9 OR 10 OR 11 OR 12 OR 13 OR 15)) and 1 and 2020*.dt.</v>
      </c>
      <c r="M27" t="str">
        <f t="shared" si="3"/>
        <v>(14 AND (4 OR 5 OR 6 OR 7 OR 8 OR 9 OR 10 OR 11 OR 12 OR 13 OR 15)) and 1 and 2021*.dt.</v>
      </c>
      <c r="N27" t="str">
        <f t="shared" si="3"/>
        <v>(14 AND (4 OR 5 OR 6 OR 7 OR 8 OR 9 OR 10 OR 11 OR 12 OR 13 OR 15)) and 1 and 2022*.dt.</v>
      </c>
      <c r="O27" t="str">
        <f t="shared" si="3"/>
        <v>(14 AND (4 OR 5 OR 6 OR 7 OR 8 OR 9 OR 10 OR 11 OR 12 OR 13 OR 15)) and 1 and 2023*.dt.</v>
      </c>
      <c r="P27" t="str">
        <f t="shared" si="4"/>
        <v>(14 AND (4 OR 5 OR 6 OR 7 OR 8 OR 9 OR 10 OR 11 OR 12 OR 13 OR 15)) and 1 and 2024*.dt.</v>
      </c>
    </row>
    <row r="28" spans="1:16" x14ac:dyDescent="0.3">
      <c r="A28" s="1">
        <v>27</v>
      </c>
      <c r="B28" t="s">
        <v>71</v>
      </c>
      <c r="C28" t="s">
        <v>58</v>
      </c>
      <c r="D28" t="str">
        <f t="shared" si="1"/>
        <v>(15 AND (4 OR 5 OR 6 OR 7 OR 8 OR 9 OR 10 OR 11 OR 12 OR 13 OR 14)) and 1</v>
      </c>
      <c r="E28" t="str">
        <f t="shared" si="2"/>
        <v>(15 AND (4 OR 5 OR 6 OR 7 OR 8 OR 9 OR 10 OR 11 OR 12 OR 13 OR 14)) and 1 and 2</v>
      </c>
      <c r="F28" t="str">
        <f t="shared" si="3"/>
        <v>(15 AND (4 OR 5 OR 6 OR 7 OR 8 OR 9 OR 10 OR 11 OR 12 OR 13 OR 14)) and 1 and 2014*.dt.</v>
      </c>
      <c r="G28" t="str">
        <f t="shared" si="3"/>
        <v>(15 AND (4 OR 5 OR 6 OR 7 OR 8 OR 9 OR 10 OR 11 OR 12 OR 13 OR 14)) and 1 and 2015*.dt.</v>
      </c>
      <c r="H28" t="str">
        <f t="shared" si="3"/>
        <v>(15 AND (4 OR 5 OR 6 OR 7 OR 8 OR 9 OR 10 OR 11 OR 12 OR 13 OR 14)) and 1 and 2016*.dt.</v>
      </c>
      <c r="I28" t="str">
        <f t="shared" si="3"/>
        <v>(15 AND (4 OR 5 OR 6 OR 7 OR 8 OR 9 OR 10 OR 11 OR 12 OR 13 OR 14)) and 1 and 2017*.dt.</v>
      </c>
      <c r="J28" t="str">
        <f t="shared" si="3"/>
        <v>(15 AND (4 OR 5 OR 6 OR 7 OR 8 OR 9 OR 10 OR 11 OR 12 OR 13 OR 14)) and 1 and 2018*.dt.</v>
      </c>
      <c r="K28" t="str">
        <f t="shared" si="3"/>
        <v>(15 AND (4 OR 5 OR 6 OR 7 OR 8 OR 9 OR 10 OR 11 OR 12 OR 13 OR 14)) and 1 and 2019*.dt.</v>
      </c>
      <c r="L28" t="str">
        <f t="shared" si="3"/>
        <v>(15 AND (4 OR 5 OR 6 OR 7 OR 8 OR 9 OR 10 OR 11 OR 12 OR 13 OR 14)) and 1 and 2020*.dt.</v>
      </c>
      <c r="M28" t="str">
        <f t="shared" si="3"/>
        <v>(15 AND (4 OR 5 OR 6 OR 7 OR 8 OR 9 OR 10 OR 11 OR 12 OR 13 OR 14)) and 1 and 2021*.dt.</v>
      </c>
      <c r="N28" t="str">
        <f t="shared" si="3"/>
        <v>(15 AND (4 OR 5 OR 6 OR 7 OR 8 OR 9 OR 10 OR 11 OR 12 OR 13 OR 14)) and 1 and 2022*.dt.</v>
      </c>
      <c r="O28" t="str">
        <f t="shared" si="3"/>
        <v>(15 AND (4 OR 5 OR 6 OR 7 OR 8 OR 9 OR 10 OR 11 OR 12 OR 13 OR 14)) and 1 and 2023*.dt.</v>
      </c>
      <c r="P28" t="str">
        <f t="shared" si="4"/>
        <v>(15 AND (4 OR 5 OR 6 OR 7 OR 8 OR 9 OR 10 OR 11 OR 12 OR 13 OR 14)) and 1 and 2024*.dt.</v>
      </c>
    </row>
  </sheetData>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AC796-1EA5-49D1-A2EA-B9621C3C6D14}">
  <sheetPr>
    <tabColor theme="9" tint="-0.249977111117893"/>
  </sheetPr>
  <dimension ref="A1:O48"/>
  <sheetViews>
    <sheetView zoomScale="70" zoomScaleNormal="70" workbookViewId="0">
      <selection activeCell="N46" sqref="N46"/>
    </sheetView>
  </sheetViews>
  <sheetFormatPr defaultRowHeight="14" x14ac:dyDescent="0.3"/>
  <cols>
    <col min="1" max="1" width="28.4140625" customWidth="1"/>
    <col min="2" max="3" width="15.58203125" customWidth="1"/>
    <col min="4" max="4" width="16.83203125" customWidth="1"/>
    <col min="5" max="15" width="9.4140625" customWidth="1"/>
  </cols>
  <sheetData>
    <row r="1" spans="1:15" x14ac:dyDescent="0.3">
      <c r="A1" t="s">
        <v>21</v>
      </c>
      <c r="B1" t="s">
        <v>20</v>
      </c>
      <c r="C1" t="s">
        <v>2</v>
      </c>
      <c r="D1" t="s">
        <v>3</v>
      </c>
      <c r="E1" t="s">
        <v>22</v>
      </c>
      <c r="F1" t="s">
        <v>23</v>
      </c>
      <c r="G1" t="s">
        <v>24</v>
      </c>
      <c r="H1" t="s">
        <v>25</v>
      </c>
      <c r="I1" t="s">
        <v>26</v>
      </c>
      <c r="J1" t="s">
        <v>27</v>
      </c>
      <c r="K1" t="s">
        <v>28</v>
      </c>
      <c r="L1" t="s">
        <v>29</v>
      </c>
      <c r="M1" t="s">
        <v>30</v>
      </c>
      <c r="N1" t="s">
        <v>31</v>
      </c>
      <c r="O1" t="s">
        <v>32</v>
      </c>
    </row>
    <row r="2" spans="1:15" x14ac:dyDescent="0.3">
      <c r="A2" t="s">
        <v>72</v>
      </c>
      <c r="B2">
        <v>5139969</v>
      </c>
      <c r="C2">
        <v>27803</v>
      </c>
      <c r="D2">
        <v>19490</v>
      </c>
      <c r="E2">
        <v>1613</v>
      </c>
      <c r="F2">
        <v>1737</v>
      </c>
      <c r="G2">
        <v>1659</v>
      </c>
      <c r="H2">
        <v>1602</v>
      </c>
      <c r="I2">
        <v>1714</v>
      </c>
      <c r="J2">
        <v>1909</v>
      </c>
      <c r="K2">
        <v>2201</v>
      </c>
      <c r="L2">
        <v>1889</v>
      </c>
      <c r="M2">
        <v>1371</v>
      </c>
      <c r="N2">
        <v>1306</v>
      </c>
      <c r="O2">
        <v>2489</v>
      </c>
    </row>
    <row r="3" spans="1:15" x14ac:dyDescent="0.3">
      <c r="A3" t="s">
        <v>13</v>
      </c>
      <c r="B3">
        <v>1516089</v>
      </c>
      <c r="C3">
        <v>14875</v>
      </c>
      <c r="D3">
        <v>9539</v>
      </c>
      <c r="E3">
        <v>954</v>
      </c>
      <c r="F3">
        <v>960</v>
      </c>
      <c r="G3">
        <v>931</v>
      </c>
      <c r="H3">
        <v>812</v>
      </c>
      <c r="I3">
        <v>893</v>
      </c>
      <c r="J3">
        <v>915</v>
      </c>
      <c r="K3">
        <v>994</v>
      </c>
      <c r="L3">
        <v>851</v>
      </c>
      <c r="M3">
        <v>577</v>
      </c>
      <c r="N3">
        <v>609</v>
      </c>
      <c r="O3">
        <v>1043</v>
      </c>
    </row>
    <row r="4" spans="1:15" x14ac:dyDescent="0.3">
      <c r="A4" t="s">
        <v>36</v>
      </c>
      <c r="B4">
        <v>260726</v>
      </c>
      <c r="C4">
        <v>1274</v>
      </c>
      <c r="D4">
        <v>929</v>
      </c>
      <c r="E4">
        <v>74</v>
      </c>
      <c r="F4">
        <v>77</v>
      </c>
      <c r="G4">
        <v>69</v>
      </c>
      <c r="H4">
        <v>84</v>
      </c>
      <c r="I4">
        <v>77</v>
      </c>
      <c r="J4">
        <v>95</v>
      </c>
      <c r="K4">
        <v>109</v>
      </c>
      <c r="L4">
        <v>111</v>
      </c>
      <c r="M4">
        <v>76</v>
      </c>
      <c r="N4">
        <v>73</v>
      </c>
      <c r="O4">
        <v>84</v>
      </c>
    </row>
    <row r="5" spans="1:15" x14ac:dyDescent="0.3">
      <c r="A5" t="s">
        <v>9</v>
      </c>
      <c r="B5">
        <v>402267</v>
      </c>
      <c r="C5">
        <v>2330</v>
      </c>
      <c r="D5">
        <v>1819</v>
      </c>
      <c r="E5">
        <v>134</v>
      </c>
      <c r="F5">
        <v>151</v>
      </c>
      <c r="G5">
        <v>151</v>
      </c>
      <c r="H5">
        <v>156</v>
      </c>
      <c r="I5">
        <v>162</v>
      </c>
      <c r="J5">
        <v>194</v>
      </c>
      <c r="K5">
        <v>191</v>
      </c>
      <c r="L5">
        <v>178</v>
      </c>
      <c r="M5">
        <v>123</v>
      </c>
      <c r="N5">
        <v>112</v>
      </c>
      <c r="O5">
        <v>267</v>
      </c>
    </row>
    <row r="6" spans="1:15" x14ac:dyDescent="0.3">
      <c r="A6" t="s">
        <v>37</v>
      </c>
      <c r="B6">
        <v>1179722</v>
      </c>
      <c r="C6">
        <v>4501</v>
      </c>
      <c r="D6">
        <v>3136</v>
      </c>
      <c r="E6">
        <v>273</v>
      </c>
      <c r="F6">
        <v>313</v>
      </c>
      <c r="G6">
        <v>287</v>
      </c>
      <c r="H6">
        <v>269</v>
      </c>
      <c r="I6">
        <v>272</v>
      </c>
      <c r="J6">
        <v>273</v>
      </c>
      <c r="K6">
        <v>335</v>
      </c>
      <c r="L6">
        <v>278</v>
      </c>
      <c r="M6">
        <v>201</v>
      </c>
      <c r="N6">
        <v>166</v>
      </c>
      <c r="O6">
        <v>469</v>
      </c>
    </row>
    <row r="7" spans="1:15" x14ac:dyDescent="0.3">
      <c r="A7" t="s">
        <v>39</v>
      </c>
      <c r="B7">
        <v>308324</v>
      </c>
      <c r="C7">
        <v>1015</v>
      </c>
      <c r="D7">
        <v>927</v>
      </c>
      <c r="E7">
        <v>14</v>
      </c>
      <c r="F7">
        <v>31</v>
      </c>
      <c r="G7">
        <v>32</v>
      </c>
      <c r="H7">
        <v>47</v>
      </c>
      <c r="I7">
        <v>75</v>
      </c>
      <c r="J7">
        <v>99</v>
      </c>
      <c r="K7">
        <v>182</v>
      </c>
      <c r="L7">
        <v>128</v>
      </c>
      <c r="M7">
        <v>80</v>
      </c>
      <c r="N7">
        <v>74</v>
      </c>
      <c r="O7">
        <v>165</v>
      </c>
    </row>
    <row r="8" spans="1:15" x14ac:dyDescent="0.3">
      <c r="A8" t="s">
        <v>40</v>
      </c>
      <c r="B8">
        <v>278100</v>
      </c>
      <c r="C8">
        <v>1032</v>
      </c>
      <c r="D8">
        <v>755</v>
      </c>
      <c r="E8">
        <v>42</v>
      </c>
      <c r="F8">
        <v>63</v>
      </c>
      <c r="G8">
        <v>71</v>
      </c>
      <c r="H8">
        <v>51</v>
      </c>
      <c r="I8">
        <v>68</v>
      </c>
      <c r="J8">
        <v>96</v>
      </c>
      <c r="K8">
        <v>80</v>
      </c>
      <c r="L8">
        <v>87</v>
      </c>
      <c r="M8">
        <v>47</v>
      </c>
      <c r="N8">
        <v>43</v>
      </c>
      <c r="O8">
        <v>107</v>
      </c>
    </row>
    <row r="9" spans="1:15" x14ac:dyDescent="0.3">
      <c r="A9" t="s">
        <v>6</v>
      </c>
      <c r="B9">
        <v>186785</v>
      </c>
      <c r="C9">
        <v>294</v>
      </c>
      <c r="D9">
        <v>256</v>
      </c>
      <c r="E9">
        <v>6</v>
      </c>
      <c r="F9">
        <v>8</v>
      </c>
      <c r="G9">
        <v>14</v>
      </c>
      <c r="H9">
        <v>24</v>
      </c>
      <c r="I9">
        <v>13</v>
      </c>
      <c r="J9">
        <v>25</v>
      </c>
      <c r="K9">
        <v>35</v>
      </c>
      <c r="L9">
        <v>25</v>
      </c>
      <c r="M9">
        <v>33</v>
      </c>
      <c r="N9">
        <v>33</v>
      </c>
      <c r="O9">
        <v>40</v>
      </c>
    </row>
    <row r="10" spans="1:15" x14ac:dyDescent="0.3">
      <c r="A10" t="s">
        <v>41</v>
      </c>
      <c r="B10">
        <v>121253</v>
      </c>
      <c r="C10">
        <v>276</v>
      </c>
      <c r="D10">
        <v>239</v>
      </c>
      <c r="E10">
        <v>6</v>
      </c>
      <c r="F10">
        <v>4</v>
      </c>
      <c r="G10">
        <v>18</v>
      </c>
      <c r="H10">
        <v>17</v>
      </c>
      <c r="I10">
        <v>25</v>
      </c>
      <c r="J10">
        <v>29</v>
      </c>
      <c r="K10">
        <v>37</v>
      </c>
      <c r="L10">
        <v>25</v>
      </c>
      <c r="M10">
        <v>23</v>
      </c>
      <c r="N10">
        <v>20</v>
      </c>
      <c r="O10">
        <v>35</v>
      </c>
    </row>
    <row r="11" spans="1:15" x14ac:dyDescent="0.3">
      <c r="A11" t="s">
        <v>38</v>
      </c>
      <c r="B11">
        <v>349335</v>
      </c>
      <c r="C11">
        <v>576</v>
      </c>
      <c r="D11">
        <v>463</v>
      </c>
      <c r="E11">
        <v>29</v>
      </c>
      <c r="F11">
        <v>29</v>
      </c>
      <c r="G11">
        <v>24</v>
      </c>
      <c r="H11">
        <v>36</v>
      </c>
      <c r="I11">
        <v>39</v>
      </c>
      <c r="J11">
        <v>41</v>
      </c>
      <c r="K11">
        <v>64</v>
      </c>
      <c r="L11">
        <v>53</v>
      </c>
      <c r="M11">
        <v>46</v>
      </c>
      <c r="N11">
        <v>38</v>
      </c>
      <c r="O11">
        <v>64</v>
      </c>
    </row>
    <row r="12" spans="1:15" x14ac:dyDescent="0.3">
      <c r="A12" t="s">
        <v>11</v>
      </c>
      <c r="B12">
        <v>175318</v>
      </c>
      <c r="C12">
        <v>876</v>
      </c>
      <c r="D12">
        <v>743</v>
      </c>
      <c r="E12">
        <v>44</v>
      </c>
      <c r="F12">
        <v>33</v>
      </c>
      <c r="G12">
        <v>34</v>
      </c>
      <c r="H12">
        <v>70</v>
      </c>
      <c r="I12">
        <v>58</v>
      </c>
      <c r="J12">
        <v>67</v>
      </c>
      <c r="K12">
        <v>108</v>
      </c>
      <c r="L12">
        <v>90</v>
      </c>
      <c r="M12">
        <v>59</v>
      </c>
      <c r="N12">
        <v>63</v>
      </c>
      <c r="O12">
        <v>117</v>
      </c>
    </row>
    <row r="13" spans="1:15" x14ac:dyDescent="0.3">
      <c r="A13" t="s">
        <v>14</v>
      </c>
      <c r="B13">
        <v>219498</v>
      </c>
      <c r="C13">
        <v>1075</v>
      </c>
      <c r="D13">
        <v>856</v>
      </c>
      <c r="E13">
        <v>65</v>
      </c>
      <c r="F13">
        <v>57</v>
      </c>
      <c r="G13">
        <v>58</v>
      </c>
      <c r="H13">
        <v>76</v>
      </c>
      <c r="I13">
        <v>56</v>
      </c>
      <c r="J13">
        <v>91</v>
      </c>
      <c r="K13">
        <v>72</v>
      </c>
      <c r="L13">
        <v>83</v>
      </c>
      <c r="M13">
        <v>96</v>
      </c>
      <c r="N13">
        <v>87</v>
      </c>
      <c r="O13">
        <v>115</v>
      </c>
    </row>
    <row r="14" spans="1:15" x14ac:dyDescent="0.3">
      <c r="A14" t="s">
        <v>42</v>
      </c>
      <c r="B14">
        <v>287601</v>
      </c>
      <c r="C14">
        <v>440</v>
      </c>
      <c r="D14">
        <v>360</v>
      </c>
      <c r="E14">
        <v>17</v>
      </c>
      <c r="F14">
        <v>43</v>
      </c>
      <c r="G14">
        <v>26</v>
      </c>
      <c r="H14">
        <v>17</v>
      </c>
      <c r="I14">
        <v>32</v>
      </c>
      <c r="J14">
        <v>33</v>
      </c>
      <c r="K14">
        <v>61</v>
      </c>
      <c r="L14">
        <v>32</v>
      </c>
      <c r="M14">
        <v>36</v>
      </c>
      <c r="N14">
        <v>24</v>
      </c>
      <c r="O14">
        <v>39</v>
      </c>
    </row>
    <row r="15" spans="1:15" x14ac:dyDescent="0.3">
      <c r="A15" t="s">
        <v>60</v>
      </c>
      <c r="B15">
        <v>120641</v>
      </c>
      <c r="C15">
        <v>330</v>
      </c>
      <c r="D15">
        <v>217</v>
      </c>
      <c r="E15">
        <v>22</v>
      </c>
      <c r="F15">
        <v>14</v>
      </c>
      <c r="G15">
        <v>29</v>
      </c>
      <c r="H15">
        <v>17</v>
      </c>
      <c r="I15">
        <v>27</v>
      </c>
      <c r="J15">
        <v>23</v>
      </c>
      <c r="K15">
        <v>21</v>
      </c>
      <c r="L15">
        <v>21</v>
      </c>
      <c r="M15">
        <v>14</v>
      </c>
      <c r="N15">
        <v>12</v>
      </c>
      <c r="O15">
        <v>17</v>
      </c>
    </row>
    <row r="16" spans="1:15" x14ac:dyDescent="0.3">
      <c r="A16" t="s">
        <v>62</v>
      </c>
      <c r="B16">
        <v>56803</v>
      </c>
      <c r="C16">
        <v>147</v>
      </c>
      <c r="D16">
        <v>99</v>
      </c>
      <c r="E16">
        <v>6</v>
      </c>
      <c r="F16">
        <v>6</v>
      </c>
      <c r="G16">
        <v>10</v>
      </c>
      <c r="H16">
        <v>6</v>
      </c>
      <c r="I16">
        <v>11</v>
      </c>
      <c r="J16">
        <v>12</v>
      </c>
      <c r="K16">
        <v>9</v>
      </c>
      <c r="L16">
        <v>12</v>
      </c>
      <c r="M16">
        <v>8</v>
      </c>
      <c r="N16">
        <v>8</v>
      </c>
      <c r="O16">
        <v>11</v>
      </c>
    </row>
    <row r="17" spans="1:15" x14ac:dyDescent="0.3">
      <c r="A17" t="s">
        <v>63</v>
      </c>
      <c r="B17">
        <v>50129</v>
      </c>
      <c r="C17">
        <v>152</v>
      </c>
      <c r="D17">
        <v>111</v>
      </c>
      <c r="E17">
        <v>13</v>
      </c>
      <c r="F17">
        <v>3</v>
      </c>
      <c r="G17">
        <v>15</v>
      </c>
      <c r="H17">
        <v>13</v>
      </c>
      <c r="I17">
        <v>9</v>
      </c>
      <c r="J17">
        <v>10</v>
      </c>
      <c r="K17">
        <v>8</v>
      </c>
      <c r="L17">
        <v>10</v>
      </c>
      <c r="M17">
        <v>4</v>
      </c>
      <c r="N17">
        <v>9</v>
      </c>
      <c r="O17">
        <v>17</v>
      </c>
    </row>
    <row r="18" spans="1:15" x14ac:dyDescent="0.3">
      <c r="A18" t="s">
        <v>64</v>
      </c>
      <c r="B18">
        <v>107366</v>
      </c>
      <c r="C18">
        <v>324</v>
      </c>
      <c r="D18">
        <v>238</v>
      </c>
      <c r="E18">
        <v>21</v>
      </c>
      <c r="F18">
        <v>11</v>
      </c>
      <c r="G18">
        <v>22</v>
      </c>
      <c r="H18">
        <v>34</v>
      </c>
      <c r="I18">
        <v>18</v>
      </c>
      <c r="J18">
        <v>17</v>
      </c>
      <c r="K18">
        <v>31</v>
      </c>
      <c r="L18">
        <v>24</v>
      </c>
      <c r="M18">
        <v>9</v>
      </c>
      <c r="N18">
        <v>20</v>
      </c>
      <c r="O18">
        <v>31</v>
      </c>
    </row>
    <row r="19" spans="1:15" x14ac:dyDescent="0.3">
      <c r="A19" t="s">
        <v>65</v>
      </c>
      <c r="B19">
        <v>25157</v>
      </c>
      <c r="C19">
        <v>34</v>
      </c>
      <c r="D19">
        <v>24</v>
      </c>
      <c r="E19">
        <v>0</v>
      </c>
      <c r="F19">
        <v>1</v>
      </c>
      <c r="G19">
        <v>4</v>
      </c>
      <c r="H19">
        <v>1</v>
      </c>
      <c r="I19">
        <v>5</v>
      </c>
      <c r="J19">
        <v>4</v>
      </c>
      <c r="K19">
        <v>1</v>
      </c>
      <c r="L19">
        <v>4</v>
      </c>
      <c r="M19">
        <v>1</v>
      </c>
      <c r="N19">
        <v>1</v>
      </c>
      <c r="O19">
        <v>2</v>
      </c>
    </row>
    <row r="20" spans="1:15" x14ac:dyDescent="0.3">
      <c r="A20" t="s">
        <v>66</v>
      </c>
      <c r="B20">
        <v>28361</v>
      </c>
      <c r="C20">
        <v>55</v>
      </c>
      <c r="D20">
        <v>41</v>
      </c>
      <c r="E20">
        <v>3</v>
      </c>
      <c r="F20">
        <v>2</v>
      </c>
      <c r="G20">
        <v>5</v>
      </c>
      <c r="H20">
        <v>1</v>
      </c>
      <c r="I20">
        <v>7</v>
      </c>
      <c r="J20">
        <v>6</v>
      </c>
      <c r="K20">
        <v>5</v>
      </c>
      <c r="L20">
        <v>5</v>
      </c>
      <c r="M20">
        <v>3</v>
      </c>
      <c r="N20">
        <v>1</v>
      </c>
      <c r="O20">
        <v>3</v>
      </c>
    </row>
    <row r="21" spans="1:15" x14ac:dyDescent="0.3">
      <c r="A21" t="s">
        <v>67</v>
      </c>
      <c r="B21">
        <v>19558</v>
      </c>
      <c r="C21">
        <v>32</v>
      </c>
      <c r="D21">
        <v>24</v>
      </c>
      <c r="E21">
        <v>2</v>
      </c>
      <c r="F21">
        <v>1</v>
      </c>
      <c r="G21">
        <v>3</v>
      </c>
      <c r="H21">
        <v>2</v>
      </c>
      <c r="I21">
        <v>1</v>
      </c>
      <c r="J21">
        <v>1</v>
      </c>
      <c r="K21">
        <v>4</v>
      </c>
      <c r="L21">
        <v>2</v>
      </c>
      <c r="M21">
        <v>2</v>
      </c>
      <c r="N21">
        <v>2</v>
      </c>
      <c r="O21">
        <v>4</v>
      </c>
    </row>
    <row r="22" spans="1:15" x14ac:dyDescent="0.3">
      <c r="A22" t="s">
        <v>68</v>
      </c>
      <c r="B22">
        <v>20754</v>
      </c>
      <c r="C22">
        <v>30</v>
      </c>
      <c r="D22">
        <v>22</v>
      </c>
      <c r="E22">
        <v>1</v>
      </c>
      <c r="F22">
        <v>2</v>
      </c>
      <c r="G22">
        <v>3</v>
      </c>
      <c r="H22">
        <v>3</v>
      </c>
      <c r="I22">
        <v>2</v>
      </c>
      <c r="J22">
        <v>3</v>
      </c>
      <c r="K22">
        <v>0</v>
      </c>
      <c r="L22">
        <v>3</v>
      </c>
      <c r="M22">
        <v>1</v>
      </c>
      <c r="N22">
        <v>2</v>
      </c>
      <c r="O22">
        <v>2</v>
      </c>
    </row>
    <row r="23" spans="1:15" x14ac:dyDescent="0.3">
      <c r="A23" t="s">
        <v>61</v>
      </c>
      <c r="B23">
        <v>38952</v>
      </c>
      <c r="C23">
        <v>83</v>
      </c>
      <c r="D23">
        <v>64</v>
      </c>
      <c r="E23">
        <v>6</v>
      </c>
      <c r="F23">
        <v>6</v>
      </c>
      <c r="G23">
        <v>4</v>
      </c>
      <c r="H23">
        <v>4</v>
      </c>
      <c r="I23">
        <v>7</v>
      </c>
      <c r="J23">
        <v>4</v>
      </c>
      <c r="K23">
        <v>16</v>
      </c>
      <c r="L23">
        <v>4</v>
      </c>
      <c r="M23">
        <v>5</v>
      </c>
      <c r="N23">
        <v>5</v>
      </c>
      <c r="O23">
        <v>3</v>
      </c>
    </row>
    <row r="24" spans="1:15" x14ac:dyDescent="0.3">
      <c r="A24" t="s">
        <v>69</v>
      </c>
      <c r="B24">
        <v>20831</v>
      </c>
      <c r="C24">
        <v>126</v>
      </c>
      <c r="D24">
        <v>101</v>
      </c>
      <c r="E24">
        <v>6</v>
      </c>
      <c r="F24">
        <v>5</v>
      </c>
      <c r="G24">
        <v>3</v>
      </c>
      <c r="H24">
        <v>17</v>
      </c>
      <c r="I24">
        <v>9</v>
      </c>
      <c r="J24">
        <v>11</v>
      </c>
      <c r="K24">
        <v>20</v>
      </c>
      <c r="L24">
        <v>7</v>
      </c>
      <c r="M24">
        <v>2</v>
      </c>
      <c r="N24">
        <v>9</v>
      </c>
      <c r="O24">
        <v>12</v>
      </c>
    </row>
    <row r="25" spans="1:15" x14ac:dyDescent="0.3">
      <c r="A25" t="s">
        <v>70</v>
      </c>
      <c r="B25">
        <v>24364</v>
      </c>
      <c r="C25">
        <v>68</v>
      </c>
      <c r="D25">
        <v>41</v>
      </c>
      <c r="E25">
        <v>2</v>
      </c>
      <c r="F25">
        <v>3</v>
      </c>
      <c r="G25">
        <v>5</v>
      </c>
      <c r="H25">
        <v>7</v>
      </c>
      <c r="I25">
        <v>4</v>
      </c>
      <c r="J25">
        <v>2</v>
      </c>
      <c r="K25">
        <v>3</v>
      </c>
      <c r="L25">
        <v>7</v>
      </c>
      <c r="M25">
        <v>2</v>
      </c>
      <c r="N25">
        <v>3</v>
      </c>
      <c r="O25">
        <v>3</v>
      </c>
    </row>
    <row r="26" spans="1:15" x14ac:dyDescent="0.3">
      <c r="A26" t="s">
        <v>71</v>
      </c>
      <c r="B26">
        <v>39083</v>
      </c>
      <c r="C26">
        <v>46</v>
      </c>
      <c r="D26">
        <v>31</v>
      </c>
      <c r="E26">
        <v>4</v>
      </c>
      <c r="F26">
        <v>4</v>
      </c>
      <c r="G26">
        <v>4</v>
      </c>
      <c r="H26">
        <v>3</v>
      </c>
      <c r="I26">
        <v>5</v>
      </c>
      <c r="J26">
        <v>1</v>
      </c>
      <c r="K26">
        <v>5</v>
      </c>
      <c r="L26">
        <v>3</v>
      </c>
      <c r="M26">
        <v>1</v>
      </c>
      <c r="N26">
        <v>0</v>
      </c>
      <c r="O26">
        <v>1</v>
      </c>
    </row>
    <row r="27" spans="1:15" x14ac:dyDescent="0.3">
      <c r="A27" t="s">
        <v>59</v>
      </c>
      <c r="B27">
        <v>5023991</v>
      </c>
      <c r="C27">
        <v>27784</v>
      </c>
      <c r="D27">
        <v>19473</v>
      </c>
      <c r="E27">
        <v>1613</v>
      </c>
      <c r="F27">
        <v>1737</v>
      </c>
      <c r="G27">
        <v>1658</v>
      </c>
      <c r="H27">
        <v>1602</v>
      </c>
      <c r="I27">
        <v>1714</v>
      </c>
      <c r="J27">
        <v>1906</v>
      </c>
      <c r="K27">
        <v>2197</v>
      </c>
      <c r="L27">
        <v>1883</v>
      </c>
      <c r="M27">
        <v>1369</v>
      </c>
      <c r="N27">
        <v>1305</v>
      </c>
      <c r="O27">
        <v>2489</v>
      </c>
    </row>
    <row r="29" spans="1:15" x14ac:dyDescent="0.3">
      <c r="A29" t="s">
        <v>97</v>
      </c>
    </row>
    <row r="31" spans="1:15" x14ac:dyDescent="0.3">
      <c r="A31" s="3" t="s">
        <v>21</v>
      </c>
      <c r="B31" s="3" t="s">
        <v>22</v>
      </c>
      <c r="C31" s="3" t="s">
        <v>23</v>
      </c>
      <c r="D31" s="3" t="s">
        <v>24</v>
      </c>
      <c r="E31" s="3" t="s">
        <v>25</v>
      </c>
      <c r="F31" s="3" t="s">
        <v>26</v>
      </c>
      <c r="G31" s="3" t="s">
        <v>27</v>
      </c>
      <c r="H31" s="3" t="s">
        <v>28</v>
      </c>
      <c r="I31" s="3" t="s">
        <v>29</v>
      </c>
      <c r="J31" s="3" t="s">
        <v>30</v>
      </c>
      <c r="K31" s="3" t="s">
        <v>31</v>
      </c>
      <c r="L31" s="3" t="s">
        <v>32</v>
      </c>
    </row>
    <row r="32" spans="1:15" x14ac:dyDescent="0.3">
      <c r="A32" t="s">
        <v>73</v>
      </c>
      <c r="B32">
        <f t="shared" ref="B32:B42" si="0">E3-E15</f>
        <v>932</v>
      </c>
      <c r="C32">
        <f t="shared" ref="C32:C42" si="1">F3-F15</f>
        <v>946</v>
      </c>
      <c r="D32">
        <f t="shared" ref="D32:D42" si="2">G3-G15</f>
        <v>902</v>
      </c>
      <c r="E32">
        <f t="shared" ref="E32:E42" si="3">H3-H15</f>
        <v>795</v>
      </c>
      <c r="F32">
        <f t="shared" ref="F32:F42" si="4">I3-I15</f>
        <v>866</v>
      </c>
      <c r="G32">
        <f t="shared" ref="G32:G42" si="5">J3-J15</f>
        <v>892</v>
      </c>
      <c r="H32">
        <f t="shared" ref="H32:H42" si="6">K3-K15</f>
        <v>973</v>
      </c>
      <c r="I32">
        <f t="shared" ref="I32:I42" si="7">L3-L15</f>
        <v>830</v>
      </c>
      <c r="J32">
        <f t="shared" ref="J32:J42" si="8">M3-M15</f>
        <v>563</v>
      </c>
      <c r="K32">
        <f t="shared" ref="K32:K42" si="9">N3-N15</f>
        <v>597</v>
      </c>
      <c r="L32">
        <f t="shared" ref="L32:L42" si="10">O3-O15</f>
        <v>1026</v>
      </c>
    </row>
    <row r="33" spans="1:12" x14ac:dyDescent="0.3">
      <c r="A33" t="s">
        <v>36</v>
      </c>
      <c r="B33">
        <f t="shared" si="0"/>
        <v>68</v>
      </c>
      <c r="C33">
        <f t="shared" si="1"/>
        <v>71</v>
      </c>
      <c r="D33">
        <f t="shared" si="2"/>
        <v>59</v>
      </c>
      <c r="E33">
        <f t="shared" si="3"/>
        <v>78</v>
      </c>
      <c r="F33">
        <f t="shared" si="4"/>
        <v>66</v>
      </c>
      <c r="G33">
        <f t="shared" si="5"/>
        <v>83</v>
      </c>
      <c r="H33">
        <f t="shared" si="6"/>
        <v>100</v>
      </c>
      <c r="I33">
        <f t="shared" si="7"/>
        <v>99</v>
      </c>
      <c r="J33">
        <f t="shared" si="8"/>
        <v>68</v>
      </c>
      <c r="K33">
        <f t="shared" si="9"/>
        <v>65</v>
      </c>
      <c r="L33">
        <f t="shared" si="10"/>
        <v>73</v>
      </c>
    </row>
    <row r="34" spans="1:12" x14ac:dyDescent="0.3">
      <c r="A34" t="s">
        <v>74</v>
      </c>
      <c r="B34">
        <f t="shared" si="0"/>
        <v>121</v>
      </c>
      <c r="C34">
        <f t="shared" si="1"/>
        <v>148</v>
      </c>
      <c r="D34">
        <f t="shared" si="2"/>
        <v>136</v>
      </c>
      <c r="E34">
        <f t="shared" si="3"/>
        <v>143</v>
      </c>
      <c r="F34">
        <f t="shared" si="4"/>
        <v>153</v>
      </c>
      <c r="G34">
        <f t="shared" si="5"/>
        <v>184</v>
      </c>
      <c r="H34">
        <f t="shared" si="6"/>
        <v>183</v>
      </c>
      <c r="I34">
        <f t="shared" si="7"/>
        <v>168</v>
      </c>
      <c r="J34">
        <f t="shared" si="8"/>
        <v>119</v>
      </c>
      <c r="K34">
        <f t="shared" si="9"/>
        <v>103</v>
      </c>
      <c r="L34">
        <f t="shared" si="10"/>
        <v>250</v>
      </c>
    </row>
    <row r="35" spans="1:12" x14ac:dyDescent="0.3">
      <c r="A35" t="s">
        <v>37</v>
      </c>
      <c r="B35">
        <f t="shared" si="0"/>
        <v>252</v>
      </c>
      <c r="C35">
        <f t="shared" si="1"/>
        <v>302</v>
      </c>
      <c r="D35">
        <f t="shared" si="2"/>
        <v>265</v>
      </c>
      <c r="E35">
        <f t="shared" si="3"/>
        <v>235</v>
      </c>
      <c r="F35">
        <f t="shared" si="4"/>
        <v>254</v>
      </c>
      <c r="G35">
        <f t="shared" si="5"/>
        <v>256</v>
      </c>
      <c r="H35">
        <f t="shared" si="6"/>
        <v>304</v>
      </c>
      <c r="I35">
        <f t="shared" si="7"/>
        <v>254</v>
      </c>
      <c r="J35">
        <f t="shared" si="8"/>
        <v>192</v>
      </c>
      <c r="K35">
        <f t="shared" si="9"/>
        <v>146</v>
      </c>
      <c r="L35">
        <f t="shared" si="10"/>
        <v>438</v>
      </c>
    </row>
    <row r="36" spans="1:12" x14ac:dyDescent="0.3">
      <c r="A36" t="s">
        <v>39</v>
      </c>
      <c r="B36">
        <f t="shared" si="0"/>
        <v>14</v>
      </c>
      <c r="C36">
        <f t="shared" si="1"/>
        <v>30</v>
      </c>
      <c r="D36">
        <f t="shared" si="2"/>
        <v>28</v>
      </c>
      <c r="E36">
        <f t="shared" si="3"/>
        <v>46</v>
      </c>
      <c r="F36">
        <f t="shared" si="4"/>
        <v>70</v>
      </c>
      <c r="G36">
        <f t="shared" si="5"/>
        <v>95</v>
      </c>
      <c r="H36">
        <f t="shared" si="6"/>
        <v>181</v>
      </c>
      <c r="I36">
        <f t="shared" si="7"/>
        <v>124</v>
      </c>
      <c r="J36">
        <f t="shared" si="8"/>
        <v>79</v>
      </c>
      <c r="K36">
        <f t="shared" si="9"/>
        <v>73</v>
      </c>
      <c r="L36">
        <f t="shared" si="10"/>
        <v>163</v>
      </c>
    </row>
    <row r="37" spans="1:12" x14ac:dyDescent="0.3">
      <c r="A37" t="s">
        <v>40</v>
      </c>
      <c r="B37">
        <f t="shared" si="0"/>
        <v>39</v>
      </c>
      <c r="C37">
        <f t="shared" si="1"/>
        <v>61</v>
      </c>
      <c r="D37">
        <f t="shared" si="2"/>
        <v>66</v>
      </c>
      <c r="E37">
        <f t="shared" si="3"/>
        <v>50</v>
      </c>
      <c r="F37">
        <f t="shared" si="4"/>
        <v>61</v>
      </c>
      <c r="G37">
        <f t="shared" si="5"/>
        <v>90</v>
      </c>
      <c r="H37">
        <f t="shared" si="6"/>
        <v>75</v>
      </c>
      <c r="I37">
        <f t="shared" si="7"/>
        <v>82</v>
      </c>
      <c r="J37">
        <f t="shared" si="8"/>
        <v>44</v>
      </c>
      <c r="K37">
        <f t="shared" si="9"/>
        <v>42</v>
      </c>
      <c r="L37">
        <f t="shared" si="10"/>
        <v>104</v>
      </c>
    </row>
    <row r="38" spans="1:12" x14ac:dyDescent="0.3">
      <c r="A38" t="s">
        <v>6</v>
      </c>
      <c r="B38">
        <f t="shared" si="0"/>
        <v>4</v>
      </c>
      <c r="C38">
        <f t="shared" si="1"/>
        <v>7</v>
      </c>
      <c r="D38">
        <f t="shared" si="2"/>
        <v>11</v>
      </c>
      <c r="E38">
        <f t="shared" si="3"/>
        <v>22</v>
      </c>
      <c r="F38">
        <f t="shared" si="4"/>
        <v>12</v>
      </c>
      <c r="G38">
        <f t="shared" si="5"/>
        <v>24</v>
      </c>
      <c r="H38">
        <f t="shared" si="6"/>
        <v>31</v>
      </c>
      <c r="I38">
        <f t="shared" si="7"/>
        <v>23</v>
      </c>
      <c r="J38">
        <f t="shared" si="8"/>
        <v>31</v>
      </c>
      <c r="K38">
        <f t="shared" si="9"/>
        <v>31</v>
      </c>
      <c r="L38">
        <f t="shared" si="10"/>
        <v>36</v>
      </c>
    </row>
    <row r="39" spans="1:12" x14ac:dyDescent="0.3">
      <c r="A39" t="s">
        <v>41</v>
      </c>
      <c r="B39">
        <f t="shared" si="0"/>
        <v>5</v>
      </c>
      <c r="C39">
        <f t="shared" si="1"/>
        <v>2</v>
      </c>
      <c r="D39">
        <f t="shared" si="2"/>
        <v>15</v>
      </c>
      <c r="E39">
        <f t="shared" si="3"/>
        <v>14</v>
      </c>
      <c r="F39">
        <f t="shared" si="4"/>
        <v>23</v>
      </c>
      <c r="G39">
        <f t="shared" si="5"/>
        <v>26</v>
      </c>
      <c r="H39">
        <f t="shared" si="6"/>
        <v>37</v>
      </c>
      <c r="I39">
        <f t="shared" si="7"/>
        <v>22</v>
      </c>
      <c r="J39">
        <f t="shared" si="8"/>
        <v>22</v>
      </c>
      <c r="K39">
        <f t="shared" si="9"/>
        <v>18</v>
      </c>
      <c r="L39">
        <f t="shared" si="10"/>
        <v>33</v>
      </c>
    </row>
    <row r="40" spans="1:12" x14ac:dyDescent="0.3">
      <c r="A40" t="s">
        <v>38</v>
      </c>
      <c r="B40">
        <f t="shared" si="0"/>
        <v>23</v>
      </c>
      <c r="C40">
        <f t="shared" si="1"/>
        <v>23</v>
      </c>
      <c r="D40">
        <f t="shared" si="2"/>
        <v>20</v>
      </c>
      <c r="E40">
        <f t="shared" si="3"/>
        <v>32</v>
      </c>
      <c r="F40">
        <f t="shared" si="4"/>
        <v>32</v>
      </c>
      <c r="G40">
        <f t="shared" si="5"/>
        <v>37</v>
      </c>
      <c r="H40">
        <f t="shared" si="6"/>
        <v>48</v>
      </c>
      <c r="I40">
        <f t="shared" si="7"/>
        <v>49</v>
      </c>
      <c r="J40">
        <f t="shared" si="8"/>
        <v>41</v>
      </c>
      <c r="K40">
        <f t="shared" si="9"/>
        <v>33</v>
      </c>
      <c r="L40">
        <f t="shared" si="10"/>
        <v>61</v>
      </c>
    </row>
    <row r="41" spans="1:12" x14ac:dyDescent="0.3">
      <c r="A41" t="s">
        <v>11</v>
      </c>
      <c r="B41">
        <f t="shared" si="0"/>
        <v>38</v>
      </c>
      <c r="C41">
        <f t="shared" si="1"/>
        <v>28</v>
      </c>
      <c r="D41">
        <f t="shared" si="2"/>
        <v>31</v>
      </c>
      <c r="E41">
        <f t="shared" si="3"/>
        <v>53</v>
      </c>
      <c r="F41">
        <f t="shared" si="4"/>
        <v>49</v>
      </c>
      <c r="G41">
        <f t="shared" si="5"/>
        <v>56</v>
      </c>
      <c r="H41">
        <f t="shared" si="6"/>
        <v>88</v>
      </c>
      <c r="I41">
        <f t="shared" si="7"/>
        <v>83</v>
      </c>
      <c r="J41">
        <f t="shared" si="8"/>
        <v>57</v>
      </c>
      <c r="K41">
        <f t="shared" si="9"/>
        <v>54</v>
      </c>
      <c r="L41">
        <f t="shared" si="10"/>
        <v>105</v>
      </c>
    </row>
    <row r="42" spans="1:12" x14ac:dyDescent="0.3">
      <c r="A42" t="s">
        <v>14</v>
      </c>
      <c r="B42">
        <f t="shared" si="0"/>
        <v>63</v>
      </c>
      <c r="C42">
        <f t="shared" si="1"/>
        <v>54</v>
      </c>
      <c r="D42">
        <f t="shared" si="2"/>
        <v>53</v>
      </c>
      <c r="E42">
        <f t="shared" si="3"/>
        <v>69</v>
      </c>
      <c r="F42">
        <f t="shared" si="4"/>
        <v>52</v>
      </c>
      <c r="G42">
        <f t="shared" si="5"/>
        <v>89</v>
      </c>
      <c r="H42">
        <f t="shared" si="6"/>
        <v>69</v>
      </c>
      <c r="I42">
        <f t="shared" si="7"/>
        <v>76</v>
      </c>
      <c r="J42">
        <f t="shared" si="8"/>
        <v>94</v>
      </c>
      <c r="K42">
        <f t="shared" si="9"/>
        <v>84</v>
      </c>
      <c r="L42">
        <f t="shared" si="10"/>
        <v>112</v>
      </c>
    </row>
    <row r="43" spans="1:12" x14ac:dyDescent="0.3">
      <c r="A43" t="s">
        <v>139</v>
      </c>
      <c r="B43">
        <f>E2-SUM(B32:B42)</f>
        <v>54</v>
      </c>
      <c r="C43">
        <f t="shared" ref="C43:L43" si="11">F2-SUM(C32:C42)</f>
        <v>65</v>
      </c>
      <c r="D43">
        <f t="shared" si="11"/>
        <v>73</v>
      </c>
      <c r="E43">
        <f t="shared" si="11"/>
        <v>65</v>
      </c>
      <c r="F43">
        <f t="shared" si="11"/>
        <v>76</v>
      </c>
      <c r="G43">
        <f t="shared" si="11"/>
        <v>77</v>
      </c>
      <c r="H43">
        <f t="shared" si="11"/>
        <v>112</v>
      </c>
      <c r="I43">
        <f t="shared" si="11"/>
        <v>79</v>
      </c>
      <c r="J43">
        <f t="shared" si="11"/>
        <v>61</v>
      </c>
      <c r="K43">
        <f t="shared" si="11"/>
        <v>60</v>
      </c>
      <c r="L43">
        <f t="shared" si="11"/>
        <v>88</v>
      </c>
    </row>
    <row r="44" spans="1:12" x14ac:dyDescent="0.3">
      <c r="A44" t="s">
        <v>76</v>
      </c>
      <c r="B44">
        <f t="shared" ref="B44:L44" si="12">SUM(B32:B43)</f>
        <v>1613</v>
      </c>
      <c r="C44">
        <f t="shared" si="12"/>
        <v>1737</v>
      </c>
      <c r="D44">
        <f t="shared" si="12"/>
        <v>1659</v>
      </c>
      <c r="E44">
        <f t="shared" si="12"/>
        <v>1602</v>
      </c>
      <c r="F44">
        <f t="shared" si="12"/>
        <v>1714</v>
      </c>
      <c r="G44">
        <f t="shared" si="12"/>
        <v>1909</v>
      </c>
      <c r="H44">
        <f t="shared" si="12"/>
        <v>2201</v>
      </c>
      <c r="I44">
        <f t="shared" si="12"/>
        <v>1889</v>
      </c>
      <c r="J44">
        <f t="shared" si="12"/>
        <v>1371</v>
      </c>
      <c r="K44">
        <f t="shared" si="12"/>
        <v>1306</v>
      </c>
      <c r="L44">
        <f t="shared" si="12"/>
        <v>2489</v>
      </c>
    </row>
    <row r="46" spans="1:12" x14ac:dyDescent="0.3">
      <c r="A46" s="21"/>
      <c r="B46" s="22">
        <v>2014</v>
      </c>
      <c r="C46" s="22">
        <v>2015</v>
      </c>
      <c r="D46" s="22">
        <v>2016</v>
      </c>
      <c r="E46" s="22">
        <v>2017</v>
      </c>
      <c r="F46" s="22">
        <v>2018</v>
      </c>
      <c r="G46" s="22">
        <v>2019</v>
      </c>
      <c r="H46" s="22">
        <v>2020</v>
      </c>
      <c r="I46" s="22">
        <v>2021</v>
      </c>
      <c r="J46" s="22">
        <v>2022</v>
      </c>
      <c r="K46" s="22">
        <v>2023</v>
      </c>
      <c r="L46" s="23">
        <v>2024</v>
      </c>
    </row>
    <row r="47" spans="1:12" x14ac:dyDescent="0.3">
      <c r="A47" s="24" t="s">
        <v>93</v>
      </c>
      <c r="B47" s="25">
        <f>B44</f>
        <v>1613</v>
      </c>
      <c r="C47" s="25">
        <f t="shared" ref="C47:K47" si="13">C44</f>
        <v>1737</v>
      </c>
      <c r="D47" s="25">
        <f t="shared" si="13"/>
        <v>1659</v>
      </c>
      <c r="E47" s="25">
        <f t="shared" si="13"/>
        <v>1602</v>
      </c>
      <c r="F47" s="25">
        <f t="shared" si="13"/>
        <v>1714</v>
      </c>
      <c r="G47" s="25">
        <f t="shared" si="13"/>
        <v>1909</v>
      </c>
      <c r="H47" s="25">
        <f t="shared" si="13"/>
        <v>2201</v>
      </c>
      <c r="I47" s="25">
        <f t="shared" si="13"/>
        <v>1889</v>
      </c>
      <c r="J47" s="25">
        <f t="shared" si="13"/>
        <v>1371</v>
      </c>
      <c r="K47" s="25">
        <f t="shared" si="13"/>
        <v>1306</v>
      </c>
      <c r="L47" s="25">
        <f>L44</f>
        <v>2489</v>
      </c>
    </row>
    <row r="48" spans="1:12" x14ac:dyDescent="0.3">
      <c r="A48" s="27" t="s">
        <v>94</v>
      </c>
      <c r="B48" s="28">
        <f>'V1-Embase-Results'!B44</f>
        <v>2469</v>
      </c>
      <c r="C48" s="28">
        <f>'V1-Embase-Results'!C44</f>
        <v>2635</v>
      </c>
      <c r="D48" s="28">
        <f>'V1-Embase-Results'!D44</f>
        <v>2404</v>
      </c>
      <c r="E48" s="28">
        <f>'V1-Embase-Results'!E44</f>
        <v>2389</v>
      </c>
      <c r="F48" s="28">
        <f>'V1-Embase-Results'!F44</f>
        <v>2788</v>
      </c>
      <c r="G48" s="28">
        <f>'V1-Embase-Results'!G44</f>
        <v>3257</v>
      </c>
      <c r="H48" s="28">
        <f>'V1-Embase-Results'!H44</f>
        <v>3845</v>
      </c>
      <c r="I48" s="28">
        <f>'V1-Embase-Results'!I44</f>
        <v>4151</v>
      </c>
      <c r="J48" s="28">
        <f>'V1-Embase-Results'!J44</f>
        <v>4577</v>
      </c>
      <c r="K48" s="28">
        <f>'V1-Embase-Results'!K44</f>
        <v>4650</v>
      </c>
      <c r="L48" s="28">
        <f>'V1-Embase-Results'!L44</f>
        <v>4564</v>
      </c>
    </row>
  </sheetData>
  <phoneticPr fontId="16" type="noConversion"/>
  <pageMargins left="0.7" right="0.7" top="0.75" bottom="0.75" header="0.3" footer="0.3"/>
  <drawing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9818B-05B8-4D96-83BC-71660BF703AC}">
  <sheetPr>
    <tabColor theme="9" tint="-0.249977111117893"/>
  </sheetPr>
  <dimension ref="A1:P28"/>
  <sheetViews>
    <sheetView zoomScale="85" zoomScaleNormal="85" workbookViewId="0">
      <selection activeCell="C16" sqref="C16"/>
    </sheetView>
  </sheetViews>
  <sheetFormatPr defaultRowHeight="14" x14ac:dyDescent="0.3"/>
  <cols>
    <col min="1" max="1" width="26.58203125" customWidth="1"/>
    <col min="2" max="16" width="25.75" customWidth="1"/>
    <col min="17" max="17" width="9.4140625" customWidth="1"/>
  </cols>
  <sheetData>
    <row r="1" spans="1:16" x14ac:dyDescent="0.3">
      <c r="B1" t="s">
        <v>0</v>
      </c>
      <c r="C1" t="s">
        <v>1</v>
      </c>
      <c r="D1" t="s">
        <v>2</v>
      </c>
      <c r="E1" t="s">
        <v>3</v>
      </c>
      <c r="F1">
        <v>2014</v>
      </c>
      <c r="G1">
        <v>2015</v>
      </c>
      <c r="H1">
        <v>2016</v>
      </c>
      <c r="I1">
        <v>2017</v>
      </c>
      <c r="J1">
        <v>2018</v>
      </c>
      <c r="K1">
        <v>2019</v>
      </c>
      <c r="L1">
        <v>2020</v>
      </c>
      <c r="M1">
        <v>2021</v>
      </c>
      <c r="N1">
        <v>2022</v>
      </c>
      <c r="O1">
        <v>2023</v>
      </c>
      <c r="P1">
        <v>2024</v>
      </c>
    </row>
    <row r="2" spans="1:16" x14ac:dyDescent="0.3">
      <c r="A2" s="1">
        <v>1</v>
      </c>
      <c r="C2" t="s">
        <v>92</v>
      </c>
      <c r="D2" t="s">
        <v>89</v>
      </c>
      <c r="E2" t="s">
        <v>89</v>
      </c>
      <c r="F2" t="s">
        <v>89</v>
      </c>
      <c r="G2" t="s">
        <v>89</v>
      </c>
      <c r="H2" t="s">
        <v>89</v>
      </c>
      <c r="I2" t="s">
        <v>89</v>
      </c>
      <c r="J2" t="s">
        <v>89</v>
      </c>
      <c r="K2" t="s">
        <v>89</v>
      </c>
      <c r="L2" t="s">
        <v>89</v>
      </c>
      <c r="M2" t="s">
        <v>89</v>
      </c>
      <c r="N2" t="s">
        <v>89</v>
      </c>
      <c r="O2" t="s">
        <v>89</v>
      </c>
      <c r="P2" t="s">
        <v>89</v>
      </c>
    </row>
    <row r="3" spans="1:16" x14ac:dyDescent="0.3">
      <c r="A3" s="1">
        <v>2</v>
      </c>
      <c r="C3" s="1" t="s">
        <v>35</v>
      </c>
      <c r="D3" s="1" t="s">
        <v>35</v>
      </c>
      <c r="E3" s="1" t="s">
        <v>35</v>
      </c>
      <c r="F3" s="1" t="s">
        <v>35</v>
      </c>
      <c r="G3" s="1" t="s">
        <v>35</v>
      </c>
      <c r="H3" s="1" t="s">
        <v>35</v>
      </c>
      <c r="I3" s="1" t="s">
        <v>35</v>
      </c>
      <c r="J3" s="1" t="s">
        <v>35</v>
      </c>
      <c r="K3" s="1" t="s">
        <v>35</v>
      </c>
      <c r="L3" s="1" t="s">
        <v>35</v>
      </c>
      <c r="M3" s="1" t="s">
        <v>35</v>
      </c>
      <c r="N3" s="1" t="s">
        <v>35</v>
      </c>
      <c r="O3" s="1" t="s">
        <v>35</v>
      </c>
      <c r="P3" s="1" t="s">
        <v>35</v>
      </c>
    </row>
    <row r="4" spans="1:16" x14ac:dyDescent="0.3">
      <c r="A4" s="1">
        <v>3</v>
      </c>
      <c r="B4" t="s">
        <v>72</v>
      </c>
      <c r="C4" t="s">
        <v>80</v>
      </c>
      <c r="D4" t="str">
        <f>C4&amp;" and 1"</f>
        <v>exp geographic names/ and 1</v>
      </c>
      <c r="E4" t="str">
        <f>C4&amp;" and 1 and 2"</f>
        <v>exp geographic names/ and 1 and 2</v>
      </c>
      <c r="F4" t="str">
        <f>$C4&amp;" and 1 and "&amp;F$1&amp;"*.yr."</f>
        <v>exp geographic names/ and 1 and 2014*.yr.</v>
      </c>
      <c r="G4" t="str">
        <f t="shared" ref="G4:P19" si="0">$C4&amp;" and 1 and "&amp;G$1&amp;"*.yr."</f>
        <v>exp geographic names/ and 1 and 2015*.yr.</v>
      </c>
      <c r="H4" t="str">
        <f t="shared" si="0"/>
        <v>exp geographic names/ and 1 and 2016*.yr.</v>
      </c>
      <c r="I4" t="str">
        <f t="shared" si="0"/>
        <v>exp geographic names/ and 1 and 2017*.yr.</v>
      </c>
      <c r="J4" t="str">
        <f t="shared" si="0"/>
        <v>exp geographic names/ and 1 and 2018*.yr.</v>
      </c>
      <c r="K4" t="str">
        <f t="shared" si="0"/>
        <v>exp geographic names/ and 1 and 2019*.yr.</v>
      </c>
      <c r="L4" t="str">
        <f t="shared" si="0"/>
        <v>exp geographic names/ and 1 and 2020*.yr.</v>
      </c>
      <c r="M4" t="str">
        <f t="shared" si="0"/>
        <v>exp geographic names/ and 1 and 2021*.yr.</v>
      </c>
      <c r="N4" t="str">
        <f t="shared" si="0"/>
        <v>exp geographic names/ and 1 and 2022*.yr.</v>
      </c>
      <c r="O4" t="str">
        <f t="shared" si="0"/>
        <v>exp geographic names/ and 1 and 2023*.yr.</v>
      </c>
      <c r="P4" t="str">
        <f t="shared" si="0"/>
        <v>exp geographic names/ and 1 and 2024*.yr.</v>
      </c>
    </row>
    <row r="5" spans="1:16" ht="14.5" x14ac:dyDescent="0.35">
      <c r="A5" s="1">
        <v>4</v>
      </c>
      <c r="B5" s="2" t="s">
        <v>73</v>
      </c>
      <c r="C5" t="s">
        <v>81</v>
      </c>
      <c r="D5" t="str">
        <f t="shared" ref="D5:D28" si="1">C5&amp;" and 1"</f>
        <v>exp United States/ and 1</v>
      </c>
      <c r="E5" t="str">
        <f t="shared" ref="E5:E28" si="2">C5&amp;" and 1 and 2"</f>
        <v>exp United States/ and 1 and 2</v>
      </c>
      <c r="F5" t="str">
        <f t="shared" ref="F5:P28" si="3">$C5&amp;" and 1 and "&amp;F$1&amp;"*.yr."</f>
        <v>exp United States/ and 1 and 2014*.yr.</v>
      </c>
      <c r="G5" t="str">
        <f t="shared" si="0"/>
        <v>exp United States/ and 1 and 2015*.yr.</v>
      </c>
      <c r="H5" t="str">
        <f t="shared" si="0"/>
        <v>exp United States/ and 1 and 2016*.yr.</v>
      </c>
      <c r="I5" t="str">
        <f t="shared" si="0"/>
        <v>exp United States/ and 1 and 2017*.yr.</v>
      </c>
      <c r="J5" t="str">
        <f t="shared" si="0"/>
        <v>exp United States/ and 1 and 2018*.yr.</v>
      </c>
      <c r="K5" t="str">
        <f t="shared" si="0"/>
        <v>exp United States/ and 1 and 2019*.yr.</v>
      </c>
      <c r="L5" t="str">
        <f t="shared" si="0"/>
        <v>exp United States/ and 1 and 2020*.yr.</v>
      </c>
      <c r="M5" t="str">
        <f t="shared" si="0"/>
        <v>exp United States/ and 1 and 2021*.yr.</v>
      </c>
      <c r="N5" t="str">
        <f t="shared" si="0"/>
        <v>exp United States/ and 1 and 2022*.yr.</v>
      </c>
      <c r="O5" t="str">
        <f t="shared" si="0"/>
        <v>exp United States/ and 1 and 2023*.yr.</v>
      </c>
      <c r="P5" t="str">
        <f t="shared" si="0"/>
        <v>exp United States/ and 1 and 2024*.yr.</v>
      </c>
    </row>
    <row r="6" spans="1:16" x14ac:dyDescent="0.3">
      <c r="A6" s="1">
        <v>5</v>
      </c>
      <c r="B6" t="s">
        <v>36</v>
      </c>
      <c r="C6" t="s">
        <v>82</v>
      </c>
      <c r="D6" t="str">
        <f>C6&amp;" and 1"</f>
        <v>(north america/ or exp canada/ or exp mexico/) and 1</v>
      </c>
      <c r="E6" t="str">
        <f>C6&amp;" and 1 and 2"</f>
        <v>(north america/ or exp canada/ or exp mexico/) and 1 and 2</v>
      </c>
      <c r="F6" t="str">
        <f t="shared" ref="F6:P6" si="4">$C6&amp;" and 1 and "&amp;F$1&amp;"*.yr."</f>
        <v>(north america/ or exp canada/ or exp mexico/) and 1 and 2014*.yr.</v>
      </c>
      <c r="G6" t="str">
        <f t="shared" si="4"/>
        <v>(north america/ or exp canada/ or exp mexico/) and 1 and 2015*.yr.</v>
      </c>
      <c r="H6" t="str">
        <f t="shared" si="4"/>
        <v>(north america/ or exp canada/ or exp mexico/) and 1 and 2016*.yr.</v>
      </c>
      <c r="I6" t="str">
        <f t="shared" si="4"/>
        <v>(north america/ or exp canada/ or exp mexico/) and 1 and 2017*.yr.</v>
      </c>
      <c r="J6" t="str">
        <f t="shared" si="4"/>
        <v>(north america/ or exp canada/ or exp mexico/) and 1 and 2018*.yr.</v>
      </c>
      <c r="K6" t="str">
        <f t="shared" si="4"/>
        <v>(north america/ or exp canada/ or exp mexico/) and 1 and 2019*.yr.</v>
      </c>
      <c r="L6" t="str">
        <f t="shared" si="4"/>
        <v>(north america/ or exp canada/ or exp mexico/) and 1 and 2020*.yr.</v>
      </c>
      <c r="M6" t="str">
        <f t="shared" si="4"/>
        <v>(north america/ or exp canada/ or exp mexico/) and 1 and 2021*.yr.</v>
      </c>
      <c r="N6" t="str">
        <f t="shared" si="4"/>
        <v>(north america/ or exp canada/ or exp mexico/) and 1 and 2022*.yr.</v>
      </c>
      <c r="O6" t="str">
        <f t="shared" si="4"/>
        <v>(north america/ or exp canada/ or exp mexico/) and 1 and 2023*.yr.</v>
      </c>
      <c r="P6" t="str">
        <f t="shared" si="4"/>
        <v>(north america/ or exp canada/ or exp mexico/) and 1 and 2024*.yr.</v>
      </c>
    </row>
    <row r="7" spans="1:16" x14ac:dyDescent="0.3">
      <c r="A7" s="1">
        <v>6</v>
      </c>
      <c r="B7" t="s">
        <v>74</v>
      </c>
      <c r="C7" t="s">
        <v>10</v>
      </c>
      <c r="D7" t="str">
        <f t="shared" si="1"/>
        <v>exp united kingdom/ and 1</v>
      </c>
      <c r="E7" t="str">
        <f t="shared" si="2"/>
        <v>exp united kingdom/ and 1 and 2</v>
      </c>
      <c r="F7" t="str">
        <f t="shared" si="3"/>
        <v>exp united kingdom/ and 1 and 2014*.yr.</v>
      </c>
      <c r="G7" t="str">
        <f t="shared" si="0"/>
        <v>exp united kingdom/ and 1 and 2015*.yr.</v>
      </c>
      <c r="H7" t="str">
        <f t="shared" si="0"/>
        <v>exp united kingdom/ and 1 and 2016*.yr.</v>
      </c>
      <c r="I7" t="str">
        <f t="shared" si="0"/>
        <v>exp united kingdom/ and 1 and 2017*.yr.</v>
      </c>
      <c r="J7" t="str">
        <f t="shared" si="0"/>
        <v>exp united kingdom/ and 1 and 2018*.yr.</v>
      </c>
      <c r="K7" t="str">
        <f t="shared" si="0"/>
        <v>exp united kingdom/ and 1 and 2019*.yr.</v>
      </c>
      <c r="L7" t="str">
        <f t="shared" si="0"/>
        <v>exp united kingdom/ and 1 and 2020*.yr.</v>
      </c>
      <c r="M7" t="str">
        <f t="shared" si="0"/>
        <v>exp united kingdom/ and 1 and 2021*.yr.</v>
      </c>
      <c r="N7" t="str">
        <f t="shared" si="0"/>
        <v>exp united kingdom/ and 1 and 2022*.yr.</v>
      </c>
      <c r="O7" t="str">
        <f t="shared" si="0"/>
        <v>exp united kingdom/ and 1 and 2023*.yr.</v>
      </c>
      <c r="P7" t="str">
        <f t="shared" si="0"/>
        <v>exp united kingdom/ and 1 and 2024*.yr.</v>
      </c>
    </row>
    <row r="8" spans="1:16" x14ac:dyDescent="0.3">
      <c r="A8" s="1">
        <v>7</v>
      </c>
      <c r="B8" t="s">
        <v>37</v>
      </c>
      <c r="C8" t="s">
        <v>83</v>
      </c>
      <c r="D8" t="str">
        <f t="shared" si="1"/>
        <v>(europe/ or exp Eastern Europe/ or exp Southern Europe/ or Austria/ or exp Belgium/ or Benelux/ or exp Channel Islands/ or exp France/ or exp Germany/ or Ireland/ or Isle of Man/ or Liechtenstein/ or Luxembourg/ or Monaco/ or Netherlands/ or exp Scandinavia/ or Switzerland/) and 1</v>
      </c>
      <c r="E8" t="str">
        <f t="shared" si="2"/>
        <v>(europe/ or exp Eastern Europe/ or exp Southern Europe/ or Austria/ or exp Belgium/ or Benelux/ or exp Channel Islands/ or exp France/ or exp Germany/ or Ireland/ or Isle of Man/ or Liechtenstein/ or Luxembourg/ or Monaco/ or Netherlands/ or exp Scandinavia/ or Switzerland/) and 1 and 2</v>
      </c>
      <c r="F8" t="str">
        <f t="shared" si="3"/>
        <v>(europe/ or exp Eastern Europe/ or exp Southern Europe/ or Austria/ or exp Belgium/ or Benelux/ or exp Channel Islands/ or exp France/ or exp Germany/ or Ireland/ or Isle of Man/ or Liechtenstein/ or Luxembourg/ or Monaco/ or Netherlands/ or exp Scandinavia/ or Switzerland/) and 1 and 2014*.yr.</v>
      </c>
      <c r="G8" t="str">
        <f t="shared" si="0"/>
        <v>(europe/ or exp Eastern Europe/ or exp Southern Europe/ or Austria/ or exp Belgium/ or Benelux/ or exp Channel Islands/ or exp France/ or exp Germany/ or Ireland/ or Isle of Man/ or Liechtenstein/ or Luxembourg/ or Monaco/ or Netherlands/ or exp Scandinavia/ or Switzerland/) and 1 and 2015*.yr.</v>
      </c>
      <c r="H8" t="str">
        <f t="shared" si="0"/>
        <v>(europe/ or exp Eastern Europe/ or exp Southern Europe/ or Austria/ or exp Belgium/ or Benelux/ or exp Channel Islands/ or exp France/ or exp Germany/ or Ireland/ or Isle of Man/ or Liechtenstein/ or Luxembourg/ or Monaco/ or Netherlands/ or exp Scandinavia/ or Switzerland/) and 1 and 2016*.yr.</v>
      </c>
      <c r="I8" t="str">
        <f t="shared" si="0"/>
        <v>(europe/ or exp Eastern Europe/ or exp Southern Europe/ or Austria/ or exp Belgium/ or Benelux/ or exp Channel Islands/ or exp France/ or exp Germany/ or Ireland/ or Isle of Man/ or Liechtenstein/ or Luxembourg/ or Monaco/ or Netherlands/ or exp Scandinavia/ or Switzerland/) and 1 and 2017*.yr.</v>
      </c>
      <c r="J8" t="str">
        <f t="shared" si="0"/>
        <v>(europe/ or exp Eastern Europe/ or exp Southern Europe/ or Austria/ or exp Belgium/ or Benelux/ or exp Channel Islands/ or exp France/ or exp Germany/ or Ireland/ or Isle of Man/ or Liechtenstein/ or Luxembourg/ or Monaco/ or Netherlands/ or exp Scandinavia/ or Switzerland/) and 1 and 2018*.yr.</v>
      </c>
      <c r="K8" t="str">
        <f t="shared" si="0"/>
        <v>(europe/ or exp Eastern Europe/ or exp Southern Europe/ or Austria/ or exp Belgium/ or Benelux/ or exp Channel Islands/ or exp France/ or exp Germany/ or Ireland/ or Isle of Man/ or Liechtenstein/ or Luxembourg/ or Monaco/ or Netherlands/ or exp Scandinavia/ or Switzerland/) and 1 and 2019*.yr.</v>
      </c>
      <c r="L8" t="str">
        <f t="shared" si="0"/>
        <v>(europe/ or exp Eastern Europe/ or exp Southern Europe/ or Austria/ or exp Belgium/ or Benelux/ or exp Channel Islands/ or exp France/ or exp Germany/ or Ireland/ or Isle of Man/ or Liechtenstein/ or Luxembourg/ or Monaco/ or Netherlands/ or exp Scandinavia/ or Switzerland/) and 1 and 2020*.yr.</v>
      </c>
      <c r="M8" t="str">
        <f t="shared" si="0"/>
        <v>(europe/ or exp Eastern Europe/ or exp Southern Europe/ or Austria/ or exp Belgium/ or Benelux/ or exp Channel Islands/ or exp France/ or exp Germany/ or Ireland/ or Isle of Man/ or Liechtenstein/ or Luxembourg/ or Monaco/ or Netherlands/ or exp Scandinavia/ or Switzerland/) and 1 and 2021*.yr.</v>
      </c>
      <c r="N8" t="str">
        <f t="shared" si="0"/>
        <v>(europe/ or exp Eastern Europe/ or exp Southern Europe/ or Austria/ or exp Belgium/ or Benelux/ or exp Channel Islands/ or exp France/ or exp Germany/ or Ireland/ or Isle of Man/ or Liechtenstein/ or Luxembourg/ or Monaco/ or Netherlands/ or exp Scandinavia/ or Switzerland/) and 1 and 2022*.yr.</v>
      </c>
      <c r="O8" t="str">
        <f t="shared" si="0"/>
        <v>(europe/ or exp Eastern Europe/ or exp Southern Europe/ or Austria/ or exp Belgium/ or Benelux/ or exp Channel Islands/ or exp France/ or exp Germany/ or Ireland/ or Isle of Man/ or Liechtenstein/ or Luxembourg/ or Monaco/ or Netherlands/ or exp Scandinavia/ or Switzerland/) and 1 and 2023*.yr.</v>
      </c>
      <c r="P8" t="str">
        <f t="shared" si="0"/>
        <v>(europe/ or exp Eastern Europe/ or exp Southern Europe/ or Austria/ or exp Belgium/ or Benelux/ or exp Channel Islands/ or exp France/ or exp Germany/ or Ireland/ or Isle of Man/ or Liechtenstein/ or Luxembourg/ or Monaco/ or Netherlands/ or exp Scandinavia/ or Switzerland/) and 1 and 2024*.yr.</v>
      </c>
    </row>
    <row r="9" spans="1:16" x14ac:dyDescent="0.3">
      <c r="A9" s="1">
        <v>8</v>
      </c>
      <c r="B9" t="s">
        <v>39</v>
      </c>
      <c r="C9" t="s">
        <v>44</v>
      </c>
      <c r="D9" t="str">
        <f>C9&amp;" and 1"</f>
        <v>exp China/ and 1</v>
      </c>
      <c r="E9" t="str">
        <f>C9&amp;" and 1 and 2"</f>
        <v>exp China/ and 1 and 2</v>
      </c>
      <c r="F9" t="str">
        <f t="shared" ref="F9:P12" si="5">$C9&amp;" and 1 and "&amp;F$1&amp;"*.yr."</f>
        <v>exp China/ and 1 and 2014*.yr.</v>
      </c>
      <c r="G9" t="str">
        <f t="shared" si="5"/>
        <v>exp China/ and 1 and 2015*.yr.</v>
      </c>
      <c r="H9" t="str">
        <f t="shared" si="5"/>
        <v>exp China/ and 1 and 2016*.yr.</v>
      </c>
      <c r="I9" t="str">
        <f t="shared" si="5"/>
        <v>exp China/ and 1 and 2017*.yr.</v>
      </c>
      <c r="J9" t="str">
        <f t="shared" si="5"/>
        <v>exp China/ and 1 and 2018*.yr.</v>
      </c>
      <c r="K9" t="str">
        <f t="shared" si="5"/>
        <v>exp China/ and 1 and 2019*.yr.</v>
      </c>
      <c r="L9" t="str">
        <f t="shared" si="5"/>
        <v>exp China/ and 1 and 2020*.yr.</v>
      </c>
      <c r="M9" t="str">
        <f t="shared" si="5"/>
        <v>exp China/ and 1 and 2021*.yr.</v>
      </c>
      <c r="N9" t="str">
        <f t="shared" si="5"/>
        <v>exp China/ and 1 and 2022*.yr.</v>
      </c>
      <c r="O9" t="str">
        <f t="shared" si="5"/>
        <v>exp China/ and 1 and 2023*.yr.</v>
      </c>
      <c r="P9" t="str">
        <f t="shared" si="5"/>
        <v>exp China/ and 1 and 2024*.yr.</v>
      </c>
    </row>
    <row r="10" spans="1:16" x14ac:dyDescent="0.3">
      <c r="A10" s="1">
        <v>9</v>
      </c>
      <c r="B10" t="s">
        <v>40</v>
      </c>
      <c r="C10" t="s">
        <v>84</v>
      </c>
      <c r="D10" t="str">
        <f>C10&amp;" and 1"</f>
        <v>(Far East/ or Japan/ or exp Korea/ or Mongolia/ or Philippines/ or Taiwan/) and 1</v>
      </c>
      <c r="E10" t="str">
        <f>C10&amp;" and 1 and 2"</f>
        <v>(Far East/ or Japan/ or exp Korea/ or Mongolia/ or Philippines/ or Taiwan/) and 1 and 2</v>
      </c>
      <c r="F10" t="str">
        <f t="shared" si="5"/>
        <v>(Far East/ or Japan/ or exp Korea/ or Mongolia/ or Philippines/ or Taiwan/) and 1 and 2014*.yr.</v>
      </c>
      <c r="G10" t="str">
        <f t="shared" si="5"/>
        <v>(Far East/ or Japan/ or exp Korea/ or Mongolia/ or Philippines/ or Taiwan/) and 1 and 2015*.yr.</v>
      </c>
      <c r="H10" t="str">
        <f t="shared" si="5"/>
        <v>(Far East/ or Japan/ or exp Korea/ or Mongolia/ or Philippines/ or Taiwan/) and 1 and 2016*.yr.</v>
      </c>
      <c r="I10" t="str">
        <f t="shared" si="5"/>
        <v>(Far East/ or Japan/ or exp Korea/ or Mongolia/ or Philippines/ or Taiwan/) and 1 and 2017*.yr.</v>
      </c>
      <c r="J10" t="str">
        <f t="shared" si="5"/>
        <v>(Far East/ or Japan/ or exp Korea/ or Mongolia/ or Philippines/ or Taiwan/) and 1 and 2018*.yr.</v>
      </c>
      <c r="K10" t="str">
        <f t="shared" si="5"/>
        <v>(Far East/ or Japan/ or exp Korea/ or Mongolia/ or Philippines/ or Taiwan/) and 1 and 2019*.yr.</v>
      </c>
      <c r="L10" t="str">
        <f t="shared" si="5"/>
        <v>(Far East/ or Japan/ or exp Korea/ or Mongolia/ or Philippines/ or Taiwan/) and 1 and 2020*.yr.</v>
      </c>
      <c r="M10" t="str">
        <f t="shared" si="5"/>
        <v>(Far East/ or Japan/ or exp Korea/ or Mongolia/ or Philippines/ or Taiwan/) and 1 and 2021*.yr.</v>
      </c>
      <c r="N10" t="str">
        <f t="shared" si="5"/>
        <v>(Far East/ or Japan/ or exp Korea/ or Mongolia/ or Philippines/ or Taiwan/) and 1 and 2022*.yr.</v>
      </c>
      <c r="O10" t="str">
        <f t="shared" si="5"/>
        <v>(Far East/ or Japan/ or exp Korea/ or Mongolia/ or Philippines/ or Taiwan/) and 1 and 2023*.yr.</v>
      </c>
      <c r="P10" t="str">
        <f t="shared" si="5"/>
        <v>(Far East/ or Japan/ or exp Korea/ or Mongolia/ or Philippines/ or Taiwan/) and 1 and 2024*.yr.</v>
      </c>
    </row>
    <row r="11" spans="1:16" x14ac:dyDescent="0.3">
      <c r="A11" s="1">
        <v>10</v>
      </c>
      <c r="B11" t="s">
        <v>6</v>
      </c>
      <c r="C11" t="s">
        <v>85</v>
      </c>
      <c r="D11" t="str">
        <f>C11&amp;" and 1"</f>
        <v>exp South Asia/  and 1</v>
      </c>
      <c r="E11" t="str">
        <f>C11&amp;" and 1 and 2"</f>
        <v>exp South Asia/  and 1 and 2</v>
      </c>
      <c r="F11" t="str">
        <f t="shared" si="5"/>
        <v>exp South Asia/  and 1 and 2014*.yr.</v>
      </c>
      <c r="G11" t="str">
        <f t="shared" si="5"/>
        <v>exp South Asia/  and 1 and 2015*.yr.</v>
      </c>
      <c r="H11" t="str">
        <f t="shared" si="5"/>
        <v>exp South Asia/  and 1 and 2016*.yr.</v>
      </c>
      <c r="I11" t="str">
        <f t="shared" si="5"/>
        <v>exp South Asia/  and 1 and 2017*.yr.</v>
      </c>
      <c r="J11" t="str">
        <f t="shared" si="5"/>
        <v>exp South Asia/  and 1 and 2018*.yr.</v>
      </c>
      <c r="K11" t="str">
        <f t="shared" si="5"/>
        <v>exp South Asia/  and 1 and 2019*.yr.</v>
      </c>
      <c r="L11" t="str">
        <f t="shared" si="5"/>
        <v>exp South Asia/  and 1 and 2020*.yr.</v>
      </c>
      <c r="M11" t="str">
        <f t="shared" si="5"/>
        <v>exp South Asia/  and 1 and 2021*.yr.</v>
      </c>
      <c r="N11" t="str">
        <f t="shared" si="5"/>
        <v>exp South Asia/  and 1 and 2022*.yr.</v>
      </c>
      <c r="O11" t="str">
        <f t="shared" si="5"/>
        <v>exp South Asia/  and 1 and 2023*.yr.</v>
      </c>
      <c r="P11" t="str">
        <f t="shared" si="5"/>
        <v>exp South Asia/  and 1 and 2024*.yr.</v>
      </c>
    </row>
    <row r="12" spans="1:16" x14ac:dyDescent="0.3">
      <c r="A12" s="1">
        <v>11</v>
      </c>
      <c r="B12" t="s">
        <v>41</v>
      </c>
      <c r="C12" t="s">
        <v>86</v>
      </c>
      <c r="D12" t="str">
        <f>C12&amp;" and 1"</f>
        <v>exp Southeast Asia/ and 1</v>
      </c>
      <c r="E12" t="str">
        <f>C12&amp;" and 1 and 2"</f>
        <v>exp Southeast Asia/ and 1 and 2</v>
      </c>
      <c r="F12" t="str">
        <f t="shared" si="5"/>
        <v>exp Southeast Asia/ and 1 and 2014*.yr.</v>
      </c>
      <c r="G12" t="str">
        <f t="shared" si="5"/>
        <v>exp Southeast Asia/ and 1 and 2015*.yr.</v>
      </c>
      <c r="H12" t="str">
        <f t="shared" si="5"/>
        <v>exp Southeast Asia/ and 1 and 2016*.yr.</v>
      </c>
      <c r="I12" t="str">
        <f t="shared" si="5"/>
        <v>exp Southeast Asia/ and 1 and 2017*.yr.</v>
      </c>
      <c r="J12" t="str">
        <f t="shared" si="5"/>
        <v>exp Southeast Asia/ and 1 and 2018*.yr.</v>
      </c>
      <c r="K12" t="str">
        <f t="shared" si="5"/>
        <v>exp Southeast Asia/ and 1 and 2019*.yr.</v>
      </c>
      <c r="L12" t="str">
        <f t="shared" si="5"/>
        <v>exp Southeast Asia/ and 1 and 2020*.yr.</v>
      </c>
      <c r="M12" t="str">
        <f t="shared" si="5"/>
        <v>exp Southeast Asia/ and 1 and 2021*.yr.</v>
      </c>
      <c r="N12" t="str">
        <f t="shared" si="5"/>
        <v>exp Southeast Asia/ and 1 and 2022*.yr.</v>
      </c>
      <c r="O12" t="str">
        <f t="shared" si="5"/>
        <v>exp Southeast Asia/ and 1 and 2023*.yr.</v>
      </c>
      <c r="P12" t="str">
        <f t="shared" si="5"/>
        <v>exp Southeast Asia/ and 1 and 2024*.yr.</v>
      </c>
    </row>
    <row r="13" spans="1:16" x14ac:dyDescent="0.3">
      <c r="A13" s="1">
        <v>12</v>
      </c>
      <c r="B13" t="s">
        <v>38</v>
      </c>
      <c r="C13" t="s">
        <v>5</v>
      </c>
      <c r="D13" t="str">
        <f t="shared" si="1"/>
        <v>exp Africa/ and 1</v>
      </c>
      <c r="E13" t="str">
        <f t="shared" si="2"/>
        <v>exp Africa/ and 1 and 2</v>
      </c>
      <c r="F13" t="str">
        <f t="shared" si="3"/>
        <v>exp Africa/ and 1 and 2014*.yr.</v>
      </c>
      <c r="G13" t="str">
        <f>$C13&amp;" and 1 and "&amp;G$1&amp;"*.yr."</f>
        <v>exp Africa/ and 1 and 2015*.yr.</v>
      </c>
      <c r="H13" t="str">
        <f t="shared" si="0"/>
        <v>exp Africa/ and 1 and 2016*.yr.</v>
      </c>
      <c r="I13" t="str">
        <f t="shared" si="0"/>
        <v>exp Africa/ and 1 and 2017*.yr.</v>
      </c>
      <c r="J13" t="str">
        <f t="shared" si="0"/>
        <v>exp Africa/ and 1 and 2018*.yr.</v>
      </c>
      <c r="K13" t="str">
        <f t="shared" si="0"/>
        <v>exp Africa/ and 1 and 2019*.yr.</v>
      </c>
      <c r="L13" t="str">
        <f t="shared" si="0"/>
        <v>exp Africa/ and 1 and 2020*.yr.</v>
      </c>
      <c r="M13" t="str">
        <f t="shared" si="0"/>
        <v>exp Africa/ and 1 and 2021*.yr.</v>
      </c>
      <c r="N13" t="str">
        <f t="shared" si="0"/>
        <v>exp Africa/ and 1 and 2022*.yr.</v>
      </c>
      <c r="O13" t="str">
        <f t="shared" si="0"/>
        <v>exp Africa/ and 1 and 2023*.yr.</v>
      </c>
      <c r="P13" t="str">
        <f t="shared" si="0"/>
        <v>exp Africa/ and 1 and 2024*.yr.</v>
      </c>
    </row>
    <row r="14" spans="1:16" x14ac:dyDescent="0.3">
      <c r="A14" s="1">
        <v>13</v>
      </c>
      <c r="B14" t="s">
        <v>11</v>
      </c>
      <c r="C14" t="s">
        <v>12</v>
      </c>
      <c r="D14" t="str">
        <f t="shared" si="1"/>
        <v>exp Middle East/ and 1</v>
      </c>
      <c r="E14" t="str">
        <f t="shared" si="2"/>
        <v>exp Middle East/ and 1 and 2</v>
      </c>
      <c r="F14" t="str">
        <f t="shared" si="3"/>
        <v>exp Middle East/ and 1 and 2014*.yr.</v>
      </c>
      <c r="G14" t="str">
        <f t="shared" si="0"/>
        <v>exp Middle East/ and 1 and 2015*.yr.</v>
      </c>
      <c r="H14" t="str">
        <f t="shared" si="0"/>
        <v>exp Middle East/ and 1 and 2016*.yr.</v>
      </c>
      <c r="I14" t="str">
        <f t="shared" si="0"/>
        <v>exp Middle East/ and 1 and 2017*.yr.</v>
      </c>
      <c r="J14" t="str">
        <f t="shared" si="0"/>
        <v>exp Middle East/ and 1 and 2018*.yr.</v>
      </c>
      <c r="K14" t="str">
        <f t="shared" si="0"/>
        <v>exp Middle East/ and 1 and 2019*.yr.</v>
      </c>
      <c r="L14" t="str">
        <f t="shared" si="0"/>
        <v>exp Middle East/ and 1 and 2020*.yr.</v>
      </c>
      <c r="M14" t="str">
        <f t="shared" si="0"/>
        <v>exp Middle East/ and 1 and 2021*.yr.</v>
      </c>
      <c r="N14" t="str">
        <f t="shared" si="0"/>
        <v>exp Middle East/ and 1 and 2022*.yr.</v>
      </c>
      <c r="O14" t="str">
        <f t="shared" si="0"/>
        <v>exp Middle East/ and 1 and 2023*.yr.</v>
      </c>
      <c r="P14" t="str">
        <f t="shared" si="0"/>
        <v>exp Middle East/ and 1 and 2024*.yr.</v>
      </c>
    </row>
    <row r="15" spans="1:16" x14ac:dyDescent="0.3">
      <c r="A15" s="1">
        <v>14</v>
      </c>
      <c r="B15" t="s">
        <v>14</v>
      </c>
      <c r="C15" t="s">
        <v>87</v>
      </c>
      <c r="D15" t="str">
        <f t="shared" si="1"/>
        <v>exp "Australia and New Zealand"/ and 1</v>
      </c>
      <c r="E15" t="str">
        <f t="shared" si="2"/>
        <v>exp "Australia and New Zealand"/ and 1 and 2</v>
      </c>
      <c r="F15" t="str">
        <f t="shared" si="3"/>
        <v>exp "Australia and New Zealand"/ and 1 and 2014*.yr.</v>
      </c>
      <c r="G15" t="str">
        <f t="shared" si="0"/>
        <v>exp "Australia and New Zealand"/ and 1 and 2015*.yr.</v>
      </c>
      <c r="H15" t="str">
        <f t="shared" si="0"/>
        <v>exp "Australia and New Zealand"/ and 1 and 2016*.yr.</v>
      </c>
      <c r="I15" t="str">
        <f t="shared" si="0"/>
        <v>exp "Australia and New Zealand"/ and 1 and 2017*.yr.</v>
      </c>
      <c r="J15" t="str">
        <f t="shared" si="0"/>
        <v>exp "Australia and New Zealand"/ and 1 and 2018*.yr.</v>
      </c>
      <c r="K15" t="str">
        <f t="shared" si="0"/>
        <v>exp "Australia and New Zealand"/ and 1 and 2019*.yr.</v>
      </c>
      <c r="L15" t="str">
        <f t="shared" si="0"/>
        <v>exp "Australia and New Zealand"/ and 1 and 2020*.yr.</v>
      </c>
      <c r="M15" t="str">
        <f t="shared" si="0"/>
        <v>exp "Australia and New Zealand"/ and 1 and 2021*.yr.</v>
      </c>
      <c r="N15" t="str">
        <f t="shared" si="0"/>
        <v>exp "Australia and New Zealand"/ and 1 and 2022*.yr.</v>
      </c>
      <c r="O15" t="str">
        <f t="shared" si="0"/>
        <v>exp "Australia and New Zealand"/ and 1 and 2023*.yr.</v>
      </c>
      <c r="P15" t="str">
        <f t="shared" si="0"/>
        <v>exp "Australia and New Zealand"/ and 1 and 2024*.yr.</v>
      </c>
    </row>
    <row r="16" spans="1:16" x14ac:dyDescent="0.3">
      <c r="A16" s="1">
        <v>15</v>
      </c>
      <c r="B16" t="s">
        <v>42</v>
      </c>
      <c r="C16" t="s">
        <v>88</v>
      </c>
      <c r="D16" t="str">
        <f t="shared" si="1"/>
        <v>(exp "South and Central America"/ or exp central Asia/ or northern Asia/  or western Asia/ or Armenia/ or exp Azerbaijan/ or Egypt/ or exp "Georgia (republic)"/ or Caspian Sea/) and 1</v>
      </c>
      <c r="E16" t="str">
        <f t="shared" si="2"/>
        <v>(exp "South and Central America"/ or exp central Asia/ or northern Asia/  or western Asia/ or Armenia/ or exp Azerbaijan/ or Egypt/ or exp "Georgia (republic)"/ or Caspian Sea/) and 1 and 2</v>
      </c>
      <c r="F16" t="str">
        <f t="shared" si="3"/>
        <v>(exp "South and Central America"/ or exp central Asia/ or northern Asia/  or western Asia/ or Armenia/ or exp Azerbaijan/ or Egypt/ or exp "Georgia (republic)"/ or Caspian Sea/) and 1 and 2014*.yr.</v>
      </c>
      <c r="G16" t="str">
        <f t="shared" si="0"/>
        <v>(exp "South and Central America"/ or exp central Asia/ or northern Asia/  or western Asia/ or Armenia/ or exp Azerbaijan/ or Egypt/ or exp "Georgia (republic)"/ or Caspian Sea/) and 1 and 2015*.yr.</v>
      </c>
      <c r="H16" t="str">
        <f t="shared" si="0"/>
        <v>(exp "South and Central America"/ or exp central Asia/ or northern Asia/  or western Asia/ or Armenia/ or exp Azerbaijan/ or Egypt/ or exp "Georgia (republic)"/ or Caspian Sea/) and 1 and 2016*.yr.</v>
      </c>
      <c r="I16" t="str">
        <f t="shared" si="0"/>
        <v>(exp "South and Central America"/ or exp central Asia/ or northern Asia/  or western Asia/ or Armenia/ or exp Azerbaijan/ or Egypt/ or exp "Georgia (republic)"/ or Caspian Sea/) and 1 and 2017*.yr.</v>
      </c>
      <c r="J16" t="str">
        <f t="shared" si="0"/>
        <v>(exp "South and Central America"/ or exp central Asia/ or northern Asia/  or western Asia/ or Armenia/ or exp Azerbaijan/ or Egypt/ or exp "Georgia (republic)"/ or Caspian Sea/) and 1 and 2018*.yr.</v>
      </c>
      <c r="K16" t="str">
        <f t="shared" si="0"/>
        <v>(exp "South and Central America"/ or exp central Asia/ or northern Asia/  or western Asia/ or Armenia/ or exp Azerbaijan/ or Egypt/ or exp "Georgia (republic)"/ or Caspian Sea/) and 1 and 2019*.yr.</v>
      </c>
      <c r="L16" t="str">
        <f t="shared" si="0"/>
        <v>(exp "South and Central America"/ or exp central Asia/ or northern Asia/  or western Asia/ or Armenia/ or exp Azerbaijan/ or Egypt/ or exp "Georgia (republic)"/ or Caspian Sea/) and 1 and 2020*.yr.</v>
      </c>
      <c r="M16" t="str">
        <f t="shared" si="0"/>
        <v>(exp "South and Central America"/ or exp central Asia/ or northern Asia/  or western Asia/ or Armenia/ or exp Azerbaijan/ or Egypt/ or exp "Georgia (republic)"/ or Caspian Sea/) and 1 and 2021*.yr.</v>
      </c>
      <c r="N16" t="str">
        <f t="shared" si="0"/>
        <v>(exp "South and Central America"/ or exp central Asia/ or northern Asia/  or western Asia/ or Armenia/ or exp Azerbaijan/ or Egypt/ or exp "Georgia (republic)"/ or Caspian Sea/) and 1 and 2022*.yr.</v>
      </c>
      <c r="O16" t="str">
        <f t="shared" si="0"/>
        <v>(exp "South and Central America"/ or exp central Asia/ or northern Asia/  or western Asia/ or Armenia/ or exp Azerbaijan/ or Egypt/ or exp "Georgia (republic)"/ or Caspian Sea/) and 1 and 2023*.yr.</v>
      </c>
      <c r="P16" t="str">
        <f t="shared" si="0"/>
        <v>(exp "South and Central America"/ or exp central Asia/ or northern Asia/  or western Asia/ or Armenia/ or exp Azerbaijan/ or Egypt/ or exp "Georgia (republic)"/ or Caspian Sea/) and 1 and 2024*.yr.</v>
      </c>
    </row>
    <row r="17" spans="1:16" x14ac:dyDescent="0.3">
      <c r="A17" s="1">
        <v>16</v>
      </c>
      <c r="B17" t="s">
        <v>60</v>
      </c>
      <c r="C17" t="s">
        <v>47</v>
      </c>
      <c r="D17" t="str">
        <f t="shared" si="1"/>
        <v>(4 and ( 5 OR 6 OR 7 OR 8 OR 9 OR 10 OR 11 OR 12 OR 13 OR 14 OR 15)) and 1</v>
      </c>
      <c r="E17" t="str">
        <f t="shared" si="2"/>
        <v>(4 and ( 5 OR 6 OR 7 OR 8 OR 9 OR 10 OR 11 OR 12 OR 13 OR 14 OR 15)) and 1 and 2</v>
      </c>
      <c r="F17" t="str">
        <f t="shared" si="3"/>
        <v>(4 and ( 5 OR 6 OR 7 OR 8 OR 9 OR 10 OR 11 OR 12 OR 13 OR 14 OR 15)) and 1 and 2014*.yr.</v>
      </c>
      <c r="G17" t="str">
        <f t="shared" si="0"/>
        <v>(4 and ( 5 OR 6 OR 7 OR 8 OR 9 OR 10 OR 11 OR 12 OR 13 OR 14 OR 15)) and 1 and 2015*.yr.</v>
      </c>
      <c r="H17" t="str">
        <f t="shared" si="0"/>
        <v>(4 and ( 5 OR 6 OR 7 OR 8 OR 9 OR 10 OR 11 OR 12 OR 13 OR 14 OR 15)) and 1 and 2016*.yr.</v>
      </c>
      <c r="I17" t="str">
        <f t="shared" si="0"/>
        <v>(4 and ( 5 OR 6 OR 7 OR 8 OR 9 OR 10 OR 11 OR 12 OR 13 OR 14 OR 15)) and 1 and 2017*.yr.</v>
      </c>
      <c r="J17" t="str">
        <f t="shared" si="0"/>
        <v>(4 and ( 5 OR 6 OR 7 OR 8 OR 9 OR 10 OR 11 OR 12 OR 13 OR 14 OR 15)) and 1 and 2018*.yr.</v>
      </c>
      <c r="K17" t="str">
        <f t="shared" si="0"/>
        <v>(4 and ( 5 OR 6 OR 7 OR 8 OR 9 OR 10 OR 11 OR 12 OR 13 OR 14 OR 15)) and 1 and 2019*.yr.</v>
      </c>
      <c r="L17" t="str">
        <f t="shared" si="0"/>
        <v>(4 and ( 5 OR 6 OR 7 OR 8 OR 9 OR 10 OR 11 OR 12 OR 13 OR 14 OR 15)) and 1 and 2020*.yr.</v>
      </c>
      <c r="M17" t="str">
        <f t="shared" si="0"/>
        <v>(4 and ( 5 OR 6 OR 7 OR 8 OR 9 OR 10 OR 11 OR 12 OR 13 OR 14 OR 15)) and 1 and 2021*.yr.</v>
      </c>
      <c r="N17" t="str">
        <f t="shared" si="0"/>
        <v>(4 and ( 5 OR 6 OR 7 OR 8 OR 9 OR 10 OR 11 OR 12 OR 13 OR 14 OR 15)) and 1 and 2022*.yr.</v>
      </c>
      <c r="O17" t="str">
        <f t="shared" si="0"/>
        <v>(4 and ( 5 OR 6 OR 7 OR 8 OR 9 OR 10 OR 11 OR 12 OR 13 OR 14 OR 15)) and 1 and 2023*.yr.</v>
      </c>
      <c r="P17" t="str">
        <f t="shared" si="0"/>
        <v>(4 and ( 5 OR 6 OR 7 OR 8 OR 9 OR 10 OR 11 OR 12 OR 13 OR 14 OR 15)) and 1 and 2024*.yr.</v>
      </c>
    </row>
    <row r="18" spans="1:16" x14ac:dyDescent="0.3">
      <c r="A18" s="1">
        <v>17</v>
      </c>
      <c r="B18" t="s">
        <v>62</v>
      </c>
      <c r="C18" t="s">
        <v>48</v>
      </c>
      <c r="D18" t="str">
        <f t="shared" si="1"/>
        <v>(5 and ( 4 OR 6 OR 7 OR 8 OR 9 OR 10 OR 11 OR 12 OR 13 OR 14 OR 15)) and 1</v>
      </c>
      <c r="E18" t="str">
        <f t="shared" si="2"/>
        <v>(5 and ( 4 OR 6 OR 7 OR 8 OR 9 OR 10 OR 11 OR 12 OR 13 OR 14 OR 15)) and 1 and 2</v>
      </c>
      <c r="F18" t="str">
        <f t="shared" si="3"/>
        <v>(5 and ( 4 OR 6 OR 7 OR 8 OR 9 OR 10 OR 11 OR 12 OR 13 OR 14 OR 15)) and 1 and 2014*.yr.</v>
      </c>
      <c r="G18" t="str">
        <f t="shared" si="0"/>
        <v>(5 and ( 4 OR 6 OR 7 OR 8 OR 9 OR 10 OR 11 OR 12 OR 13 OR 14 OR 15)) and 1 and 2015*.yr.</v>
      </c>
      <c r="H18" t="str">
        <f t="shared" si="0"/>
        <v>(5 and ( 4 OR 6 OR 7 OR 8 OR 9 OR 10 OR 11 OR 12 OR 13 OR 14 OR 15)) and 1 and 2016*.yr.</v>
      </c>
      <c r="I18" t="str">
        <f t="shared" si="0"/>
        <v>(5 and ( 4 OR 6 OR 7 OR 8 OR 9 OR 10 OR 11 OR 12 OR 13 OR 14 OR 15)) and 1 and 2017*.yr.</v>
      </c>
      <c r="J18" t="str">
        <f t="shared" si="0"/>
        <v>(5 and ( 4 OR 6 OR 7 OR 8 OR 9 OR 10 OR 11 OR 12 OR 13 OR 14 OR 15)) and 1 and 2018*.yr.</v>
      </c>
      <c r="K18" t="str">
        <f t="shared" si="0"/>
        <v>(5 and ( 4 OR 6 OR 7 OR 8 OR 9 OR 10 OR 11 OR 12 OR 13 OR 14 OR 15)) and 1 and 2019*.yr.</v>
      </c>
      <c r="L18" t="str">
        <f t="shared" si="0"/>
        <v>(5 and ( 4 OR 6 OR 7 OR 8 OR 9 OR 10 OR 11 OR 12 OR 13 OR 14 OR 15)) and 1 and 2020*.yr.</v>
      </c>
      <c r="M18" t="str">
        <f t="shared" si="0"/>
        <v>(5 and ( 4 OR 6 OR 7 OR 8 OR 9 OR 10 OR 11 OR 12 OR 13 OR 14 OR 15)) and 1 and 2021*.yr.</v>
      </c>
      <c r="N18" t="str">
        <f t="shared" si="0"/>
        <v>(5 and ( 4 OR 6 OR 7 OR 8 OR 9 OR 10 OR 11 OR 12 OR 13 OR 14 OR 15)) and 1 and 2022*.yr.</v>
      </c>
      <c r="O18" t="str">
        <f t="shared" si="0"/>
        <v>(5 and ( 4 OR 6 OR 7 OR 8 OR 9 OR 10 OR 11 OR 12 OR 13 OR 14 OR 15)) and 1 and 2023*.yr.</v>
      </c>
      <c r="P18" t="str">
        <f t="shared" si="0"/>
        <v>(5 and ( 4 OR 6 OR 7 OR 8 OR 9 OR 10 OR 11 OR 12 OR 13 OR 14 OR 15)) and 1 and 2024*.yr.</v>
      </c>
    </row>
    <row r="19" spans="1:16" x14ac:dyDescent="0.3">
      <c r="A19" s="1">
        <v>18</v>
      </c>
      <c r="B19" t="s">
        <v>63</v>
      </c>
      <c r="C19" t="s">
        <v>49</v>
      </c>
      <c r="D19" t="str">
        <f t="shared" si="1"/>
        <v>(6 and ( 4 OR 5 OR 7 OR 8 OR 9 OR 10 OR 11 OR 12 OR 13 OR 14 OR 15)) and 1</v>
      </c>
      <c r="E19" t="str">
        <f t="shared" si="2"/>
        <v>(6 and ( 4 OR 5 OR 7 OR 8 OR 9 OR 10 OR 11 OR 12 OR 13 OR 14 OR 15)) and 1 and 2</v>
      </c>
      <c r="F19" t="str">
        <f t="shared" si="3"/>
        <v>(6 and ( 4 OR 5 OR 7 OR 8 OR 9 OR 10 OR 11 OR 12 OR 13 OR 14 OR 15)) and 1 and 2014*.yr.</v>
      </c>
      <c r="G19" t="str">
        <f t="shared" si="0"/>
        <v>(6 and ( 4 OR 5 OR 7 OR 8 OR 9 OR 10 OR 11 OR 12 OR 13 OR 14 OR 15)) and 1 and 2015*.yr.</v>
      </c>
      <c r="H19" t="str">
        <f t="shared" si="0"/>
        <v>(6 and ( 4 OR 5 OR 7 OR 8 OR 9 OR 10 OR 11 OR 12 OR 13 OR 14 OR 15)) and 1 and 2016*.yr.</v>
      </c>
      <c r="I19" t="str">
        <f t="shared" si="0"/>
        <v>(6 and ( 4 OR 5 OR 7 OR 8 OR 9 OR 10 OR 11 OR 12 OR 13 OR 14 OR 15)) and 1 and 2017*.yr.</v>
      </c>
      <c r="J19" t="str">
        <f t="shared" si="0"/>
        <v>(6 and ( 4 OR 5 OR 7 OR 8 OR 9 OR 10 OR 11 OR 12 OR 13 OR 14 OR 15)) and 1 and 2018*.yr.</v>
      </c>
      <c r="K19" t="str">
        <f t="shared" si="0"/>
        <v>(6 and ( 4 OR 5 OR 7 OR 8 OR 9 OR 10 OR 11 OR 12 OR 13 OR 14 OR 15)) and 1 and 2019*.yr.</v>
      </c>
      <c r="L19" t="str">
        <f t="shared" si="0"/>
        <v>(6 and ( 4 OR 5 OR 7 OR 8 OR 9 OR 10 OR 11 OR 12 OR 13 OR 14 OR 15)) and 1 and 2020*.yr.</v>
      </c>
      <c r="M19" t="str">
        <f t="shared" si="0"/>
        <v>(6 and ( 4 OR 5 OR 7 OR 8 OR 9 OR 10 OR 11 OR 12 OR 13 OR 14 OR 15)) and 1 and 2021*.yr.</v>
      </c>
      <c r="N19" t="str">
        <f t="shared" si="0"/>
        <v>(6 and ( 4 OR 5 OR 7 OR 8 OR 9 OR 10 OR 11 OR 12 OR 13 OR 14 OR 15)) and 1 and 2022*.yr.</v>
      </c>
      <c r="O19" t="str">
        <f t="shared" si="0"/>
        <v>(6 and ( 4 OR 5 OR 7 OR 8 OR 9 OR 10 OR 11 OR 12 OR 13 OR 14 OR 15)) and 1 and 2023*.yr.</v>
      </c>
      <c r="P19" t="str">
        <f t="shared" si="0"/>
        <v>(6 and ( 4 OR 5 OR 7 OR 8 OR 9 OR 10 OR 11 OR 12 OR 13 OR 14 OR 15)) and 1 and 2024*.yr.</v>
      </c>
    </row>
    <row r="20" spans="1:16" x14ac:dyDescent="0.3">
      <c r="A20" s="1">
        <v>19</v>
      </c>
      <c r="B20" t="s">
        <v>64</v>
      </c>
      <c r="C20" t="s">
        <v>50</v>
      </c>
      <c r="D20" t="str">
        <f t="shared" si="1"/>
        <v>(7 AND (4 OR 5 OR 6 OR 8 OR 9 OR 10 OR 11 OR 12 OR 13 OR 14 OR 15)) and 1</v>
      </c>
      <c r="E20" t="str">
        <f t="shared" si="2"/>
        <v>(7 AND (4 OR 5 OR 6 OR 8 OR 9 OR 10 OR 11 OR 12 OR 13 OR 14 OR 15)) and 1 and 2</v>
      </c>
      <c r="F20" t="str">
        <f t="shared" si="3"/>
        <v>(7 AND (4 OR 5 OR 6 OR 8 OR 9 OR 10 OR 11 OR 12 OR 13 OR 14 OR 15)) and 1 and 2014*.yr.</v>
      </c>
      <c r="G20" t="str">
        <f t="shared" si="3"/>
        <v>(7 AND (4 OR 5 OR 6 OR 8 OR 9 OR 10 OR 11 OR 12 OR 13 OR 14 OR 15)) and 1 and 2015*.yr.</v>
      </c>
      <c r="H20" t="str">
        <f t="shared" si="3"/>
        <v>(7 AND (4 OR 5 OR 6 OR 8 OR 9 OR 10 OR 11 OR 12 OR 13 OR 14 OR 15)) and 1 and 2016*.yr.</v>
      </c>
      <c r="I20" t="str">
        <f t="shared" si="3"/>
        <v>(7 AND (4 OR 5 OR 6 OR 8 OR 9 OR 10 OR 11 OR 12 OR 13 OR 14 OR 15)) and 1 and 2017*.yr.</v>
      </c>
      <c r="J20" t="str">
        <f t="shared" si="3"/>
        <v>(7 AND (4 OR 5 OR 6 OR 8 OR 9 OR 10 OR 11 OR 12 OR 13 OR 14 OR 15)) and 1 and 2018*.yr.</v>
      </c>
      <c r="K20" t="str">
        <f t="shared" si="3"/>
        <v>(7 AND (4 OR 5 OR 6 OR 8 OR 9 OR 10 OR 11 OR 12 OR 13 OR 14 OR 15)) and 1 and 2019*.yr.</v>
      </c>
      <c r="L20" t="str">
        <f t="shared" si="3"/>
        <v>(7 AND (4 OR 5 OR 6 OR 8 OR 9 OR 10 OR 11 OR 12 OR 13 OR 14 OR 15)) and 1 and 2020*.yr.</v>
      </c>
      <c r="M20" t="str">
        <f t="shared" si="3"/>
        <v>(7 AND (4 OR 5 OR 6 OR 8 OR 9 OR 10 OR 11 OR 12 OR 13 OR 14 OR 15)) and 1 and 2021*.yr.</v>
      </c>
      <c r="N20" t="str">
        <f t="shared" si="3"/>
        <v>(7 AND (4 OR 5 OR 6 OR 8 OR 9 OR 10 OR 11 OR 12 OR 13 OR 14 OR 15)) and 1 and 2022*.yr.</v>
      </c>
      <c r="O20" t="str">
        <f t="shared" si="3"/>
        <v>(7 AND (4 OR 5 OR 6 OR 8 OR 9 OR 10 OR 11 OR 12 OR 13 OR 14 OR 15)) and 1 and 2023*.yr.</v>
      </c>
      <c r="P20" t="str">
        <f t="shared" si="3"/>
        <v>(7 AND (4 OR 5 OR 6 OR 8 OR 9 OR 10 OR 11 OR 12 OR 13 OR 14 OR 15)) and 1 and 2024*.yr.</v>
      </c>
    </row>
    <row r="21" spans="1:16" x14ac:dyDescent="0.3">
      <c r="A21" s="1">
        <v>20</v>
      </c>
      <c r="B21" t="s">
        <v>65</v>
      </c>
      <c r="C21" t="s">
        <v>51</v>
      </c>
      <c r="D21" t="str">
        <f t="shared" si="1"/>
        <v>(8 AND (4 OR 5 OR 6 OR 7 OR 9 OR 10 OR 11 OR 12 OR 13 OR 14 OR 15)) and 1</v>
      </c>
      <c r="E21" t="str">
        <f t="shared" si="2"/>
        <v>(8 AND (4 OR 5 OR 6 OR 7 OR 9 OR 10 OR 11 OR 12 OR 13 OR 14 OR 15)) and 1 and 2</v>
      </c>
      <c r="F21" t="str">
        <f t="shared" si="3"/>
        <v>(8 AND (4 OR 5 OR 6 OR 7 OR 9 OR 10 OR 11 OR 12 OR 13 OR 14 OR 15)) and 1 and 2014*.yr.</v>
      </c>
      <c r="G21" t="str">
        <f t="shared" si="3"/>
        <v>(8 AND (4 OR 5 OR 6 OR 7 OR 9 OR 10 OR 11 OR 12 OR 13 OR 14 OR 15)) and 1 and 2015*.yr.</v>
      </c>
      <c r="H21" t="str">
        <f t="shared" si="3"/>
        <v>(8 AND (4 OR 5 OR 6 OR 7 OR 9 OR 10 OR 11 OR 12 OR 13 OR 14 OR 15)) and 1 and 2016*.yr.</v>
      </c>
      <c r="I21" t="str">
        <f t="shared" si="3"/>
        <v>(8 AND (4 OR 5 OR 6 OR 7 OR 9 OR 10 OR 11 OR 12 OR 13 OR 14 OR 15)) and 1 and 2017*.yr.</v>
      </c>
      <c r="J21" t="str">
        <f t="shared" si="3"/>
        <v>(8 AND (4 OR 5 OR 6 OR 7 OR 9 OR 10 OR 11 OR 12 OR 13 OR 14 OR 15)) and 1 and 2018*.yr.</v>
      </c>
      <c r="K21" t="str">
        <f t="shared" si="3"/>
        <v>(8 AND (4 OR 5 OR 6 OR 7 OR 9 OR 10 OR 11 OR 12 OR 13 OR 14 OR 15)) and 1 and 2019*.yr.</v>
      </c>
      <c r="L21" t="str">
        <f t="shared" si="3"/>
        <v>(8 AND (4 OR 5 OR 6 OR 7 OR 9 OR 10 OR 11 OR 12 OR 13 OR 14 OR 15)) and 1 and 2020*.yr.</v>
      </c>
      <c r="M21" t="str">
        <f t="shared" si="3"/>
        <v>(8 AND (4 OR 5 OR 6 OR 7 OR 9 OR 10 OR 11 OR 12 OR 13 OR 14 OR 15)) and 1 and 2021*.yr.</v>
      </c>
      <c r="N21" t="str">
        <f t="shared" si="3"/>
        <v>(8 AND (4 OR 5 OR 6 OR 7 OR 9 OR 10 OR 11 OR 12 OR 13 OR 14 OR 15)) and 1 and 2022*.yr.</v>
      </c>
      <c r="O21" t="str">
        <f t="shared" si="3"/>
        <v>(8 AND (4 OR 5 OR 6 OR 7 OR 9 OR 10 OR 11 OR 12 OR 13 OR 14 OR 15)) and 1 and 2023*.yr.</v>
      </c>
      <c r="P21" t="str">
        <f t="shared" si="3"/>
        <v>(8 AND (4 OR 5 OR 6 OR 7 OR 9 OR 10 OR 11 OR 12 OR 13 OR 14 OR 15)) and 1 and 2024*.yr.</v>
      </c>
    </row>
    <row r="22" spans="1:16" x14ac:dyDescent="0.3">
      <c r="A22" s="1">
        <v>21</v>
      </c>
      <c r="B22" t="s">
        <v>66</v>
      </c>
      <c r="C22" t="s">
        <v>52</v>
      </c>
      <c r="D22" t="str">
        <f t="shared" si="1"/>
        <v>(9 AND (4 OR 5 OR 6 OR 7 OR 8 OR 10 OR 11 OR 12 OR 13 OR 14 OR 15)) and 1</v>
      </c>
      <c r="E22" t="str">
        <f t="shared" si="2"/>
        <v>(9 AND (4 OR 5 OR 6 OR 7 OR 8 OR 10 OR 11 OR 12 OR 13 OR 14 OR 15)) and 1 and 2</v>
      </c>
      <c r="F22" t="str">
        <f t="shared" si="3"/>
        <v>(9 AND (4 OR 5 OR 6 OR 7 OR 8 OR 10 OR 11 OR 12 OR 13 OR 14 OR 15)) and 1 and 2014*.yr.</v>
      </c>
      <c r="G22" t="str">
        <f t="shared" si="3"/>
        <v>(9 AND (4 OR 5 OR 6 OR 7 OR 8 OR 10 OR 11 OR 12 OR 13 OR 14 OR 15)) and 1 and 2015*.yr.</v>
      </c>
      <c r="H22" t="str">
        <f t="shared" si="3"/>
        <v>(9 AND (4 OR 5 OR 6 OR 7 OR 8 OR 10 OR 11 OR 12 OR 13 OR 14 OR 15)) and 1 and 2016*.yr.</v>
      </c>
      <c r="I22" t="str">
        <f t="shared" si="3"/>
        <v>(9 AND (4 OR 5 OR 6 OR 7 OR 8 OR 10 OR 11 OR 12 OR 13 OR 14 OR 15)) and 1 and 2017*.yr.</v>
      </c>
      <c r="J22" t="str">
        <f t="shared" si="3"/>
        <v>(9 AND (4 OR 5 OR 6 OR 7 OR 8 OR 10 OR 11 OR 12 OR 13 OR 14 OR 15)) and 1 and 2018*.yr.</v>
      </c>
      <c r="K22" t="str">
        <f t="shared" si="3"/>
        <v>(9 AND (4 OR 5 OR 6 OR 7 OR 8 OR 10 OR 11 OR 12 OR 13 OR 14 OR 15)) and 1 and 2019*.yr.</v>
      </c>
      <c r="L22" t="str">
        <f t="shared" si="3"/>
        <v>(9 AND (4 OR 5 OR 6 OR 7 OR 8 OR 10 OR 11 OR 12 OR 13 OR 14 OR 15)) and 1 and 2020*.yr.</v>
      </c>
      <c r="M22" t="str">
        <f t="shared" si="3"/>
        <v>(9 AND (4 OR 5 OR 6 OR 7 OR 8 OR 10 OR 11 OR 12 OR 13 OR 14 OR 15)) and 1 and 2021*.yr.</v>
      </c>
      <c r="N22" t="str">
        <f t="shared" si="3"/>
        <v>(9 AND (4 OR 5 OR 6 OR 7 OR 8 OR 10 OR 11 OR 12 OR 13 OR 14 OR 15)) and 1 and 2022*.yr.</v>
      </c>
      <c r="O22" t="str">
        <f t="shared" si="3"/>
        <v>(9 AND (4 OR 5 OR 6 OR 7 OR 8 OR 10 OR 11 OR 12 OR 13 OR 14 OR 15)) and 1 and 2023*.yr.</v>
      </c>
      <c r="P22" t="str">
        <f t="shared" si="3"/>
        <v>(9 AND (4 OR 5 OR 6 OR 7 OR 8 OR 10 OR 11 OR 12 OR 13 OR 14 OR 15)) and 1 and 2024*.yr.</v>
      </c>
    </row>
    <row r="23" spans="1:16" x14ac:dyDescent="0.3">
      <c r="A23" s="1">
        <v>22</v>
      </c>
      <c r="B23" t="s">
        <v>67</v>
      </c>
      <c r="C23" t="s">
        <v>53</v>
      </c>
      <c r="D23" t="str">
        <f t="shared" si="1"/>
        <v>(10 AND (4 OR 5 OR 6 OR 7 OR 8 OR 9 OR 11 OR 12 OR 13 OR 14 OR 15)) and 1</v>
      </c>
      <c r="E23" t="str">
        <f t="shared" si="2"/>
        <v>(10 AND (4 OR 5 OR 6 OR 7 OR 8 OR 9 OR 11 OR 12 OR 13 OR 14 OR 15)) and 1 and 2</v>
      </c>
      <c r="F23" t="str">
        <f t="shared" si="3"/>
        <v>(10 AND (4 OR 5 OR 6 OR 7 OR 8 OR 9 OR 11 OR 12 OR 13 OR 14 OR 15)) and 1 and 2014*.yr.</v>
      </c>
      <c r="G23" t="str">
        <f t="shared" si="3"/>
        <v>(10 AND (4 OR 5 OR 6 OR 7 OR 8 OR 9 OR 11 OR 12 OR 13 OR 14 OR 15)) and 1 and 2015*.yr.</v>
      </c>
      <c r="H23" t="str">
        <f t="shared" si="3"/>
        <v>(10 AND (4 OR 5 OR 6 OR 7 OR 8 OR 9 OR 11 OR 12 OR 13 OR 14 OR 15)) and 1 and 2016*.yr.</v>
      </c>
      <c r="I23" t="str">
        <f t="shared" si="3"/>
        <v>(10 AND (4 OR 5 OR 6 OR 7 OR 8 OR 9 OR 11 OR 12 OR 13 OR 14 OR 15)) and 1 and 2017*.yr.</v>
      </c>
      <c r="J23" t="str">
        <f t="shared" si="3"/>
        <v>(10 AND (4 OR 5 OR 6 OR 7 OR 8 OR 9 OR 11 OR 12 OR 13 OR 14 OR 15)) and 1 and 2018*.yr.</v>
      </c>
      <c r="K23" t="str">
        <f t="shared" si="3"/>
        <v>(10 AND (4 OR 5 OR 6 OR 7 OR 8 OR 9 OR 11 OR 12 OR 13 OR 14 OR 15)) and 1 and 2019*.yr.</v>
      </c>
      <c r="L23" t="str">
        <f t="shared" si="3"/>
        <v>(10 AND (4 OR 5 OR 6 OR 7 OR 8 OR 9 OR 11 OR 12 OR 13 OR 14 OR 15)) and 1 and 2020*.yr.</v>
      </c>
      <c r="M23" t="str">
        <f t="shared" si="3"/>
        <v>(10 AND (4 OR 5 OR 6 OR 7 OR 8 OR 9 OR 11 OR 12 OR 13 OR 14 OR 15)) and 1 and 2021*.yr.</v>
      </c>
      <c r="N23" t="str">
        <f t="shared" si="3"/>
        <v>(10 AND (4 OR 5 OR 6 OR 7 OR 8 OR 9 OR 11 OR 12 OR 13 OR 14 OR 15)) and 1 and 2022*.yr.</v>
      </c>
      <c r="O23" t="str">
        <f t="shared" si="3"/>
        <v>(10 AND (4 OR 5 OR 6 OR 7 OR 8 OR 9 OR 11 OR 12 OR 13 OR 14 OR 15)) and 1 and 2023*.yr.</v>
      </c>
      <c r="P23" t="str">
        <f t="shared" si="3"/>
        <v>(10 AND (4 OR 5 OR 6 OR 7 OR 8 OR 9 OR 11 OR 12 OR 13 OR 14 OR 15)) and 1 and 2024*.yr.</v>
      </c>
    </row>
    <row r="24" spans="1:16" x14ac:dyDescent="0.3">
      <c r="A24" s="1">
        <v>23</v>
      </c>
      <c r="B24" t="s">
        <v>68</v>
      </c>
      <c r="C24" t="s">
        <v>54</v>
      </c>
      <c r="D24" t="str">
        <f t="shared" si="1"/>
        <v>(11 AND (4 OR 5 OR 6 OR 7 OR 8 OR 9 OR 10 OR 12 OR 13 OR 14 OR 15)) and 1</v>
      </c>
      <c r="E24" t="str">
        <f t="shared" si="2"/>
        <v>(11 AND (4 OR 5 OR 6 OR 7 OR 8 OR 9 OR 10 OR 12 OR 13 OR 14 OR 15)) and 1 and 2</v>
      </c>
      <c r="F24" t="str">
        <f t="shared" si="3"/>
        <v>(11 AND (4 OR 5 OR 6 OR 7 OR 8 OR 9 OR 10 OR 12 OR 13 OR 14 OR 15)) and 1 and 2014*.yr.</v>
      </c>
      <c r="G24" t="str">
        <f t="shared" si="3"/>
        <v>(11 AND (4 OR 5 OR 6 OR 7 OR 8 OR 9 OR 10 OR 12 OR 13 OR 14 OR 15)) and 1 and 2015*.yr.</v>
      </c>
      <c r="H24" t="str">
        <f t="shared" si="3"/>
        <v>(11 AND (4 OR 5 OR 6 OR 7 OR 8 OR 9 OR 10 OR 12 OR 13 OR 14 OR 15)) and 1 and 2016*.yr.</v>
      </c>
      <c r="I24" t="str">
        <f t="shared" si="3"/>
        <v>(11 AND (4 OR 5 OR 6 OR 7 OR 8 OR 9 OR 10 OR 12 OR 13 OR 14 OR 15)) and 1 and 2017*.yr.</v>
      </c>
      <c r="J24" t="str">
        <f t="shared" si="3"/>
        <v>(11 AND (4 OR 5 OR 6 OR 7 OR 8 OR 9 OR 10 OR 12 OR 13 OR 14 OR 15)) and 1 and 2018*.yr.</v>
      </c>
      <c r="K24" t="str">
        <f t="shared" si="3"/>
        <v>(11 AND (4 OR 5 OR 6 OR 7 OR 8 OR 9 OR 10 OR 12 OR 13 OR 14 OR 15)) and 1 and 2019*.yr.</v>
      </c>
      <c r="L24" t="str">
        <f t="shared" si="3"/>
        <v>(11 AND (4 OR 5 OR 6 OR 7 OR 8 OR 9 OR 10 OR 12 OR 13 OR 14 OR 15)) and 1 and 2020*.yr.</v>
      </c>
      <c r="M24" t="str">
        <f t="shared" si="3"/>
        <v>(11 AND (4 OR 5 OR 6 OR 7 OR 8 OR 9 OR 10 OR 12 OR 13 OR 14 OR 15)) and 1 and 2021*.yr.</v>
      </c>
      <c r="N24" t="str">
        <f t="shared" si="3"/>
        <v>(11 AND (4 OR 5 OR 6 OR 7 OR 8 OR 9 OR 10 OR 12 OR 13 OR 14 OR 15)) and 1 and 2022*.yr.</v>
      </c>
      <c r="O24" t="str">
        <f t="shared" si="3"/>
        <v>(11 AND (4 OR 5 OR 6 OR 7 OR 8 OR 9 OR 10 OR 12 OR 13 OR 14 OR 15)) and 1 and 2023*.yr.</v>
      </c>
      <c r="P24" t="str">
        <f t="shared" si="3"/>
        <v>(11 AND (4 OR 5 OR 6 OR 7 OR 8 OR 9 OR 10 OR 12 OR 13 OR 14 OR 15)) and 1 and 2024*.yr.</v>
      </c>
    </row>
    <row r="25" spans="1:16" x14ac:dyDescent="0.3">
      <c r="A25" s="1">
        <v>24</v>
      </c>
      <c r="B25" t="s">
        <v>61</v>
      </c>
      <c r="C25" t="s">
        <v>55</v>
      </c>
      <c r="D25" t="str">
        <f t="shared" si="1"/>
        <v>(12 AND (4 OR 5 OR 6 OR 7 OR 8 OR 9 OR 10 OR 11 OR 13 OR 14 OR 15)) and 1</v>
      </c>
      <c r="E25" t="str">
        <f t="shared" si="2"/>
        <v>(12 AND (4 OR 5 OR 6 OR 7 OR 8 OR 9 OR 10 OR 11 OR 13 OR 14 OR 15)) and 1 and 2</v>
      </c>
      <c r="F25" t="str">
        <f t="shared" si="3"/>
        <v>(12 AND (4 OR 5 OR 6 OR 7 OR 8 OR 9 OR 10 OR 11 OR 13 OR 14 OR 15)) and 1 and 2014*.yr.</v>
      </c>
      <c r="G25" t="str">
        <f t="shared" si="3"/>
        <v>(12 AND (4 OR 5 OR 6 OR 7 OR 8 OR 9 OR 10 OR 11 OR 13 OR 14 OR 15)) and 1 and 2015*.yr.</v>
      </c>
      <c r="H25" t="str">
        <f t="shared" si="3"/>
        <v>(12 AND (4 OR 5 OR 6 OR 7 OR 8 OR 9 OR 10 OR 11 OR 13 OR 14 OR 15)) and 1 and 2016*.yr.</v>
      </c>
      <c r="I25" t="str">
        <f t="shared" si="3"/>
        <v>(12 AND (4 OR 5 OR 6 OR 7 OR 8 OR 9 OR 10 OR 11 OR 13 OR 14 OR 15)) and 1 and 2017*.yr.</v>
      </c>
      <c r="J25" t="str">
        <f t="shared" si="3"/>
        <v>(12 AND (4 OR 5 OR 6 OR 7 OR 8 OR 9 OR 10 OR 11 OR 13 OR 14 OR 15)) and 1 and 2018*.yr.</v>
      </c>
      <c r="K25" t="str">
        <f t="shared" si="3"/>
        <v>(12 AND (4 OR 5 OR 6 OR 7 OR 8 OR 9 OR 10 OR 11 OR 13 OR 14 OR 15)) and 1 and 2019*.yr.</v>
      </c>
      <c r="L25" t="str">
        <f t="shared" si="3"/>
        <v>(12 AND (4 OR 5 OR 6 OR 7 OR 8 OR 9 OR 10 OR 11 OR 13 OR 14 OR 15)) and 1 and 2020*.yr.</v>
      </c>
      <c r="M25" t="str">
        <f t="shared" si="3"/>
        <v>(12 AND (4 OR 5 OR 6 OR 7 OR 8 OR 9 OR 10 OR 11 OR 13 OR 14 OR 15)) and 1 and 2021*.yr.</v>
      </c>
      <c r="N25" t="str">
        <f t="shared" si="3"/>
        <v>(12 AND (4 OR 5 OR 6 OR 7 OR 8 OR 9 OR 10 OR 11 OR 13 OR 14 OR 15)) and 1 and 2022*.yr.</v>
      </c>
      <c r="O25" t="str">
        <f t="shared" si="3"/>
        <v>(12 AND (4 OR 5 OR 6 OR 7 OR 8 OR 9 OR 10 OR 11 OR 13 OR 14 OR 15)) and 1 and 2023*.yr.</v>
      </c>
      <c r="P25" t="str">
        <f t="shared" si="3"/>
        <v>(12 AND (4 OR 5 OR 6 OR 7 OR 8 OR 9 OR 10 OR 11 OR 13 OR 14 OR 15)) and 1 and 2024*.yr.</v>
      </c>
    </row>
    <row r="26" spans="1:16" x14ac:dyDescent="0.3">
      <c r="A26" s="1">
        <v>25</v>
      </c>
      <c r="B26" t="s">
        <v>69</v>
      </c>
      <c r="C26" t="s">
        <v>56</v>
      </c>
      <c r="D26" t="str">
        <f t="shared" si="1"/>
        <v>(13 AND (4 OR 5 OR 6 OR 7 OR 8 OR 9 OR 10 OR 11 OR 12 OR 14 OR 15)) and 1</v>
      </c>
      <c r="E26" t="str">
        <f t="shared" si="2"/>
        <v>(13 AND (4 OR 5 OR 6 OR 7 OR 8 OR 9 OR 10 OR 11 OR 12 OR 14 OR 15)) and 1 and 2</v>
      </c>
      <c r="F26" t="str">
        <f t="shared" si="3"/>
        <v>(13 AND (4 OR 5 OR 6 OR 7 OR 8 OR 9 OR 10 OR 11 OR 12 OR 14 OR 15)) and 1 and 2014*.yr.</v>
      </c>
      <c r="G26" t="str">
        <f t="shared" si="3"/>
        <v>(13 AND (4 OR 5 OR 6 OR 7 OR 8 OR 9 OR 10 OR 11 OR 12 OR 14 OR 15)) and 1 and 2015*.yr.</v>
      </c>
      <c r="H26" t="str">
        <f t="shared" si="3"/>
        <v>(13 AND (4 OR 5 OR 6 OR 7 OR 8 OR 9 OR 10 OR 11 OR 12 OR 14 OR 15)) and 1 and 2016*.yr.</v>
      </c>
      <c r="I26" t="str">
        <f t="shared" si="3"/>
        <v>(13 AND (4 OR 5 OR 6 OR 7 OR 8 OR 9 OR 10 OR 11 OR 12 OR 14 OR 15)) and 1 and 2017*.yr.</v>
      </c>
      <c r="J26" t="str">
        <f t="shared" si="3"/>
        <v>(13 AND (4 OR 5 OR 6 OR 7 OR 8 OR 9 OR 10 OR 11 OR 12 OR 14 OR 15)) and 1 and 2018*.yr.</v>
      </c>
      <c r="K26" t="str">
        <f t="shared" si="3"/>
        <v>(13 AND (4 OR 5 OR 6 OR 7 OR 8 OR 9 OR 10 OR 11 OR 12 OR 14 OR 15)) and 1 and 2019*.yr.</v>
      </c>
      <c r="L26" t="str">
        <f t="shared" si="3"/>
        <v>(13 AND (4 OR 5 OR 6 OR 7 OR 8 OR 9 OR 10 OR 11 OR 12 OR 14 OR 15)) and 1 and 2020*.yr.</v>
      </c>
      <c r="M26" t="str">
        <f t="shared" si="3"/>
        <v>(13 AND (4 OR 5 OR 6 OR 7 OR 8 OR 9 OR 10 OR 11 OR 12 OR 14 OR 15)) and 1 and 2021*.yr.</v>
      </c>
      <c r="N26" t="str">
        <f t="shared" si="3"/>
        <v>(13 AND (4 OR 5 OR 6 OR 7 OR 8 OR 9 OR 10 OR 11 OR 12 OR 14 OR 15)) and 1 and 2022*.yr.</v>
      </c>
      <c r="O26" t="str">
        <f t="shared" si="3"/>
        <v>(13 AND (4 OR 5 OR 6 OR 7 OR 8 OR 9 OR 10 OR 11 OR 12 OR 14 OR 15)) and 1 and 2023*.yr.</v>
      </c>
      <c r="P26" t="str">
        <f t="shared" si="3"/>
        <v>(13 AND (4 OR 5 OR 6 OR 7 OR 8 OR 9 OR 10 OR 11 OR 12 OR 14 OR 15)) and 1 and 2024*.yr.</v>
      </c>
    </row>
    <row r="27" spans="1:16" x14ac:dyDescent="0.3">
      <c r="A27" s="1">
        <v>26</v>
      </c>
      <c r="B27" t="s">
        <v>70</v>
      </c>
      <c r="C27" t="s">
        <v>57</v>
      </c>
      <c r="D27" t="str">
        <f t="shared" si="1"/>
        <v>(14 AND (4 OR 5 OR 6 OR 7 OR 8 OR 9 OR 10 OR 11 OR 12 OR 13 OR 15)) and 1</v>
      </c>
      <c r="E27" t="str">
        <f t="shared" si="2"/>
        <v>(14 AND (4 OR 5 OR 6 OR 7 OR 8 OR 9 OR 10 OR 11 OR 12 OR 13 OR 15)) and 1 and 2</v>
      </c>
      <c r="F27" t="str">
        <f t="shared" si="3"/>
        <v>(14 AND (4 OR 5 OR 6 OR 7 OR 8 OR 9 OR 10 OR 11 OR 12 OR 13 OR 15)) and 1 and 2014*.yr.</v>
      </c>
      <c r="G27" t="str">
        <f t="shared" si="3"/>
        <v>(14 AND (4 OR 5 OR 6 OR 7 OR 8 OR 9 OR 10 OR 11 OR 12 OR 13 OR 15)) and 1 and 2015*.yr.</v>
      </c>
      <c r="H27" t="str">
        <f t="shared" si="3"/>
        <v>(14 AND (4 OR 5 OR 6 OR 7 OR 8 OR 9 OR 10 OR 11 OR 12 OR 13 OR 15)) and 1 and 2016*.yr.</v>
      </c>
      <c r="I27" t="str">
        <f t="shared" si="3"/>
        <v>(14 AND (4 OR 5 OR 6 OR 7 OR 8 OR 9 OR 10 OR 11 OR 12 OR 13 OR 15)) and 1 and 2017*.yr.</v>
      </c>
      <c r="J27" t="str">
        <f t="shared" si="3"/>
        <v>(14 AND (4 OR 5 OR 6 OR 7 OR 8 OR 9 OR 10 OR 11 OR 12 OR 13 OR 15)) and 1 and 2018*.yr.</v>
      </c>
      <c r="K27" t="str">
        <f t="shared" si="3"/>
        <v>(14 AND (4 OR 5 OR 6 OR 7 OR 8 OR 9 OR 10 OR 11 OR 12 OR 13 OR 15)) and 1 and 2019*.yr.</v>
      </c>
      <c r="L27" t="str">
        <f t="shared" si="3"/>
        <v>(14 AND (4 OR 5 OR 6 OR 7 OR 8 OR 9 OR 10 OR 11 OR 12 OR 13 OR 15)) and 1 and 2020*.yr.</v>
      </c>
      <c r="M27" t="str">
        <f t="shared" si="3"/>
        <v>(14 AND (4 OR 5 OR 6 OR 7 OR 8 OR 9 OR 10 OR 11 OR 12 OR 13 OR 15)) and 1 and 2021*.yr.</v>
      </c>
      <c r="N27" t="str">
        <f t="shared" si="3"/>
        <v>(14 AND (4 OR 5 OR 6 OR 7 OR 8 OR 9 OR 10 OR 11 OR 12 OR 13 OR 15)) and 1 and 2022*.yr.</v>
      </c>
      <c r="O27" t="str">
        <f t="shared" si="3"/>
        <v>(14 AND (4 OR 5 OR 6 OR 7 OR 8 OR 9 OR 10 OR 11 OR 12 OR 13 OR 15)) and 1 and 2023*.yr.</v>
      </c>
      <c r="P27" t="str">
        <f t="shared" si="3"/>
        <v>(14 AND (4 OR 5 OR 6 OR 7 OR 8 OR 9 OR 10 OR 11 OR 12 OR 13 OR 15)) and 1 and 2024*.yr.</v>
      </c>
    </row>
    <row r="28" spans="1:16" x14ac:dyDescent="0.3">
      <c r="A28" s="1">
        <v>27</v>
      </c>
      <c r="B28" t="s">
        <v>71</v>
      </c>
      <c r="C28" t="s">
        <v>58</v>
      </c>
      <c r="D28" t="str">
        <f t="shared" si="1"/>
        <v>(15 AND (4 OR 5 OR 6 OR 7 OR 8 OR 9 OR 10 OR 11 OR 12 OR 13 OR 14)) and 1</v>
      </c>
      <c r="E28" t="str">
        <f t="shared" si="2"/>
        <v>(15 AND (4 OR 5 OR 6 OR 7 OR 8 OR 9 OR 10 OR 11 OR 12 OR 13 OR 14)) and 1 and 2</v>
      </c>
      <c r="F28" t="str">
        <f t="shared" si="3"/>
        <v>(15 AND (4 OR 5 OR 6 OR 7 OR 8 OR 9 OR 10 OR 11 OR 12 OR 13 OR 14)) and 1 and 2014*.yr.</v>
      </c>
      <c r="G28" t="str">
        <f t="shared" si="3"/>
        <v>(15 AND (4 OR 5 OR 6 OR 7 OR 8 OR 9 OR 10 OR 11 OR 12 OR 13 OR 14)) and 1 and 2015*.yr.</v>
      </c>
      <c r="H28" t="str">
        <f t="shared" si="3"/>
        <v>(15 AND (4 OR 5 OR 6 OR 7 OR 8 OR 9 OR 10 OR 11 OR 12 OR 13 OR 14)) and 1 and 2016*.yr.</v>
      </c>
      <c r="I28" t="str">
        <f t="shared" si="3"/>
        <v>(15 AND (4 OR 5 OR 6 OR 7 OR 8 OR 9 OR 10 OR 11 OR 12 OR 13 OR 14)) and 1 and 2017*.yr.</v>
      </c>
      <c r="J28" t="str">
        <f t="shared" si="3"/>
        <v>(15 AND (4 OR 5 OR 6 OR 7 OR 8 OR 9 OR 10 OR 11 OR 12 OR 13 OR 14)) and 1 and 2018*.yr.</v>
      </c>
      <c r="K28" t="str">
        <f t="shared" si="3"/>
        <v>(15 AND (4 OR 5 OR 6 OR 7 OR 8 OR 9 OR 10 OR 11 OR 12 OR 13 OR 14)) and 1 and 2019*.yr.</v>
      </c>
      <c r="L28" t="str">
        <f t="shared" si="3"/>
        <v>(15 AND (4 OR 5 OR 6 OR 7 OR 8 OR 9 OR 10 OR 11 OR 12 OR 13 OR 14)) and 1 and 2020*.yr.</v>
      </c>
      <c r="M28" t="str">
        <f t="shared" si="3"/>
        <v>(15 AND (4 OR 5 OR 6 OR 7 OR 8 OR 9 OR 10 OR 11 OR 12 OR 13 OR 14)) and 1 and 2021*.yr.</v>
      </c>
      <c r="N28" t="str">
        <f t="shared" si="3"/>
        <v>(15 AND (4 OR 5 OR 6 OR 7 OR 8 OR 9 OR 10 OR 11 OR 12 OR 13 OR 14)) and 1 and 2022*.yr.</v>
      </c>
      <c r="O28" t="str">
        <f t="shared" si="3"/>
        <v>(15 AND (4 OR 5 OR 6 OR 7 OR 8 OR 9 OR 10 OR 11 OR 12 OR 13 OR 14)) and 1 and 2023*.yr.</v>
      </c>
      <c r="P28" t="str">
        <f t="shared" si="3"/>
        <v>(15 AND (4 OR 5 OR 6 OR 7 OR 8 OR 9 OR 10 OR 11 OR 12 OR 13 OR 14)) and 1 and 2024*.yr.</v>
      </c>
    </row>
  </sheetData>
  <phoneticPr fontId="16"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583C2-185C-4421-BBF9-7DA97ADAB7F8}">
  <sheetPr>
    <tabColor theme="9" tint="-0.249977111117893"/>
  </sheetPr>
  <dimension ref="A1:O44"/>
  <sheetViews>
    <sheetView zoomScale="70" zoomScaleNormal="70" workbookViewId="0">
      <selection activeCell="AN26" sqref="AM26:AN26"/>
    </sheetView>
  </sheetViews>
  <sheetFormatPr defaultRowHeight="14" x14ac:dyDescent="0.3"/>
  <cols>
    <col min="1" max="1" width="28.4140625" customWidth="1"/>
    <col min="2" max="3" width="15.58203125" customWidth="1"/>
    <col min="4" max="4" width="16.83203125" customWidth="1"/>
    <col min="5" max="15" width="9.4140625" customWidth="1"/>
  </cols>
  <sheetData>
    <row r="1" spans="1:15" x14ac:dyDescent="0.3">
      <c r="A1" t="s">
        <v>21</v>
      </c>
      <c r="B1" t="s">
        <v>20</v>
      </c>
      <c r="C1" t="s">
        <v>2</v>
      </c>
      <c r="D1" t="s">
        <v>3</v>
      </c>
      <c r="E1" t="s">
        <v>22</v>
      </c>
      <c r="F1" t="s">
        <v>23</v>
      </c>
      <c r="G1" t="s">
        <v>24</v>
      </c>
      <c r="H1" t="s">
        <v>25</v>
      </c>
      <c r="I1" t="s">
        <v>26</v>
      </c>
      <c r="J1" t="s">
        <v>27</v>
      </c>
      <c r="K1" t="s">
        <v>28</v>
      </c>
      <c r="L1" t="s">
        <v>29</v>
      </c>
      <c r="M1" t="s">
        <v>30</v>
      </c>
      <c r="N1" t="s">
        <v>31</v>
      </c>
      <c r="O1" t="s">
        <v>32</v>
      </c>
    </row>
    <row r="2" spans="1:15" x14ac:dyDescent="0.3">
      <c r="A2" t="s">
        <v>72</v>
      </c>
      <c r="B2">
        <v>5778420</v>
      </c>
      <c r="C2">
        <v>48755</v>
      </c>
      <c r="D2">
        <v>37729</v>
      </c>
      <c r="E2">
        <v>2469</v>
      </c>
      <c r="F2">
        <v>2635</v>
      </c>
      <c r="G2">
        <v>2404</v>
      </c>
      <c r="H2">
        <v>2389</v>
      </c>
      <c r="I2">
        <v>2788</v>
      </c>
      <c r="J2">
        <v>3257</v>
      </c>
      <c r="K2">
        <v>3845</v>
      </c>
      <c r="L2">
        <v>4151</v>
      </c>
      <c r="M2">
        <v>4577</v>
      </c>
      <c r="N2">
        <v>4650</v>
      </c>
      <c r="O2">
        <v>4564</v>
      </c>
    </row>
    <row r="3" spans="1:15" x14ac:dyDescent="0.3">
      <c r="A3" t="s">
        <v>73</v>
      </c>
      <c r="B3">
        <v>1420632</v>
      </c>
      <c r="C3">
        <v>23892</v>
      </c>
      <c r="D3">
        <v>17775</v>
      </c>
      <c r="E3">
        <v>1261</v>
      </c>
      <c r="F3">
        <v>1264</v>
      </c>
      <c r="G3">
        <v>1214</v>
      </c>
      <c r="H3">
        <v>1141</v>
      </c>
      <c r="I3">
        <v>1386</v>
      </c>
      <c r="J3">
        <v>1608</v>
      </c>
      <c r="K3">
        <v>1811</v>
      </c>
      <c r="L3">
        <v>1970</v>
      </c>
      <c r="M3">
        <v>2065</v>
      </c>
      <c r="N3">
        <v>2115</v>
      </c>
      <c r="O3">
        <v>1940</v>
      </c>
    </row>
    <row r="4" spans="1:15" x14ac:dyDescent="0.3">
      <c r="A4" t="s">
        <v>36</v>
      </c>
      <c r="B4">
        <v>325886</v>
      </c>
      <c r="C4">
        <v>2597</v>
      </c>
      <c r="D4">
        <v>2029</v>
      </c>
      <c r="E4">
        <v>142</v>
      </c>
      <c r="F4">
        <v>159</v>
      </c>
      <c r="G4">
        <v>132</v>
      </c>
      <c r="H4">
        <v>142</v>
      </c>
      <c r="I4">
        <v>170</v>
      </c>
      <c r="J4">
        <v>188</v>
      </c>
      <c r="K4">
        <v>211</v>
      </c>
      <c r="L4">
        <v>226</v>
      </c>
      <c r="M4">
        <v>221</v>
      </c>
      <c r="N4">
        <v>206</v>
      </c>
      <c r="O4">
        <v>232</v>
      </c>
    </row>
    <row r="5" spans="1:15" x14ac:dyDescent="0.3">
      <c r="A5" t="s">
        <v>74</v>
      </c>
      <c r="B5">
        <v>483419</v>
      </c>
      <c r="C5">
        <v>4603</v>
      </c>
      <c r="D5">
        <v>3554</v>
      </c>
      <c r="E5">
        <v>308</v>
      </c>
      <c r="F5">
        <v>336</v>
      </c>
      <c r="G5">
        <v>243</v>
      </c>
      <c r="H5">
        <v>221</v>
      </c>
      <c r="I5">
        <v>222</v>
      </c>
      <c r="J5">
        <v>274</v>
      </c>
      <c r="K5">
        <v>277</v>
      </c>
      <c r="L5">
        <v>361</v>
      </c>
      <c r="M5">
        <v>397</v>
      </c>
      <c r="N5">
        <v>470</v>
      </c>
      <c r="O5">
        <v>445</v>
      </c>
    </row>
    <row r="6" spans="1:15" x14ac:dyDescent="0.3">
      <c r="A6" t="s">
        <v>37</v>
      </c>
      <c r="B6">
        <v>1436469</v>
      </c>
      <c r="C6">
        <v>7909</v>
      </c>
      <c r="D6">
        <v>5992</v>
      </c>
      <c r="E6">
        <v>451</v>
      </c>
      <c r="F6">
        <v>497</v>
      </c>
      <c r="G6">
        <v>414</v>
      </c>
      <c r="H6">
        <v>404</v>
      </c>
      <c r="I6">
        <v>449</v>
      </c>
      <c r="J6">
        <v>470</v>
      </c>
      <c r="K6">
        <v>565</v>
      </c>
      <c r="L6">
        <v>592</v>
      </c>
      <c r="M6">
        <v>687</v>
      </c>
      <c r="N6">
        <v>671</v>
      </c>
      <c r="O6">
        <v>792</v>
      </c>
    </row>
    <row r="7" spans="1:15" x14ac:dyDescent="0.3">
      <c r="A7" t="s">
        <v>39</v>
      </c>
      <c r="B7">
        <v>362636</v>
      </c>
      <c r="C7">
        <v>1912</v>
      </c>
      <c r="D7">
        <v>1772</v>
      </c>
      <c r="E7">
        <v>51</v>
      </c>
      <c r="F7">
        <v>51</v>
      </c>
      <c r="G7">
        <v>66</v>
      </c>
      <c r="H7">
        <v>62</v>
      </c>
      <c r="I7">
        <v>99</v>
      </c>
      <c r="J7">
        <v>142</v>
      </c>
      <c r="K7">
        <v>286</v>
      </c>
      <c r="L7">
        <v>256</v>
      </c>
      <c r="M7">
        <v>257</v>
      </c>
      <c r="N7">
        <v>244</v>
      </c>
      <c r="O7">
        <v>258</v>
      </c>
    </row>
    <row r="8" spans="1:15" x14ac:dyDescent="0.3">
      <c r="A8" t="s">
        <v>40</v>
      </c>
      <c r="B8">
        <v>374835</v>
      </c>
      <c r="C8">
        <v>2529</v>
      </c>
      <c r="D8">
        <v>1959</v>
      </c>
      <c r="E8">
        <v>84</v>
      </c>
      <c r="F8">
        <v>125</v>
      </c>
      <c r="G8">
        <v>136</v>
      </c>
      <c r="H8">
        <v>153</v>
      </c>
      <c r="I8">
        <v>138</v>
      </c>
      <c r="J8">
        <v>183</v>
      </c>
      <c r="K8">
        <v>162</v>
      </c>
      <c r="L8">
        <v>204</v>
      </c>
      <c r="M8">
        <v>246</v>
      </c>
      <c r="N8">
        <v>252</v>
      </c>
      <c r="O8">
        <v>276</v>
      </c>
    </row>
    <row r="9" spans="1:15" x14ac:dyDescent="0.3">
      <c r="A9" t="s">
        <v>6</v>
      </c>
      <c r="B9">
        <v>296398</v>
      </c>
      <c r="C9">
        <v>995</v>
      </c>
      <c r="D9">
        <v>872</v>
      </c>
      <c r="E9">
        <v>25</v>
      </c>
      <c r="F9">
        <v>35</v>
      </c>
      <c r="G9">
        <v>49</v>
      </c>
      <c r="H9">
        <v>59</v>
      </c>
      <c r="I9">
        <v>59</v>
      </c>
      <c r="J9">
        <v>68</v>
      </c>
      <c r="K9">
        <v>99</v>
      </c>
      <c r="L9">
        <v>115</v>
      </c>
      <c r="M9">
        <v>141</v>
      </c>
      <c r="N9">
        <v>123</v>
      </c>
      <c r="O9">
        <v>99</v>
      </c>
    </row>
    <row r="10" spans="1:15" x14ac:dyDescent="0.3">
      <c r="A10" t="s">
        <v>41</v>
      </c>
      <c r="B10">
        <v>171406</v>
      </c>
      <c r="C10">
        <v>933</v>
      </c>
      <c r="D10">
        <v>819</v>
      </c>
      <c r="E10">
        <v>34</v>
      </c>
      <c r="F10">
        <v>36</v>
      </c>
      <c r="G10">
        <v>32</v>
      </c>
      <c r="H10">
        <v>51</v>
      </c>
      <c r="I10">
        <v>66</v>
      </c>
      <c r="J10">
        <v>72</v>
      </c>
      <c r="K10">
        <v>95</v>
      </c>
      <c r="L10">
        <v>99</v>
      </c>
      <c r="M10">
        <v>110</v>
      </c>
      <c r="N10">
        <v>114</v>
      </c>
      <c r="O10">
        <v>110</v>
      </c>
    </row>
    <row r="11" spans="1:15" x14ac:dyDescent="0.3">
      <c r="A11" t="s">
        <v>38</v>
      </c>
      <c r="B11">
        <v>442956</v>
      </c>
      <c r="C11">
        <v>1301</v>
      </c>
      <c r="D11">
        <v>1096</v>
      </c>
      <c r="E11">
        <v>45</v>
      </c>
      <c r="F11">
        <v>57</v>
      </c>
      <c r="G11">
        <v>66</v>
      </c>
      <c r="H11">
        <v>84</v>
      </c>
      <c r="I11">
        <v>91</v>
      </c>
      <c r="J11">
        <v>95</v>
      </c>
      <c r="K11">
        <v>120</v>
      </c>
      <c r="L11">
        <v>113</v>
      </c>
      <c r="M11">
        <v>128</v>
      </c>
      <c r="N11">
        <v>146</v>
      </c>
      <c r="O11">
        <v>151</v>
      </c>
    </row>
    <row r="12" spans="1:15" x14ac:dyDescent="0.3">
      <c r="A12" t="s">
        <v>11</v>
      </c>
      <c r="B12">
        <v>251461</v>
      </c>
      <c r="C12">
        <v>2052</v>
      </c>
      <c r="D12">
        <v>1815</v>
      </c>
      <c r="E12">
        <v>76</v>
      </c>
      <c r="F12">
        <v>69</v>
      </c>
      <c r="G12">
        <v>75</v>
      </c>
      <c r="H12">
        <v>108</v>
      </c>
      <c r="I12">
        <v>138</v>
      </c>
      <c r="J12">
        <v>129</v>
      </c>
      <c r="K12">
        <v>194</v>
      </c>
      <c r="L12">
        <v>253</v>
      </c>
      <c r="M12">
        <v>244</v>
      </c>
      <c r="N12">
        <v>282</v>
      </c>
      <c r="O12">
        <v>247</v>
      </c>
    </row>
    <row r="13" spans="1:15" x14ac:dyDescent="0.3">
      <c r="A13" t="s">
        <v>14</v>
      </c>
      <c r="B13">
        <v>277011</v>
      </c>
      <c r="C13">
        <v>1991</v>
      </c>
      <c r="D13">
        <v>1512</v>
      </c>
      <c r="E13">
        <v>99</v>
      </c>
      <c r="F13">
        <v>98</v>
      </c>
      <c r="G13">
        <v>87</v>
      </c>
      <c r="H13">
        <v>83</v>
      </c>
      <c r="I13">
        <v>112</v>
      </c>
      <c r="J13">
        <v>122</v>
      </c>
      <c r="K13">
        <v>151</v>
      </c>
      <c r="L13">
        <v>134</v>
      </c>
      <c r="M13">
        <v>231</v>
      </c>
      <c r="N13">
        <v>209</v>
      </c>
      <c r="O13">
        <v>186</v>
      </c>
    </row>
    <row r="14" spans="1:15" x14ac:dyDescent="0.3">
      <c r="A14" t="s">
        <v>42</v>
      </c>
      <c r="B14">
        <v>357879</v>
      </c>
      <c r="C14">
        <v>1283</v>
      </c>
      <c r="D14">
        <v>1127</v>
      </c>
      <c r="E14">
        <v>41</v>
      </c>
      <c r="F14">
        <v>58</v>
      </c>
      <c r="G14">
        <v>49</v>
      </c>
      <c r="H14">
        <v>51</v>
      </c>
      <c r="I14">
        <v>83</v>
      </c>
      <c r="J14">
        <v>100</v>
      </c>
      <c r="K14">
        <v>125</v>
      </c>
      <c r="L14">
        <v>149</v>
      </c>
      <c r="M14">
        <v>126</v>
      </c>
      <c r="N14">
        <v>149</v>
      </c>
      <c r="O14">
        <v>196</v>
      </c>
    </row>
    <row r="15" spans="1:15" x14ac:dyDescent="0.3">
      <c r="A15" t="s">
        <v>60</v>
      </c>
      <c r="B15">
        <v>154511</v>
      </c>
      <c r="C15">
        <v>1201</v>
      </c>
      <c r="D15">
        <v>923</v>
      </c>
      <c r="E15">
        <v>63</v>
      </c>
      <c r="F15">
        <v>51</v>
      </c>
      <c r="G15">
        <v>52</v>
      </c>
      <c r="H15">
        <v>55</v>
      </c>
      <c r="I15">
        <v>79</v>
      </c>
      <c r="J15">
        <v>90</v>
      </c>
      <c r="K15">
        <v>95</v>
      </c>
      <c r="L15">
        <v>95</v>
      </c>
      <c r="M15">
        <v>104</v>
      </c>
      <c r="N15">
        <v>109</v>
      </c>
      <c r="O15">
        <v>130</v>
      </c>
    </row>
    <row r="16" spans="1:15" x14ac:dyDescent="0.3">
      <c r="A16" t="s">
        <v>62</v>
      </c>
      <c r="B16">
        <v>89698</v>
      </c>
      <c r="C16">
        <v>528</v>
      </c>
      <c r="D16">
        <v>419</v>
      </c>
      <c r="E16">
        <v>31</v>
      </c>
      <c r="F16">
        <v>28</v>
      </c>
      <c r="G16">
        <v>26</v>
      </c>
      <c r="H16">
        <v>27</v>
      </c>
      <c r="I16">
        <v>39</v>
      </c>
      <c r="J16">
        <v>39</v>
      </c>
      <c r="K16">
        <v>34</v>
      </c>
      <c r="L16">
        <v>45</v>
      </c>
      <c r="M16">
        <v>48</v>
      </c>
      <c r="N16">
        <v>48</v>
      </c>
      <c r="O16">
        <v>54</v>
      </c>
    </row>
    <row r="17" spans="1:15" x14ac:dyDescent="0.3">
      <c r="A17" t="s">
        <v>63</v>
      </c>
      <c r="B17">
        <v>89639</v>
      </c>
      <c r="C17">
        <v>760</v>
      </c>
      <c r="D17">
        <v>562</v>
      </c>
      <c r="E17">
        <v>57</v>
      </c>
      <c r="F17">
        <v>72</v>
      </c>
      <c r="G17">
        <v>46</v>
      </c>
      <c r="H17">
        <v>31</v>
      </c>
      <c r="I17">
        <v>40</v>
      </c>
      <c r="J17">
        <v>48</v>
      </c>
      <c r="K17">
        <v>42</v>
      </c>
      <c r="L17">
        <v>56</v>
      </c>
      <c r="M17">
        <v>47</v>
      </c>
      <c r="N17">
        <v>58</v>
      </c>
      <c r="O17">
        <v>65</v>
      </c>
    </row>
    <row r="18" spans="1:15" x14ac:dyDescent="0.3">
      <c r="A18" t="s">
        <v>64</v>
      </c>
      <c r="B18">
        <v>196189</v>
      </c>
      <c r="C18">
        <v>1282</v>
      </c>
      <c r="D18">
        <v>1005</v>
      </c>
      <c r="E18">
        <v>76</v>
      </c>
      <c r="F18">
        <v>99</v>
      </c>
      <c r="G18">
        <v>63</v>
      </c>
      <c r="H18">
        <v>60</v>
      </c>
      <c r="I18">
        <v>90</v>
      </c>
      <c r="J18">
        <v>73</v>
      </c>
      <c r="K18">
        <v>98</v>
      </c>
      <c r="L18">
        <v>102</v>
      </c>
      <c r="M18">
        <v>100</v>
      </c>
      <c r="N18">
        <v>119</v>
      </c>
      <c r="O18">
        <v>125</v>
      </c>
    </row>
    <row r="19" spans="1:15" x14ac:dyDescent="0.3">
      <c r="A19" t="s">
        <v>65</v>
      </c>
      <c r="B19">
        <v>46546</v>
      </c>
      <c r="C19">
        <v>200</v>
      </c>
      <c r="D19">
        <v>173</v>
      </c>
      <c r="E19">
        <v>10</v>
      </c>
      <c r="F19">
        <v>10</v>
      </c>
      <c r="G19">
        <v>16</v>
      </c>
      <c r="H19">
        <v>3</v>
      </c>
      <c r="I19">
        <v>9</v>
      </c>
      <c r="J19">
        <v>16</v>
      </c>
      <c r="K19">
        <v>22</v>
      </c>
      <c r="L19">
        <v>28</v>
      </c>
      <c r="M19">
        <v>23</v>
      </c>
      <c r="N19">
        <v>13</v>
      </c>
      <c r="O19">
        <v>23</v>
      </c>
    </row>
    <row r="20" spans="1:15" x14ac:dyDescent="0.3">
      <c r="A20" t="s">
        <v>66</v>
      </c>
      <c r="B20">
        <v>59416</v>
      </c>
      <c r="C20">
        <v>342</v>
      </c>
      <c r="D20">
        <v>276</v>
      </c>
      <c r="E20">
        <v>13</v>
      </c>
      <c r="F20">
        <v>15</v>
      </c>
      <c r="G20">
        <v>27</v>
      </c>
      <c r="H20">
        <v>23</v>
      </c>
      <c r="I20">
        <v>19</v>
      </c>
      <c r="J20">
        <v>18</v>
      </c>
      <c r="K20">
        <v>18</v>
      </c>
      <c r="L20">
        <v>32</v>
      </c>
      <c r="M20">
        <v>33</v>
      </c>
      <c r="N20">
        <v>43</v>
      </c>
      <c r="O20">
        <v>35</v>
      </c>
    </row>
    <row r="21" spans="1:15" x14ac:dyDescent="0.3">
      <c r="A21" t="s">
        <v>67</v>
      </c>
      <c r="B21">
        <v>40943</v>
      </c>
      <c r="C21">
        <v>221</v>
      </c>
      <c r="D21">
        <v>176</v>
      </c>
      <c r="E21">
        <v>9</v>
      </c>
      <c r="F21">
        <v>12</v>
      </c>
      <c r="G21">
        <v>15</v>
      </c>
      <c r="H21">
        <v>16</v>
      </c>
      <c r="I21">
        <v>14</v>
      </c>
      <c r="J21">
        <v>12</v>
      </c>
      <c r="K21">
        <v>16</v>
      </c>
      <c r="L21">
        <v>21</v>
      </c>
      <c r="M21">
        <v>19</v>
      </c>
      <c r="N21">
        <v>23</v>
      </c>
      <c r="O21">
        <v>19</v>
      </c>
    </row>
    <row r="22" spans="1:15" x14ac:dyDescent="0.3">
      <c r="A22" t="s">
        <v>68</v>
      </c>
      <c r="B22">
        <v>35786</v>
      </c>
      <c r="C22">
        <v>143</v>
      </c>
      <c r="D22">
        <v>121</v>
      </c>
      <c r="E22">
        <v>6</v>
      </c>
      <c r="F22">
        <v>8</v>
      </c>
      <c r="G22">
        <v>2</v>
      </c>
      <c r="H22">
        <v>12</v>
      </c>
      <c r="I22">
        <v>4</v>
      </c>
      <c r="J22">
        <v>9</v>
      </c>
      <c r="K22">
        <v>14</v>
      </c>
      <c r="L22">
        <v>20</v>
      </c>
      <c r="M22">
        <v>14</v>
      </c>
      <c r="N22">
        <v>9</v>
      </c>
      <c r="O22">
        <v>23</v>
      </c>
    </row>
    <row r="23" spans="1:15" x14ac:dyDescent="0.3">
      <c r="A23" t="s">
        <v>61</v>
      </c>
      <c r="B23">
        <v>86570</v>
      </c>
      <c r="C23">
        <v>325</v>
      </c>
      <c r="D23">
        <v>269</v>
      </c>
      <c r="E23">
        <v>12</v>
      </c>
      <c r="F23">
        <v>14</v>
      </c>
      <c r="G23">
        <v>14</v>
      </c>
      <c r="H23">
        <v>17</v>
      </c>
      <c r="I23">
        <v>34</v>
      </c>
      <c r="J23">
        <v>18</v>
      </c>
      <c r="K23">
        <v>27</v>
      </c>
      <c r="L23">
        <v>29</v>
      </c>
      <c r="M23">
        <v>29</v>
      </c>
      <c r="N23">
        <v>37</v>
      </c>
      <c r="O23">
        <v>38</v>
      </c>
    </row>
    <row r="24" spans="1:15" x14ac:dyDescent="0.3">
      <c r="A24" t="s">
        <v>69</v>
      </c>
      <c r="B24">
        <v>42127</v>
      </c>
      <c r="C24">
        <v>395</v>
      </c>
      <c r="D24">
        <v>324</v>
      </c>
      <c r="E24">
        <v>17</v>
      </c>
      <c r="F24">
        <v>19</v>
      </c>
      <c r="G24">
        <v>19</v>
      </c>
      <c r="H24">
        <v>24</v>
      </c>
      <c r="I24">
        <v>51</v>
      </c>
      <c r="J24">
        <v>15</v>
      </c>
      <c r="K24">
        <v>36</v>
      </c>
      <c r="L24">
        <v>45</v>
      </c>
      <c r="M24">
        <v>28</v>
      </c>
      <c r="N24">
        <v>42</v>
      </c>
      <c r="O24">
        <v>28</v>
      </c>
    </row>
    <row r="25" spans="1:15" x14ac:dyDescent="0.3">
      <c r="A25" t="s">
        <v>70</v>
      </c>
      <c r="B25">
        <v>46865</v>
      </c>
      <c r="C25">
        <v>283</v>
      </c>
      <c r="D25">
        <v>199</v>
      </c>
      <c r="E25">
        <v>12</v>
      </c>
      <c r="F25">
        <v>12</v>
      </c>
      <c r="G25">
        <v>13</v>
      </c>
      <c r="H25">
        <v>18</v>
      </c>
      <c r="I25">
        <v>18</v>
      </c>
      <c r="J25">
        <v>10</v>
      </c>
      <c r="K25">
        <v>18</v>
      </c>
      <c r="L25">
        <v>22</v>
      </c>
      <c r="M25">
        <v>26</v>
      </c>
      <c r="N25">
        <v>26</v>
      </c>
      <c r="O25">
        <v>24</v>
      </c>
    </row>
    <row r="26" spans="1:15" x14ac:dyDescent="0.3">
      <c r="A26" t="s">
        <v>71</v>
      </c>
      <c r="B26">
        <v>89109</v>
      </c>
      <c r="C26">
        <v>376</v>
      </c>
      <c r="D26">
        <v>319</v>
      </c>
      <c r="E26">
        <v>17</v>
      </c>
      <c r="F26">
        <v>12</v>
      </c>
      <c r="G26">
        <v>11</v>
      </c>
      <c r="H26">
        <v>18</v>
      </c>
      <c r="I26">
        <v>27</v>
      </c>
      <c r="J26">
        <v>21</v>
      </c>
      <c r="K26">
        <v>28</v>
      </c>
      <c r="L26">
        <v>47</v>
      </c>
      <c r="M26">
        <v>31</v>
      </c>
      <c r="N26">
        <v>46</v>
      </c>
      <c r="O26">
        <v>61</v>
      </c>
    </row>
    <row r="29" spans="1:15" x14ac:dyDescent="0.3">
      <c r="A29" t="s">
        <v>98</v>
      </c>
    </row>
    <row r="31" spans="1:15" x14ac:dyDescent="0.3">
      <c r="A31" s="3" t="s">
        <v>21</v>
      </c>
      <c r="B31" s="3" t="s">
        <v>22</v>
      </c>
      <c r="C31" s="3" t="s">
        <v>23</v>
      </c>
      <c r="D31" s="3" t="s">
        <v>24</v>
      </c>
      <c r="E31" s="3" t="s">
        <v>25</v>
      </c>
      <c r="F31" s="3" t="s">
        <v>26</v>
      </c>
      <c r="G31" s="3" t="s">
        <v>27</v>
      </c>
      <c r="H31" s="3" t="s">
        <v>28</v>
      </c>
      <c r="I31" s="3" t="s">
        <v>29</v>
      </c>
      <c r="J31" s="3" t="s">
        <v>30</v>
      </c>
      <c r="K31" s="3" t="s">
        <v>31</v>
      </c>
      <c r="L31" s="3" t="s">
        <v>32</v>
      </c>
    </row>
    <row r="32" spans="1:15" x14ac:dyDescent="0.3">
      <c r="A32" t="s">
        <v>73</v>
      </c>
      <c r="B32">
        <f t="shared" ref="B32:B42" si="0">E3-E15</f>
        <v>1198</v>
      </c>
      <c r="C32">
        <f t="shared" ref="C32:C42" si="1">F3-F15</f>
        <v>1213</v>
      </c>
      <c r="D32">
        <f t="shared" ref="D32:D42" si="2">G3-G15</f>
        <v>1162</v>
      </c>
      <c r="E32">
        <f t="shared" ref="E32:E42" si="3">H3-H15</f>
        <v>1086</v>
      </c>
      <c r="F32">
        <f t="shared" ref="F32:F42" si="4">I3-I15</f>
        <v>1307</v>
      </c>
      <c r="G32">
        <f t="shared" ref="G32:G42" si="5">J3-J15</f>
        <v>1518</v>
      </c>
      <c r="H32">
        <f t="shared" ref="H32:H42" si="6">K3-K15</f>
        <v>1716</v>
      </c>
      <c r="I32">
        <f t="shared" ref="I32:I42" si="7">L3-L15</f>
        <v>1875</v>
      </c>
      <c r="J32">
        <f t="shared" ref="J32:J42" si="8">M3-M15</f>
        <v>1961</v>
      </c>
      <c r="K32">
        <f t="shared" ref="K32:K42" si="9">N3-N15</f>
        <v>2006</v>
      </c>
      <c r="L32">
        <f t="shared" ref="L32:L42" si="10">O3-O15</f>
        <v>1810</v>
      </c>
    </row>
    <row r="33" spans="1:12" x14ac:dyDescent="0.3">
      <c r="A33" t="s">
        <v>36</v>
      </c>
      <c r="B33">
        <f t="shared" si="0"/>
        <v>111</v>
      </c>
      <c r="C33">
        <f t="shared" si="1"/>
        <v>131</v>
      </c>
      <c r="D33">
        <f t="shared" si="2"/>
        <v>106</v>
      </c>
      <c r="E33">
        <f t="shared" si="3"/>
        <v>115</v>
      </c>
      <c r="F33">
        <f t="shared" si="4"/>
        <v>131</v>
      </c>
      <c r="G33">
        <f t="shared" si="5"/>
        <v>149</v>
      </c>
      <c r="H33">
        <f t="shared" si="6"/>
        <v>177</v>
      </c>
      <c r="I33">
        <f t="shared" si="7"/>
        <v>181</v>
      </c>
      <c r="J33">
        <f t="shared" si="8"/>
        <v>173</v>
      </c>
      <c r="K33">
        <f t="shared" si="9"/>
        <v>158</v>
      </c>
      <c r="L33">
        <f t="shared" si="10"/>
        <v>178</v>
      </c>
    </row>
    <row r="34" spans="1:12" x14ac:dyDescent="0.3">
      <c r="A34" t="s">
        <v>74</v>
      </c>
      <c r="B34">
        <f t="shared" si="0"/>
        <v>251</v>
      </c>
      <c r="C34">
        <f t="shared" si="1"/>
        <v>264</v>
      </c>
      <c r="D34">
        <f t="shared" si="2"/>
        <v>197</v>
      </c>
      <c r="E34">
        <f t="shared" si="3"/>
        <v>190</v>
      </c>
      <c r="F34">
        <f t="shared" si="4"/>
        <v>182</v>
      </c>
      <c r="G34">
        <f t="shared" si="5"/>
        <v>226</v>
      </c>
      <c r="H34">
        <f t="shared" si="6"/>
        <v>235</v>
      </c>
      <c r="I34">
        <f t="shared" si="7"/>
        <v>305</v>
      </c>
      <c r="J34">
        <f t="shared" si="8"/>
        <v>350</v>
      </c>
      <c r="K34">
        <f t="shared" si="9"/>
        <v>412</v>
      </c>
      <c r="L34">
        <f t="shared" si="10"/>
        <v>380</v>
      </c>
    </row>
    <row r="35" spans="1:12" x14ac:dyDescent="0.3">
      <c r="A35" t="s">
        <v>37</v>
      </c>
      <c r="B35">
        <f t="shared" si="0"/>
        <v>375</v>
      </c>
      <c r="C35">
        <f t="shared" si="1"/>
        <v>398</v>
      </c>
      <c r="D35">
        <f t="shared" si="2"/>
        <v>351</v>
      </c>
      <c r="E35">
        <f t="shared" si="3"/>
        <v>344</v>
      </c>
      <c r="F35">
        <f t="shared" si="4"/>
        <v>359</v>
      </c>
      <c r="G35">
        <f t="shared" si="5"/>
        <v>397</v>
      </c>
      <c r="H35">
        <f t="shared" si="6"/>
        <v>467</v>
      </c>
      <c r="I35">
        <f t="shared" si="7"/>
        <v>490</v>
      </c>
      <c r="J35">
        <f t="shared" si="8"/>
        <v>587</v>
      </c>
      <c r="K35">
        <f t="shared" si="9"/>
        <v>552</v>
      </c>
      <c r="L35">
        <f t="shared" si="10"/>
        <v>667</v>
      </c>
    </row>
    <row r="36" spans="1:12" x14ac:dyDescent="0.3">
      <c r="A36" t="s">
        <v>39</v>
      </c>
      <c r="B36">
        <f t="shared" si="0"/>
        <v>41</v>
      </c>
      <c r="C36">
        <f t="shared" si="1"/>
        <v>41</v>
      </c>
      <c r="D36">
        <f t="shared" si="2"/>
        <v>50</v>
      </c>
      <c r="E36">
        <f t="shared" si="3"/>
        <v>59</v>
      </c>
      <c r="F36">
        <f t="shared" si="4"/>
        <v>90</v>
      </c>
      <c r="G36">
        <f t="shared" si="5"/>
        <v>126</v>
      </c>
      <c r="H36">
        <f t="shared" si="6"/>
        <v>264</v>
      </c>
      <c r="I36">
        <f t="shared" si="7"/>
        <v>228</v>
      </c>
      <c r="J36">
        <f t="shared" si="8"/>
        <v>234</v>
      </c>
      <c r="K36">
        <f t="shared" si="9"/>
        <v>231</v>
      </c>
      <c r="L36">
        <f t="shared" si="10"/>
        <v>235</v>
      </c>
    </row>
    <row r="37" spans="1:12" x14ac:dyDescent="0.3">
      <c r="A37" t="s">
        <v>40</v>
      </c>
      <c r="B37">
        <f t="shared" si="0"/>
        <v>71</v>
      </c>
      <c r="C37">
        <f t="shared" si="1"/>
        <v>110</v>
      </c>
      <c r="D37">
        <f t="shared" si="2"/>
        <v>109</v>
      </c>
      <c r="E37">
        <f t="shared" si="3"/>
        <v>130</v>
      </c>
      <c r="F37">
        <f t="shared" si="4"/>
        <v>119</v>
      </c>
      <c r="G37">
        <f t="shared" si="5"/>
        <v>165</v>
      </c>
      <c r="H37">
        <f t="shared" si="6"/>
        <v>144</v>
      </c>
      <c r="I37">
        <f t="shared" si="7"/>
        <v>172</v>
      </c>
      <c r="J37">
        <f t="shared" si="8"/>
        <v>213</v>
      </c>
      <c r="K37">
        <f t="shared" si="9"/>
        <v>209</v>
      </c>
      <c r="L37">
        <f t="shared" si="10"/>
        <v>241</v>
      </c>
    </row>
    <row r="38" spans="1:12" x14ac:dyDescent="0.3">
      <c r="A38" t="s">
        <v>6</v>
      </c>
      <c r="B38">
        <f t="shared" si="0"/>
        <v>16</v>
      </c>
      <c r="C38">
        <f t="shared" si="1"/>
        <v>23</v>
      </c>
      <c r="D38">
        <f t="shared" si="2"/>
        <v>34</v>
      </c>
      <c r="E38">
        <f t="shared" si="3"/>
        <v>43</v>
      </c>
      <c r="F38">
        <f t="shared" si="4"/>
        <v>45</v>
      </c>
      <c r="G38">
        <f t="shared" si="5"/>
        <v>56</v>
      </c>
      <c r="H38">
        <f t="shared" si="6"/>
        <v>83</v>
      </c>
      <c r="I38">
        <f t="shared" si="7"/>
        <v>94</v>
      </c>
      <c r="J38">
        <f t="shared" si="8"/>
        <v>122</v>
      </c>
      <c r="K38">
        <f t="shared" si="9"/>
        <v>100</v>
      </c>
      <c r="L38">
        <f t="shared" si="10"/>
        <v>80</v>
      </c>
    </row>
    <row r="39" spans="1:12" x14ac:dyDescent="0.3">
      <c r="A39" t="s">
        <v>41</v>
      </c>
      <c r="B39">
        <f t="shared" si="0"/>
        <v>28</v>
      </c>
      <c r="C39">
        <f t="shared" si="1"/>
        <v>28</v>
      </c>
      <c r="D39">
        <f t="shared" si="2"/>
        <v>30</v>
      </c>
      <c r="E39">
        <f t="shared" si="3"/>
        <v>39</v>
      </c>
      <c r="F39">
        <f t="shared" si="4"/>
        <v>62</v>
      </c>
      <c r="G39">
        <f t="shared" si="5"/>
        <v>63</v>
      </c>
      <c r="H39">
        <f t="shared" si="6"/>
        <v>81</v>
      </c>
      <c r="I39">
        <f t="shared" si="7"/>
        <v>79</v>
      </c>
      <c r="J39">
        <f t="shared" si="8"/>
        <v>96</v>
      </c>
      <c r="K39">
        <f t="shared" si="9"/>
        <v>105</v>
      </c>
      <c r="L39">
        <f t="shared" si="10"/>
        <v>87</v>
      </c>
    </row>
    <row r="40" spans="1:12" x14ac:dyDescent="0.3">
      <c r="A40" t="s">
        <v>38</v>
      </c>
      <c r="B40">
        <f t="shared" si="0"/>
        <v>33</v>
      </c>
      <c r="C40">
        <f t="shared" si="1"/>
        <v>43</v>
      </c>
      <c r="D40">
        <f t="shared" si="2"/>
        <v>52</v>
      </c>
      <c r="E40">
        <f t="shared" si="3"/>
        <v>67</v>
      </c>
      <c r="F40">
        <f t="shared" si="4"/>
        <v>57</v>
      </c>
      <c r="G40">
        <f t="shared" si="5"/>
        <v>77</v>
      </c>
      <c r="H40">
        <f t="shared" si="6"/>
        <v>93</v>
      </c>
      <c r="I40">
        <f t="shared" si="7"/>
        <v>84</v>
      </c>
      <c r="J40">
        <f t="shared" si="8"/>
        <v>99</v>
      </c>
      <c r="K40">
        <f t="shared" si="9"/>
        <v>109</v>
      </c>
      <c r="L40">
        <f t="shared" si="10"/>
        <v>113</v>
      </c>
    </row>
    <row r="41" spans="1:12" x14ac:dyDescent="0.3">
      <c r="A41" t="s">
        <v>11</v>
      </c>
      <c r="B41">
        <f t="shared" si="0"/>
        <v>59</v>
      </c>
      <c r="C41">
        <f t="shared" si="1"/>
        <v>50</v>
      </c>
      <c r="D41">
        <f t="shared" si="2"/>
        <v>56</v>
      </c>
      <c r="E41">
        <f t="shared" si="3"/>
        <v>84</v>
      </c>
      <c r="F41">
        <f t="shared" si="4"/>
        <v>87</v>
      </c>
      <c r="G41">
        <f t="shared" si="5"/>
        <v>114</v>
      </c>
      <c r="H41">
        <f t="shared" si="6"/>
        <v>158</v>
      </c>
      <c r="I41">
        <f t="shared" si="7"/>
        <v>208</v>
      </c>
      <c r="J41">
        <f t="shared" si="8"/>
        <v>216</v>
      </c>
      <c r="K41">
        <f t="shared" si="9"/>
        <v>240</v>
      </c>
      <c r="L41">
        <f t="shared" si="10"/>
        <v>219</v>
      </c>
    </row>
    <row r="42" spans="1:12" x14ac:dyDescent="0.3">
      <c r="A42" t="s">
        <v>14</v>
      </c>
      <c r="B42">
        <f t="shared" si="0"/>
        <v>87</v>
      </c>
      <c r="C42">
        <f t="shared" si="1"/>
        <v>86</v>
      </c>
      <c r="D42">
        <f t="shared" si="2"/>
        <v>74</v>
      </c>
      <c r="E42">
        <f t="shared" si="3"/>
        <v>65</v>
      </c>
      <c r="F42">
        <f t="shared" si="4"/>
        <v>94</v>
      </c>
      <c r="G42">
        <f t="shared" si="5"/>
        <v>112</v>
      </c>
      <c r="H42">
        <f t="shared" si="6"/>
        <v>133</v>
      </c>
      <c r="I42">
        <f t="shared" si="7"/>
        <v>112</v>
      </c>
      <c r="J42">
        <f t="shared" si="8"/>
        <v>205</v>
      </c>
      <c r="K42">
        <f t="shared" si="9"/>
        <v>183</v>
      </c>
      <c r="L42">
        <f t="shared" si="10"/>
        <v>162</v>
      </c>
    </row>
    <row r="43" spans="1:12" x14ac:dyDescent="0.3">
      <c r="A43" t="s">
        <v>139</v>
      </c>
      <c r="B43">
        <f t="shared" ref="B43:L43" si="11">E2-SUM(B32:B42)</f>
        <v>199</v>
      </c>
      <c r="C43">
        <f t="shared" si="11"/>
        <v>248</v>
      </c>
      <c r="D43">
        <f t="shared" si="11"/>
        <v>183</v>
      </c>
      <c r="E43">
        <f t="shared" si="11"/>
        <v>167</v>
      </c>
      <c r="F43">
        <f t="shared" si="11"/>
        <v>255</v>
      </c>
      <c r="G43">
        <f t="shared" si="11"/>
        <v>254</v>
      </c>
      <c r="H43">
        <f t="shared" si="11"/>
        <v>294</v>
      </c>
      <c r="I43">
        <f t="shared" si="11"/>
        <v>323</v>
      </c>
      <c r="J43">
        <f t="shared" si="11"/>
        <v>321</v>
      </c>
      <c r="K43">
        <f t="shared" si="11"/>
        <v>345</v>
      </c>
      <c r="L43">
        <f t="shared" si="11"/>
        <v>392</v>
      </c>
    </row>
    <row r="44" spans="1:12" x14ac:dyDescent="0.3">
      <c r="A44" t="s">
        <v>76</v>
      </c>
      <c r="B44">
        <f t="shared" ref="B44:L44" si="12">SUM(B32:B43)</f>
        <v>2469</v>
      </c>
      <c r="C44">
        <f t="shared" si="12"/>
        <v>2635</v>
      </c>
      <c r="D44">
        <f t="shared" si="12"/>
        <v>2404</v>
      </c>
      <c r="E44">
        <f t="shared" si="12"/>
        <v>2389</v>
      </c>
      <c r="F44">
        <f t="shared" si="12"/>
        <v>2788</v>
      </c>
      <c r="G44">
        <f t="shared" si="12"/>
        <v>3257</v>
      </c>
      <c r="H44">
        <f t="shared" si="12"/>
        <v>3845</v>
      </c>
      <c r="I44">
        <f t="shared" si="12"/>
        <v>4151</v>
      </c>
      <c r="J44">
        <f t="shared" si="12"/>
        <v>4577</v>
      </c>
      <c r="K44">
        <f t="shared" si="12"/>
        <v>4650</v>
      </c>
      <c r="L44">
        <f t="shared" si="12"/>
        <v>4564</v>
      </c>
    </row>
  </sheetData>
  <phoneticPr fontId="16" type="noConversion"/>
  <pageMargins left="0.7" right="0.7" top="0.75" bottom="0.75" header="0.3" footer="0.3"/>
  <drawing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P o w e r P i v o t V e r s i o n " > < C u s t o m C o n t e n t > < ! [ C D A T A [ 2 0 1 5 . 1 3 0 . 1 6 0 5 . 1 5 6 7 ] ] > < / C u s t o m C o n t e n t > < / G e m i n i > 
</file>

<file path=customXml/item11.xml>��< ? x m l   v e r s i o n = " 1 . 0 "   e n c o d i n g = " U T F - 1 6 " ? > < G e m i n i   x m l n s = " h t t p : / / g e m i n i / p i v o t c u s t o m i z a t i o n / I s S a n d b o x E m b e d d e d " > < C u s t o m C o n t e n t > < ! [ C D A T A [ y e s ] ] > < / 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 T a b l e 1 _ 1 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 T a b l e 1 _ 1 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 C o l u m n s \ G e o g r a p h y < / 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 C o l u m n s \ D a t a   S o u r c e 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 T a b l e 3 _ 1 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 T a b l e 3 _ 1 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 C o l u m n s \ D a t a   S o u r c e 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C l i e n t W i n d o w X M L " > < C u s t o m C o n t e n t > < ! [ C D A T A [ T a b l e 3 _ 1 ] ] > < / C u s t o m C o n t e n t > < / G e m i n i > 
</file>

<file path=customXml/item16.xml>��< ? x m l   v e r s i o n = " 1 . 0 "   e n c o d i n g = " U T F - 1 6 " ? > < G e m i n i   x m l n s = " h t t p : / / g e m i n i / p i v o t c u s t o m i z a t i o n / T a b l e O r d e r " > < C u s t o m C o n t e n t > < ! [ C D A T A [ T a b l e 3 _ 1 ] ] > < / 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 T a b l e 1 _ 1 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 T a b l e 1 _ 1 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 V a l u e < / K e y > < / D i a g r a m O b j e c t K e y > < D i a g r a m O b j e c t K e y > < K e y > M e a s u r e s \ S u m   o f   V a l u e \ T a g I n f o \ F o r m u l a < / K e y > < / D i a g r a m O b j e c t K e y > < D i a g r a m O b j e c t K e y > < K e y > M e a s u r e s \ S u m   o f   V a l u e \ T a g I n f o \ V a l u e < / K e y > < / D i a g r a m O b j e c t K e y > < D i a g r a m O b j e c t K e y > < K e y > C o l u m n s \ G e o g r a p h y < / K e y > < / D i a g r a m O b j e c t K e y > < D i a g r a m O b j e c t K e y > < K e y > C o l u m n s \ Y e a r < / K e y > < / D i a g r a m O b j e c t K e y > < D i a g r a m O b j e c t K e y > < K e y > C o l u m n s \ V a l u e < / K e y > < / D i a g r a m O b j e c t K e y > < D i a g r a m O b j e c t K e y > < K e y > C o l u m n s \ D a t a   S o u r c e < / K e y > < / D i a g r a m O b j e c t K e y > < D i a g r a m O b j e c t K e y > < K e y > L i n k s \ & l t ; C o l u m n s \ S u m   o f   V a l u e & g t ; - & l t ; M e a s u r e s \ V a l u e & g t ; < / K e y > < / D i a g r a m O b j e c t K e y > < D i a g r a m O b j e c t K e y > < K e y > L i n k s \ & l t ; C o l u m n s \ S u m   o f   V a l u e & g t ; - & l t ; M e a s u r e s \ V a l u e & g t ; \ C O L U M N < / K e y > < / D i a g r a m O b j e c t K e y > < D i a g r a m O b j e c t K e y > < K e y > L i n k s \ & l t ; C o l u m n s \ S u m   o f   V a l u e & g t ; - & l t ; M e a s u r e s \ V a l u e & g t ; \ M E A S U R E 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 V a l u e < / K e y > < / a : K e y > < a : V a l u e   i : t y p e = " M e a s u r e G r i d N o d e V i e w S t a t e " > < C o l u m n > 2 < / C o l u m n > < L a y e d O u t > t r u e < / L a y e d O u t > < W a s U I I n v i s i b l e > t r u e < / W a s U I I n v i s i b l e > < / a : V a l u e > < / a : K e y V a l u e O f D i a g r a m O b j e c t K e y a n y T y p e z b w N T n L X > < a : K e y V a l u e O f D i a g r a m O b j e c t K e y a n y T y p e z b w N T n L X > < a : K e y > < K e y > M e a s u r e s \ S u m   o f   V a l u e \ T a g I n f o \ F o r m u l a < / K e y > < / a : K e y > < a : V a l u e   i : t y p e = " M e a s u r e G r i d V i e w S t a t e I D i a g r a m T a g A d d i t i o n a l I n f o " / > < / a : K e y V a l u e O f D i a g r a m O b j e c t K e y a n y T y p e z b w N T n L X > < a : K e y V a l u e O f D i a g r a m O b j e c t K e y a n y T y p e z b w N T n L X > < a : K e y > < K e y > M e a s u r e s \ S u m   o f   V a l u e \ T a g I n f o \ V a l u e < / K e y > < / a : K e y > < a : V a l u e   i : t y p e = " M e a s u r e G r i d V i e w S t a t e I D i a g r a m T a g A d d i t i o n a l I n f o " / > < / a : K e y V a l u e O f D i a g r a m O b j e c t K e y a n y T y p e z b w N T n L X > < a : K e y V a l u e O f D i a g r a m O b j e c t K e y a n y T y p e z b w N T n L X > < a : K e y > < K e y > C o l u m n s \ G e o g r a p h y < / 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 C o l u m n s \ V a l u e < / K e y > < / a : K e y > < a : V a l u e   i : t y p e = " M e a s u r e G r i d N o d e V i e w S t a t e " > < C o l u m n > 2 < / C o l u m n > < L a y e d O u t > t r u e < / L a y e d O u t > < / a : V a l u e > < / a : K e y V a l u e O f D i a g r a m O b j e c t K e y a n y T y p e z b w N T n L X > < a : K e y V a l u e O f D i a g r a m O b j e c t K e y a n y T y p e z b w N T n L X > < a : K e y > < K e y > C o l u m n s \ D a t a   S o u r c e < / K e y > < / a : K e y > < a : V a l u e   i : t y p e = " M e a s u r e G r i d N o d e V i e w S t a t e " > < C o l u m n > 3 < / C o l u m n > < L a y e d O u t > t r u e < / L a y e d O u t > < / a : V a l u e > < / a : K e y V a l u e O f D i a g r a m O b j e c t K e y a n y T y p e z b w N T n L X > < a : K e y V a l u e O f D i a g r a m O b j e c t K e y a n y T y p e z b w N T n L X > < a : K e y > < K e y > L i n k s \ & l t ; C o l u m n s \ S u m   o f   V a l u e & g t ; - & l t ; M e a s u r e s \ V a l u e & g t ; < / K e y > < / a : K e y > < a : V a l u e   i : t y p e = " M e a s u r e G r i d V i e w S t a t e I D i a g r a m L i n k " / > < / a : K e y V a l u e O f D i a g r a m O b j e c t K e y a n y T y p e z b w N T n L X > < a : K e y V a l u e O f D i a g r a m O b j e c t K e y a n y T y p e z b w N T n L X > < a : K e y > < K e y > L i n k s \ & l t ; C o l u m n s \ S u m   o f   V a l u e & g t ; - & l t ; M e a s u r e s \ V a l u e & g t ; \ C O L U M N < / K e y > < / a : K e y > < a : V a l u e   i : t y p e = " M e a s u r e G r i d V i e w S t a t e I D i a g r a m L i n k E n d p o i n t " / > < / a : K e y V a l u e O f D i a g r a m O b j e c t K e y a n y T y p e z b w N T n L X > < a : K e y V a l u e O f D i a g r a m O b j e c t K e y a n y T y p e z b w N T n L X > < a : K e y > < K e y > L i n k s \ & l t ; C o l u m n s \ S u m   o f   V a l u e & g t ; - & l t ; M e a s u r e s \ V a l u e & g t ; \ M E A S U R E < / K e y > < / a : K e y > < a : V a l u e   i : t y p e = " M e a s u r e G r i d V i e w S t a t e I D i a g r a m L i n k E n d p o i n t " / > < / a : K e y V a l u e O f D i a g r a m O b j e c t K e y a n y T y p e z b w N T n L X > < / V i e w S t a t e s > < / D i a g r a m M a n a g e r . S e r i a l i z a b l e D i a g r a m > < D i a g r a m M a n a g e r . S e r i a l i z a b l e D i a g r a m > < A d a p t e r   i : t y p e = " M e a s u r e D i a g r a m S a n d b o x A d a p t e r " > < T a b l e N a m e > T a b l e 3 _ 1 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 T a b l e 3 _ 1 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 V a l u e   2 < / K e y > < / D i a g r a m O b j e c t K e y > < D i a g r a m O b j e c t K e y > < K e y > M e a s u r e s \ S u m   o f   V a l u e   2 \ T a g I n f o \ F o r m u l a < / K e y > < / D i a g r a m O b j e c t K e y > < D i a g r a m O b j e c t K e y > < K e y > M e a s u r e s \ S u m   o f   V a l u e   2 \ T a g I n f o \ V a l u e < / K e y > < / D i a g r a m O b j e c t K e y > < D i a g r a m O b j e c t K e y > < K e y > C o l u m n s \ P o p u l a t i o n < / K e y > < / D i a g r a m O b j e c t K e y > < D i a g r a m O b j e c t K e y > < K e y > C o l u m n s \ Y e a r < / K e y > < / D i a g r a m O b j e c t K e y > < D i a g r a m O b j e c t K e y > < K e y > C o l u m n s \ V a l u e < / K e y > < / D i a g r a m O b j e c t K e y > < D i a g r a m O b j e c t K e y > < K e y > C o l u m n s \ D a t a   S o u r c e < / K e y > < / D i a g r a m O b j e c t K e y > < D i a g r a m O b j e c t K e y > < K e y > L i n k s \ & l t ; C o l u m n s \ S u m   o f   V a l u e   2 & g t ; - & l t ; M e a s u r e s \ V a l u e & g t ; < / K e y > < / D i a g r a m O b j e c t K e y > < D i a g r a m O b j e c t K e y > < K e y > L i n k s \ & l t ; C o l u m n s \ S u m   o f   V a l u e   2 & g t ; - & l t ; M e a s u r e s \ V a l u e & g t ; \ C O L U M N < / K e y > < / D i a g r a m O b j e c t K e y > < D i a g r a m O b j e c t K e y > < K e y > L i n k s \ & l t ; C o l u m n s \ S u m   o f   V a l u e   2 & g t ; - & l t ; M e a s u r e s \ V a l u e & g t ; \ M E A S U R E 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 V a l u e   2 < / K e y > < / a : K e y > < a : V a l u e   i : t y p e = " M e a s u r e G r i d N o d e V i e w S t a t e " > < C o l u m n > 2 < / C o l u m n > < L a y e d O u t > t r u e < / L a y e d O u t > < W a s U I I n v i s i b l e > t r u e < / W a s U I I n v i s i b l e > < / a : V a l u e > < / a : K e y V a l u e O f D i a g r a m O b j e c t K e y a n y T y p e z b w N T n L X > < a : K e y V a l u e O f D i a g r a m O b j e c t K e y a n y T y p e z b w N T n L X > < a : K e y > < K e y > M e a s u r e s \ S u m   o f   V a l u e   2 \ T a g I n f o \ F o r m u l a < / K e y > < / a : K e y > < a : V a l u e   i : t y p e = " M e a s u r e G r i d V i e w S t a t e I D i a g r a m T a g A d d i t i o n a l I n f o " / > < / a : K e y V a l u e O f D i a g r a m O b j e c t K e y a n y T y p e z b w N T n L X > < a : K e y V a l u e O f D i a g r a m O b j e c t K e y a n y T y p e z b w N T n L X > < a : K e y > < K e y > M e a s u r e s \ S u m   o f   V a l u e   2 \ T a g I n f o \ V a l u e < / K e y > < / a : K e y > < a : V a l u e   i : t y p e = " M e a s u r e G r i d V i e w S t a t e I D i a g r a m T a g A d d i t i o n a l I n f o " / > < / a : K e y V a l u e O f D i a g r a m O b j e c t K e y a n y T y p e z b w N T n L X > < a : K e y V a l u e O f D i a g r a m O b j e c t K e y a n y T y p e z b w N T n L X > < a : K e y > < K e y > C o l u m n s \ P o p u l a t i o n < / 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 C o l u m n s \ V a l u e < / K e y > < / a : K e y > < a : V a l u e   i : t y p e = " M e a s u r e G r i d N o d e V i e w S t a t e " > < C o l u m n > 2 < / C o l u m n > < L a y e d O u t > t r u e < / L a y e d O u t > < / a : V a l u e > < / a : K e y V a l u e O f D i a g r a m O b j e c t K e y a n y T y p e z b w N T n L X > < a : K e y V a l u e O f D i a g r a m O b j e c t K e y a n y T y p e z b w N T n L X > < a : K e y > < K e y > C o l u m n s \ D a t a   S o u r c e < / K e y > < / a : K e y > < a : V a l u e   i : t y p e = " M e a s u r e G r i d N o d e V i e w S t a t e " > < C o l u m n > 3 < / C o l u m n > < L a y e d O u t > t r u e < / L a y e d O u t > < / a : V a l u e > < / a : K e y V a l u e O f D i a g r a m O b j e c t K e y a n y T y p e z b w N T n L X > < a : K e y V a l u e O f D i a g r a m O b j e c t K e y a n y T y p e z b w N T n L X > < a : K e y > < K e y > L i n k s \ & l t ; C o l u m n s \ S u m   o f   V a l u e   2 & g t ; - & l t ; M e a s u r e s \ V a l u e & g t ; < / K e y > < / a : K e y > < a : V a l u e   i : t y p e = " M e a s u r e G r i d V i e w S t a t e I D i a g r a m L i n k " / > < / a : K e y V a l u e O f D i a g r a m O b j e c t K e y a n y T y p e z b w N T n L X > < a : K e y V a l u e O f D i a g r a m O b j e c t K e y a n y T y p e z b w N T n L X > < a : K e y > < K e y > L i n k s \ & l t ; C o l u m n s \ S u m   o f   V a l u e   2 & g t ; - & l t ; M e a s u r e s \ V a l u e & g t ; \ C O L U M N < / K e y > < / a : K e y > < a : V a l u e   i : t y p e = " M e a s u r e G r i d V i e w S t a t e I D i a g r a m L i n k E n d p o i n t " / > < / a : K e y V a l u e O f D i a g r a m O b j e c t K e y a n y T y p e z b w N T n L X > < a : K e y V a l u e O f D i a g r a m O b j e c t K e y a n y T y p e z b w N T n L X > < a : K e y > < K e y > L i n k s \ & l t ; C o l u m n s \ S u m   o f   V a l u e   2 & g t ; - & l t ; M e a s u r e s \ V a l u e & g t ; \ M E A S U R E < / K e y > < / a : K e y > < a : V a l u e   i : t y p e = " M e a s u r e G r i d V i e w S t a t e I D i a g r a m L i n k E n d p o i n t " / > < / a : K e y V a l u e O f D i a g r a m O b j e c t K e y a n y T y p e z b w N T n L X > < / V i e w S t a t e s > < / D i a g r a m M a n a g e r . S e r i a l i z a b l e D i a g r a m > < / A r r a y O f D i a g r a m M a n a g e r . S e r i a l i z a b l e D i a g r a m > ] ] > < / C u s t o m C o n t e n t > < / G e m i n i > 
</file>

<file path=customXml/item2.xml>��< ? x m l   v e r s i o n = " 1 . 0 "   e n c o d i n g = " U T F - 1 6 "   s t a n d a l o n e = " n o " ? > < D a t a M a s h u p   x m l n s = " h t t p : / / s c h e m a s . m i c r o s o f t . c o m / D a t a M a s h u p " > A A A A A J k 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E 8 S Q 5 q w A A A D 2 A A A A E g A A A E N v b m Z p Z y 9 Q Y W N r Y W d l L n h t b H q / e 7 + N f U V u j k J Z a l F x Z n 6 e r Z K h n o G S Q n F J Y l 5 K Y k 5 + X q q t U l 6 + k r 0 d L 5 d N Q G J y d m J 6 q g J Q d V 6 x V U V x i q 1 S R k l J g Z W + f n l 5 u V 6 5 s V 5 + U b q + k Y G B o X 6 E r 0 9 w c k Z q b q I S X H E m Y c W 6 m X k g a 5 N T l e x s w i C u s T P S M z Q 2 1 j M 1 1 z O w 0 Y e J 2 f h m 5 i H k j Y D u B c k i C d o 4 l + a U l B a l 2 q X m 6 Y Y G 2 + j D u D b 6 U C / Y A Q A A A P / / A w B Q S w M E F A A C A A g A A A A h A O O k X 4 C p A Q A A 6 R Q A A B M A A A B G b 3 J t d W x h c y 9 T Z W N 0 a W 9 u M S 5 t 7 J Z d a 8 I w F I b v C / 6 H E G 8 q F L H 1 Y x v D i 1 H G G A w H 0 2 0 M 8 a J 1 R 1 t s E 0 n T o R T / + 1 J j 1 u k i g 8 G 8 M b 0 p f f N x z n l z n t A M p j y m B A 3 l 2 7 2 2 r C w K G L y j U R A m 4 K E + S o D X L C S e I c 3 Z F I R y u 5 p C 0 v R z x o D w V 8 o W I a U L u 1 G M B 0 E K f S x X 4 s l m 7 F P C x Z S J I z e o Y z 8 K y L z c f L 0 E L H b a T m 2 O W E C y G W W p T 5 M 8 J e V g Z s t o T l H g O 6 B z F i y j N X Y Q F 2 O I w 4 p v H F R g r + V 2 h H h P e K / T L J c p t a t V e 1 r 1 Q q t e a t U r n e q 1 t K q r V T 2 t 2 t a q B 7 V t G l 8 + P p N l / E G 5 c P K R J G t x e o k 4 P / E l D c w q a 3 c T 7 Q P r v 5 m n 7 F I G K U u U C a p s V a g q T R W j 0 p c J i 9 T x D e c s D n N e h s E v Q Z I D r j J / A i K a R J O p H N j J 9 u 8 l l p 2 x F + k N A o a 3 1 s m Y Q h r k a Q g M 0 R l 6 E I t z B h k W L t a s m B x L p + r / + q 6 P k e 0 1 s M H A Y H D u G L Q N B g Y D g 0 H H Y G A w O F c M Z B e 7 7 t 8 J c F 3 D w G k Y 4 J E 4 5 W O 9 v x 2 t + u o H B 5 W 1 / 9 K 8 e 7 m d 7 u 7 u m r v b 3 N 3 m F 6 Z n M D A Y n B k G n w A A A P / / A w B Q S w E C L Q A U A A Y A C A A A A C E A K t 2 q Q N I A A A A 3 A Q A A E w A A A A A A A A A A A A A A A A A A A A A A W 0 N v b n R l b n R f V H l w Z X N d L n h t b F B L A Q I t A B Q A A g A I A A A A I Q A T x J D m r A A A A P Y A A A A S A A A A A A A A A A A A A A A A A A s D A A B D b 2 5 m a W c v U G F j a 2 F n Z S 5 4 b W x Q S w E C L Q A U A A I A C A A A A C E A 4 6 R f g K k B A A D p F A A A E w A A A A A A A A A A A A A A A A D n A w A A R m 9 y b X V s Y X M v U 2 V j d G l v b j E u b V B L B Q Y A A A A A A w A D A M I A A A D B B Q 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E E A A A A A A A A O Q Q 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1 R h Y m x l M j w v S X R l b V B h d G g + P C 9 J d G V t T G 9 j Y X R p b 2 4 + P F N 0 Y W J s Z U V u d H J p Z X M + P E V u d H J 5 I F R 5 c G U 9 I k F k Z G V k V G 9 E Y X R h T W 9 k Z W w i I F Z h b H V l P S J s M C I v P j x F b n R y e S B U e X B l P S J C d W Z m Z X J O Z X h 0 U m V m c m V z a C I g V m F s d W U 9 I m w x I i 8 + P E V u d H J 5 I F R 5 c G U 9 I k Z p b G x D b 3 V u d C I g V m F s d W U 9 I m w x N D M i L z 4 8 R W 5 0 c n k g V H l w Z T 0 i R m l s b E V u Y W J s Z W Q i I F Z h b H V l P S J s M C I v P j x F b n R y e S B U e X B l P S J G a W x s R X J y b 3 J D b 2 R l I i B W Y W x 1 Z T 0 i c 1 V u a 2 5 v d 2 4 i L z 4 8 R W 5 0 c n k g V H l w Z T 0 i R m l s b E V y c m 9 y Q 2 9 1 b n Q i I F Z h b H V l P S J s M C I v P j x F b n R y e S B U e X B l P S J G a W x s T G F z d F V w Z G F 0 Z W Q i I F Z h b H V l P S J k M j A y N C 0 x M S 0 x O V Q y M T o x M T o y M C 4 1 N T I 0 O T k y W i I v P j x F b n R y e S B U e X B l P S J G a W x s Q 2 9 s d W 1 u V H l w Z X M i I F Z h b H V l P S J z Q m d Z R C I v P j x F b n R y e S B U e X B l P S J G a W x s Q 2 9 s d W 1 u T m F t Z X M i I F Z h b H V l P S J z W y Z x d W 9 0 O 0 d l b 2 d y Y X B o e S Z x d W 9 0 O y w m c X V v d D t Z Z W F y J n F 1 b 3 Q 7 L C Z x d W 9 0 O 0 5 1 b W J l c i B v Z i B M Z W N 0 d X J l c y 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M D d h Y 2 I 3 M z A t Y W Y w M y 0 0 Y z h i L W I 0 N T M t M T k 0 M D Y 5 N 2 Y z Y 2 U z I i 8 + P E V u d H J 5 I F R 5 c G U 9 I l J l b G F 0 a W 9 u c 2 h p c E l u Z m 9 D b 2 5 0 Y W l u Z X I i I F Z h b H V l P S J z e y Z x d W 9 0 O 2 N v b H V t b k N v d W 5 0 J n F 1 b 3 Q 7 O j M s J n F 1 b 3 Q 7 a 2 V 5 Q 2 9 s d W 1 u T m F t Z X M m c X V v d D s 6 W 1 0 s J n F 1 b 3 Q 7 c X V l c n l S Z W x h d G l v b n N o a X B z J n F 1 b 3 Q 7 O l t d L C Z x d W 9 0 O 2 N v b H V t b k l k Z W 5 0 a X R p Z X M m c X V v d D s 6 W y Z x d W 9 0 O 1 N l Y 3 R p b 2 4 x L 1 R h Y m x l M i 9 B d X R v U m V t b 3 Z l Z E N v b H V t b n M x L n t H Z W 9 n c m F w a H k s M H 0 m c X V v d D s s J n F 1 b 3 Q 7 U 2 V j d G l v b j E v V G F i b G U y L 0 F 1 d G 9 S Z W 1 v d m V k Q 2 9 s d W 1 u c z E u e 1 l l Y X I s M X 0 m c X V v d D s s J n F 1 b 3 Q 7 U 2 V j d G l v b j E v V G F i b G U y L 0 F 1 d G 9 S Z W 1 v d m V k Q 2 9 s d W 1 u c z E u e 0 5 1 b W J l c i B v Z i B M Z W N 0 d X J l c y w y f S Z x d W 9 0 O 1 0 s J n F 1 b 3 Q 7 Q 2 9 s d W 1 u Q 2 9 1 b n Q m c X V v d D s 6 M y w m c X V v d D t L Z X l D b 2 x 1 b W 5 O Y W 1 l c y Z x d W 9 0 O z p b X S w m c X V v d D t D b 2 x 1 b W 5 J Z G V u d G l 0 a W V z J n F 1 b 3 Q 7 O l s m c X V v d D t T Z W N 0 a W 9 u M S 9 U Y W J s Z T I v Q X V 0 b 1 J l b W 9 2 Z W R D b 2 x 1 b W 5 z M S 5 7 R 2 V v Z 3 J h c G h 5 L D B 9 J n F 1 b 3 Q 7 L C Z x d W 9 0 O 1 N l Y 3 R p b 2 4 x L 1 R h Y m x l M i 9 B d X R v U m V t b 3 Z l Z E N v b H V t b n M x L n t Z Z W F y L D F 9 J n F 1 b 3 Q 7 L C Z x d W 9 0 O 1 N l Y 3 R p b 2 4 x L 1 R h Y m x l M i 9 B d X R v U m V t b 3 Z l Z E N v b H V t b n M x L n t O d W 1 i Z X I g b 2 Y g T G V j d H V y Z X M s M n 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1 R h Y m x l M i U y M C g y K 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Q t M T E t M T l U M j E 6 M T E 6 M j A u N T U y N D k 5 M l o i L z 4 8 R W 5 0 c n k g V H l w Z T 0 i R m l s b E N v b H V t b l R 5 c G V z I i B W Y W x 1 Z T 0 i c 0 J n W U Q i L z 4 8 R W 5 0 c n k g V H l w Z T 0 i R m l s b E N v b H V t b k 5 h b W V z I i B W Y W x 1 Z T 0 i c 1 s m c X V v d D t H Z W 9 n c m F w a H k m c X V v d D s s J n F 1 b 3 Q 7 W W V h c i Z x d W 9 0 O y w m c X V v d D t O d W 1 i Z X I g b 2 Y g T G V j d H V y Z X M 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2 E 4 O W R h M z c 0 L T U 1 N D g t N G F m M y 1 h Y W M 2 L W U 2 Z T E 5 M W U y N z l j Z C I v P j x F b n R y e S B U e X B l P S J S Z W x h d G l v b n N o a X B J b m Z v Q 2 9 u d G F p b m V y I i B W Y W x 1 Z T 0 i c 3 s m c X V v d D t j b 2 x 1 b W 5 D b 3 V u d C Z x d W 9 0 O z o z L C Z x d W 9 0 O 2 t l e U N v b H V t b k 5 h b W V z J n F 1 b 3 Q 7 O l t d L C Z x d W 9 0 O 3 F 1 Z X J 5 U m V s Y X R p b 2 5 z a G l w c y Z x d W 9 0 O z p b X S w m c X V v d D t j b 2 x 1 b W 5 J Z G V u d G l 0 a W V z J n F 1 b 3 Q 7 O l s m c X V v d D t T Z W N 0 a W 9 u M S 9 U Y W J s Z T I v Q X V 0 b 1 J l b W 9 2 Z W R D b 2 x 1 b W 5 z M S 5 7 R 2 V v Z 3 J h c G h 5 L D B 9 J n F 1 b 3 Q 7 L C Z x d W 9 0 O 1 N l Y 3 R p b 2 4 x L 1 R h Y m x l M i 9 B d X R v U m V t b 3 Z l Z E N v b H V t b n M x L n t Z Z W F y L D F 9 J n F 1 b 3 Q 7 L C Z x d W 9 0 O 1 N l Y 3 R p b 2 4 x L 1 R h Y m x l M i 9 B d X R v U m V t b 3 Z l Z E N v b H V t b n M x L n t O d W 1 i Z X I g b 2 Y g T G V j d H V y Z X M s M n 0 m c X V v d D t d L C Z x d W 9 0 O 0 N v b H V t b k N v d W 5 0 J n F 1 b 3 Q 7 O j M s J n F 1 b 3 Q 7 S 2 V 5 Q 2 9 s d W 1 u T m F t Z X M m c X V v d D s 6 W 1 0 s J n F 1 b 3 Q 7 Q 2 9 s d W 1 u S W R l b n R p d G l l c y Z x d W 9 0 O z p b J n F 1 b 3 Q 7 U 2 V j d G l v b j E v V G F i b G U y L 0 F 1 d G 9 S Z W 1 v d m V k Q 2 9 s d W 1 u c z E u e 0 d l b 2 d y Y X B o e S w w f S Z x d W 9 0 O y w m c X V v d D t T Z W N 0 a W 9 u M S 9 U Y W J s Z T I v Q X V 0 b 1 J l b W 9 2 Z W R D b 2 x 1 b W 5 z M S 5 7 W W V h c i w x f S Z x d W 9 0 O y w m c X V v d D t T Z W N 0 a W 9 u M S 9 U Y W J s Z T I v Q X V 0 b 1 J l b W 9 2 Z W R D b 2 x 1 b W 5 z M S 5 7 T n V t Y m V y I G 9 m I E x l Y 3 R 1 c m V z L D J 9 J n F 1 b 3 Q 7 X S w m c X V v d D t S Z W x h d G l v b n N o a X B J b m Z v J n F 1 b 3 Q 7 O l t d f S I v P j x F b n R y e S B U e X B l P S J S Z X N 1 b H R U e X B l I i B W Y W x 1 Z T 0 i c 1 R h Y m x l I i 8 + P E V u d H J 5 I F R 5 c G U 9 I k 5 h d m l n Y X R p b 2 5 T d G V w T m F t Z S I g V m F s d W U 9 I n N O Y X Z p Z 2 F 0 a W 9 u I i 8 + P E V u d H J 5 I F R 5 c G U 9 I k Z p b G x P Y m p l Y 3 R U e X B l I i B W Y W x 1 Z T 0 i c 0 N v b m 5 l Y 3 R p b 2 5 P b m x 5 I i 8 + P E V u d H J 5 I F R 5 c G U 9 I k x v Y W R l Z F R v Q W 5 h b H l z a X N T Z X J 2 a W N l c y I g V m F s d W U 9 I m w w I i 8 + P C 9 T d G F i b G V F b n R y a W V z P j w v S X R l b T 4 8 S X R l b T 4 8 S X R l b U x v Y 2 F 0 a W 9 u P j x J d G V t V H l w Z T 5 G b 3 J t d W x h P C 9 J d G V t V H l w Z T 4 8 S X R l b V B h d G g + U 2 V j d G l v b j E v V G F i b G U y J T I w K D M p P C 9 J d G V t U G F 0 a D 4 8 L 0 l 0 Z W 1 M b 2 N h d G l v b j 4 8 U 3 R h Y m x l R W 5 0 c m l l c z 4 8 R W 5 0 c n k g V H l w Z T 0 i Q W R k Z W R U b 0 R h d G F N b 2 R l b C I g V m F s d W U 9 I m w w I i 8 + P E V u d H J 5 I F R 5 c G U 9 I k J 1 Z m Z l c k 5 l e H R S Z W Z y Z X N o I i B W Y W x 1 Z T 0 i b D E i L z 4 8 R W 5 0 c n k g V H l w Z T 0 i R m l s b E N v d W 5 0 I i B W Y W x 1 Z T 0 i b D E 0 M y I v P j x F b n R y e S B U e X B l P S J G a W x s R W 5 h Y m x l Z C I g V m F s d W U 9 I m w w I i 8 + P E V u d H J 5 I F R 5 c G U 9 I k Z p b G x F c n J v c k N v Z G U i I F Z h b H V l P S J z V W 5 r b m 9 3 b i I v P j x F b n R y e S B U e X B l P S J G a W x s R X J y b 3 J D b 3 V u d C I g V m F s d W U 9 I m w w I i 8 + P E V u d H J 5 I F R 5 c G U 9 I k Z p b G x M Y X N 0 V X B k Y X R l Z C I g V m F s d W U 9 I m Q y M D I 0 L T E x L T E 5 V D I x O j E x O j I w L j U 1 M j Q 5 O T J a I i 8 + P E V u d H J 5 I F R 5 c G U 9 I k Z p b G x D b 2 x 1 b W 5 U e X B l c y I g V m F s d W U 9 I n N C Z 1 l E I i 8 + P E V u d H J 5 I F R 5 c G U 9 I k Z p b G x D b 2 x 1 b W 5 O Y W 1 l c y I g V m F s d W U 9 I n N b J n F 1 b 3 Q 7 R 2 V v Z 3 J h c G h 5 J n F 1 b 3 Q 7 L C Z x d W 9 0 O 1 l l Y X I m c X V v d D s s J n F 1 b 3 Q 7 T n V t Y m V y I G 9 m I E x l Y 3 R 1 c m V z 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M 4 M W Q 1 N j Q x Y i 0 3 Z D U 3 L T R m N G I t Y j U 2 M i 0 1 M T E y O G F i N m U x N W E i L z 4 8 R W 5 0 c n k g V H l w Z T 0 i U m V s Y X R p b 2 5 z a G l w S W 5 m b 0 N v b n R h a W 5 l c i I g V m F s d W U 9 I n N 7 J n F 1 b 3 Q 7 Y 2 9 s d W 1 u Q 2 9 1 b n Q m c X V v d D s 6 M y w m c X V v d D t r Z X l D b 2 x 1 b W 5 O Y W 1 l c y Z x d W 9 0 O z p b X S w m c X V v d D t x d W V y e V J l b G F 0 a W 9 u c 2 h p c H M m c X V v d D s 6 W 1 0 s J n F 1 b 3 Q 7 Y 2 9 s d W 1 u S W R l b n R p d G l l c y Z x d W 9 0 O z p b J n F 1 b 3 Q 7 U 2 V j d G l v b j E v V G F i b G U y L 0 F 1 d G 9 S Z W 1 v d m V k Q 2 9 s d W 1 u c z E u e 0 d l b 2 d y Y X B o e S w w f S Z x d W 9 0 O y w m c X V v d D t T Z W N 0 a W 9 u M S 9 U Y W J s Z T I v Q X V 0 b 1 J l b W 9 2 Z W R D b 2 x 1 b W 5 z M S 5 7 W W V h c i w x f S Z x d W 9 0 O y w m c X V v d D t T Z W N 0 a W 9 u M S 9 U Y W J s Z T I v Q X V 0 b 1 J l b W 9 2 Z W R D b 2 x 1 b W 5 z M S 5 7 T n V t Y m V y I G 9 m I E x l Y 3 R 1 c m V z L D J 9 J n F 1 b 3 Q 7 X S w m c X V v d D t D b 2 x 1 b W 5 D b 3 V u d C Z x d W 9 0 O z o z L C Z x d W 9 0 O 0 t l e U N v b H V t b k 5 h b W V z J n F 1 b 3 Q 7 O l t d L C Z x d W 9 0 O 0 N v b H V t b k l k Z W 5 0 a X R p Z X M m c X V v d D s 6 W y Z x d W 9 0 O 1 N l Y 3 R p b 2 4 x L 1 R h Y m x l M i 9 B d X R v U m V t b 3 Z l Z E N v b H V t b n M x L n t H Z W 9 n c m F w a H k s M H 0 m c X V v d D s s J n F 1 b 3 Q 7 U 2 V j d G l v b j E v V G F i b G U y L 0 F 1 d G 9 S Z W 1 v d m V k Q 2 9 s d W 1 u c z E u e 1 l l Y X I s M X 0 m c X V v d D s s J n F 1 b 3 Q 7 U 2 V j d G l v b j E v V G F i b G U y L 0 F 1 d G 9 S Z W 1 v d m V k Q 2 9 s d W 1 u c z E u e 0 5 1 b W J l c i B v Z i B M Z W N 0 d X J l c y w y f S Z x d W 9 0 O 1 0 s J n F 1 b 3 Q 7 U m V s Y X R p b 2 5 z a G l w S W 5 m b y Z x d W 9 0 O z p b X X 0 i L z 4 8 R W 5 0 c n k g V H l w Z T 0 i U m V z d W x 0 V H l w Z S I g V m F s d W U 9 I n N U Y W J s Z S I v P j x F b n R y e S B U e X B l P S J O Y X Z p Z 2 F 0 a W 9 u U 3 R l c E 5 h b W U i I F Z h b H V l P S J z T m F 2 a W d h d G l v b i I v P j x F b n R y e S B U e X B l P S J G a W x s T 2 J q Z W N 0 V H l w Z S I g V m F s d W U 9 I n N D b 2 5 u Z W N 0 a W 9 u T 2 5 s e S I v P j x F b n R y e S B U e X B l P S J M b 2 F k Z W R U b 0 F u Y W x 5 c 2 l z U 2 V y d m l j Z X M i I F Z h b H V l P S J s M C I v P j w v U 3 R h Y m x l R W 5 0 c m l l c z 4 8 L 0 l 0 Z W 0 + P E l 0 Z W 0 + P E l 0 Z W 1 M b 2 N h d G l v b j 4 8 S X R l b V R 5 c G U + R m 9 y b X V s Y T w v S X R l b V R 5 c G U + P E l 0 Z W 1 Q Y X R o P l N l Y 3 R p b 2 4 x L 1 R h Y m x l M i U y M C g 0 K 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Q t M T E t M T l U M j E 6 M T E 6 M j A u N T U y N D k 5 M l o i L z 4 8 R W 5 0 c n k g V H l w Z T 0 i R m l s b E N v b H V t b l R 5 c G V z I i B W Y W x 1 Z T 0 i c 0 J n W U Q i L z 4 8 R W 5 0 c n k g V H l w Z T 0 i R m l s b E N v b H V t b k 5 h b W V z I i B W Y W x 1 Z T 0 i c 1 s m c X V v d D t H Z W 9 n c m F w a H k m c X V v d D s s J n F 1 b 3 Q 7 W W V h c i Z x d W 9 0 O y w m c X V v d D t O d W 1 i Z X I g b 2 Y g T G V j d H V y Z X M 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2 U 3 Z D h j N z Y 1 L T k z Y z k t N D l j M y 0 5 Z T k 0 L T E z O D Y x M T I 3 Y m N k N y I v P j x F b n R y e S B U e X B l P S J S Z W x h d G l v b n N o a X B J b m Z v Q 2 9 u d G F p b m V y I i B W Y W x 1 Z T 0 i c 3 s m c X V v d D t j b 2 x 1 b W 5 D b 3 V u d C Z x d W 9 0 O z o z L C Z x d W 9 0 O 2 t l e U N v b H V t b k 5 h b W V z J n F 1 b 3 Q 7 O l t d L C Z x d W 9 0 O 3 F 1 Z X J 5 U m V s Y X R p b 2 5 z a G l w c y Z x d W 9 0 O z p b X S w m c X V v d D t j b 2 x 1 b W 5 J Z G V u d G l 0 a W V z J n F 1 b 3 Q 7 O l s m c X V v d D t T Z W N 0 a W 9 u M S 9 U Y W J s Z T I v Q X V 0 b 1 J l b W 9 2 Z W R D b 2 x 1 b W 5 z M S 5 7 R 2 V v Z 3 J h c G h 5 L D B 9 J n F 1 b 3 Q 7 L C Z x d W 9 0 O 1 N l Y 3 R p b 2 4 x L 1 R h Y m x l M i 9 B d X R v U m V t b 3 Z l Z E N v b H V t b n M x L n t Z Z W F y L D F 9 J n F 1 b 3 Q 7 L C Z x d W 9 0 O 1 N l Y 3 R p b 2 4 x L 1 R h Y m x l M i 9 B d X R v U m V t b 3 Z l Z E N v b H V t b n M x L n t O d W 1 i Z X I g b 2 Y g T G V j d H V y Z X M s M n 0 m c X V v d D t d L C Z x d W 9 0 O 0 N v b H V t b k N v d W 5 0 J n F 1 b 3 Q 7 O j M s J n F 1 b 3 Q 7 S 2 V 5 Q 2 9 s d W 1 u T m F t Z X M m c X V v d D s 6 W 1 0 s J n F 1 b 3 Q 7 Q 2 9 s d W 1 u S W R l b n R p d G l l c y Z x d W 9 0 O z p b J n F 1 b 3 Q 7 U 2 V j d G l v b j E v V G F i b G U y L 0 F 1 d G 9 S Z W 1 v d m V k Q 2 9 s d W 1 u c z E u e 0 d l b 2 d y Y X B o e S w w f S Z x d W 9 0 O y w m c X V v d D t T Z W N 0 a W 9 u M S 9 U Y W J s Z T I v Q X V 0 b 1 J l b W 9 2 Z W R D b 2 x 1 b W 5 z M S 5 7 W W V h c i w x f S Z x d W 9 0 O y w m c X V v d D t T Z W N 0 a W 9 u M S 9 U Y W J s Z T I v Q X V 0 b 1 J l b W 9 2 Z W R D b 2 x 1 b W 5 z M S 5 7 T n V t Y m V y I G 9 m I E x l Y 3 R 1 c m V z L D J 9 J n F 1 b 3 Q 7 X S w m c X V v d D t S Z W x h d G l v b n N o a X B J b m Z v J n F 1 b 3 Q 7 O l t d f S I v P j x F b n R y e S B U e X B l P S J S Z X N 1 b H R U e X B l I i B W Y W x 1 Z T 0 i c 1 R h Y m x l I i 8 + P E V u d H J 5 I F R 5 c G U 9 I k 5 h d m l n Y X R p b 2 5 T d G V w T m F t Z S I g V m F s d W U 9 I n N O Y X Z p Z 2 F 0 a W 9 u I i 8 + P E V u d H J 5 I F R 5 c G U 9 I k Z p b G x P Y m p l Y 3 R U e X B l I i B W Y W x 1 Z T 0 i c 0 N v b m 5 l Y 3 R p b 2 5 P b m x 5 I i 8 + P E V u d H J 5 I F R 5 c G U 9 I k x v Y W R l Z F R v Q W 5 h b H l z a X N T Z X J 2 a W N l c y I g V m F s d W U 9 I m w w I i 8 + P C 9 T d G F i b G V F b n R y a W V z P j w v S X R l b T 4 8 S X R l b T 4 8 S X R l b U x v Y 2 F 0 a W 9 u P j x J d G V t V H l w Z T 5 G b 3 J t d W x h P C 9 J d G V t V H l w Z T 4 8 S X R l b V B h d G g + U 2 V j d G l v b j E v V G F i b G U y M T E 8 L 0 l 0 Z W 1 Q Y X R o P j w v S X R l b U x v Y 2 F 0 a W 9 u P j x T d G F i b G V F b n R y a W V z P j x F b n R y e S B U e X B l P S J B Z G R l Z F R v R G F 0 Y U 1 v Z G V s I i B W Y W x 1 Z T 0 i b D A i L z 4 8 R W 5 0 c n k g V H l w Z T 0 i Q n V m Z m V y T m V 4 d F J l Z n J l c 2 g i I F Z h b H V l P S J s M S I v P j x F b n R y e S B U e X B l P S J G a W x s Q 2 9 1 b n Q i I F Z h b H V l P S J s M T Q z I i 8 + P E V u d H J 5 I F R 5 c G U 9 I k Z p b G x F b m F i b G V k I i B W Y W x 1 Z T 0 i b D A i L z 4 8 R W 5 0 c n k g V H l w Z T 0 i R m l s b E V y c m 9 y Q 2 9 k Z S I g V m F s d W U 9 I n N V b m t u b 3 d u I i 8 + P E V u d H J 5 I F R 5 c G U 9 I k Z p b G x F c n J v c k N v d W 5 0 I i B W Y W x 1 Z T 0 i b D A i L z 4 8 R W 5 0 c n k g V H l w Z T 0 i R m l s b E x h c 3 R V c G R h d G V k I i B W Y W x 1 Z T 0 i Z D I w M j Q t M T E t M T l U M j E 6 M z U 6 N D c u O T U 4 M j U w M V o i L z 4 8 R W 5 0 c n k g V H l w Z T 0 i R m l s b E N v b H V t b l R 5 c G V z I i B W Y W x 1 Z T 0 i c 0 J n W U Q i L z 4 8 R W 5 0 c n k g V H l w Z T 0 i R m l s b E N v b H V t b k 5 h b W V z I i B W Y W x 1 Z T 0 i c 1 s m c X V v d D t H Z W 9 n c m F w a H k m c X V v d D s s J n F 1 b 3 Q 7 W W V h c i Z x d W 9 0 O y w m c X V v d D t O d W 1 i Z X I g b 2 Y g T G V j d H V y Z X M 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Q w M D Y 2 Z G N m L T d h N G Q t N D k w M C 0 5 N 2 V k L W V m N T c 1 M j U 1 M T k 5 M S I v P j x F b n R y e S B U e X B l P S J S Z W x h d G l v b n N o a X B J b m Z v Q 2 9 u d G F p b m V y I i B W Y W x 1 Z T 0 i c 3 s m c X V v d D t j b 2 x 1 b W 5 D b 3 V u d C Z x d W 9 0 O z o z L C Z x d W 9 0 O 2 t l e U N v b H V t b k 5 h b W V z J n F 1 b 3 Q 7 O l t d L C Z x d W 9 0 O 3 F 1 Z X J 5 U m V s Y X R p b 2 5 z a G l w c y Z x d W 9 0 O z p b X S w m c X V v d D t j b 2 x 1 b W 5 J Z G V u d G l 0 a W V z J n F 1 b 3 Q 7 O l s m c X V v d D t T Z W N 0 a W 9 u M S 9 U Y W J s Z T I x M S 9 B d X R v U m V t b 3 Z l Z E N v b H V t b n M x L n t H Z W 9 n c m F w a H k s M H 0 m c X V v d D s s J n F 1 b 3 Q 7 U 2 V j d G l v b j E v V G F i b G U y M T E v Q X V 0 b 1 J l b W 9 2 Z W R D b 2 x 1 b W 5 z M S 5 7 W W V h c i w x f S Z x d W 9 0 O y w m c X V v d D t T Z W N 0 a W 9 u M S 9 U Y W J s Z T I x M S 9 B d X R v U m V t b 3 Z l Z E N v b H V t b n M x L n t O d W 1 i Z X I g b 2 Y g T G V j d H V y Z X M s M n 0 m c X V v d D t d L C Z x d W 9 0 O 0 N v b H V t b k N v d W 5 0 J n F 1 b 3 Q 7 O j M s J n F 1 b 3 Q 7 S 2 V 5 Q 2 9 s d W 1 u T m F t Z X M m c X V v d D s 6 W 1 0 s J n F 1 b 3 Q 7 Q 2 9 s d W 1 u S W R l b n R p d G l l c y Z x d W 9 0 O z p b J n F 1 b 3 Q 7 U 2 V j d G l v b j E v V G F i b G U y M T E v Q X V 0 b 1 J l b W 9 2 Z W R D b 2 x 1 b W 5 z M S 5 7 R 2 V v Z 3 J h c G h 5 L D B 9 J n F 1 b 3 Q 7 L C Z x d W 9 0 O 1 N l Y 3 R p b 2 4 x L 1 R h Y m x l M j E x L 0 F 1 d G 9 S Z W 1 v d m V k Q 2 9 s d W 1 u c z E u e 1 l l Y X I s M X 0 m c X V v d D s s J n F 1 b 3 Q 7 U 2 V j d G l v b j E v V G F i b G U y M T E v Q X V 0 b 1 J l b W 9 2 Z W R D b 2 x 1 b W 5 z M S 5 7 T n V t Y m V y I G 9 m I E x l Y 3 R 1 c m V z L D J 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U Y W J s Z T I l M j A o N S k 8 L 0 l 0 Z W 1 Q Y X R o P j w v S X R l b U x v Y 2 F 0 a W 9 u P j x T d G F i b G V F b n R y a W V z P j x F b n R y e S B U e X B l P S J B Z G R l Z F R v R G F 0 Y U 1 v Z G V s I i B W Y W x 1 Z T 0 i b D A i L z 4 8 R W 5 0 c n k g V H l w Z T 0 i Q n V m Z m V y T m V 4 d F J l Z n J l c 2 g i I F Z h b H V l P S J s M S I v P j x F b n R y e S B U e X B l P S J G a W x s Q 2 9 1 b n Q i I F Z h b H V l P S J s M T Q z I i 8 + P E V u d H J 5 I F R 5 c G U 9 I k Z p b G x F b m F i b G V k I i B W Y W x 1 Z T 0 i b D A i L z 4 8 R W 5 0 c n k g V H l w Z T 0 i R m l s b E V y c m 9 y Q 2 9 k Z S I g V m F s d W U 9 I n N V b m t u b 3 d u I i 8 + P E V u d H J 5 I F R 5 c G U 9 I k Z p b G x F c n J v c k N v d W 5 0 I i B W Y W x 1 Z T 0 i b D A i L z 4 8 R W 5 0 c n k g V H l w Z T 0 i R m l s b E x h c 3 R V c G R h d G V k I i B W Y W x 1 Z T 0 i Z D I w M j Q t M T E t M T l U M j E 6 M T E 6 M j A u N T U y N D k 5 M l o i L z 4 8 R W 5 0 c n k g V H l w Z T 0 i R m l s b E N v b H V t b l R 5 c G V z I i B W Y W x 1 Z T 0 i c 0 J n W U Q i L z 4 8 R W 5 0 c n k g V H l w Z T 0 i R m l s b E N v b H V t b k 5 h b W V z I i B W Y W x 1 Z T 0 i c 1 s m c X V v d D t H Z W 9 n c m F w a H k m c X V v d D s s J n F 1 b 3 Q 7 W W V h c i Z x d W 9 0 O y w m c X V v d D t O d W 1 i Z X I g b 2 Y g T G V j d H V y Z X M 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k 5 N 2 N m M D B i L T Y y O W E t N G M 5 Z C 0 4 Z T U 3 L T k y M j N k Z G V j Z j Y 3 N y I v P j x F b n R y e S B U e X B l P S J S Z W x h d G l v b n N o a X B J b m Z v Q 2 9 u d G F p b m V y I i B W Y W x 1 Z T 0 i c 3 s m c X V v d D t j b 2 x 1 b W 5 D b 3 V u d C Z x d W 9 0 O z o z L C Z x d W 9 0 O 2 t l e U N v b H V t b k 5 h b W V z J n F 1 b 3 Q 7 O l t d L C Z x d W 9 0 O 3 F 1 Z X J 5 U m V s Y X R p b 2 5 z a G l w c y Z x d W 9 0 O z p b X S w m c X V v d D t j b 2 x 1 b W 5 J Z G V u d G l 0 a W V z J n F 1 b 3 Q 7 O l s m c X V v d D t T Z W N 0 a W 9 u M S 9 U Y W J s Z T I v Q X V 0 b 1 J l b W 9 2 Z W R D b 2 x 1 b W 5 z M S 5 7 R 2 V v Z 3 J h c G h 5 L D B 9 J n F 1 b 3 Q 7 L C Z x d W 9 0 O 1 N l Y 3 R p b 2 4 x L 1 R h Y m x l M i 9 B d X R v U m V t b 3 Z l Z E N v b H V t b n M x L n t Z Z W F y L D F 9 J n F 1 b 3 Q 7 L C Z x d W 9 0 O 1 N l Y 3 R p b 2 4 x L 1 R h Y m x l M i 9 B d X R v U m V t b 3 Z l Z E N v b H V t b n M x L n t O d W 1 i Z X I g b 2 Y g T G V j d H V y Z X M s M n 0 m c X V v d D t d L C Z x d W 9 0 O 0 N v b H V t b k N v d W 5 0 J n F 1 b 3 Q 7 O j M s J n F 1 b 3 Q 7 S 2 V 5 Q 2 9 s d W 1 u T m F t Z X M m c X V v d D s 6 W 1 0 s J n F 1 b 3 Q 7 Q 2 9 s d W 1 u S W R l b n R p d G l l c y Z x d W 9 0 O z p b J n F 1 b 3 Q 7 U 2 V j d G l v b j E v V G F i b G U y L 0 F 1 d G 9 S Z W 1 v d m V k Q 2 9 s d W 1 u c z E u e 0 d l b 2 d y Y X B o e S w w f S Z x d W 9 0 O y w m c X V v d D t T Z W N 0 a W 9 u M S 9 U Y W J s Z T I v Q X V 0 b 1 J l b W 9 2 Z W R D b 2 x 1 b W 5 z M S 5 7 W W V h c i w x f S Z x d W 9 0 O y w m c X V v d D t T Z W N 0 a W 9 u M S 9 U Y W J s Z T I v Q X V 0 b 1 J l b W 9 2 Z W R D b 2 x 1 b W 5 z M S 5 7 T n V t Y m V y I G 9 m I E x l Y 3 R 1 c m V z L D J 9 J n F 1 b 3 Q 7 X S w m c X V v d D t S Z W x h d G l v b n N o a X B J b m Z v J n F 1 b 3 Q 7 O l t d f S I v P j x F b n R y e S B U e X B l P S J S Z X N 1 b H R U e X B l I i B W Y W x 1 Z T 0 i c 1 R h Y m x l I i 8 + P E V u d H J 5 I F R 5 c G U 9 I k 5 h d m l n Y X R p b 2 5 T d G V w T m F t Z S I g V m F s d W U 9 I n N O Y X Z p Z 2 F 0 a W 9 u I i 8 + P E V u d H J 5 I F R 5 c G U 9 I k Z p b G x P Y m p l Y 3 R U e X B l I i B W Y W x 1 Z T 0 i c 0 N v b m 5 l Y 3 R p b 2 5 P b m x 5 I i 8 + P E V u d H J 5 I F R 5 c G U 9 I k x v Y W R l Z F R v Q W 5 h b H l z a X N T Z X J 2 a W N l c y I g V m F s d W U 9 I m w w I i 8 + P C 9 T d G F i b G V F b n R y a W V z P j w v S X R l b T 4 8 S X R l b T 4 8 S X R l b U x v Y 2 F 0 a W 9 u P j x J d G V t V H l w Z T 5 G b 3 J t d W x h P C 9 J d G V t V H l w Z T 4 8 S X R l b V B h d G g + U 2 V j d G l v b j E v V G F i b G U y J T I w K D Y p P C 9 J d G V t U G F 0 a D 4 8 L 0 l 0 Z W 1 M b 2 N h d G l v b j 4 8 U 3 R h Y m x l R W 5 0 c m l l c z 4 8 R W 5 0 c n k g V H l w Z T 0 i Q W R k Z W R U b 0 R h d G F N b 2 R l b C I g V m F s d W U 9 I m w w I i 8 + P E V u d H J 5 I F R 5 c G U 9 I k J 1 Z m Z l c k 5 l e H R S Z W Z y Z X N o I i B W Y W x 1 Z T 0 i b D E i L z 4 8 R W 5 0 c n k g V H l w Z T 0 i R m l s b E N v d W 5 0 I i B W Y W x 1 Z T 0 i b D E 0 M y I v P j x F b n R y e S B U e X B l P S J G a W x s R W 5 h Y m x l Z C I g V m F s d W U 9 I m w w I i 8 + P E V u d H J 5 I F R 5 c G U 9 I k Z p b G x F c n J v c k N v Z G U i I F Z h b H V l P S J z V W 5 r b m 9 3 b i I v P j x F b n R y e S B U e X B l P S J G a W x s R X J y b 3 J D b 3 V u d C I g V m F s d W U 9 I m w w I i 8 + P E V u d H J 5 I F R 5 c G U 9 I k Z p b G x M Y X N 0 V X B k Y X R l Z C I g V m F s d W U 9 I m Q y M D I 0 L T E x L T E 5 V D I x O j E x O j I w L j U 1 M j Q 5 O T J a I i 8 + P E V u d H J 5 I F R 5 c G U 9 I k Z p b G x D b 2 x 1 b W 5 U e X B l c y I g V m F s d W U 9 I n N C Z 1 l E I i 8 + P E V u d H J 5 I F R 5 c G U 9 I k Z p b G x D b 2 x 1 b W 5 O Y W 1 l c y I g V m F s d W U 9 I n N b J n F 1 b 3 Q 7 R 2 V v Z 3 J h c G h 5 J n F 1 b 3 Q 7 L C Z x d W 9 0 O 1 l l Y X I m c X V v d D s s J n F 1 b 3 Q 7 T n V t Y m V y I G 9 m I E x l Y 3 R 1 c m V z 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M 4 Y T R l N 2 I 5 N C 1 h Z D Q y L T Q y Y j k t O D N k Z S 1 i M T E z M T c y Y W J m M 2 M i L z 4 8 R W 5 0 c n k g V H l w Z T 0 i U m V s Y X R p b 2 5 z a G l w S W 5 m b 0 N v b n R h a W 5 l c i I g V m F s d W U 9 I n N 7 J n F 1 b 3 Q 7 Y 2 9 s d W 1 u Q 2 9 1 b n Q m c X V v d D s 6 M y w m c X V v d D t r Z X l D b 2 x 1 b W 5 O Y W 1 l c y Z x d W 9 0 O z p b X S w m c X V v d D t x d W V y e V J l b G F 0 a W 9 u c 2 h p c H M m c X V v d D s 6 W 1 0 s J n F 1 b 3 Q 7 Y 2 9 s d W 1 u S W R l b n R p d G l l c y Z x d W 9 0 O z p b J n F 1 b 3 Q 7 U 2 V j d G l v b j E v V G F i b G U y L 0 F 1 d G 9 S Z W 1 v d m V k Q 2 9 s d W 1 u c z E u e 0 d l b 2 d y Y X B o e S w w f S Z x d W 9 0 O y w m c X V v d D t T Z W N 0 a W 9 u M S 9 U Y W J s Z T I v Q X V 0 b 1 J l b W 9 2 Z W R D b 2 x 1 b W 5 z M S 5 7 W W V h c i w x f S Z x d W 9 0 O y w m c X V v d D t T Z W N 0 a W 9 u M S 9 U Y W J s Z T I v Q X V 0 b 1 J l b W 9 2 Z W R D b 2 x 1 b W 5 z M S 5 7 T n V t Y m V y I G 9 m I E x l Y 3 R 1 c m V z L D J 9 J n F 1 b 3 Q 7 X S w m c X V v d D t D b 2 x 1 b W 5 D b 3 V u d C Z x d W 9 0 O z o z L C Z x d W 9 0 O 0 t l e U N v b H V t b k 5 h b W V z J n F 1 b 3 Q 7 O l t d L C Z x d W 9 0 O 0 N v b H V t b k l k Z W 5 0 a X R p Z X M m c X V v d D s 6 W y Z x d W 9 0 O 1 N l Y 3 R p b 2 4 x L 1 R h Y m x l M i 9 B d X R v U m V t b 3 Z l Z E N v b H V t b n M x L n t H Z W 9 n c m F w a H k s M H 0 m c X V v d D s s J n F 1 b 3 Q 7 U 2 V j d G l v b j E v V G F i b G U y L 0 F 1 d G 9 S Z W 1 v d m V k Q 2 9 s d W 1 u c z E u e 1 l l Y X I s M X 0 m c X V v d D s s J n F 1 b 3 Q 7 U 2 V j d G l v b j E v V G F i b G U y L 0 F 1 d G 9 S Z W 1 v d m V k Q 2 9 s d W 1 u c z E u e 0 5 1 b W J l c i B v Z i B M Z W N 0 d X J l c y w y f S Z x d W 9 0 O 1 0 s J n F 1 b 3 Q 7 U m V s Y X R p b 2 5 z a G l w S W 5 m b y Z x d W 9 0 O z p b X X 0 i L z 4 8 R W 5 0 c n k g V H l w Z T 0 i U m V z d W x 0 V H l w Z S I g V m F s d W U 9 I n N U Y W J s Z S I v P j x F b n R y e S B U e X B l P S J O Y X Z p Z 2 F 0 a W 9 u U 3 R l c E 5 h b W U i I F Z h b H V l P S J z T m F 2 a W d h d G l v b i I v P j x F b n R y e S B U e X B l P S J G a W x s T 2 J q Z W N 0 V H l w Z S I g V m F s d W U 9 I n N D b 2 5 u Z W N 0 a W 9 u T 2 5 s e S I v P j x F b n R y e S B U e X B l P S J M b 2 F k Z W R U b 0 F u Y W x 5 c 2 l z U 2 V y d m l j Z X M i I F Z h b H V l P S J s M C I v P j w v U 3 R h Y m x l R W 5 0 c m l l c z 4 8 L 0 l 0 Z W 0 + P E l 0 Z W 0 + P E l 0 Z W 1 M b 2 N h d G l v b j 4 8 S X R l b V R 5 c G U + R m 9 y b X V s Y T w v S X R l b V R 5 c G U + P E l 0 Z W 1 Q Y X R o P l N l Y 3 R p b 2 4 x L 1 R h Y m x l M i 9 T b 3 V y Y 2 U 8 L 0 l 0 Z W 1 Q Y X R o P j w v S X R l b U x v Y 2 F 0 a W 9 u P j x T d G F i b G V F b n R y a W V z L z 4 8 L 0 l 0 Z W 0 + P E l 0 Z W 0 + P E l 0 Z W 1 M b 2 N h d G l v b j 4 8 S X R l b V R 5 c G U + R m 9 y b X V s Y T w v S X R l b V R 5 c G U + P E l 0 Z W 1 Q Y X R o P l N l Y 3 R p b 2 4 x L 1 R h Y m x l M i 9 D a G F u Z 2 V k J T I w V H l w Z T w v S X R l b V B h d G g + P C 9 J d G V t T G 9 j Y X R p b 2 4 + P F N 0 Y W J s Z U V u d H J p Z X M v P j w v S X R l b T 4 8 S X R l b T 4 8 S X R l b U x v Y 2 F 0 a W 9 u P j x J d G V t V H l w Z T 5 G b 3 J t d W x h P C 9 J d G V t V H l w Z T 4 8 S X R l b V B h d G g + U 2 V j d G l v b j E v V G F i b G U y L 1 V u c G l 2 b 3 R l Z C U y M E 9 u b H k l M j B T Z W x l Y 3 R l Z C U y M E N v b H V t b n M 8 L 0 l 0 Z W 1 Q Y X R o P j w v S X R l b U x v Y 2 F 0 a W 9 u P j x T d G F i b G V F b n R y a W V z L z 4 8 L 0 l 0 Z W 0 + P E l 0 Z W 0 + P E l 0 Z W 1 M b 2 N h d G l v b j 4 8 S X R l b V R 5 c G U + R m 9 y b X V s Y T w v S X R l b V R 5 c G U + P E l 0 Z W 1 Q Y X R o P l N l Y 3 R p b 2 4 x L 1 R h Y m x l M i 9 S Z W 5 h b W V k J T I w Q 2 9 s d W 1 u c z w v S X R l b V B h d G g + P C 9 J d G V t T G 9 j Y X R p b 2 4 + P F N 0 Y W J s Z U V u d H J p Z X M v P j w v S X R l b T 4 8 S X R l b T 4 8 S X R l b U x v Y 2 F 0 a W 9 u P j x J d G V t V H l w Z T 5 G b 3 J t d W x h P C 9 J d G V t V H l w Z T 4 8 S X R l b V B h d G g + U 2 V j d G l v b j E v V G F i b G U y J T I w K D I p L 1 N v d X J j Z T w v S X R l b V B h d G g + P C 9 J d G V t T G 9 j Y X R p b 2 4 + P F N 0 Y W J s Z U V u d H J p Z X M v P j w v S X R l b T 4 8 S X R l b T 4 8 S X R l b U x v Y 2 F 0 a W 9 u P j x J d G V t V H l w Z T 5 G b 3 J t d W x h P C 9 J d G V t V H l w Z T 4 8 S X R l b V B h d G g + U 2 V j d G l v b j E v V G F i b G U y J T I w K D I p L 0 N o Y W 5 n Z W Q l M j B U e X B l P C 9 J d G V t U G F 0 a D 4 8 L 0 l 0 Z W 1 M b 2 N h d G l v b j 4 8 U 3 R h Y m x l R W 5 0 c m l l c y 8 + P C 9 J d G V t P j x J d G V t P j x J d G V t T G 9 j Y X R p b 2 4 + P E l 0 Z W 1 U e X B l P k Z v c m 1 1 b G E 8 L 0 l 0 Z W 1 U e X B l P j x J d G V t U G F 0 a D 5 T Z W N 0 a W 9 u M S 9 U Y W J s Z T I l M j A o M i k v V W 5 w a X Z v d G V k J T I w T 2 5 s e S U y M F N l b G V j d G V k J T I w Q 2 9 s d W 1 u c z w v S X R l b V B h d G g + P C 9 J d G V t T G 9 j Y X R p b 2 4 + P F N 0 Y W J s Z U V u d H J p Z X M v P j w v S X R l b T 4 8 S X R l b T 4 8 S X R l b U x v Y 2 F 0 a W 9 u P j x J d G V t V H l w Z T 5 G b 3 J t d W x h P C 9 J d G V t V H l w Z T 4 8 S X R l b V B h d G g + U 2 V j d G l v b j E v V G F i b G U y J T I w K D I p L 1 J l b m F t Z W Q l M j B D b 2 x 1 b W 5 z P C 9 J d G V t U G F 0 a D 4 8 L 0 l 0 Z W 1 M b 2 N h d G l v b j 4 8 U 3 R h Y m x l R W 5 0 c m l l c y 8 + P C 9 J d G V t P j x J d G V t P j x J d G V t T G 9 j Y X R p b 2 4 + P E l 0 Z W 1 U e X B l P k Z v c m 1 1 b G E 8 L 0 l 0 Z W 1 U e X B l P j x J d G V t U G F 0 a D 5 T Z W N 0 a W 9 u M S 9 U Y W J s Z T I l M j A o M y k v U 2 9 1 c m N l P C 9 J d G V t U G F 0 a D 4 8 L 0 l 0 Z W 1 M b 2 N h d G l v b j 4 8 U 3 R h Y m x l R W 5 0 c m l l c y 8 + P C 9 J d G V t P j x J d G V t P j x J d G V t T G 9 j Y X R p b 2 4 + P E l 0 Z W 1 U e X B l P k Z v c m 1 1 b G E 8 L 0 l 0 Z W 1 U e X B l P j x J d G V t U G F 0 a D 5 T Z W N 0 a W 9 u M S 9 U Y W J s Z T I l M j A o M y k v Q 2 h h b m d l Z C U y M F R 5 c G U 8 L 0 l 0 Z W 1 Q Y X R o P j w v S X R l b U x v Y 2 F 0 a W 9 u P j x T d G F i b G V F b n R y a W V z L z 4 8 L 0 l 0 Z W 0 + P E l 0 Z W 0 + P E l 0 Z W 1 M b 2 N h d G l v b j 4 8 S X R l b V R 5 c G U + R m 9 y b X V s Y T w v S X R l b V R 5 c G U + P E l 0 Z W 1 Q Y X R o P l N l Y 3 R p b 2 4 x L 1 R h Y m x l M i U y M C g z K S 9 V b n B p d m 9 0 Z W Q l M j B P b m x 5 J T I w U 2 V s Z W N 0 Z W Q l M j B D b 2 x 1 b W 5 z P C 9 J d G V t U G F 0 a D 4 8 L 0 l 0 Z W 1 M b 2 N h d G l v b j 4 8 U 3 R h Y m x l R W 5 0 c m l l c y 8 + P C 9 J d G V t P j x J d G V t P j x J d G V t T G 9 j Y X R p b 2 4 + P E l 0 Z W 1 U e X B l P k Z v c m 1 1 b G E 8 L 0 l 0 Z W 1 U e X B l P j x J d G V t U G F 0 a D 5 T Z W N 0 a W 9 u M S 9 U Y W J s Z T I l M j A o M y k v U m V u Y W 1 l Z C U y M E N v b H V t b n M 8 L 0 l 0 Z W 1 Q Y X R o P j w v S X R l b U x v Y 2 F 0 a W 9 u P j x T d G F i b G V F b n R y a W V z L z 4 8 L 0 l 0 Z W 0 + P E l 0 Z W 0 + P E l 0 Z W 1 M b 2 N h d G l v b j 4 8 S X R l b V R 5 c G U + R m 9 y b X V s Y T w v S X R l b V R 5 c G U + P E l 0 Z W 1 Q Y X R o P l N l Y 3 R p b 2 4 x L 1 R h Y m x l M i U y M C g 0 K S 9 T b 3 V y Y 2 U 8 L 0 l 0 Z W 1 Q Y X R o P j w v S X R l b U x v Y 2 F 0 a W 9 u P j x T d G F i b G V F b n R y a W V z L z 4 8 L 0 l 0 Z W 0 + P E l 0 Z W 0 + P E l 0 Z W 1 M b 2 N h d G l v b j 4 8 S X R l b V R 5 c G U + R m 9 y b X V s Y T w v S X R l b V R 5 c G U + P E l 0 Z W 1 Q Y X R o P l N l Y 3 R p b 2 4 x L 1 R h Y m x l M i U y M C g 0 K S 9 D a G F u Z 2 V k J T I w V H l w Z T w v S X R l b V B h d G g + P C 9 J d G V t T G 9 j Y X R p b 2 4 + P F N 0 Y W J s Z U V u d H J p Z X M v P j w v S X R l b T 4 8 S X R l b T 4 8 S X R l b U x v Y 2 F 0 a W 9 u P j x J d G V t V H l w Z T 5 G b 3 J t d W x h P C 9 J d G V t V H l w Z T 4 8 S X R l b V B h d G g + U 2 V j d G l v b j E v V G F i b G U y J T I w K D Q p L 1 V u c G l 2 b 3 R l Z C U y M E 9 u b H k l M j B T Z W x l Y 3 R l Z C U y M E N v b H V t b n M 8 L 0 l 0 Z W 1 Q Y X R o P j w v S X R l b U x v Y 2 F 0 a W 9 u P j x T d G F i b G V F b n R y a W V z L z 4 8 L 0 l 0 Z W 0 + P E l 0 Z W 0 + P E l 0 Z W 1 M b 2 N h d G l v b j 4 8 S X R l b V R 5 c G U + R m 9 y b X V s Y T w v S X R l b V R 5 c G U + P E l 0 Z W 1 Q Y X R o P l N l Y 3 R p b 2 4 x L 1 R h Y m x l M i U y M C g 0 K S 9 S Z W 5 h b W V k J T I w Q 2 9 s d W 1 u c z w v S X R l b V B h d G g + P C 9 J d G V t T G 9 j Y X R p b 2 4 + P F N 0 Y W J s Z U V u d H J p Z X M v P j w v S X R l b T 4 8 S X R l b T 4 8 S X R l b U x v Y 2 F 0 a W 9 u P j x J d G V t V H l w Z T 5 G b 3 J t d W x h P C 9 J d G V t V H l w Z T 4 8 S X R l b V B h d G g + U 2 V j d G l v b j E v V G F i b G U y M T E v U 2 9 1 c m N l P C 9 J d G V t U G F 0 a D 4 8 L 0 l 0 Z W 1 M b 2 N h d G l v b j 4 8 U 3 R h Y m x l R W 5 0 c m l l c y 8 + P C 9 J d G V t P j x J d G V t P j x J d G V t T G 9 j Y X R p b 2 4 + P E l 0 Z W 1 U e X B l P k Z v c m 1 1 b G E 8 L 0 l 0 Z W 1 U e X B l P j x J d G V t U G F 0 a D 5 T Z W N 0 a W 9 u M S 9 U Y W J s Z T I x M S 9 D a G F u Z 2 V k J T I w V H l w Z T w v S X R l b V B h d G g + P C 9 J d G V t T G 9 j Y X R p b 2 4 + P F N 0 Y W J s Z U V u d H J p Z X M v P j w v S X R l b T 4 8 S X R l b T 4 8 S X R l b U x v Y 2 F 0 a W 9 u P j x J d G V t V H l w Z T 5 G b 3 J t d W x h P C 9 J d G V t V H l w Z T 4 8 S X R l b V B h d G g + U 2 V j d G l v b j E v V G F i b G U y M T E v V W 5 w a X Z v d G V k J T I w T 3 R o Z X I l M j B D b 2 x 1 b W 5 z P C 9 J d G V t U G F 0 a D 4 8 L 0 l 0 Z W 1 M b 2 N h d G l v b j 4 8 U 3 R h Y m x l R W 5 0 c m l l c y 8 + P C 9 J d G V t P j x J d G V t P j x J d G V t T G 9 j Y X R p b 2 4 + P E l 0 Z W 1 U e X B l P k Z v c m 1 1 b G E 8 L 0 l 0 Z W 1 U e X B l P j x J d G V t U G F 0 a D 5 T Z W N 0 a W 9 u M S 9 U Y W J s Z T I x M S 9 S Z W 5 h b W V k J T I w Q 2 9 s d W 1 u c z w v S X R l b V B h d G g + P C 9 J d G V t T G 9 j Y X R p b 2 4 + P F N 0 Y W J s Z U V u d H J p Z X M v P j w v S X R l b T 4 8 S X R l b T 4 8 S X R l b U x v Y 2 F 0 a W 9 u P j x J d G V t V H l w Z T 5 G b 3 J t d W x h P C 9 J d G V t V H l w Z T 4 8 S X R l b V B h d G g + U 2 V j d G l v b j E v V G F i b G U y J T I w K D U p L 1 N v d X J j Z T w v S X R l b V B h d G g + P C 9 J d G V t T G 9 j Y X R p b 2 4 + P F N 0 Y W J s Z U V u d H J p Z X M v P j w v S X R l b T 4 8 S X R l b T 4 8 S X R l b U x v Y 2 F 0 a W 9 u P j x J d G V t V H l w Z T 5 G b 3 J t d W x h P C 9 J d G V t V H l w Z T 4 8 S X R l b V B h d G g + U 2 V j d G l v b j E v V G F i b G U y J T I w K D U p L 0 N o Y W 5 n Z W Q l M j B U e X B l P C 9 J d G V t U G F 0 a D 4 8 L 0 l 0 Z W 1 M b 2 N h d G l v b j 4 8 U 3 R h Y m x l R W 5 0 c m l l c y 8 + P C 9 J d G V t P j x J d G V t P j x J d G V t T G 9 j Y X R p b 2 4 + P E l 0 Z W 1 U e X B l P k Z v c m 1 1 b G E 8 L 0 l 0 Z W 1 U e X B l P j x J d G V t U G F 0 a D 5 T Z W N 0 a W 9 u M S 9 U Y W J s Z T I l M j A o N S k v V W 5 w a X Z v d G V k J T I w T 2 5 s e S U y M F N l b G V j d G V k J T I w Q 2 9 s d W 1 u c z w v S X R l b V B h d G g + P C 9 J d G V t T G 9 j Y X R p b 2 4 + P F N 0 Y W J s Z U V u d H J p Z X M v P j w v S X R l b T 4 8 S X R l b T 4 8 S X R l b U x v Y 2 F 0 a W 9 u P j x J d G V t V H l w Z T 5 G b 3 J t d W x h P C 9 J d G V t V H l w Z T 4 8 S X R l b V B h d G g + U 2 V j d G l v b j E v V G F i b G U y J T I w K D U p L 1 J l b m F t Z W Q l M j B D b 2 x 1 b W 5 z P C 9 J d G V t U G F 0 a D 4 8 L 0 l 0 Z W 1 M b 2 N h d G l v b j 4 8 U 3 R h Y m x l R W 5 0 c m l l c y 8 + P C 9 J d G V t P j x J d G V t P j x J d G V t T G 9 j Y X R p b 2 4 + P E l 0 Z W 1 U e X B l P k Z v c m 1 1 b G E 8 L 0 l 0 Z W 1 U e X B l P j x J d G V t U G F 0 a D 5 T Z W N 0 a W 9 u M S 9 U Y W J s Z T I l M j A o N i k v U 2 9 1 c m N l P C 9 J d G V t U G F 0 a D 4 8 L 0 l 0 Z W 1 M b 2 N h d G l v b j 4 8 U 3 R h Y m x l R W 5 0 c m l l c y 8 + P C 9 J d G V t P j x J d G V t P j x J d G V t T G 9 j Y X R p b 2 4 + P E l 0 Z W 1 U e X B l P k Z v c m 1 1 b G E 8 L 0 l 0 Z W 1 U e X B l P j x J d G V t U G F 0 a D 5 T Z W N 0 a W 9 u M S 9 U Y W J s Z T I l M j A o N i k v Q 2 h h b m d l Z C U y M F R 5 c G U 8 L 0 l 0 Z W 1 Q Y X R o P j w v S X R l b U x v Y 2 F 0 a W 9 u P j x T d G F i b G V F b n R y a W V z L z 4 8 L 0 l 0 Z W 0 + P E l 0 Z W 0 + P E l 0 Z W 1 M b 2 N h d G l v b j 4 8 S X R l b V R 5 c G U + R m 9 y b X V s Y T w v S X R l b V R 5 c G U + P E l 0 Z W 1 Q Y X R o P l N l Y 3 R p b 2 4 x L 1 R h Y m x l M i U y M C g 2 K S 9 V b n B p d m 9 0 Z W Q l M j B P b m x 5 J T I w U 2 V s Z W N 0 Z W Q l M j B D b 2 x 1 b W 5 z P C 9 J d G V t U G F 0 a D 4 8 L 0 l 0 Z W 1 M b 2 N h d G l v b j 4 8 U 3 R h Y m x l R W 5 0 c m l l c y 8 + P C 9 J d G V t P j x J d G V t P j x J d G V t T G 9 j Y X R p b 2 4 + P E l 0 Z W 1 U e X B l P k Z v c m 1 1 b G E 8 L 0 l 0 Z W 1 U e X B l P j x J d G V t U G F 0 a D 5 T Z W N 0 a W 9 u M S 9 U Y W J s Z T I l M j A o N i k v U m V u Y W 1 l Z C U y M E N v b H V t b n M 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J o n E I I Y z 0 V P q A p m i K 1 z t a g A A A A A A g A A A A A A E G Y A A A A B A A A g A A A A d G T I B w L s M x 6 9 V L F D C T f o z f p k y L U e W o z g k V 7 f 2 a S J t h U A A A A A D o A A A A A C A A A g A A A A 8 3 f g G g / Y d B t W Q H H k K i T 2 k K t B F t B z t 3 f u x k k 9 p 1 n A V 2 1 Q A A A A e l U Z O Q h S m N G L H s X a 7 A + U H c g 8 q c / v o c 2 b v n J o b 8 8 X 7 / i q m X k J h 2 h v H W R f b 9 l F a s 3 n S n u f Y 7 R K Y r x m 9 S 6 j X M r 0 z u i s W A C T Y N 9 n 7 o N 8 y F V C u + 5 A A A A A k T A b e i 4 n a a L Z I G m 7 q k 5 5 P n v 6 h u 4 9 s U T a Y 1 f I 4 d a v x Q x l d a 1 A n Q U e n D a Q z X x p e I A O m o f R J Q 1 C s B z a z R d + R e V M O A = = < / D a t a M a s h u p > 
</file>

<file path=customXml/item3.xml>��< ? x m l   v e r s i o n = " 1 . 0 "   e n c o d i n g = " U T F - 1 6 " ? > < G e m i n i   x m l n s = " h t t p : / / g e m i n i / p i v o t c u s t o m i z a t i o n / T a b l e X M L _ T a b l e 3 _ 1 " > < C u s t o m C o n t e n t > < ! [ C D A T A [ < T a b l e W i d g e t G r i d S e r i a l i z a t i o n   x m l n s : x s d = " h t t p : / / w w w . w 3 . o r g / 2 0 0 1 / X M L S c h e m a "   x m l n s : x s i = " h t t p : / / w w w . w 3 . o r g / 2 0 0 1 / X M L S c h e m a - i n s t a n c e " > < C o l u m n S u g g e s t e d T y p e   / > < C o l u m n F o r m a t   / > < C o l u m n A c c u r a c y   / > < C o l u m n C u r r e n c y S y m b o l   / > < C o l u m n P o s i t i v e P a t t e r n   / > < C o l u m n N e g a t i v e P a t t e r n   / > < C o l u m n W i d t h s > < i t e m > < k e y > < s t r i n g > P o p u l a t i o n < / s t r i n g > < / k e y > < v a l u e > < i n t > 1 0 5 < / i n t > < / v a l u e > < / i t e m > < i t e m > < k e y > < s t r i n g > Y e a r < / s t r i n g > < / k e y > < v a l u e > < i n t > 6 5 < / i n t > < / v a l u e > < / i t e m > < i t e m > < k e y > < s t r i n g > V a l u e < / s t r i n g > < / k e y > < v a l u e > < i n t > 7 1 < / i n t > < / v a l u e > < / i t e m > < i t e m > < k e y > < s t r i n g > D a t a   S o u r c e < / s t r i n g > < / k e y > < v a l u e > < i n t > 1 1 8 < / i n t > < / v a l u e > < / i t e m > < / C o l u m n W i d t h s > < C o l u m n D i s p l a y I n d e x > < i t e m > < k e y > < s t r i n g > P o p u l a t i o n < / s t r i n g > < / k e y > < v a l u e > < i n t > 0 < / i n t > < / v a l u e > < / i t e m > < i t e m > < k e y > < s t r i n g > Y e a r < / s t r i n g > < / k e y > < v a l u e > < i n t > 1 < / i n t > < / v a l u e > < / i t e m > < i t e m > < k e y > < s t r i n g > V a l u e < / s t r i n g > < / k e y > < v a l u e > < i n t > 2 < / i n t > < / v a l u e > < / i t e m > < i t e m > < k e y > < s t r i n g > D a t a   S o u r c e < / s t r i n g > < / k e y > < v a l u e > < i n t > 3 < / 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 T a b l e 3 _ 1 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5.xml>��< ? x m l   v e r s i o n = " 1 . 0 "   e n c o d i n g = " U T F - 1 6 " ? > < G e m i n i   x m l n s = " h t t p : / / g e m i n i / p i v o t c u s t o m i z a t i o n / S a n d b o x N o n E m p t y " > < C u s t o m C o n t e n t > < ! [ C D A T A [ 1 ] ] > < / C u s t o m C o n t e n t > < / G e m i n i > 
</file>

<file path=customXml/item6.xml>��< ? x m l   v e r s i o n = " 1 . 0 "   e n c o d i n g = " U T F - 1 6 " ? > < G e m i n i   x m l n s = " h t t p : / / g e m i n i / p i v o t c u s t o m i z a t i o n / T a b l e X M L _ T a b l e 1 _ 1 " > < C u s t o m C o n t e n t > < ! [ C D A T A [ < T a b l e W i d g e t G r i d S e r i a l i z a t i o n   x m l n s : x s d = " h t t p : / / w w w . w 3 . o r g / 2 0 0 1 / X M L S c h e m a "   x m l n s : x s i = " h t t p : / / w w w . w 3 . o r g / 2 0 0 1 / X M L S c h e m a - i n s t a n c e " > < C o l u m n S u g g e s t e d T y p e   / > < C o l u m n F o r m a t   / > < C o l u m n A c c u r a c y   / > < C o l u m n C u r r e n c y S y m b o l   / > < C o l u m n P o s i t i v e P a t t e r n   / > < C o l u m n N e g a t i v e P a t t e r n   / > < C o l u m n W i d t h s > < i t e m > < k e y > < s t r i n g > G e o g r a p h y < / s t r i n g > < / k e y > < v a l u e > < i n t > 1 0 8 < / i n t > < / v a l u e > < / i t e m > < i t e m > < k e y > < s t r i n g > Y e a r < / s t r i n g > < / k e y > < v a l u e > < i n t > 6 5 < / i n t > < / v a l u e > < / i t e m > < i t e m > < k e y > < s t r i n g > V a l u e < / s t r i n g > < / k e y > < v a l u e > < i n t > 7 1 < / i n t > < / v a l u e > < / i t e m > < i t e m > < k e y > < s t r i n g > D a t a   S o u r c e < / s t r i n g > < / k e y > < v a l u e > < i n t > 1 1 8 < / i n t > < / v a l u e > < / i t e m > < / C o l u m n W i d t h s > < C o l u m n D i s p l a y I n d e x > < i t e m > < k e y > < s t r i n g > G e o g r a p h y < / s t r i n g > < / k e y > < v a l u e > < i n t > 0 < / i n t > < / v a l u e > < / i t e m > < i t e m > < k e y > < s t r i n g > Y e a r < / s t r i n g > < / k e y > < v a l u e > < i n t > 1 < / i n t > < / v a l u e > < / i t e m > < i t e m > < k e y > < s t r i n g > V a l u e < / s t r i n g > < / k e y > < v a l u e > < i n t > 2 < / i n t > < / v a l u e > < / i t e m > < i t e m > < k e y > < s t r i n g > D a t a   S o u r c e < / s t r i n g > < / k e y > < v a l u e > < i n t > 3 < / 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 2 0 2 4 - 1 1 - 1 4 T 1 5 : 2 0 : 0 8 . 8 5 9 6 0 0 1 - 0 5 : 0 0 < / L a s t P r o c e s s e d T i m e > < / D a t a M o d e l i n g S a n d b o x . S e r i a l i z e d S a n d b o x E r r o r C a c h e > ] ] > < / C u s t o m C o n t e n t > < / G e m i n i > 
</file>

<file path=customXml/item8.xml>��< ? x m l   v e r s i o n = " 1 . 0 "   e n c o d i n g = " U T F - 1 6 " ? > < G e m i n i   x m l n s = " h t t p : / / g e m i n i / p i v o t c u s t o m i z a t i o n / M a n u a l C a l c M o d e " > < C u s t o m C o n t e n t > < ! [ C D A T A [ F a l s 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E8FE99F2-F754-446C-B470-48A687DCAB67}">
  <ds:schemaRefs/>
</ds:datastoreItem>
</file>

<file path=customXml/itemProps10.xml><?xml version="1.0" encoding="utf-8"?>
<ds:datastoreItem xmlns:ds="http://schemas.openxmlformats.org/officeDocument/2006/customXml" ds:itemID="{95CB9223-83DD-41A0-97B0-66898C8F7CFD}">
  <ds:schemaRefs/>
</ds:datastoreItem>
</file>

<file path=customXml/itemProps11.xml><?xml version="1.0" encoding="utf-8"?>
<ds:datastoreItem xmlns:ds="http://schemas.openxmlformats.org/officeDocument/2006/customXml" ds:itemID="{A974E88A-21D9-4237-9BA2-9BA5D0DC2639}">
  <ds:schemaRefs/>
</ds:datastoreItem>
</file>

<file path=customXml/itemProps12.xml><?xml version="1.0" encoding="utf-8"?>
<ds:datastoreItem xmlns:ds="http://schemas.openxmlformats.org/officeDocument/2006/customXml" ds:itemID="{097FC8AE-19F1-4A8D-9C75-CC8FFE17887E}">
  <ds:schemaRefs/>
</ds:datastoreItem>
</file>

<file path=customXml/itemProps13.xml><?xml version="1.0" encoding="utf-8"?>
<ds:datastoreItem xmlns:ds="http://schemas.openxmlformats.org/officeDocument/2006/customXml" ds:itemID="{1E7025FA-7B4C-4561-8004-47DA4AFF2048}">
  <ds:schemaRefs/>
</ds:datastoreItem>
</file>

<file path=customXml/itemProps14.xml><?xml version="1.0" encoding="utf-8"?>
<ds:datastoreItem xmlns:ds="http://schemas.openxmlformats.org/officeDocument/2006/customXml" ds:itemID="{8DDBC0C1-0D31-451C-ADDF-B34DD4ABBBAC}">
  <ds:schemaRefs/>
</ds:datastoreItem>
</file>

<file path=customXml/itemProps15.xml><?xml version="1.0" encoding="utf-8"?>
<ds:datastoreItem xmlns:ds="http://schemas.openxmlformats.org/officeDocument/2006/customXml" ds:itemID="{1726D6EC-93CE-45D1-9568-91FB096E7529}">
  <ds:schemaRefs/>
</ds:datastoreItem>
</file>

<file path=customXml/itemProps16.xml><?xml version="1.0" encoding="utf-8"?>
<ds:datastoreItem xmlns:ds="http://schemas.openxmlformats.org/officeDocument/2006/customXml" ds:itemID="{FB211B2C-D7B3-4A91-B072-77A78CA796D2}">
  <ds:schemaRefs/>
</ds:datastoreItem>
</file>

<file path=customXml/itemProps17.xml><?xml version="1.0" encoding="utf-8"?>
<ds:datastoreItem xmlns:ds="http://schemas.openxmlformats.org/officeDocument/2006/customXml" ds:itemID="{72C62258-3968-481F-A3F2-1400D8DCC7C6}">
  <ds:schemaRefs/>
</ds:datastoreItem>
</file>

<file path=customXml/itemProps18.xml><?xml version="1.0" encoding="utf-8"?>
<ds:datastoreItem xmlns:ds="http://schemas.openxmlformats.org/officeDocument/2006/customXml" ds:itemID="{91F524BC-B6A5-4F5A-8AEF-C97B2061571D}">
  <ds:schemaRefs/>
</ds:datastoreItem>
</file>

<file path=customXml/itemProps2.xml><?xml version="1.0" encoding="utf-8"?>
<ds:datastoreItem xmlns:ds="http://schemas.openxmlformats.org/officeDocument/2006/customXml" ds:itemID="{72A25BC5-5062-44F3-9F5C-083F2595E1B2}">
  <ds:schemaRefs>
    <ds:schemaRef ds:uri="http://schemas.microsoft.com/DataMashup"/>
  </ds:schemaRefs>
</ds:datastoreItem>
</file>

<file path=customXml/itemProps3.xml><?xml version="1.0" encoding="utf-8"?>
<ds:datastoreItem xmlns:ds="http://schemas.openxmlformats.org/officeDocument/2006/customXml" ds:itemID="{E2CB9B20-45A6-48CC-A3B8-44D2629FC48F}">
  <ds:schemaRefs/>
</ds:datastoreItem>
</file>

<file path=customXml/itemProps4.xml><?xml version="1.0" encoding="utf-8"?>
<ds:datastoreItem xmlns:ds="http://schemas.openxmlformats.org/officeDocument/2006/customXml" ds:itemID="{FEE0B873-52E1-4D16-8161-B15D6A55DF9B}">
  <ds:schemaRefs/>
</ds:datastoreItem>
</file>

<file path=customXml/itemProps5.xml><?xml version="1.0" encoding="utf-8"?>
<ds:datastoreItem xmlns:ds="http://schemas.openxmlformats.org/officeDocument/2006/customXml" ds:itemID="{2F8A6956-C4E7-4C36-B9DC-E14273274211}">
  <ds:schemaRefs/>
</ds:datastoreItem>
</file>

<file path=customXml/itemProps6.xml><?xml version="1.0" encoding="utf-8"?>
<ds:datastoreItem xmlns:ds="http://schemas.openxmlformats.org/officeDocument/2006/customXml" ds:itemID="{069D6477-D2CA-435F-ACCE-1023F55266C7}">
  <ds:schemaRefs/>
</ds:datastoreItem>
</file>

<file path=customXml/itemProps7.xml><?xml version="1.0" encoding="utf-8"?>
<ds:datastoreItem xmlns:ds="http://schemas.openxmlformats.org/officeDocument/2006/customXml" ds:itemID="{57AAA394-E973-4935-91BA-45C06F4B0D9B}">
  <ds:schemaRefs/>
</ds:datastoreItem>
</file>

<file path=customXml/itemProps8.xml><?xml version="1.0" encoding="utf-8"?>
<ds:datastoreItem xmlns:ds="http://schemas.openxmlformats.org/officeDocument/2006/customXml" ds:itemID="{EFFA8757-77BC-4EB5-B703-5A974EAA4AEF}">
  <ds:schemaRefs/>
</ds:datastoreItem>
</file>

<file path=customXml/itemProps9.xml><?xml version="1.0" encoding="utf-8"?>
<ds:datastoreItem xmlns:ds="http://schemas.openxmlformats.org/officeDocument/2006/customXml" ds:itemID="{2F6A6119-B5E0-4112-B623-88A5233A751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Graphs </vt:lpstr>
      <vt:lpstr>Graphs_Supplimentary_2</vt:lpstr>
      <vt:lpstr>Graphs_Supplimentary</vt:lpstr>
      <vt:lpstr>Geotable</vt:lpstr>
      <vt:lpstr>V1-Tables</vt:lpstr>
      <vt:lpstr>V1-Medline-Queries</vt:lpstr>
      <vt:lpstr>V1-Medline-Results</vt:lpstr>
      <vt:lpstr>V1-Embase-Queries</vt:lpstr>
      <vt:lpstr>V1-Embase-Results</vt:lpstr>
      <vt:lpstr>V2-Tables</vt:lpstr>
      <vt:lpstr>V2-Medline-Queries</vt:lpstr>
      <vt:lpstr>V2-Medline-Results</vt:lpstr>
      <vt:lpstr>V2-Embase-Queries</vt:lpstr>
      <vt:lpstr>V2-Embase-Results</vt:lpstr>
      <vt:lpstr>Population</vt:lpstr>
      <vt:lpstr>V1-Total Publications</vt:lpstr>
      <vt:lpstr>V2-Total Publications</vt:lpstr>
    </vt:vector>
  </TitlesOfParts>
  <Company>Yale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Nyhan, Kate</dc:creator>
  <cp:lastModifiedBy>Wang, Yiran</cp:lastModifiedBy>
  <dcterms:created xsi:type="dcterms:W3CDTF">2024-10-31T17:03:56Z</dcterms:created>
  <dcterms:modified xsi:type="dcterms:W3CDTF">2025-04-26T20:42:25Z</dcterms:modified>
</cp:coreProperties>
</file>