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yaleedu-my.sharepoint.com/personal/y_ren_yale_edu/Documents/DSDE/Lab/Search project/Population geotagging/"/>
    </mc:Choice>
  </mc:AlternateContent>
  <xr:revisionPtr revIDLastSave="3401" documentId="13_ncr:1_{E4CECAB6-7D93-4B27-9A43-C53A427E9277}" xr6:coauthVersionLast="47" xr6:coauthVersionMax="47" xr10:uidLastSave="{B90BBAA9-6DC3-4F95-ACA4-735AD7BD8169}"/>
  <bookViews>
    <workbookView xWindow="-120" yWindow="-120" windowWidth="38640" windowHeight="21120" tabRatio="602" xr2:uid="{ABF19976-E442-4EA8-B3C6-700F8D9AA400}"/>
  </bookViews>
  <sheets>
    <sheet name="Graphs" sheetId="27" r:id="rId1"/>
    <sheet name="V1-Tables" sheetId="26" r:id="rId2"/>
    <sheet name="V1-Medline-Queries" sheetId="1" r:id="rId3"/>
    <sheet name="V1-Medline-Results" sheetId="5" r:id="rId4"/>
    <sheet name="V1-Embase-Queries" sheetId="14" r:id="rId5"/>
    <sheet name="V1-Embase-Results" sheetId="17" r:id="rId6"/>
    <sheet name="V2-Tables" sheetId="32" r:id="rId7"/>
    <sheet name="V2-Medline-Queries" sheetId="28" r:id="rId8"/>
    <sheet name="V2-Medline-Results" sheetId="33" r:id="rId9"/>
    <sheet name="V2-Embase-Queries" sheetId="30" r:id="rId10"/>
    <sheet name="V2-Embase-Results" sheetId="31" r:id="rId11"/>
    <sheet name="Population" sheetId="20" r:id="rId12"/>
    <sheet name="Geotable" sheetId="34" r:id="rId13"/>
  </sheets>
  <definedNames>
    <definedName name="ExternalData_1" localSheetId="5" hidden="1">'V1-Embase-Results'!#REF!</definedName>
    <definedName name="ExternalData_1" localSheetId="3" hidden="1">'V1-Medline-Results'!#REF!</definedName>
    <definedName name="ExternalData_1" localSheetId="10" hidden="1">'V2-Embase-Results'!#REF!</definedName>
    <definedName name="ExternalData_1" localSheetId="8" hidden="1">'V2-Medline-Results'!#REF!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32" l="1"/>
  <c r="S6" i="32"/>
  <c r="V6" i="32"/>
  <c r="Y6" i="32"/>
  <c r="X7" i="32"/>
  <c r="Q8" i="32"/>
  <c r="V8" i="32"/>
  <c r="U10" i="32"/>
  <c r="Z10" i="32"/>
  <c r="Q11" i="32"/>
  <c r="W11" i="32"/>
  <c r="T12" i="32"/>
  <c r="V12" i="32"/>
  <c r="X12" i="32"/>
  <c r="P13" i="32"/>
  <c r="P14" i="32"/>
  <c r="Q14" i="32"/>
  <c r="T14" i="32"/>
  <c r="P15" i="32"/>
  <c r="S15" i="32"/>
  <c r="T15" i="32"/>
  <c r="V15" i="32"/>
  <c r="W15" i="32"/>
  <c r="Z15" i="32"/>
  <c r="W17" i="32"/>
  <c r="Y5" i="32"/>
  <c r="L44" i="33"/>
  <c r="Z17" i="32" s="1"/>
  <c r="K44" i="33"/>
  <c r="J44" i="33"/>
  <c r="X17" i="32" s="1"/>
  <c r="I44" i="33"/>
  <c r="H44" i="33"/>
  <c r="V17" i="32" s="1"/>
  <c r="G44" i="33"/>
  <c r="U17" i="32" s="1"/>
  <c r="F44" i="33"/>
  <c r="T17" i="32" s="1"/>
  <c r="E44" i="33"/>
  <c r="S17" i="32" s="1"/>
  <c r="D44" i="33"/>
  <c r="R17" i="32" s="1"/>
  <c r="C44" i="33"/>
  <c r="Q17" i="32" s="1"/>
  <c r="B44" i="33"/>
  <c r="P17" i="32" s="1"/>
  <c r="L42" i="33"/>
  <c r="K42" i="33"/>
  <c r="Y15" i="32" s="1"/>
  <c r="J42" i="33"/>
  <c r="X15" i="32" s="1"/>
  <c r="I42" i="33"/>
  <c r="H42" i="33"/>
  <c r="G42" i="33"/>
  <c r="U15" i="32" s="1"/>
  <c r="F42" i="33"/>
  <c r="E42" i="33"/>
  <c r="D42" i="33"/>
  <c r="R15" i="32" s="1"/>
  <c r="C42" i="33"/>
  <c r="Q15" i="32" s="1"/>
  <c r="B42" i="33"/>
  <c r="L41" i="33"/>
  <c r="Z14" i="32" s="1"/>
  <c r="K41" i="33"/>
  <c r="Y14" i="32" s="1"/>
  <c r="J41" i="33"/>
  <c r="X14" i="32" s="1"/>
  <c r="I41" i="33"/>
  <c r="W14" i="32" s="1"/>
  <c r="H41" i="33"/>
  <c r="V14" i="32" s="1"/>
  <c r="G41" i="33"/>
  <c r="U14" i="32" s="1"/>
  <c r="F41" i="33"/>
  <c r="E41" i="33"/>
  <c r="S14" i="32" s="1"/>
  <c r="D41" i="33"/>
  <c r="R14" i="32" s="1"/>
  <c r="C41" i="33"/>
  <c r="B41" i="33"/>
  <c r="L40" i="33"/>
  <c r="Z13" i="32" s="1"/>
  <c r="K40" i="33"/>
  <c r="Y13" i="32" s="1"/>
  <c r="J40" i="33"/>
  <c r="X13" i="32" s="1"/>
  <c r="I40" i="33"/>
  <c r="W13" i="32" s="1"/>
  <c r="H40" i="33"/>
  <c r="V13" i="32" s="1"/>
  <c r="G40" i="33"/>
  <c r="U13" i="32" s="1"/>
  <c r="F40" i="33"/>
  <c r="T13" i="32" s="1"/>
  <c r="E40" i="33"/>
  <c r="S13" i="32" s="1"/>
  <c r="D40" i="33"/>
  <c r="R13" i="32" s="1"/>
  <c r="C40" i="33"/>
  <c r="Q13" i="32" s="1"/>
  <c r="B40" i="33"/>
  <c r="L39" i="33"/>
  <c r="Z12" i="32" s="1"/>
  <c r="K39" i="33"/>
  <c r="Y12" i="32" s="1"/>
  <c r="J39" i="33"/>
  <c r="I39" i="33"/>
  <c r="W12" i="32" s="1"/>
  <c r="H39" i="33"/>
  <c r="G39" i="33"/>
  <c r="U12" i="32" s="1"/>
  <c r="F39" i="33"/>
  <c r="E39" i="33"/>
  <c r="S12" i="32" s="1"/>
  <c r="D39" i="33"/>
  <c r="R12" i="32" s="1"/>
  <c r="C39" i="33"/>
  <c r="Q12" i="32" s="1"/>
  <c r="B39" i="33"/>
  <c r="P12" i="32" s="1"/>
  <c r="L38" i="33"/>
  <c r="Z11" i="32" s="1"/>
  <c r="K38" i="33"/>
  <c r="Y11" i="32" s="1"/>
  <c r="J38" i="33"/>
  <c r="X11" i="32" s="1"/>
  <c r="I38" i="33"/>
  <c r="H38" i="33"/>
  <c r="V11" i="32" s="1"/>
  <c r="G38" i="33"/>
  <c r="U11" i="32" s="1"/>
  <c r="F38" i="33"/>
  <c r="T11" i="32" s="1"/>
  <c r="E38" i="33"/>
  <c r="S11" i="32" s="1"/>
  <c r="D38" i="33"/>
  <c r="R11" i="32" s="1"/>
  <c r="C38" i="33"/>
  <c r="B38" i="33"/>
  <c r="P11" i="32" s="1"/>
  <c r="L37" i="33"/>
  <c r="K37" i="33"/>
  <c r="Y10" i="32" s="1"/>
  <c r="J37" i="33"/>
  <c r="X10" i="32" s="1"/>
  <c r="I37" i="33"/>
  <c r="W10" i="32" s="1"/>
  <c r="H37" i="33"/>
  <c r="V10" i="32" s="1"/>
  <c r="G37" i="33"/>
  <c r="F37" i="33"/>
  <c r="T10" i="32" s="1"/>
  <c r="E37" i="33"/>
  <c r="S10" i="32" s="1"/>
  <c r="D37" i="33"/>
  <c r="R10" i="32" s="1"/>
  <c r="C37" i="33"/>
  <c r="Q10" i="32" s="1"/>
  <c r="B37" i="33"/>
  <c r="P10" i="32" s="1"/>
  <c r="L36" i="33"/>
  <c r="Z9" i="32" s="1"/>
  <c r="K36" i="33"/>
  <c r="Y9" i="32" s="1"/>
  <c r="J36" i="33"/>
  <c r="X9" i="32" s="1"/>
  <c r="I36" i="33"/>
  <c r="W9" i="32" s="1"/>
  <c r="H36" i="33"/>
  <c r="V9" i="32" s="1"/>
  <c r="G36" i="33"/>
  <c r="U9" i="32" s="1"/>
  <c r="F36" i="33"/>
  <c r="T9" i="32" s="1"/>
  <c r="E36" i="33"/>
  <c r="S9" i="32" s="1"/>
  <c r="D36" i="33"/>
  <c r="R9" i="32" s="1"/>
  <c r="C36" i="33"/>
  <c r="Q9" i="32" s="1"/>
  <c r="B36" i="33"/>
  <c r="P9" i="32" s="1"/>
  <c r="L35" i="33"/>
  <c r="Z8" i="32" s="1"/>
  <c r="K35" i="33"/>
  <c r="Y8" i="32" s="1"/>
  <c r="J35" i="33"/>
  <c r="X8" i="32" s="1"/>
  <c r="I35" i="33"/>
  <c r="W8" i="32" s="1"/>
  <c r="H35" i="33"/>
  <c r="G35" i="33"/>
  <c r="F35" i="33"/>
  <c r="T8" i="32" s="1"/>
  <c r="E35" i="33"/>
  <c r="S8" i="32" s="1"/>
  <c r="D35" i="33"/>
  <c r="R8" i="32" s="1"/>
  <c r="C35" i="33"/>
  <c r="B35" i="33"/>
  <c r="P8" i="32" s="1"/>
  <c r="L34" i="33"/>
  <c r="Z7" i="32" s="1"/>
  <c r="K34" i="33"/>
  <c r="Y7" i="32" s="1"/>
  <c r="J34" i="33"/>
  <c r="I34" i="33"/>
  <c r="W7" i="32" s="1"/>
  <c r="H34" i="33"/>
  <c r="V7" i="32" s="1"/>
  <c r="G34" i="33"/>
  <c r="U7" i="32" s="1"/>
  <c r="F34" i="33"/>
  <c r="T7" i="32" s="1"/>
  <c r="E34" i="33"/>
  <c r="S7" i="32" s="1"/>
  <c r="D34" i="33"/>
  <c r="R7" i="32" s="1"/>
  <c r="C34" i="33"/>
  <c r="Q7" i="32" s="1"/>
  <c r="B34" i="33"/>
  <c r="P7" i="32" s="1"/>
  <c r="L33" i="33"/>
  <c r="Z6" i="32" s="1"/>
  <c r="K33" i="33"/>
  <c r="J33" i="33"/>
  <c r="X6" i="32" s="1"/>
  <c r="I33" i="33"/>
  <c r="H33" i="33"/>
  <c r="G33" i="33"/>
  <c r="U6" i="32" s="1"/>
  <c r="F33" i="33"/>
  <c r="E33" i="33"/>
  <c r="D33" i="33"/>
  <c r="C33" i="33"/>
  <c r="Q6" i="32" s="1"/>
  <c r="B33" i="33"/>
  <c r="P6" i="32" s="1"/>
  <c r="L32" i="33"/>
  <c r="K32" i="33"/>
  <c r="J32" i="33"/>
  <c r="X5" i="32" s="1"/>
  <c r="I32" i="33"/>
  <c r="W5" i="32" s="1"/>
  <c r="H32" i="33"/>
  <c r="V5" i="32" s="1"/>
  <c r="G32" i="33"/>
  <c r="F32" i="33"/>
  <c r="T5" i="32" s="1"/>
  <c r="E32" i="33"/>
  <c r="S5" i="32" s="1"/>
  <c r="D32" i="33"/>
  <c r="R5" i="32" s="1"/>
  <c r="C32" i="33"/>
  <c r="Q5" i="32" s="1"/>
  <c r="B32" i="33"/>
  <c r="P5" i="32" s="1"/>
  <c r="B44" i="5"/>
  <c r="P17" i="26" s="1"/>
  <c r="B32" i="5"/>
  <c r="Y37" i="32"/>
  <c r="V37" i="32"/>
  <c r="S37" i="32"/>
  <c r="Q37" i="32"/>
  <c r="P37" i="32"/>
  <c r="X35" i="32"/>
  <c r="W35" i="32"/>
  <c r="T35" i="32"/>
  <c r="P35" i="32"/>
  <c r="Y34" i="32"/>
  <c r="V34" i="32"/>
  <c r="T34" i="32"/>
  <c r="S34" i="32"/>
  <c r="P34" i="32"/>
  <c r="W33" i="32"/>
  <c r="U33" i="32"/>
  <c r="P33" i="32"/>
  <c r="Y32" i="32"/>
  <c r="X32" i="32"/>
  <c r="W32" i="32"/>
  <c r="S32" i="32"/>
  <c r="Z31" i="32"/>
  <c r="Y31" i="32"/>
  <c r="U31" i="32"/>
  <c r="R31" i="32"/>
  <c r="W30" i="32"/>
  <c r="V30" i="32"/>
  <c r="U30" i="32"/>
  <c r="T30" i="32"/>
  <c r="Q30" i="32"/>
  <c r="Y29" i="32"/>
  <c r="W29" i="32"/>
  <c r="Z28" i="32"/>
  <c r="U28" i="32"/>
  <c r="S28" i="32"/>
  <c r="R28" i="32"/>
  <c r="Y27" i="32"/>
  <c r="W27" i="32"/>
  <c r="V27" i="32"/>
  <c r="U27" i="32"/>
  <c r="S27" i="32"/>
  <c r="R27" i="32"/>
  <c r="Q27" i="32"/>
  <c r="Y26" i="32"/>
  <c r="W26" i="32"/>
  <c r="V26" i="32"/>
  <c r="U26" i="32"/>
  <c r="P26" i="32"/>
  <c r="R25" i="32"/>
  <c r="S25" i="32"/>
  <c r="W25" i="32"/>
  <c r="Z25" i="32"/>
  <c r="P25" i="32"/>
  <c r="M38" i="32"/>
  <c r="AA37" i="32"/>
  <c r="M37" i="32" s="1"/>
  <c r="AA36" i="32"/>
  <c r="M18" i="32"/>
  <c r="AA17" i="32"/>
  <c r="M17" i="32"/>
  <c r="AA15" i="32"/>
  <c r="AA35" i="32" s="1"/>
  <c r="M35" i="32" s="1"/>
  <c r="M15" i="32"/>
  <c r="AA14" i="32"/>
  <c r="AA34" i="32" s="1"/>
  <c r="M34" i="32" s="1"/>
  <c r="M14" i="32"/>
  <c r="AA13" i="32"/>
  <c r="AA33" i="32" s="1"/>
  <c r="M33" i="32" s="1"/>
  <c r="M13" i="32"/>
  <c r="AA12" i="32"/>
  <c r="AA32" i="32" s="1"/>
  <c r="M32" i="32" s="1"/>
  <c r="M12" i="32"/>
  <c r="AA11" i="32"/>
  <c r="AA31" i="32" s="1"/>
  <c r="M31" i="32" s="1"/>
  <c r="M11" i="32"/>
  <c r="AA10" i="32"/>
  <c r="AA30" i="32" s="1"/>
  <c r="M30" i="32" s="1"/>
  <c r="M10" i="32"/>
  <c r="AA9" i="32"/>
  <c r="AA29" i="32" s="1"/>
  <c r="M29" i="32" s="1"/>
  <c r="M9" i="32"/>
  <c r="AA8" i="32"/>
  <c r="AA28" i="32" s="1"/>
  <c r="M28" i="32" s="1"/>
  <c r="M8" i="32"/>
  <c r="AA7" i="32"/>
  <c r="AA27" i="32" s="1"/>
  <c r="M27" i="32" s="1"/>
  <c r="M7" i="32"/>
  <c r="AA6" i="32"/>
  <c r="AA26" i="32" s="1"/>
  <c r="M26" i="32" s="1"/>
  <c r="M6" i="32"/>
  <c r="AA5" i="32"/>
  <c r="AA25" i="32" s="1"/>
  <c r="M25" i="32" s="1"/>
  <c r="M5" i="32"/>
  <c r="L44" i="31"/>
  <c r="Z37" i="32" s="1"/>
  <c r="K44" i="31"/>
  <c r="J44" i="31"/>
  <c r="I44" i="31"/>
  <c r="H44" i="31"/>
  <c r="G44" i="31"/>
  <c r="U37" i="32" s="1"/>
  <c r="F44" i="31"/>
  <c r="F43" i="31" s="1"/>
  <c r="T36" i="32" s="1"/>
  <c r="E44" i="31"/>
  <c r="D44" i="31"/>
  <c r="R37" i="32" s="1"/>
  <c r="C44" i="31"/>
  <c r="B44" i="31"/>
  <c r="L42" i="31"/>
  <c r="Z35" i="32" s="1"/>
  <c r="K42" i="31"/>
  <c r="K43" i="31" s="1"/>
  <c r="Y36" i="32" s="1"/>
  <c r="J42" i="31"/>
  <c r="I42" i="31"/>
  <c r="H42" i="31"/>
  <c r="V35" i="32" s="1"/>
  <c r="G42" i="31"/>
  <c r="U35" i="32" s="1"/>
  <c r="F42" i="31"/>
  <c r="E42" i="31"/>
  <c r="S35" i="32" s="1"/>
  <c r="D42" i="31"/>
  <c r="R35" i="32" s="1"/>
  <c r="C42" i="31"/>
  <c r="Q35" i="32" s="1"/>
  <c r="B42" i="31"/>
  <c r="L41" i="31"/>
  <c r="Z34" i="32" s="1"/>
  <c r="K41" i="31"/>
  <c r="J41" i="31"/>
  <c r="X34" i="32" s="1"/>
  <c r="I41" i="31"/>
  <c r="W34" i="32" s="1"/>
  <c r="H41" i="31"/>
  <c r="G41" i="31"/>
  <c r="U34" i="32" s="1"/>
  <c r="F41" i="31"/>
  <c r="E41" i="31"/>
  <c r="D41" i="31"/>
  <c r="R34" i="32" s="1"/>
  <c r="C41" i="31"/>
  <c r="Q34" i="32" s="1"/>
  <c r="B41" i="31"/>
  <c r="L40" i="31"/>
  <c r="Z33" i="32" s="1"/>
  <c r="K40" i="31"/>
  <c r="Y33" i="32" s="1"/>
  <c r="J40" i="31"/>
  <c r="X33" i="32" s="1"/>
  <c r="I40" i="31"/>
  <c r="H40" i="31"/>
  <c r="V33" i="32" s="1"/>
  <c r="G40" i="31"/>
  <c r="F40" i="31"/>
  <c r="T33" i="32" s="1"/>
  <c r="E40" i="31"/>
  <c r="S33" i="32" s="1"/>
  <c r="D40" i="31"/>
  <c r="R33" i="32" s="1"/>
  <c r="C40" i="31"/>
  <c r="Q33" i="32" s="1"/>
  <c r="B40" i="31"/>
  <c r="L39" i="31"/>
  <c r="Z32" i="32" s="1"/>
  <c r="K39" i="31"/>
  <c r="J39" i="31"/>
  <c r="I39" i="31"/>
  <c r="H39" i="31"/>
  <c r="V32" i="32" s="1"/>
  <c r="G39" i="31"/>
  <c r="U32" i="32" s="1"/>
  <c r="F39" i="31"/>
  <c r="T32" i="32" s="1"/>
  <c r="E39" i="31"/>
  <c r="D39" i="31"/>
  <c r="R32" i="32" s="1"/>
  <c r="C39" i="31"/>
  <c r="Q32" i="32" s="1"/>
  <c r="B39" i="31"/>
  <c r="P32" i="32" s="1"/>
  <c r="L38" i="31"/>
  <c r="K38" i="31"/>
  <c r="J38" i="31"/>
  <c r="X31" i="32" s="1"/>
  <c r="I38" i="31"/>
  <c r="W31" i="32" s="1"/>
  <c r="H38" i="31"/>
  <c r="V31" i="32" s="1"/>
  <c r="G38" i="31"/>
  <c r="F38" i="31"/>
  <c r="T31" i="32" s="1"/>
  <c r="E38" i="31"/>
  <c r="S31" i="32" s="1"/>
  <c r="D38" i="31"/>
  <c r="C38" i="31"/>
  <c r="Q31" i="32" s="1"/>
  <c r="B38" i="31"/>
  <c r="P31" i="32" s="1"/>
  <c r="L37" i="31"/>
  <c r="Z30" i="32" s="1"/>
  <c r="K37" i="31"/>
  <c r="Y30" i="32" s="1"/>
  <c r="J37" i="31"/>
  <c r="X30" i="32" s="1"/>
  <c r="I37" i="31"/>
  <c r="H37" i="31"/>
  <c r="G37" i="31"/>
  <c r="F37" i="31"/>
  <c r="E37" i="31"/>
  <c r="S30" i="32" s="1"/>
  <c r="D37" i="31"/>
  <c r="R30" i="32" s="1"/>
  <c r="C37" i="31"/>
  <c r="B37" i="31"/>
  <c r="P30" i="32" s="1"/>
  <c r="L36" i="31"/>
  <c r="Z29" i="32" s="1"/>
  <c r="K36" i="31"/>
  <c r="J36" i="31"/>
  <c r="X29" i="32" s="1"/>
  <c r="I36" i="31"/>
  <c r="H36" i="31"/>
  <c r="V29" i="32" s="1"/>
  <c r="G36" i="31"/>
  <c r="U29" i="32" s="1"/>
  <c r="F36" i="31"/>
  <c r="T29" i="32" s="1"/>
  <c r="E36" i="31"/>
  <c r="S29" i="32" s="1"/>
  <c r="D36" i="31"/>
  <c r="R29" i="32" s="1"/>
  <c r="C36" i="31"/>
  <c r="Q29" i="32" s="1"/>
  <c r="B36" i="31"/>
  <c r="P29" i="32" s="1"/>
  <c r="L35" i="31"/>
  <c r="K35" i="31"/>
  <c r="Y28" i="32" s="1"/>
  <c r="J35" i="31"/>
  <c r="X28" i="32" s="1"/>
  <c r="I35" i="31"/>
  <c r="W28" i="32" s="1"/>
  <c r="H35" i="31"/>
  <c r="V28" i="32" s="1"/>
  <c r="G35" i="31"/>
  <c r="F35" i="31"/>
  <c r="T28" i="32" s="1"/>
  <c r="E35" i="31"/>
  <c r="D35" i="31"/>
  <c r="C35" i="31"/>
  <c r="Q28" i="32" s="1"/>
  <c r="B35" i="31"/>
  <c r="P28" i="32" s="1"/>
  <c r="L34" i="31"/>
  <c r="Z27" i="32" s="1"/>
  <c r="K34" i="31"/>
  <c r="J34" i="31"/>
  <c r="X27" i="32" s="1"/>
  <c r="I34" i="31"/>
  <c r="H34" i="31"/>
  <c r="G34" i="31"/>
  <c r="F34" i="31"/>
  <c r="T27" i="32" s="1"/>
  <c r="E34" i="31"/>
  <c r="D34" i="31"/>
  <c r="C34" i="31"/>
  <c r="B34" i="31"/>
  <c r="P27" i="32" s="1"/>
  <c r="L33" i="31"/>
  <c r="Z26" i="32" s="1"/>
  <c r="K33" i="31"/>
  <c r="J33" i="31"/>
  <c r="X26" i="32" s="1"/>
  <c r="I33" i="31"/>
  <c r="H33" i="31"/>
  <c r="G33" i="31"/>
  <c r="F33" i="31"/>
  <c r="T26" i="32" s="1"/>
  <c r="E33" i="31"/>
  <c r="S26" i="32" s="1"/>
  <c r="D33" i="31"/>
  <c r="R26" i="32" s="1"/>
  <c r="C33" i="31"/>
  <c r="Q26" i="32" s="1"/>
  <c r="B33" i="31"/>
  <c r="L32" i="31"/>
  <c r="K32" i="31"/>
  <c r="Y25" i="32" s="1"/>
  <c r="J32" i="31"/>
  <c r="X25" i="32" s="1"/>
  <c r="I32" i="31"/>
  <c r="H32" i="31"/>
  <c r="V25" i="32" s="1"/>
  <c r="G32" i="31"/>
  <c r="F32" i="31"/>
  <c r="T25" i="32" s="1"/>
  <c r="E32" i="31"/>
  <c r="D32" i="31"/>
  <c r="C32" i="31"/>
  <c r="Q25" i="32" s="1"/>
  <c r="B32" i="31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P27" i="30"/>
  <c r="O27" i="30"/>
  <c r="N27" i="30"/>
  <c r="M27" i="30"/>
  <c r="L27" i="30"/>
  <c r="K27" i="30"/>
  <c r="J27" i="30"/>
  <c r="I27" i="30"/>
  <c r="H27" i="30"/>
  <c r="G27" i="30"/>
  <c r="F27" i="30"/>
  <c r="E27" i="30"/>
  <c r="D27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D26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P26" i="28"/>
  <c r="O26" i="28"/>
  <c r="N26" i="28"/>
  <c r="M26" i="28"/>
  <c r="L26" i="28"/>
  <c r="K26" i="28"/>
  <c r="J26" i="28"/>
  <c r="I26" i="28"/>
  <c r="H26" i="28"/>
  <c r="G26" i="28"/>
  <c r="F26" i="28"/>
  <c r="E26" i="28"/>
  <c r="D26" i="28"/>
  <c r="P25" i="28"/>
  <c r="O25" i="28"/>
  <c r="N25" i="28"/>
  <c r="M25" i="28"/>
  <c r="L25" i="28"/>
  <c r="K25" i="28"/>
  <c r="J25" i="28"/>
  <c r="I25" i="28"/>
  <c r="H25" i="28"/>
  <c r="G25" i="28"/>
  <c r="F25" i="28"/>
  <c r="E25" i="28"/>
  <c r="D25" i="28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P22" i="28"/>
  <c r="O22" i="28"/>
  <c r="N22" i="28"/>
  <c r="M22" i="28"/>
  <c r="L22" i="28"/>
  <c r="K22" i="28"/>
  <c r="J22" i="28"/>
  <c r="I22" i="28"/>
  <c r="H22" i="28"/>
  <c r="G22" i="28"/>
  <c r="F22" i="28"/>
  <c r="E22" i="28"/>
  <c r="D22" i="28"/>
  <c r="P21" i="28"/>
  <c r="O21" i="28"/>
  <c r="N21" i="28"/>
  <c r="M21" i="28"/>
  <c r="L21" i="28"/>
  <c r="K21" i="28"/>
  <c r="J21" i="28"/>
  <c r="I21" i="28"/>
  <c r="H21" i="28"/>
  <c r="G21" i="28"/>
  <c r="F21" i="28"/>
  <c r="E21" i="28"/>
  <c r="D21" i="28"/>
  <c r="P20" i="28"/>
  <c r="O20" i="28"/>
  <c r="N20" i="28"/>
  <c r="M20" i="28"/>
  <c r="L20" i="28"/>
  <c r="K20" i="28"/>
  <c r="J20" i="28"/>
  <c r="I20" i="28"/>
  <c r="H20" i="28"/>
  <c r="G20" i="28"/>
  <c r="F20" i="28"/>
  <c r="E20" i="28"/>
  <c r="D20" i="28"/>
  <c r="P19" i="28"/>
  <c r="O19" i="28"/>
  <c r="N19" i="28"/>
  <c r="M19" i="28"/>
  <c r="L19" i="28"/>
  <c r="K19" i="28"/>
  <c r="J19" i="28"/>
  <c r="I19" i="28"/>
  <c r="H19" i="28"/>
  <c r="G19" i="28"/>
  <c r="F19" i="28"/>
  <c r="E19" i="28"/>
  <c r="D19" i="28"/>
  <c r="P18" i="28"/>
  <c r="O18" i="28"/>
  <c r="N18" i="28"/>
  <c r="M18" i="28"/>
  <c r="L18" i="28"/>
  <c r="K18" i="28"/>
  <c r="J18" i="28"/>
  <c r="I18" i="28"/>
  <c r="H18" i="28"/>
  <c r="G18" i="28"/>
  <c r="F18" i="28"/>
  <c r="E18" i="28"/>
  <c r="D18" i="28"/>
  <c r="P17" i="28"/>
  <c r="O17" i="28"/>
  <c r="N17" i="28"/>
  <c r="M17" i="28"/>
  <c r="L17" i="28"/>
  <c r="K17" i="28"/>
  <c r="J17" i="28"/>
  <c r="I17" i="28"/>
  <c r="H17" i="28"/>
  <c r="G17" i="28"/>
  <c r="F17" i="28"/>
  <c r="E17" i="28"/>
  <c r="D17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B42" i="17"/>
  <c r="P35" i="26" s="1"/>
  <c r="B44" i="17"/>
  <c r="P37" i="26" s="1"/>
  <c r="B33" i="17"/>
  <c r="P26" i="26" s="1"/>
  <c r="C33" i="17"/>
  <c r="Q26" i="26" s="1"/>
  <c r="D33" i="17"/>
  <c r="R26" i="26" s="1"/>
  <c r="E33" i="17"/>
  <c r="S26" i="26" s="1"/>
  <c r="F33" i="17"/>
  <c r="T26" i="26" s="1"/>
  <c r="G33" i="17"/>
  <c r="U26" i="26" s="1"/>
  <c r="H33" i="17"/>
  <c r="V26" i="26" s="1"/>
  <c r="I33" i="17"/>
  <c r="W26" i="26" s="1"/>
  <c r="J33" i="17"/>
  <c r="X26" i="26" s="1"/>
  <c r="K33" i="17"/>
  <c r="Y26" i="26" s="1"/>
  <c r="L33" i="17"/>
  <c r="Z26" i="26" s="1"/>
  <c r="B34" i="17"/>
  <c r="P27" i="26" s="1"/>
  <c r="C34" i="17"/>
  <c r="Q27" i="26" s="1"/>
  <c r="D34" i="17"/>
  <c r="R27" i="26" s="1"/>
  <c r="E34" i="17"/>
  <c r="S27" i="26" s="1"/>
  <c r="F34" i="17"/>
  <c r="T27" i="26" s="1"/>
  <c r="G34" i="17"/>
  <c r="U27" i="26" s="1"/>
  <c r="H34" i="17"/>
  <c r="V27" i="26" s="1"/>
  <c r="I34" i="17"/>
  <c r="W27" i="26" s="1"/>
  <c r="J34" i="17"/>
  <c r="X27" i="26" s="1"/>
  <c r="K34" i="17"/>
  <c r="Y27" i="26" s="1"/>
  <c r="L34" i="17"/>
  <c r="Z27" i="26" s="1"/>
  <c r="B35" i="17"/>
  <c r="P28" i="26" s="1"/>
  <c r="C35" i="17"/>
  <c r="Q28" i="26" s="1"/>
  <c r="D35" i="17"/>
  <c r="R28" i="26" s="1"/>
  <c r="E35" i="17"/>
  <c r="S28" i="26" s="1"/>
  <c r="F35" i="17"/>
  <c r="T28" i="26" s="1"/>
  <c r="G35" i="17"/>
  <c r="U28" i="26" s="1"/>
  <c r="H35" i="17"/>
  <c r="V28" i="26" s="1"/>
  <c r="I35" i="17"/>
  <c r="W28" i="26" s="1"/>
  <c r="J35" i="17"/>
  <c r="X28" i="26" s="1"/>
  <c r="K35" i="17"/>
  <c r="L35" i="17"/>
  <c r="Z28" i="26" s="1"/>
  <c r="B36" i="17"/>
  <c r="P29" i="26" s="1"/>
  <c r="C36" i="17"/>
  <c r="Q29" i="26" s="1"/>
  <c r="D36" i="17"/>
  <c r="R29" i="26" s="1"/>
  <c r="E36" i="17"/>
  <c r="S29" i="26" s="1"/>
  <c r="F36" i="17"/>
  <c r="T29" i="26" s="1"/>
  <c r="G36" i="17"/>
  <c r="U29" i="26" s="1"/>
  <c r="H36" i="17"/>
  <c r="V29" i="26" s="1"/>
  <c r="I36" i="17"/>
  <c r="W29" i="26" s="1"/>
  <c r="J36" i="17"/>
  <c r="X29" i="26" s="1"/>
  <c r="K36" i="17"/>
  <c r="Y29" i="26" s="1"/>
  <c r="L36" i="17"/>
  <c r="Z29" i="26" s="1"/>
  <c r="B37" i="17"/>
  <c r="P30" i="26" s="1"/>
  <c r="C37" i="17"/>
  <c r="Q30" i="26" s="1"/>
  <c r="D37" i="17"/>
  <c r="R30" i="26" s="1"/>
  <c r="E37" i="17"/>
  <c r="S30" i="26" s="1"/>
  <c r="F37" i="17"/>
  <c r="T30" i="26" s="1"/>
  <c r="G37" i="17"/>
  <c r="U30" i="26" s="1"/>
  <c r="H37" i="17"/>
  <c r="V30" i="26" s="1"/>
  <c r="I37" i="17"/>
  <c r="W30" i="26" s="1"/>
  <c r="J37" i="17"/>
  <c r="X30" i="26" s="1"/>
  <c r="K37" i="17"/>
  <c r="Y30" i="26" s="1"/>
  <c r="L37" i="17"/>
  <c r="Z30" i="26" s="1"/>
  <c r="B38" i="17"/>
  <c r="C38" i="17"/>
  <c r="Q31" i="26" s="1"/>
  <c r="D38" i="17"/>
  <c r="R31" i="26" s="1"/>
  <c r="E38" i="17"/>
  <c r="S31" i="26" s="1"/>
  <c r="F38" i="17"/>
  <c r="T31" i="26" s="1"/>
  <c r="G38" i="17"/>
  <c r="U31" i="26" s="1"/>
  <c r="H38" i="17"/>
  <c r="I38" i="17"/>
  <c r="W31" i="26" s="1"/>
  <c r="J38" i="17"/>
  <c r="X31" i="26" s="1"/>
  <c r="K38" i="17"/>
  <c r="Y31" i="26" s="1"/>
  <c r="L38" i="17"/>
  <c r="Z31" i="26" s="1"/>
  <c r="B39" i="17"/>
  <c r="P32" i="26" s="1"/>
  <c r="C39" i="17"/>
  <c r="Q32" i="26" s="1"/>
  <c r="D39" i="17"/>
  <c r="R32" i="26" s="1"/>
  <c r="E39" i="17"/>
  <c r="S32" i="26" s="1"/>
  <c r="F39" i="17"/>
  <c r="T32" i="26" s="1"/>
  <c r="G39" i="17"/>
  <c r="U32" i="26" s="1"/>
  <c r="H39" i="17"/>
  <c r="V32" i="26" s="1"/>
  <c r="I39" i="17"/>
  <c r="W32" i="26" s="1"/>
  <c r="J39" i="17"/>
  <c r="X32" i="26" s="1"/>
  <c r="K39" i="17"/>
  <c r="Y32" i="26" s="1"/>
  <c r="L39" i="17"/>
  <c r="Z32" i="26" s="1"/>
  <c r="B40" i="17"/>
  <c r="P33" i="26" s="1"/>
  <c r="C40" i="17"/>
  <c r="Q33" i="26" s="1"/>
  <c r="D40" i="17"/>
  <c r="R33" i="26" s="1"/>
  <c r="E40" i="17"/>
  <c r="S33" i="26" s="1"/>
  <c r="F40" i="17"/>
  <c r="T33" i="26" s="1"/>
  <c r="G40" i="17"/>
  <c r="U33" i="26" s="1"/>
  <c r="H40" i="17"/>
  <c r="V33" i="26" s="1"/>
  <c r="I40" i="17"/>
  <c r="W33" i="26" s="1"/>
  <c r="J40" i="17"/>
  <c r="X33" i="26" s="1"/>
  <c r="K40" i="17"/>
  <c r="Y33" i="26" s="1"/>
  <c r="L40" i="17"/>
  <c r="Z33" i="26" s="1"/>
  <c r="B41" i="17"/>
  <c r="P34" i="26" s="1"/>
  <c r="C41" i="17"/>
  <c r="Q34" i="26" s="1"/>
  <c r="D41" i="17"/>
  <c r="R34" i="26" s="1"/>
  <c r="E41" i="17"/>
  <c r="S34" i="26" s="1"/>
  <c r="F41" i="17"/>
  <c r="T34" i="26" s="1"/>
  <c r="G41" i="17"/>
  <c r="U34" i="26" s="1"/>
  <c r="H41" i="17"/>
  <c r="V34" i="26" s="1"/>
  <c r="I41" i="17"/>
  <c r="W34" i="26" s="1"/>
  <c r="J41" i="17"/>
  <c r="X34" i="26" s="1"/>
  <c r="K41" i="17"/>
  <c r="Y34" i="26" s="1"/>
  <c r="L41" i="17"/>
  <c r="Z34" i="26" s="1"/>
  <c r="C42" i="17"/>
  <c r="Q35" i="26" s="1"/>
  <c r="D42" i="17"/>
  <c r="R35" i="26" s="1"/>
  <c r="E42" i="17"/>
  <c r="S35" i="26" s="1"/>
  <c r="F42" i="17"/>
  <c r="T35" i="26" s="1"/>
  <c r="G42" i="17"/>
  <c r="U35" i="26" s="1"/>
  <c r="H42" i="17"/>
  <c r="V35" i="26" s="1"/>
  <c r="I42" i="17"/>
  <c r="W35" i="26" s="1"/>
  <c r="J42" i="17"/>
  <c r="X35" i="26" s="1"/>
  <c r="K42" i="17"/>
  <c r="Y35" i="26" s="1"/>
  <c r="L42" i="17"/>
  <c r="Z35" i="26" s="1"/>
  <c r="C32" i="17"/>
  <c r="Q25" i="26" s="1"/>
  <c r="D32" i="17"/>
  <c r="R25" i="26" s="1"/>
  <c r="E32" i="17"/>
  <c r="S25" i="26" s="1"/>
  <c r="F32" i="17"/>
  <c r="T25" i="26" s="1"/>
  <c r="G32" i="17"/>
  <c r="U25" i="26" s="1"/>
  <c r="H32" i="17"/>
  <c r="V25" i="26" s="1"/>
  <c r="I32" i="17"/>
  <c r="W25" i="26" s="1"/>
  <c r="J32" i="17"/>
  <c r="K32" i="17"/>
  <c r="L32" i="17"/>
  <c r="Z25" i="26" s="1"/>
  <c r="B32" i="17"/>
  <c r="P25" i="26" s="1"/>
  <c r="C42" i="5"/>
  <c r="C35" i="5"/>
  <c r="G40" i="5"/>
  <c r="U13" i="26" s="1"/>
  <c r="B42" i="5"/>
  <c r="B41" i="5"/>
  <c r="B40" i="5"/>
  <c r="B39" i="5"/>
  <c r="B38" i="5"/>
  <c r="B37" i="5"/>
  <c r="B36" i="5"/>
  <c r="B35" i="5"/>
  <c r="B34" i="5"/>
  <c r="B33" i="5"/>
  <c r="C33" i="5"/>
  <c r="D33" i="5"/>
  <c r="R6" i="26" s="1"/>
  <c r="E33" i="5"/>
  <c r="S6" i="26" s="1"/>
  <c r="F33" i="5"/>
  <c r="T6" i="26" s="1"/>
  <c r="G33" i="5"/>
  <c r="U6" i="26" s="1"/>
  <c r="H33" i="5"/>
  <c r="V6" i="26" s="1"/>
  <c r="I33" i="5"/>
  <c r="W6" i="26" s="1"/>
  <c r="J33" i="5"/>
  <c r="X6" i="26" s="1"/>
  <c r="K33" i="5"/>
  <c r="Y6" i="26" s="1"/>
  <c r="L33" i="5"/>
  <c r="Z6" i="26" s="1"/>
  <c r="C34" i="5"/>
  <c r="D34" i="5"/>
  <c r="R7" i="26" s="1"/>
  <c r="E34" i="5"/>
  <c r="S7" i="26" s="1"/>
  <c r="F34" i="5"/>
  <c r="T7" i="26" s="1"/>
  <c r="G34" i="5"/>
  <c r="U7" i="26" s="1"/>
  <c r="H34" i="5"/>
  <c r="V7" i="26" s="1"/>
  <c r="I34" i="5"/>
  <c r="W7" i="26" s="1"/>
  <c r="J34" i="5"/>
  <c r="X7" i="26" s="1"/>
  <c r="K34" i="5"/>
  <c r="Y7" i="26" s="1"/>
  <c r="L34" i="5"/>
  <c r="Z7" i="26" s="1"/>
  <c r="D35" i="5"/>
  <c r="R8" i="26" s="1"/>
  <c r="E35" i="5"/>
  <c r="S8" i="26" s="1"/>
  <c r="F35" i="5"/>
  <c r="T8" i="26" s="1"/>
  <c r="G35" i="5"/>
  <c r="U8" i="26" s="1"/>
  <c r="H35" i="5"/>
  <c r="V8" i="26" s="1"/>
  <c r="I35" i="5"/>
  <c r="W8" i="26" s="1"/>
  <c r="J35" i="5"/>
  <c r="X8" i="26" s="1"/>
  <c r="K35" i="5"/>
  <c r="Y8" i="26" s="1"/>
  <c r="L35" i="5"/>
  <c r="Z8" i="26" s="1"/>
  <c r="C36" i="5"/>
  <c r="D36" i="5"/>
  <c r="R9" i="26" s="1"/>
  <c r="E36" i="5"/>
  <c r="S9" i="26" s="1"/>
  <c r="F36" i="5"/>
  <c r="T9" i="26" s="1"/>
  <c r="G36" i="5"/>
  <c r="U9" i="26" s="1"/>
  <c r="H36" i="5"/>
  <c r="V9" i="26" s="1"/>
  <c r="I36" i="5"/>
  <c r="W9" i="26" s="1"/>
  <c r="J36" i="5"/>
  <c r="X9" i="26" s="1"/>
  <c r="K36" i="5"/>
  <c r="Y9" i="26" s="1"/>
  <c r="L36" i="5"/>
  <c r="Z9" i="26" s="1"/>
  <c r="C37" i="5"/>
  <c r="D37" i="5"/>
  <c r="R10" i="26" s="1"/>
  <c r="E37" i="5"/>
  <c r="S10" i="26" s="1"/>
  <c r="F37" i="5"/>
  <c r="T10" i="26" s="1"/>
  <c r="G37" i="5"/>
  <c r="U10" i="26" s="1"/>
  <c r="H37" i="5"/>
  <c r="V10" i="26" s="1"/>
  <c r="I37" i="5"/>
  <c r="W10" i="26" s="1"/>
  <c r="J37" i="5"/>
  <c r="X10" i="26" s="1"/>
  <c r="K37" i="5"/>
  <c r="Y10" i="26" s="1"/>
  <c r="L37" i="5"/>
  <c r="Z10" i="26" s="1"/>
  <c r="C38" i="5"/>
  <c r="D38" i="5"/>
  <c r="R11" i="26" s="1"/>
  <c r="E38" i="5"/>
  <c r="S11" i="26" s="1"/>
  <c r="F38" i="5"/>
  <c r="T11" i="26" s="1"/>
  <c r="G38" i="5"/>
  <c r="U11" i="26" s="1"/>
  <c r="H38" i="5"/>
  <c r="V11" i="26" s="1"/>
  <c r="I38" i="5"/>
  <c r="W11" i="26" s="1"/>
  <c r="J38" i="5"/>
  <c r="X11" i="26" s="1"/>
  <c r="K38" i="5"/>
  <c r="Y11" i="26" s="1"/>
  <c r="L38" i="5"/>
  <c r="Z11" i="26" s="1"/>
  <c r="C39" i="5"/>
  <c r="D39" i="5"/>
  <c r="R12" i="26" s="1"/>
  <c r="E39" i="5"/>
  <c r="S12" i="26" s="1"/>
  <c r="F39" i="5"/>
  <c r="T12" i="26" s="1"/>
  <c r="G39" i="5"/>
  <c r="U12" i="26" s="1"/>
  <c r="H39" i="5"/>
  <c r="V12" i="26" s="1"/>
  <c r="I39" i="5"/>
  <c r="W12" i="26" s="1"/>
  <c r="J39" i="5"/>
  <c r="X12" i="26" s="1"/>
  <c r="K39" i="5"/>
  <c r="Y12" i="26" s="1"/>
  <c r="L39" i="5"/>
  <c r="Z12" i="26" s="1"/>
  <c r="C40" i="5"/>
  <c r="D40" i="5"/>
  <c r="R13" i="26" s="1"/>
  <c r="E40" i="5"/>
  <c r="S13" i="26" s="1"/>
  <c r="F40" i="5"/>
  <c r="T13" i="26" s="1"/>
  <c r="H40" i="5"/>
  <c r="V13" i="26" s="1"/>
  <c r="I40" i="5"/>
  <c r="W13" i="26" s="1"/>
  <c r="J40" i="5"/>
  <c r="X13" i="26" s="1"/>
  <c r="K40" i="5"/>
  <c r="Y13" i="26" s="1"/>
  <c r="L40" i="5"/>
  <c r="Z13" i="26" s="1"/>
  <c r="C41" i="5"/>
  <c r="D41" i="5"/>
  <c r="R14" i="26" s="1"/>
  <c r="E41" i="5"/>
  <c r="S14" i="26" s="1"/>
  <c r="F41" i="5"/>
  <c r="T14" i="26" s="1"/>
  <c r="G41" i="5"/>
  <c r="U14" i="26" s="1"/>
  <c r="H41" i="5"/>
  <c r="V14" i="26" s="1"/>
  <c r="I41" i="5"/>
  <c r="W14" i="26" s="1"/>
  <c r="J41" i="5"/>
  <c r="X14" i="26" s="1"/>
  <c r="K41" i="5"/>
  <c r="Y14" i="26" s="1"/>
  <c r="L41" i="5"/>
  <c r="Z14" i="26" s="1"/>
  <c r="D42" i="5"/>
  <c r="R15" i="26" s="1"/>
  <c r="E42" i="5"/>
  <c r="S15" i="26" s="1"/>
  <c r="F42" i="5"/>
  <c r="T15" i="26" s="1"/>
  <c r="G42" i="5"/>
  <c r="U15" i="26" s="1"/>
  <c r="H42" i="5"/>
  <c r="V15" i="26" s="1"/>
  <c r="I42" i="5"/>
  <c r="W15" i="26" s="1"/>
  <c r="J42" i="5"/>
  <c r="X15" i="26" s="1"/>
  <c r="K42" i="5"/>
  <c r="Y15" i="26" s="1"/>
  <c r="L42" i="5"/>
  <c r="Z15" i="26" s="1"/>
  <c r="D32" i="5"/>
  <c r="C32" i="5"/>
  <c r="E32" i="5"/>
  <c r="F32" i="5"/>
  <c r="G32" i="5"/>
  <c r="U5" i="26" s="1"/>
  <c r="H32" i="5"/>
  <c r="V5" i="26" s="1"/>
  <c r="I32" i="5"/>
  <c r="W5" i="26" s="1"/>
  <c r="J32" i="5"/>
  <c r="X5" i="26" s="1"/>
  <c r="K32" i="5"/>
  <c r="Y5" i="26" s="1"/>
  <c r="L32" i="5"/>
  <c r="Z5" i="26" s="1"/>
  <c r="Y28" i="26"/>
  <c r="V31" i="26"/>
  <c r="AA17" i="26"/>
  <c r="AA37" i="26" s="1"/>
  <c r="AA27" i="26"/>
  <c r="AA28" i="26"/>
  <c r="AA29" i="26"/>
  <c r="AA30" i="26"/>
  <c r="AA31" i="26"/>
  <c r="AA32" i="26"/>
  <c r="AA33" i="26"/>
  <c r="AA34" i="26"/>
  <c r="AA36" i="26"/>
  <c r="AA6" i="26"/>
  <c r="AA26" i="26" s="1"/>
  <c r="AA7" i="26"/>
  <c r="AA8" i="26"/>
  <c r="AA9" i="26"/>
  <c r="AA10" i="26"/>
  <c r="AA11" i="26"/>
  <c r="AA12" i="26"/>
  <c r="AA13" i="26"/>
  <c r="AA14" i="26"/>
  <c r="AA15" i="26"/>
  <c r="AA35" i="26" s="1"/>
  <c r="AA5" i="26"/>
  <c r="AA25" i="26" s="1"/>
  <c r="G43" i="33" l="1"/>
  <c r="U16" i="32" s="1"/>
  <c r="F43" i="33"/>
  <c r="T16" i="32" s="1"/>
  <c r="L43" i="31"/>
  <c r="Z36" i="32" s="1"/>
  <c r="Y35" i="32"/>
  <c r="K45" i="31"/>
  <c r="J43" i="31"/>
  <c r="X36" i="32" s="1"/>
  <c r="X37" i="32"/>
  <c r="I43" i="31"/>
  <c r="W36" i="32" s="1"/>
  <c r="W37" i="32"/>
  <c r="H43" i="31"/>
  <c r="V36" i="32" s="1"/>
  <c r="G43" i="31"/>
  <c r="U36" i="32" s="1"/>
  <c r="U25" i="32"/>
  <c r="T37" i="32"/>
  <c r="E43" i="31"/>
  <c r="D43" i="31"/>
  <c r="R36" i="32" s="1"/>
  <c r="C43" i="31"/>
  <c r="Q36" i="32" s="1"/>
  <c r="B43" i="31"/>
  <c r="P36" i="32" s="1"/>
  <c r="L43" i="33"/>
  <c r="Z16" i="32" s="1"/>
  <c r="Z5" i="32"/>
  <c r="K43" i="33"/>
  <c r="Y16" i="32" s="1"/>
  <c r="Y17" i="32"/>
  <c r="J43" i="33"/>
  <c r="X16" i="32" s="1"/>
  <c r="I43" i="33"/>
  <c r="W16" i="32" s="1"/>
  <c r="W6" i="32"/>
  <c r="H43" i="33"/>
  <c r="V16" i="32" s="1"/>
  <c r="U5" i="32"/>
  <c r="U8" i="32"/>
  <c r="T6" i="32"/>
  <c r="E43" i="33"/>
  <c r="S16" i="32" s="1"/>
  <c r="D43" i="33"/>
  <c r="R16" i="32" s="1"/>
  <c r="C43" i="33"/>
  <c r="Q16" i="32" s="1"/>
  <c r="B43" i="33"/>
  <c r="P16" i="32" s="1"/>
  <c r="B43" i="5"/>
  <c r="B45" i="5" s="1"/>
  <c r="B49" i="5" s="1"/>
  <c r="P5" i="26"/>
  <c r="I45" i="31"/>
  <c r="G45" i="31"/>
  <c r="J45" i="31"/>
  <c r="F45" i="31"/>
  <c r="P31" i="26"/>
  <c r="Y25" i="26"/>
  <c r="X25" i="26"/>
  <c r="T5" i="26"/>
  <c r="S5" i="26"/>
  <c r="R5" i="26"/>
  <c r="M38" i="26"/>
  <c r="M37" i="26"/>
  <c r="M35" i="26"/>
  <c r="M34" i="26"/>
  <c r="M33" i="26"/>
  <c r="M32" i="26"/>
  <c r="M31" i="26"/>
  <c r="M30" i="26"/>
  <c r="M29" i="26"/>
  <c r="M28" i="26"/>
  <c r="M27" i="26"/>
  <c r="M26" i="26"/>
  <c r="M25" i="26"/>
  <c r="M18" i="26"/>
  <c r="M17" i="26"/>
  <c r="M15" i="26"/>
  <c r="M14" i="26"/>
  <c r="M13" i="26"/>
  <c r="M12" i="26"/>
  <c r="M11" i="26"/>
  <c r="M10" i="26"/>
  <c r="M9" i="26"/>
  <c r="M8" i="26"/>
  <c r="M7" i="26"/>
  <c r="M6" i="26"/>
  <c r="M5" i="26"/>
  <c r="I45" i="33" l="1"/>
  <c r="H45" i="33"/>
  <c r="H49" i="33" s="1"/>
  <c r="G45" i="33"/>
  <c r="F45" i="33"/>
  <c r="L45" i="31"/>
  <c r="Y38" i="32"/>
  <c r="K35" i="32" s="1"/>
  <c r="K50" i="33"/>
  <c r="X38" i="32"/>
  <c r="J50" i="33"/>
  <c r="I50" i="33"/>
  <c r="W38" i="32"/>
  <c r="I37" i="32" s="1"/>
  <c r="H45" i="31"/>
  <c r="G50" i="33"/>
  <c r="U38" i="32"/>
  <c r="G25" i="32" s="1"/>
  <c r="F50" i="33"/>
  <c r="T38" i="32"/>
  <c r="E45" i="31"/>
  <c r="S36" i="32"/>
  <c r="D45" i="31"/>
  <c r="C45" i="31"/>
  <c r="B45" i="31"/>
  <c r="L45" i="33"/>
  <c r="K45" i="33"/>
  <c r="J45" i="33"/>
  <c r="I49" i="33"/>
  <c r="W18" i="32"/>
  <c r="I6" i="32" s="1"/>
  <c r="G49" i="33"/>
  <c r="U18" i="32"/>
  <c r="F49" i="33"/>
  <c r="T18" i="32"/>
  <c r="E45" i="33"/>
  <c r="D45" i="33"/>
  <c r="C45" i="33"/>
  <c r="B45" i="33"/>
  <c r="L44" i="17"/>
  <c r="Z37" i="26" s="1"/>
  <c r="B43" i="17"/>
  <c r="P7" i="26"/>
  <c r="C44" i="5"/>
  <c r="K44" i="17"/>
  <c r="Y37" i="26" s="1"/>
  <c r="J44" i="17"/>
  <c r="X37" i="26" s="1"/>
  <c r="I44" i="17"/>
  <c r="W37" i="26" s="1"/>
  <c r="H44" i="17"/>
  <c r="V37" i="26" s="1"/>
  <c r="G44" i="17"/>
  <c r="U37" i="26" s="1"/>
  <c r="F44" i="17"/>
  <c r="T37" i="26" s="1"/>
  <c r="E44" i="17"/>
  <c r="S37" i="26" s="1"/>
  <c r="D44" i="17"/>
  <c r="R37" i="26" s="1"/>
  <c r="C44" i="17"/>
  <c r="Q37" i="26" s="1"/>
  <c r="G13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D13" i="14"/>
  <c r="E13" i="14"/>
  <c r="F13" i="14"/>
  <c r="H13" i="14"/>
  <c r="I13" i="14"/>
  <c r="J13" i="14"/>
  <c r="K13" i="14"/>
  <c r="L13" i="14"/>
  <c r="M13" i="14"/>
  <c r="N13" i="14"/>
  <c r="O13" i="14"/>
  <c r="P13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D4" i="14"/>
  <c r="P4" i="14"/>
  <c r="O4" i="14"/>
  <c r="N4" i="14"/>
  <c r="M4" i="14"/>
  <c r="L4" i="14"/>
  <c r="K4" i="14"/>
  <c r="J4" i="14"/>
  <c r="I4" i="14"/>
  <c r="H4" i="14"/>
  <c r="G4" i="14"/>
  <c r="F4" i="14"/>
  <c r="E4" i="14"/>
  <c r="F9" i="1"/>
  <c r="D8" i="1"/>
  <c r="Q7" i="26"/>
  <c r="Q6" i="26"/>
  <c r="P8" i="26"/>
  <c r="Q8" i="26"/>
  <c r="P13" i="26"/>
  <c r="Q13" i="26"/>
  <c r="P14" i="26"/>
  <c r="Q14" i="26"/>
  <c r="P9" i="26"/>
  <c r="Q9" i="26"/>
  <c r="P10" i="26"/>
  <c r="Q10" i="26"/>
  <c r="P11" i="26"/>
  <c r="Q11" i="26"/>
  <c r="P12" i="26"/>
  <c r="Q12" i="26"/>
  <c r="P15" i="26"/>
  <c r="Q15" i="26"/>
  <c r="D44" i="5"/>
  <c r="R17" i="26" s="1"/>
  <c r="E44" i="5"/>
  <c r="S17" i="26" s="1"/>
  <c r="F44" i="5"/>
  <c r="T17" i="26" s="1"/>
  <c r="G44" i="5"/>
  <c r="U17" i="26" s="1"/>
  <c r="H44" i="5"/>
  <c r="V17" i="26" s="1"/>
  <c r="I44" i="5"/>
  <c r="W17" i="26" s="1"/>
  <c r="J44" i="5"/>
  <c r="X17" i="26" s="1"/>
  <c r="K44" i="5"/>
  <c r="Y17" i="26" s="1"/>
  <c r="L44" i="5"/>
  <c r="Z17" i="26" s="1"/>
  <c r="I36" i="32" l="1"/>
  <c r="G36" i="32"/>
  <c r="V18" i="32"/>
  <c r="Z38" i="32"/>
  <c r="L50" i="33"/>
  <c r="K32" i="32"/>
  <c r="K37" i="32"/>
  <c r="K34" i="32"/>
  <c r="K38" i="32"/>
  <c r="K28" i="32"/>
  <c r="K29" i="32"/>
  <c r="K27" i="32"/>
  <c r="K26" i="32"/>
  <c r="K33" i="32"/>
  <c r="K25" i="32"/>
  <c r="K30" i="32"/>
  <c r="K31" i="32"/>
  <c r="K36" i="32"/>
  <c r="J31" i="32"/>
  <c r="J30" i="32"/>
  <c r="J29" i="32"/>
  <c r="J33" i="32"/>
  <c r="J26" i="32"/>
  <c r="J27" i="32"/>
  <c r="J28" i="32"/>
  <c r="J34" i="32"/>
  <c r="J35" i="32"/>
  <c r="J38" i="32"/>
  <c r="J25" i="32"/>
  <c r="J32" i="32"/>
  <c r="J36" i="32"/>
  <c r="J37" i="32"/>
  <c r="I28" i="32"/>
  <c r="I35" i="32"/>
  <c r="I38" i="32"/>
  <c r="I27" i="32"/>
  <c r="I33" i="32"/>
  <c r="I31" i="32"/>
  <c r="I29" i="32"/>
  <c r="I34" i="32"/>
  <c r="I32" i="32"/>
  <c r="I25" i="32"/>
  <c r="I30" i="32"/>
  <c r="I26" i="32"/>
  <c r="V38" i="32"/>
  <c r="H50" i="33"/>
  <c r="G26" i="32"/>
  <c r="G30" i="32"/>
  <c r="G28" i="32"/>
  <c r="G35" i="32"/>
  <c r="G34" i="32"/>
  <c r="G27" i="32"/>
  <c r="G32" i="32"/>
  <c r="G31" i="32"/>
  <c r="G33" i="32"/>
  <c r="G37" i="32"/>
  <c r="G38" i="32"/>
  <c r="G29" i="32"/>
  <c r="F38" i="32"/>
  <c r="F25" i="32"/>
  <c r="F27" i="32"/>
  <c r="F34" i="32"/>
  <c r="F26" i="32"/>
  <c r="F29" i="32"/>
  <c r="F30" i="32"/>
  <c r="F35" i="32"/>
  <c r="F32" i="32"/>
  <c r="F36" i="32"/>
  <c r="F28" i="32"/>
  <c r="F33" i="32"/>
  <c r="F31" i="32"/>
  <c r="F37" i="32"/>
  <c r="E36" i="32"/>
  <c r="S38" i="32"/>
  <c r="E50" i="33"/>
  <c r="R38" i="32"/>
  <c r="D50" i="33"/>
  <c r="C50" i="33"/>
  <c r="Q38" i="32"/>
  <c r="B50" i="33"/>
  <c r="P38" i="32"/>
  <c r="K43" i="17"/>
  <c r="Y36" i="26" s="1"/>
  <c r="L49" i="33"/>
  <c r="Z18" i="32"/>
  <c r="K49" i="33"/>
  <c r="Y18" i="32"/>
  <c r="J49" i="33"/>
  <c r="X18" i="32"/>
  <c r="I12" i="32"/>
  <c r="I8" i="32"/>
  <c r="I13" i="32"/>
  <c r="I17" i="32"/>
  <c r="I5" i="32"/>
  <c r="I14" i="32"/>
  <c r="I10" i="32"/>
  <c r="I18" i="32"/>
  <c r="I9" i="32"/>
  <c r="I15" i="32"/>
  <c r="I7" i="32"/>
  <c r="I11" i="32"/>
  <c r="I16" i="32"/>
  <c r="H15" i="32"/>
  <c r="H8" i="32"/>
  <c r="H11" i="32"/>
  <c r="H12" i="32"/>
  <c r="H10" i="32"/>
  <c r="H17" i="32"/>
  <c r="H5" i="32"/>
  <c r="H6" i="32"/>
  <c r="H14" i="32"/>
  <c r="H18" i="32"/>
  <c r="H7" i="32"/>
  <c r="H9" i="32"/>
  <c r="H13" i="32"/>
  <c r="H16" i="32"/>
  <c r="G18" i="32"/>
  <c r="G14" i="32"/>
  <c r="G9" i="32"/>
  <c r="G11" i="32"/>
  <c r="G10" i="32"/>
  <c r="G15" i="32"/>
  <c r="G13" i="32"/>
  <c r="G12" i="32"/>
  <c r="G7" i="32"/>
  <c r="G16" i="32"/>
  <c r="G6" i="32"/>
  <c r="G17" i="32"/>
  <c r="G8" i="32"/>
  <c r="G5" i="32"/>
  <c r="F14" i="32"/>
  <c r="F9" i="32"/>
  <c r="F18" i="32"/>
  <c r="F11" i="32"/>
  <c r="F6" i="32"/>
  <c r="F16" i="32"/>
  <c r="F13" i="32"/>
  <c r="F7" i="32"/>
  <c r="F15" i="32"/>
  <c r="F12" i="32"/>
  <c r="F17" i="32"/>
  <c r="F5" i="32"/>
  <c r="F8" i="32"/>
  <c r="F10" i="32"/>
  <c r="E49" i="33"/>
  <c r="S18" i="32"/>
  <c r="D49" i="33"/>
  <c r="R18" i="32"/>
  <c r="C49" i="33"/>
  <c r="Q18" i="32"/>
  <c r="P18" i="32"/>
  <c r="B49" i="33"/>
  <c r="L43" i="17"/>
  <c r="Z36" i="26" s="1"/>
  <c r="C43" i="17"/>
  <c r="C45" i="17" s="1"/>
  <c r="G43" i="17"/>
  <c r="G45" i="17" s="1"/>
  <c r="I43" i="17"/>
  <c r="W36" i="26" s="1"/>
  <c r="F43" i="17"/>
  <c r="F45" i="17" s="1"/>
  <c r="D43" i="17"/>
  <c r="R36" i="26" s="1"/>
  <c r="J43" i="17"/>
  <c r="X36" i="26" s="1"/>
  <c r="H43" i="17"/>
  <c r="H45" i="17" s="1"/>
  <c r="E43" i="17"/>
  <c r="E45" i="17" s="1"/>
  <c r="P36" i="26"/>
  <c r="B45" i="17"/>
  <c r="Q17" i="26"/>
  <c r="C43" i="5"/>
  <c r="Q16" i="26" s="1"/>
  <c r="Q5" i="26"/>
  <c r="P6" i="26"/>
  <c r="E43" i="5"/>
  <c r="D43" i="5"/>
  <c r="K43" i="5"/>
  <c r="H43" i="5"/>
  <c r="L43" i="5"/>
  <c r="F43" i="5"/>
  <c r="G43" i="5"/>
  <c r="P16" i="26"/>
  <c r="J43" i="5"/>
  <c r="I43" i="5"/>
  <c r="K20" i="1"/>
  <c r="D5" i="1"/>
  <c r="E5" i="1"/>
  <c r="F5" i="1"/>
  <c r="G5" i="1"/>
  <c r="H5" i="1"/>
  <c r="I5" i="1"/>
  <c r="J5" i="1"/>
  <c r="K5" i="1"/>
  <c r="L5" i="1"/>
  <c r="M5" i="1"/>
  <c r="N5" i="1"/>
  <c r="O5" i="1"/>
  <c r="D7" i="1"/>
  <c r="E7" i="1"/>
  <c r="F7" i="1"/>
  <c r="G7" i="1"/>
  <c r="H7" i="1"/>
  <c r="I7" i="1"/>
  <c r="J7" i="1"/>
  <c r="K7" i="1"/>
  <c r="L7" i="1"/>
  <c r="M7" i="1"/>
  <c r="N7" i="1"/>
  <c r="O7" i="1"/>
  <c r="D6" i="1"/>
  <c r="E6" i="1"/>
  <c r="F6" i="1"/>
  <c r="G6" i="1"/>
  <c r="H6" i="1"/>
  <c r="I6" i="1"/>
  <c r="J6" i="1"/>
  <c r="K6" i="1"/>
  <c r="L6" i="1"/>
  <c r="M6" i="1"/>
  <c r="N6" i="1"/>
  <c r="O6" i="1"/>
  <c r="E8" i="1"/>
  <c r="F8" i="1"/>
  <c r="G8" i="1"/>
  <c r="H8" i="1"/>
  <c r="I8" i="1"/>
  <c r="J8" i="1"/>
  <c r="K8" i="1"/>
  <c r="L8" i="1"/>
  <c r="M8" i="1"/>
  <c r="N8" i="1"/>
  <c r="O8" i="1"/>
  <c r="D13" i="1"/>
  <c r="E13" i="1"/>
  <c r="F13" i="1"/>
  <c r="G13" i="1"/>
  <c r="H13" i="1"/>
  <c r="I13" i="1"/>
  <c r="J13" i="1"/>
  <c r="K13" i="1"/>
  <c r="L13" i="1"/>
  <c r="M13" i="1"/>
  <c r="N13" i="1"/>
  <c r="O13" i="1"/>
  <c r="D14" i="1"/>
  <c r="E14" i="1"/>
  <c r="F14" i="1"/>
  <c r="G14" i="1"/>
  <c r="H14" i="1"/>
  <c r="I14" i="1"/>
  <c r="J14" i="1"/>
  <c r="K14" i="1"/>
  <c r="L14" i="1"/>
  <c r="M14" i="1"/>
  <c r="N14" i="1"/>
  <c r="O14" i="1"/>
  <c r="D9" i="1"/>
  <c r="E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D15" i="1"/>
  <c r="E15" i="1"/>
  <c r="F15" i="1"/>
  <c r="G15" i="1"/>
  <c r="H15" i="1"/>
  <c r="I15" i="1"/>
  <c r="J15" i="1"/>
  <c r="K15" i="1"/>
  <c r="L15" i="1"/>
  <c r="M15" i="1"/>
  <c r="N15" i="1"/>
  <c r="O15" i="1"/>
  <c r="D16" i="1"/>
  <c r="E16" i="1"/>
  <c r="F16" i="1"/>
  <c r="G16" i="1"/>
  <c r="H16" i="1"/>
  <c r="I16" i="1"/>
  <c r="J16" i="1"/>
  <c r="K16" i="1"/>
  <c r="L16" i="1"/>
  <c r="M16" i="1"/>
  <c r="N16" i="1"/>
  <c r="O16" i="1"/>
  <c r="D17" i="1"/>
  <c r="E17" i="1"/>
  <c r="F17" i="1"/>
  <c r="G17" i="1"/>
  <c r="H17" i="1"/>
  <c r="I17" i="1"/>
  <c r="J17" i="1"/>
  <c r="K17" i="1"/>
  <c r="L17" i="1"/>
  <c r="M17" i="1"/>
  <c r="N17" i="1"/>
  <c r="O17" i="1"/>
  <c r="D18" i="1"/>
  <c r="E18" i="1"/>
  <c r="F18" i="1"/>
  <c r="G18" i="1"/>
  <c r="H18" i="1"/>
  <c r="I18" i="1"/>
  <c r="J18" i="1"/>
  <c r="K18" i="1"/>
  <c r="L18" i="1"/>
  <c r="M18" i="1"/>
  <c r="N18" i="1"/>
  <c r="O18" i="1"/>
  <c r="D19" i="1"/>
  <c r="E19" i="1"/>
  <c r="F19" i="1"/>
  <c r="G19" i="1"/>
  <c r="H19" i="1"/>
  <c r="I19" i="1"/>
  <c r="J19" i="1"/>
  <c r="K19" i="1"/>
  <c r="L19" i="1"/>
  <c r="M19" i="1"/>
  <c r="N19" i="1"/>
  <c r="O19" i="1"/>
  <c r="D20" i="1"/>
  <c r="E20" i="1"/>
  <c r="F20" i="1"/>
  <c r="G20" i="1"/>
  <c r="H20" i="1"/>
  <c r="I20" i="1"/>
  <c r="J20" i="1"/>
  <c r="L20" i="1"/>
  <c r="M20" i="1"/>
  <c r="N20" i="1"/>
  <c r="O20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F22" i="1"/>
  <c r="G22" i="1"/>
  <c r="H22" i="1"/>
  <c r="I22" i="1"/>
  <c r="J22" i="1"/>
  <c r="K22" i="1"/>
  <c r="L22" i="1"/>
  <c r="M22" i="1"/>
  <c r="N22" i="1"/>
  <c r="O22" i="1"/>
  <c r="D23" i="1"/>
  <c r="E23" i="1"/>
  <c r="F23" i="1"/>
  <c r="G23" i="1"/>
  <c r="H23" i="1"/>
  <c r="I23" i="1"/>
  <c r="J23" i="1"/>
  <c r="K23" i="1"/>
  <c r="L23" i="1"/>
  <c r="M23" i="1"/>
  <c r="N23" i="1"/>
  <c r="O23" i="1"/>
  <c r="D24" i="1"/>
  <c r="E24" i="1"/>
  <c r="F24" i="1"/>
  <c r="G24" i="1"/>
  <c r="H24" i="1"/>
  <c r="I24" i="1"/>
  <c r="J24" i="1"/>
  <c r="K24" i="1"/>
  <c r="L24" i="1"/>
  <c r="M24" i="1"/>
  <c r="N24" i="1"/>
  <c r="O24" i="1"/>
  <c r="D25" i="1"/>
  <c r="E25" i="1"/>
  <c r="F25" i="1"/>
  <c r="G25" i="1"/>
  <c r="H25" i="1"/>
  <c r="I25" i="1"/>
  <c r="J25" i="1"/>
  <c r="K25" i="1"/>
  <c r="L25" i="1"/>
  <c r="M25" i="1"/>
  <c r="N25" i="1"/>
  <c r="O25" i="1"/>
  <c r="D26" i="1"/>
  <c r="E26" i="1"/>
  <c r="F26" i="1"/>
  <c r="G26" i="1"/>
  <c r="H26" i="1"/>
  <c r="I26" i="1"/>
  <c r="J26" i="1"/>
  <c r="K26" i="1"/>
  <c r="L26" i="1"/>
  <c r="M26" i="1"/>
  <c r="N26" i="1"/>
  <c r="O26" i="1"/>
  <c r="D27" i="1"/>
  <c r="E27" i="1"/>
  <c r="F27" i="1"/>
  <c r="G27" i="1"/>
  <c r="H27" i="1"/>
  <c r="I27" i="1"/>
  <c r="J27" i="1"/>
  <c r="K27" i="1"/>
  <c r="L27" i="1"/>
  <c r="M27" i="1"/>
  <c r="N27" i="1"/>
  <c r="O27" i="1"/>
  <c r="D28" i="1"/>
  <c r="E28" i="1"/>
  <c r="F28" i="1"/>
  <c r="G28" i="1"/>
  <c r="H28" i="1"/>
  <c r="I28" i="1"/>
  <c r="J28" i="1"/>
  <c r="K28" i="1"/>
  <c r="L28" i="1"/>
  <c r="M28" i="1"/>
  <c r="N28" i="1"/>
  <c r="O28" i="1"/>
  <c r="D29" i="1"/>
  <c r="E29" i="1"/>
  <c r="F29" i="1"/>
  <c r="G29" i="1"/>
  <c r="H29" i="1"/>
  <c r="I29" i="1"/>
  <c r="J29" i="1"/>
  <c r="K29" i="1"/>
  <c r="L29" i="1"/>
  <c r="M29" i="1"/>
  <c r="N29" i="1"/>
  <c r="O29" i="1"/>
  <c r="P5" i="1"/>
  <c r="P7" i="1"/>
  <c r="P6" i="1"/>
  <c r="P8" i="1"/>
  <c r="P13" i="1"/>
  <c r="P14" i="1"/>
  <c r="P9" i="1"/>
  <c r="P10" i="1"/>
  <c r="P11" i="1"/>
  <c r="P12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4" i="1"/>
  <c r="G4" i="1"/>
  <c r="H4" i="1"/>
  <c r="I4" i="1"/>
  <c r="J4" i="1"/>
  <c r="K4" i="1"/>
  <c r="L4" i="1"/>
  <c r="M4" i="1"/>
  <c r="N4" i="1"/>
  <c r="O4" i="1"/>
  <c r="F4" i="1"/>
  <c r="E4" i="1"/>
  <c r="D4" i="1"/>
  <c r="K45" i="17" l="1"/>
  <c r="L27" i="32"/>
  <c r="L33" i="32"/>
  <c r="L31" i="32"/>
  <c r="L37" i="32"/>
  <c r="L34" i="32"/>
  <c r="L30" i="32"/>
  <c r="L26" i="32"/>
  <c r="L35" i="32"/>
  <c r="L29" i="32"/>
  <c r="L32" i="32"/>
  <c r="L28" i="32"/>
  <c r="L25" i="32"/>
  <c r="L38" i="32"/>
  <c r="L36" i="32"/>
  <c r="H36" i="32"/>
  <c r="H38" i="32"/>
  <c r="H25" i="32"/>
  <c r="H29" i="32"/>
  <c r="H31" i="32"/>
  <c r="H34" i="32"/>
  <c r="H33" i="32"/>
  <c r="H28" i="32"/>
  <c r="H32" i="32"/>
  <c r="H26" i="32"/>
  <c r="H30" i="32"/>
  <c r="H37" i="32"/>
  <c r="H35" i="32"/>
  <c r="H27" i="32"/>
  <c r="E38" i="32"/>
  <c r="E34" i="32"/>
  <c r="E30" i="32"/>
  <c r="E27" i="32"/>
  <c r="E26" i="32"/>
  <c r="E28" i="32"/>
  <c r="E31" i="32"/>
  <c r="E33" i="32"/>
  <c r="E29" i="32"/>
  <c r="E25" i="32"/>
  <c r="E35" i="32"/>
  <c r="E37" i="32"/>
  <c r="E32" i="32"/>
  <c r="D35" i="32"/>
  <c r="D38" i="32"/>
  <c r="D30" i="32"/>
  <c r="D28" i="32"/>
  <c r="D25" i="32"/>
  <c r="D37" i="32"/>
  <c r="D26" i="32"/>
  <c r="D32" i="32"/>
  <c r="D34" i="32"/>
  <c r="D27" i="32"/>
  <c r="D36" i="32"/>
  <c r="D29" i="32"/>
  <c r="D31" i="32"/>
  <c r="D33" i="32"/>
  <c r="C38" i="32"/>
  <c r="C34" i="32"/>
  <c r="C28" i="32"/>
  <c r="C33" i="32"/>
  <c r="C31" i="32"/>
  <c r="C25" i="32"/>
  <c r="C26" i="32"/>
  <c r="C29" i="32"/>
  <c r="C32" i="32"/>
  <c r="C35" i="32"/>
  <c r="C30" i="32"/>
  <c r="C27" i="32"/>
  <c r="C37" i="32"/>
  <c r="C36" i="32"/>
  <c r="B38" i="32"/>
  <c r="B30" i="32"/>
  <c r="B32" i="32"/>
  <c r="B27" i="32"/>
  <c r="B35" i="32"/>
  <c r="B28" i="32"/>
  <c r="B26" i="32"/>
  <c r="B31" i="32"/>
  <c r="B33" i="32"/>
  <c r="B25" i="32"/>
  <c r="B34" i="32"/>
  <c r="B37" i="32"/>
  <c r="B29" i="32"/>
  <c r="B36" i="32"/>
  <c r="Y38" i="26"/>
  <c r="K36" i="26" s="1"/>
  <c r="K50" i="5"/>
  <c r="V38" i="26"/>
  <c r="H31" i="26" s="1"/>
  <c r="H50" i="5"/>
  <c r="U38" i="26"/>
  <c r="G33" i="26" s="1"/>
  <c r="G50" i="5"/>
  <c r="U36" i="26"/>
  <c r="G36" i="26" s="1"/>
  <c r="T38" i="26"/>
  <c r="F31" i="26" s="1"/>
  <c r="F50" i="5"/>
  <c r="S38" i="26"/>
  <c r="E33" i="26" s="1"/>
  <c r="E50" i="5"/>
  <c r="Q38" i="26"/>
  <c r="C27" i="26" s="1"/>
  <c r="C50" i="5"/>
  <c r="P38" i="26"/>
  <c r="B33" i="26" s="1"/>
  <c r="B50" i="5"/>
  <c r="L6" i="32"/>
  <c r="L15" i="32"/>
  <c r="L8" i="32"/>
  <c r="L11" i="32"/>
  <c r="L9" i="32"/>
  <c r="L7" i="32"/>
  <c r="L17" i="32"/>
  <c r="L10" i="32"/>
  <c r="L18" i="32"/>
  <c r="L12" i="32"/>
  <c r="L14" i="32"/>
  <c r="L13" i="32"/>
  <c r="L16" i="32"/>
  <c r="L5" i="32"/>
  <c r="K7" i="32"/>
  <c r="K14" i="32"/>
  <c r="K11" i="32"/>
  <c r="K15" i="32"/>
  <c r="K9" i="32"/>
  <c r="K18" i="32"/>
  <c r="K8" i="32"/>
  <c r="K6" i="32"/>
  <c r="K10" i="32"/>
  <c r="K12" i="32"/>
  <c r="K13" i="32"/>
  <c r="K5" i="32"/>
  <c r="K16" i="32"/>
  <c r="K17" i="32"/>
  <c r="J15" i="32"/>
  <c r="J11" i="32"/>
  <c r="J13" i="32"/>
  <c r="J8" i="32"/>
  <c r="J10" i="32"/>
  <c r="J7" i="32"/>
  <c r="J9" i="32"/>
  <c r="J12" i="32"/>
  <c r="J18" i="32"/>
  <c r="J5" i="32"/>
  <c r="J14" i="32"/>
  <c r="J6" i="32"/>
  <c r="J17" i="32"/>
  <c r="J16" i="32"/>
  <c r="E7" i="32"/>
  <c r="E15" i="32"/>
  <c r="E13" i="32"/>
  <c r="E5" i="32"/>
  <c r="E12" i="32"/>
  <c r="E9" i="32"/>
  <c r="E11" i="32"/>
  <c r="E6" i="32"/>
  <c r="E16" i="32"/>
  <c r="E18" i="32"/>
  <c r="E10" i="32"/>
  <c r="E14" i="32"/>
  <c r="E17" i="32"/>
  <c r="E8" i="32"/>
  <c r="D18" i="32"/>
  <c r="D12" i="32"/>
  <c r="D13" i="32"/>
  <c r="D15" i="32"/>
  <c r="D11" i="32"/>
  <c r="D7" i="32"/>
  <c r="D10" i="32"/>
  <c r="D6" i="32"/>
  <c r="D8" i="32"/>
  <c r="D9" i="32"/>
  <c r="D5" i="32"/>
  <c r="D14" i="32"/>
  <c r="D17" i="32"/>
  <c r="D16" i="32"/>
  <c r="C14" i="32"/>
  <c r="C12" i="32"/>
  <c r="C7" i="32"/>
  <c r="C15" i="32"/>
  <c r="C9" i="32"/>
  <c r="C13" i="32"/>
  <c r="C6" i="32"/>
  <c r="C17" i="32"/>
  <c r="C8" i="32"/>
  <c r="C16" i="32"/>
  <c r="C10" i="32"/>
  <c r="C11" i="32"/>
  <c r="C5" i="32"/>
  <c r="C18" i="32"/>
  <c r="B5" i="32"/>
  <c r="B7" i="32"/>
  <c r="B13" i="32"/>
  <c r="B10" i="32"/>
  <c r="B14" i="32"/>
  <c r="B15" i="32"/>
  <c r="B17" i="32"/>
  <c r="B9" i="32"/>
  <c r="B12" i="32"/>
  <c r="B6" i="32"/>
  <c r="B18" i="32"/>
  <c r="B8" i="32"/>
  <c r="B11" i="32"/>
  <c r="B16" i="32"/>
  <c r="L45" i="17"/>
  <c r="I45" i="17"/>
  <c r="D45" i="17"/>
  <c r="Q36" i="26"/>
  <c r="J45" i="17"/>
  <c r="T36" i="26"/>
  <c r="V36" i="26"/>
  <c r="S36" i="26"/>
  <c r="E36" i="26" s="1"/>
  <c r="B37" i="26"/>
  <c r="B31" i="26"/>
  <c r="B38" i="26"/>
  <c r="G35" i="26"/>
  <c r="K30" i="26"/>
  <c r="K28" i="26"/>
  <c r="K31" i="26"/>
  <c r="K26" i="26"/>
  <c r="K38" i="26"/>
  <c r="C33" i="26"/>
  <c r="C34" i="26"/>
  <c r="C28" i="26"/>
  <c r="C25" i="26"/>
  <c r="R16" i="26"/>
  <c r="D45" i="5"/>
  <c r="S16" i="26"/>
  <c r="E45" i="5"/>
  <c r="W16" i="26"/>
  <c r="I45" i="5"/>
  <c r="X16" i="26"/>
  <c r="J45" i="5"/>
  <c r="G45" i="5"/>
  <c r="U16" i="26"/>
  <c r="T16" i="26"/>
  <c r="F45" i="5"/>
  <c r="L45" i="5"/>
  <c r="Z16" i="26"/>
  <c r="V16" i="26"/>
  <c r="H45" i="5"/>
  <c r="Y16" i="26"/>
  <c r="K45" i="5"/>
  <c r="C45" i="5"/>
  <c r="P18" i="26"/>
  <c r="B6" i="26" s="1"/>
  <c r="F35" i="26" l="1"/>
  <c r="G37" i="26"/>
  <c r="G30" i="26"/>
  <c r="F30" i="26"/>
  <c r="H27" i="26"/>
  <c r="K29" i="26"/>
  <c r="K25" i="26"/>
  <c r="K34" i="26"/>
  <c r="C36" i="26"/>
  <c r="C37" i="26"/>
  <c r="C38" i="26"/>
  <c r="C30" i="26"/>
  <c r="C29" i="26"/>
  <c r="C31" i="26"/>
  <c r="C32" i="26"/>
  <c r="B29" i="26"/>
  <c r="B27" i="26"/>
  <c r="B30" i="26"/>
  <c r="B34" i="26"/>
  <c r="B25" i="26"/>
  <c r="B36" i="26"/>
  <c r="B32" i="26"/>
  <c r="B28" i="26"/>
  <c r="B35" i="26"/>
  <c r="B26" i="26"/>
  <c r="F36" i="26"/>
  <c r="F33" i="26"/>
  <c r="E34" i="26"/>
  <c r="G28" i="26"/>
  <c r="G27" i="26"/>
  <c r="G25" i="26"/>
  <c r="F25" i="26"/>
  <c r="K32" i="26"/>
  <c r="F38" i="26"/>
  <c r="C35" i="26"/>
  <c r="K27" i="26"/>
  <c r="G26" i="26"/>
  <c r="F26" i="26"/>
  <c r="F32" i="26"/>
  <c r="E26" i="26"/>
  <c r="G32" i="26"/>
  <c r="G34" i="26"/>
  <c r="C26" i="26"/>
  <c r="K37" i="26"/>
  <c r="G29" i="26"/>
  <c r="F37" i="26"/>
  <c r="F29" i="26"/>
  <c r="F27" i="26"/>
  <c r="F34" i="26"/>
  <c r="F28" i="26"/>
  <c r="G31" i="26"/>
  <c r="K35" i="26"/>
  <c r="G38" i="26"/>
  <c r="H38" i="26"/>
  <c r="K33" i="26"/>
  <c r="H30" i="26"/>
  <c r="Z38" i="26"/>
  <c r="L29" i="26" s="1"/>
  <c r="L50" i="5"/>
  <c r="X38" i="26"/>
  <c r="J35" i="26" s="1"/>
  <c r="J50" i="5"/>
  <c r="W38" i="26"/>
  <c r="I26" i="26" s="1"/>
  <c r="I50" i="5"/>
  <c r="H32" i="26"/>
  <c r="H35" i="26"/>
  <c r="H25" i="26"/>
  <c r="H28" i="26"/>
  <c r="H34" i="26"/>
  <c r="H29" i="26"/>
  <c r="H26" i="26"/>
  <c r="H36" i="26"/>
  <c r="H37" i="26"/>
  <c r="H33" i="26"/>
  <c r="E25" i="26"/>
  <c r="E32" i="26"/>
  <c r="E35" i="26"/>
  <c r="E28" i="26"/>
  <c r="E29" i="26"/>
  <c r="E27" i="26"/>
  <c r="E37" i="26"/>
  <c r="E38" i="26"/>
  <c r="E30" i="26"/>
  <c r="E31" i="26"/>
  <c r="R38" i="26"/>
  <c r="D27" i="26" s="1"/>
  <c r="D50" i="5"/>
  <c r="Z18" i="26"/>
  <c r="L13" i="26" s="1"/>
  <c r="L49" i="5"/>
  <c r="Y18" i="26"/>
  <c r="K15" i="26" s="1"/>
  <c r="K49" i="5"/>
  <c r="X18" i="26"/>
  <c r="J12" i="26" s="1"/>
  <c r="J49" i="5"/>
  <c r="W18" i="26"/>
  <c r="I13" i="26" s="1"/>
  <c r="I49" i="5"/>
  <c r="V18" i="26"/>
  <c r="H13" i="26" s="1"/>
  <c r="H49" i="5"/>
  <c r="U18" i="26"/>
  <c r="G12" i="26" s="1"/>
  <c r="G49" i="5"/>
  <c r="T18" i="26"/>
  <c r="F6" i="26" s="1"/>
  <c r="F49" i="5"/>
  <c r="S18" i="26"/>
  <c r="E6" i="26" s="1"/>
  <c r="E49" i="5"/>
  <c r="R18" i="26"/>
  <c r="D12" i="26" s="1"/>
  <c r="D49" i="5"/>
  <c r="Q18" i="26"/>
  <c r="C5" i="26" s="1"/>
  <c r="C49" i="5"/>
  <c r="L35" i="26"/>
  <c r="L37" i="26"/>
  <c r="J26" i="26"/>
  <c r="L28" i="26"/>
  <c r="L36" i="26"/>
  <c r="L27" i="26"/>
  <c r="L33" i="26"/>
  <c r="D33" i="26"/>
  <c r="D16" i="26"/>
  <c r="I10" i="26"/>
  <c r="I7" i="26"/>
  <c r="B18" i="26"/>
  <c r="B9" i="26"/>
  <c r="B7" i="26"/>
  <c r="B11" i="26"/>
  <c r="B17" i="26"/>
  <c r="B5" i="26"/>
  <c r="B12" i="26"/>
  <c r="B13" i="26"/>
  <c r="B14" i="26"/>
  <c r="B10" i="26"/>
  <c r="B8" i="26"/>
  <c r="B15" i="26"/>
  <c r="B16" i="26"/>
  <c r="J38" i="26" l="1"/>
  <c r="I15" i="26"/>
  <c r="L26" i="26"/>
  <c r="J31" i="26"/>
  <c r="J32" i="26"/>
  <c r="J27" i="26"/>
  <c r="J28" i="26"/>
  <c r="L31" i="26"/>
  <c r="D8" i="26"/>
  <c r="D9" i="26"/>
  <c r="I16" i="26"/>
  <c r="I17" i="26"/>
  <c r="I14" i="26"/>
  <c r="I8" i="26"/>
  <c r="H8" i="26"/>
  <c r="D18" i="26"/>
  <c r="D7" i="26"/>
  <c r="J15" i="26"/>
  <c r="H11" i="26"/>
  <c r="H7" i="26"/>
  <c r="K5" i="26"/>
  <c r="J10" i="26"/>
  <c r="C12" i="26"/>
  <c r="D10" i="26"/>
  <c r="J8" i="26"/>
  <c r="C9" i="26"/>
  <c r="J7" i="26"/>
  <c r="J9" i="26"/>
  <c r="J5" i="26"/>
  <c r="J18" i="26"/>
  <c r="J17" i="26"/>
  <c r="D14" i="26"/>
  <c r="D13" i="26"/>
  <c r="D11" i="26"/>
  <c r="J13" i="26"/>
  <c r="K8" i="26"/>
  <c r="D5" i="26"/>
  <c r="K10" i="26"/>
  <c r="K9" i="26"/>
  <c r="D6" i="26"/>
  <c r="D15" i="26"/>
  <c r="D17" i="26"/>
  <c r="F12" i="26"/>
  <c r="J11" i="26"/>
  <c r="C13" i="26"/>
  <c r="J6" i="26"/>
  <c r="J14" i="26"/>
  <c r="J16" i="26"/>
  <c r="J30" i="26"/>
  <c r="D36" i="26"/>
  <c r="D26" i="26"/>
  <c r="D31" i="26"/>
  <c r="D35" i="26"/>
  <c r="D32" i="26"/>
  <c r="J37" i="26"/>
  <c r="J34" i="26"/>
  <c r="J29" i="26"/>
  <c r="D28" i="26"/>
  <c r="L38" i="26"/>
  <c r="D34" i="26"/>
  <c r="D30" i="26"/>
  <c r="D25" i="26"/>
  <c r="D29" i="26"/>
  <c r="J25" i="26"/>
  <c r="D38" i="26"/>
  <c r="D37" i="26"/>
  <c r="L34" i="26"/>
  <c r="L30" i="26"/>
  <c r="L32" i="26"/>
  <c r="L25" i="26"/>
  <c r="J36" i="26"/>
  <c r="J33" i="26"/>
  <c r="I27" i="26"/>
  <c r="I37" i="26"/>
  <c r="I25" i="26"/>
  <c r="I35" i="26"/>
  <c r="I29" i="26"/>
  <c r="I36" i="26"/>
  <c r="I32" i="26"/>
  <c r="I30" i="26"/>
  <c r="I28" i="26"/>
  <c r="I31" i="26"/>
  <c r="I34" i="26"/>
  <c r="I38" i="26"/>
  <c r="I33" i="26"/>
  <c r="F18" i="26"/>
  <c r="F14" i="26"/>
  <c r="I9" i="26"/>
  <c r="I5" i="26"/>
  <c r="I11" i="26"/>
  <c r="I18" i="26"/>
  <c r="G15" i="26"/>
  <c r="I6" i="26"/>
  <c r="I12" i="26"/>
  <c r="G8" i="26"/>
  <c r="G9" i="26"/>
  <c r="H14" i="26"/>
  <c r="K6" i="26"/>
  <c r="H6" i="26"/>
  <c r="F9" i="26"/>
  <c r="K13" i="26"/>
  <c r="H15" i="26"/>
  <c r="F13" i="26"/>
  <c r="H17" i="26"/>
  <c r="K16" i="26"/>
  <c r="F15" i="26"/>
  <c r="C11" i="26"/>
  <c r="C14" i="26"/>
  <c r="K11" i="26"/>
  <c r="C7" i="26"/>
  <c r="K7" i="26"/>
  <c r="F16" i="26"/>
  <c r="C18" i="26"/>
  <c r="K17" i="26"/>
  <c r="F7" i="26"/>
  <c r="C15" i="26"/>
  <c r="K18" i="26"/>
  <c r="H5" i="26"/>
  <c r="F11" i="26"/>
  <c r="F10" i="26"/>
  <c r="C10" i="26"/>
  <c r="H9" i="26"/>
  <c r="F8" i="26"/>
  <c r="H16" i="26"/>
  <c r="C6" i="26"/>
  <c r="K14" i="26"/>
  <c r="H12" i="26"/>
  <c r="C16" i="26"/>
  <c r="H10" i="26"/>
  <c r="F5" i="26"/>
  <c r="C8" i="26"/>
  <c r="K12" i="26"/>
  <c r="H18" i="26"/>
  <c r="F17" i="26"/>
  <c r="C17" i="26"/>
  <c r="L15" i="26"/>
  <c r="L14" i="26"/>
  <c r="L9" i="26"/>
  <c r="L10" i="26"/>
  <c r="L17" i="26"/>
  <c r="L5" i="26"/>
  <c r="L18" i="26"/>
  <c r="L16" i="26"/>
  <c r="L12" i="26"/>
  <c r="L6" i="26"/>
  <c r="L11" i="26"/>
  <c r="L8" i="26"/>
  <c r="L7" i="26"/>
  <c r="G14" i="26"/>
  <c r="G13" i="26"/>
  <c r="G17" i="26"/>
  <c r="G18" i="26"/>
  <c r="G11" i="26"/>
  <c r="G5" i="26"/>
  <c r="G6" i="26"/>
  <c r="G10" i="26"/>
  <c r="G7" i="26"/>
  <c r="G16" i="26"/>
  <c r="E5" i="26"/>
  <c r="E13" i="26"/>
  <c r="E12" i="26"/>
  <c r="E7" i="26"/>
  <c r="E18" i="26"/>
  <c r="E8" i="26"/>
  <c r="E17" i="26"/>
  <c r="E16" i="26"/>
  <c r="E9" i="26"/>
  <c r="E15" i="26"/>
  <c r="E11" i="26"/>
  <c r="E14" i="26"/>
  <c r="E10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15D53C-0131-49AB-A582-57DBD51EB762}" keepAlive="1" name="Query - Table2" description="Connection to the 'Table2' query in the workbook." type="5" refreshedVersion="0" background="1" saveData="1">
    <dbPr connection="Provider=Microsoft.Mashup.OleDb.1;Data Source=$Workbook$;Location=Table2;Extended Properties=&quot;&quot;" command="SELECT * FROM [Table2]"/>
  </connection>
  <connection id="2" xr16:uid="{29159038-A04F-429F-BD6D-EB1F373B508E}" keepAlive="1" name="Query - Table2 (2)" description="Connection to the 'Table2 (2)' query in the workbook." type="5" refreshedVersion="8" background="1" saveData="1">
    <dbPr connection="Provider=Microsoft.Mashup.OleDb.1;Data Source=$Workbook$;Location=&quot;Table2 (2)&quot;;Extended Properties=&quot;&quot;" command="SELECT * FROM [Table2 (2)]"/>
  </connection>
  <connection id="3" xr16:uid="{1976D035-3779-4210-9AAE-1E2D782E660B}" keepAlive="1" name="Query - Table2 (3)" description="Connection to the 'Table2 (3)' query in the workbook." type="5" refreshedVersion="8" background="1" saveData="1">
    <dbPr connection="Provider=Microsoft.Mashup.OleDb.1;Data Source=$Workbook$;Location=&quot;Table2 (3)&quot;;Extended Properties=&quot;&quot;" command="SELECT * FROM [Table2 (3)]"/>
  </connection>
  <connection id="4" xr16:uid="{4792D787-F5D4-492F-B670-1742F22971DC}" keepAlive="1" name="Query - Table2 (4)" description="Connection to the 'Table2 (4)' query in the workbook." type="5" refreshedVersion="8" background="1" saveData="1">
    <dbPr connection="Provider=Microsoft.Mashup.OleDb.1;Data Source=$Workbook$;Location=&quot;Table2 (4)&quot;;Extended Properties=&quot;&quot;" command="SELECT * FROM [Table2 (4)]"/>
  </connection>
  <connection id="5" xr16:uid="{607486C5-2187-456A-BE47-331AE44E1282}" keepAlive="1" name="Query - Table2 (5)" description="Connection to the 'Table2 (5)' query in the workbook." type="5" refreshedVersion="8" background="1" saveData="1">
    <dbPr connection="Provider=Microsoft.Mashup.OleDb.1;Data Source=$Workbook$;Location=&quot;Table2 (5)&quot;;Extended Properties=&quot;&quot;" command="SELECT * FROM [Table2 (5)]"/>
  </connection>
  <connection id="6" xr16:uid="{F12E1854-CB94-4CAE-9665-3F88DF6692B9}" keepAlive="1" name="Query - Table2 (6)" description="Connection to the 'Table2 (6)' query in the workbook." type="5" refreshedVersion="8" background="1" saveData="1">
    <dbPr connection="Provider=Microsoft.Mashup.OleDb.1;Data Source=$Workbook$;Location=&quot;Table2 (6)&quot;;Extended Properties=&quot;&quot;" command="SELECT * FROM [Table2 (6)]"/>
  </connection>
  <connection id="7" xr16:uid="{53830494-7F42-4A78-BF9C-D00AD2EB3763}" keepAlive="1" name="Query - Table211" description="Connection to the 'Table211' query in the workbook." type="5" refreshedVersion="0" background="1" saveData="1">
    <dbPr connection="Provider=Microsoft.Mashup.OleDb.1;Data Source=$Workbook$;Location=Table211;Extended Properties=&quot;&quot;" command="SELECT * FROM [Table211]"/>
  </connection>
</connections>
</file>

<file path=xl/sharedStrings.xml><?xml version="1.0" encoding="utf-8"?>
<sst xmlns="http://schemas.openxmlformats.org/spreadsheetml/2006/main" count="817" uniqueCount="108">
  <si>
    <t>geography</t>
  </si>
  <si>
    <t>geog query</t>
  </si>
  <si>
    <t>plus EMR</t>
  </si>
  <si>
    <t>plus date range</t>
  </si>
  <si>
    <t>exp geographic locations/</t>
  </si>
  <si>
    <t>exp Africa/</t>
  </si>
  <si>
    <t>Indian subcontinent</t>
  </si>
  <si>
    <t>exp asia, southern/</t>
  </si>
  <si>
    <t>exp asia, southeastern/</t>
  </si>
  <si>
    <t>UK only</t>
  </si>
  <si>
    <t>exp united kingdom/</t>
  </si>
  <si>
    <t>Middle East</t>
  </si>
  <si>
    <t>exp Middle East/</t>
  </si>
  <si>
    <t>NA</t>
  </si>
  <si>
    <t>US only</t>
  </si>
  <si>
    <t>Aus-NZ</t>
  </si>
  <si>
    <t>(2014* or 2015* or 2016* or 2017* or 2018* or 2019* or 2020* or 2021* or 2022* or 2023* or 2024*).dt.</t>
  </si>
  <si>
    <t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</t>
  </si>
  <si>
    <t>(exp United States/ or Puerto Rico/ or United States Virgin Islands/)</t>
  </si>
  <si>
    <t>(north america/ or exp canada/ or greenland/ or mexico/ )</t>
  </si>
  <si>
    <t>(exp Australia/ or New Zealand/)</t>
  </si>
  <si>
    <t>geographies</t>
  </si>
  <si>
    <t>Geography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</si>
  <si>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</si>
  <si>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</si>
  <si>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</si>
  <si>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</si>
  <si>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</si>
  <si>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</si>
  <si>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</si>
  <si>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</si>
  <si>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</si>
  <si>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</si>
  <si>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</si>
  <si>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Year</t>
  </si>
  <si>
    <t>Population</t>
  </si>
  <si>
    <t>(2014* or 2015* or 2016* or 2017* or 2018* or 2019* or 2020* or 2021* or 2022* or 2023* or 2024*).yr.</t>
  </si>
  <si>
    <t>North America without US</t>
  </si>
  <si>
    <t>Europe without UK</t>
  </si>
  <si>
    <t>Africa</t>
  </si>
  <si>
    <t>China</t>
  </si>
  <si>
    <t>East Asia without China</t>
  </si>
  <si>
    <t>South Asia without the Indian subcontinent</t>
  </si>
  <si>
    <t>Other</t>
  </si>
  <si>
    <t>Multiple</t>
  </si>
  <si>
    <t>exp China/</t>
  </si>
  <si>
    <t>(Asia, Eastern/ or exp Japan/ or exp Korea/ or Mongolia/ or Taiwan/)</t>
  </si>
  <si>
    <t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</t>
  </si>
  <si>
    <t>(exp africa/ or exp americas/ or exp asia/ or exp europe/  or exp oceania/)</t>
  </si>
  <si>
    <t>(4 and ( 5 OR 6 OR 7 OR 8 OR 9 OR 10 OR 11 OR 12 OR 13 OR 14 OR 15))</t>
  </si>
  <si>
    <t>(5 and ( 4 OR 6 OR 7 OR 8 OR 9 OR 10 OR 11 OR 12 OR 13 OR 14 OR 15))</t>
  </si>
  <si>
    <t>(6 and ( 4 OR 5 OR 7 OR 8 OR 9 OR 10 OR 11 OR 12 OR 13 OR 14 OR 15))</t>
  </si>
  <si>
    <t>(7 AND (4 OR 5 OR 6 OR 8 OR 9 OR 10 OR 11 OR 12 OR 13 OR 14 OR 15))</t>
  </si>
  <si>
    <t>(8 AND (4 OR 5 OR 6 OR 7 OR 9 OR 10 OR 11 OR 12 OR 13 OR 14 OR 15))</t>
  </si>
  <si>
    <t>(9 AND (4 OR 5 OR 6 OR 7 OR 8 OR 10 OR 11 OR 12 OR 13 OR 14 OR 15))</t>
  </si>
  <si>
    <t>(10 AND (4 OR 5 OR 6 OR 7 OR 8 OR 9 OR 11 OR 12 OR 13 OR 14 OR 15))</t>
  </si>
  <si>
    <t>(11 AND (4 OR 5 OR 6 OR 7 OR 8 OR 9 OR 10 OR 12 OR 13 OR 14 OR 15))</t>
  </si>
  <si>
    <t>(12 AND (4 OR 5 OR 6 OR 7 OR 8 OR 9 OR 10 OR 11 OR 13 OR 14 OR 15))</t>
  </si>
  <si>
    <t>(13 AND (4 OR 5 OR 6 OR 7 OR 8 OR 9 OR 10 OR 11 OR 12 OR 14 OR 15))</t>
  </si>
  <si>
    <t>(14 AND (4 OR 5 OR 6 OR 7 OR 8 OR 9 OR 10 OR 11 OR 12 OR 13 OR 15))</t>
  </si>
  <si>
    <t>(15 AND (4 OR 5 OR 6 OR 7 OR 8 OR 9 OR 10 OR 11 OR 12 OR 13 OR 14))</t>
  </si>
  <si>
    <t>Five Continents</t>
  </si>
  <si>
    <t>Multiple 1</t>
  </si>
  <si>
    <t>Multiple 9</t>
  </si>
  <si>
    <t>Multiple 2</t>
  </si>
  <si>
    <t>Multiple 3</t>
  </si>
  <si>
    <t>Multiple 4</t>
  </si>
  <si>
    <t>Multiple 5</t>
  </si>
  <si>
    <t>Multiple 6</t>
  </si>
  <si>
    <t>Multiple 7</t>
  </si>
  <si>
    <t>Multiple 8</t>
  </si>
  <si>
    <t>Multiple 10</t>
  </si>
  <si>
    <t>Multiple 11</t>
  </si>
  <si>
    <t>Multiple 12</t>
  </si>
  <si>
    <t>Any Geographic Indexing</t>
  </si>
  <si>
    <t>US</t>
  </si>
  <si>
    <t>UK</t>
  </si>
  <si>
    <t>(,000)</t>
  </si>
  <si>
    <t>Total</t>
  </si>
  <si>
    <t>Population (million)</t>
  </si>
  <si>
    <t>Data Source: United Nations, Department of Economic and Social Affairs, Population Division</t>
  </si>
  <si>
    <t>https://population.un.org/wpp/Download/Files/1_Indicator%20(Standard)/CSV_FILES/WPP2024_Demographic_Indicators_Medium.csv.gz</t>
  </si>
  <si>
    <t>exp geographic names/</t>
  </si>
  <si>
    <t>exp United States/</t>
  </si>
  <si>
    <t>(north america/ or exp canada/ or exp mexico/)</t>
  </si>
  <si>
    <t>(europe/ or exp Eastern Europe/ or exp Southern Europe/ or Austria/ or exp Belgium/ or Benelux/ or exp Channel Islands/ or exp France/ or exp Germany/ or Ireland/ or Isle of Man/ or Liechtenstein/ or Luxembourg/ or Monaco/ or Netherlands/ or exp Scandinavia/ or Switzerland/)</t>
  </si>
  <si>
    <t>(Far East/ or Japan/ or exp Korea/ or Mongolia/ or Philippines/ or Taiwan/)</t>
  </si>
  <si>
    <t xml:space="preserve">exp South Asia/ </t>
  </si>
  <si>
    <t>exp Southeast Asia/</t>
  </si>
  <si>
    <t>(exp Western Hemisphere/ or exp Eastern Hemisphere/)</t>
  </si>
  <si>
    <t>exp "Australia and New Zealand"/</t>
  </si>
  <si>
    <t>(exp "South and Central America"/ or exp central Asia/ or northern Asia/  or western Asia/ or Armenia/ or exp Azerbaijan/ or Egypt/ or exp "Georgia (republic)"/ or Caspian Sea/)</t>
  </si>
  <si>
    <t>(EHR or EMR or electronic health record* or electronic medical record* or computerized medical record* or electronic health record data).mp.</t>
  </si>
  <si>
    <t>exp electronic health records/</t>
  </si>
  <si>
    <t>(exp electronic health record/ or electronic medical record/ or electronic patient record/)</t>
  </si>
  <si>
    <t>(EHR or EMR or electronic health record* or electronic medical record* or electronic patient record*).mp.</t>
  </si>
  <si>
    <t>MEDLINE</t>
  </si>
  <si>
    <t>Embase</t>
  </si>
  <si>
    <t>V1: Using .mp.</t>
  </si>
  <si>
    <t>V2: Using MeSH or Emtree search terms</t>
  </si>
  <si>
    <t>Ovid MEDLINE(R) ALL &lt;1946 to February 05, 2025&gt;</t>
  </si>
  <si>
    <t>Embase &lt;1974 to 2025 February 05&gt;</t>
  </si>
  <si>
    <t>Table 1: Geographic subject headings (MeSH)</t>
  </si>
  <si>
    <t>Table 2: Geographic subject headings (Emtree)</t>
  </si>
  <si>
    <t>Geographic Region</t>
  </si>
  <si>
    <t>Subject Headings</t>
  </si>
  <si>
    <t>Proportion of EHR Publications Over Time by Study Population (Medline)</t>
  </si>
  <si>
    <t>Proportion of EHR Publications Over Time by Study Population (Embase)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</si>
</sst>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22222"/>
      <name val="Aptos"/>
      <family val="2"/>
    </font>
    <font>
      <sz val="8"/>
      <name val="Aptos Narrow"/>
      <family val="2"/>
      <scheme val="minor"/>
    </font>
    <font>
      <b/>
      <sz val="14"/>
      <color theme="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22222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1" fillId="2" borderId="1" xfId="0" applyFont="1" applyFill="1" applyBorder="1"/>
    <xf numFmtId="0" fontId="2" fillId="0" borderId="0" xfId="0" applyFont="1" applyAlignment="1">
      <alignment horizontal="left"/>
    </xf>
    <xf numFmtId="49" fontId="0" fillId="0" borderId="0" xfId="0" applyNumberFormat="1"/>
    <xf numFmtId="0" fontId="0" fillId="3" borderId="0" xfId="0" applyFill="1"/>
    <xf numFmtId="0" fontId="5" fillId="4" borderId="2" xfId="0" applyFont="1" applyFill="1" applyBorder="1" applyAlignment="1">
      <alignment horizontal="right" vertical="center"/>
    </xf>
    <xf numFmtId="164" fontId="6" fillId="3" borderId="0" xfId="0" applyNumberFormat="1" applyFont="1" applyFill="1" applyAlignment="1">
      <alignment horizontal="right" vertical="center"/>
    </xf>
    <xf numFmtId="164" fontId="6" fillId="3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right" vertical="center"/>
    </xf>
    <xf numFmtId="0" fontId="0" fillId="0" borderId="7" xfId="0" applyBorder="1"/>
    <xf numFmtId="0" fontId="5" fillId="4" borderId="8" xfId="0" applyFont="1" applyFill="1" applyBorder="1" applyAlignment="1">
      <alignment horizontal="left" vertical="center"/>
    </xf>
    <xf numFmtId="0" fontId="7" fillId="3" borderId="0" xfId="0" applyFont="1" applyFill="1"/>
    <xf numFmtId="0" fontId="8" fillId="0" borderId="0" xfId="1"/>
    <xf numFmtId="0" fontId="6" fillId="3" borderId="9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right" vertical="center"/>
    </xf>
    <xf numFmtId="1" fontId="6" fillId="3" borderId="9" xfId="0" applyNumberFormat="1" applyFont="1" applyFill="1" applyBorder="1" applyAlignment="1">
      <alignment horizontal="center" vertical="center"/>
    </xf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9" fillId="3" borderId="0" xfId="0" applyFont="1" applyFill="1"/>
    <xf numFmtId="0" fontId="10" fillId="0" borderId="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/>
    </xf>
    <xf numFmtId="0" fontId="10" fillId="6" borderId="9" xfId="0" applyFont="1" applyFill="1" applyBorder="1" applyAlignment="1">
      <alignment horizontal="left" vertical="center" wrapText="1"/>
    </xf>
    <xf numFmtId="0" fontId="10" fillId="6" borderId="9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 wrapText="1"/>
    </xf>
    <xf numFmtId="0" fontId="7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44B3E1"/>
        </top>
      </border>
    </dxf>
    <dxf>
      <border outline="0">
        <left style="thin">
          <color rgb="FF44B3E1"/>
        </lef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C0E6F5"/>
          <bgColor rgb="FFC0E6F5"/>
        </patternFill>
      </fill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44B3E1"/>
        </top>
      </border>
    </dxf>
    <dxf>
      <border outline="0">
        <left style="thin">
          <color rgb="FF44B3E1"/>
        </lef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C0E6F5"/>
          <bgColor rgb="FFC0E6F5"/>
        </patternFill>
      </fill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44B3E1"/>
        </top>
      </border>
    </dxf>
    <dxf>
      <border outline="0">
        <left style="thin">
          <color rgb="FF44B3E1"/>
        </lef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89CFF0"/>
      <color rgb="FF0096C7"/>
      <color rgb="FF468189"/>
      <color rgb="FFA0C4FF"/>
      <color rgb="FFC084FC"/>
      <color rgb="FF5E60CE"/>
      <color rgb="FFB5179E"/>
      <color rgb="FF4CC9F0"/>
      <color rgb="FF9D4EDD"/>
      <color rgb="FF436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26" Type="http://schemas.openxmlformats.org/officeDocument/2006/relationships/customXml" Target="../customXml/item7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Figure</a:t>
            </a:r>
            <a:r>
              <a:rPr lang="en-US" sz="1800" b="1" baseline="0">
                <a:solidFill>
                  <a:sysClr val="windowText" lastClr="000000"/>
                </a:solidFill>
              </a:rPr>
              <a:t> 1B:</a:t>
            </a:r>
            <a:r>
              <a:rPr lang="en-US" sz="1800" b="1">
                <a:solidFill>
                  <a:sysClr val="windowText" lastClr="000000"/>
                </a:solidFill>
              </a:rPr>
              <a:t> Proportion of EHR Publications Over Time by</a:t>
            </a:r>
            <a:r>
              <a:rPr lang="en-US" sz="1800" b="1" baseline="0">
                <a:solidFill>
                  <a:sysClr val="windowText" lastClr="000000"/>
                </a:solidFill>
              </a:rPr>
              <a:t> </a:t>
            </a:r>
            <a:r>
              <a:rPr lang="en-US" altLang="zh-CN" sz="1800" b="1" baseline="0">
                <a:solidFill>
                  <a:sysClr val="windowText" lastClr="000000"/>
                </a:solidFill>
              </a:rPr>
              <a:t>Study Population</a:t>
            </a:r>
            <a:r>
              <a:rPr lang="en-US" sz="1800" b="1">
                <a:solidFill>
                  <a:sysClr val="windowText" lastClr="000000"/>
                </a:solidFill>
              </a:rPr>
              <a:t> (MEDLINE)</a:t>
            </a:r>
          </a:p>
        </c:rich>
      </c:tx>
      <c:layout>
        <c:manualLayout>
          <c:xMode val="edge"/>
          <c:yMode val="edge"/>
          <c:x val="1.1740016157617628E-2"/>
          <c:y val="3.0855981887282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'V1-Medline-Results'!$A$32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'V1-Medline-Results'!$B$32:$L$32</c:f>
              <c:numCache>
                <c:formatCode>General</c:formatCode>
                <c:ptCount val="11"/>
                <c:pt idx="0">
                  <c:v>932</c:v>
                </c:pt>
                <c:pt idx="1">
                  <c:v>946</c:v>
                </c:pt>
                <c:pt idx="2">
                  <c:v>902</c:v>
                </c:pt>
                <c:pt idx="3">
                  <c:v>795</c:v>
                </c:pt>
                <c:pt idx="4">
                  <c:v>866</c:v>
                </c:pt>
                <c:pt idx="5">
                  <c:v>892</c:v>
                </c:pt>
                <c:pt idx="6">
                  <c:v>973</c:v>
                </c:pt>
                <c:pt idx="7">
                  <c:v>830</c:v>
                </c:pt>
                <c:pt idx="8">
                  <c:v>563</c:v>
                </c:pt>
                <c:pt idx="9">
                  <c:v>597</c:v>
                </c:pt>
                <c:pt idx="10">
                  <c:v>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A-416A-8E5B-4535888373EE}"/>
            </c:ext>
          </c:extLst>
        </c:ser>
        <c:ser>
          <c:idx val="1"/>
          <c:order val="1"/>
          <c:tx>
            <c:strRef>
              <c:f>'V1-Medline-Results'!$A$33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'V1-Medline-Results'!$B$33:$L$33</c:f>
              <c:numCache>
                <c:formatCode>General</c:formatCode>
                <c:ptCount val="11"/>
                <c:pt idx="0">
                  <c:v>68</c:v>
                </c:pt>
                <c:pt idx="1">
                  <c:v>71</c:v>
                </c:pt>
                <c:pt idx="2">
                  <c:v>59</c:v>
                </c:pt>
                <c:pt idx="3">
                  <c:v>78</c:v>
                </c:pt>
                <c:pt idx="4">
                  <c:v>66</c:v>
                </c:pt>
                <c:pt idx="5">
                  <c:v>83</c:v>
                </c:pt>
                <c:pt idx="6">
                  <c:v>100</c:v>
                </c:pt>
                <c:pt idx="7">
                  <c:v>99</c:v>
                </c:pt>
                <c:pt idx="8">
                  <c:v>68</c:v>
                </c:pt>
                <c:pt idx="9">
                  <c:v>65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A-416A-8E5B-4535888373EE}"/>
            </c:ext>
          </c:extLst>
        </c:ser>
        <c:ser>
          <c:idx val="2"/>
          <c:order val="2"/>
          <c:tx>
            <c:strRef>
              <c:f>'V1-Medline-Results'!$A$34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'V1-Medline-Results'!$B$34:$L$34</c:f>
              <c:numCache>
                <c:formatCode>General</c:formatCode>
                <c:ptCount val="11"/>
                <c:pt idx="0">
                  <c:v>121</c:v>
                </c:pt>
                <c:pt idx="1">
                  <c:v>148</c:v>
                </c:pt>
                <c:pt idx="2">
                  <c:v>136</c:v>
                </c:pt>
                <c:pt idx="3">
                  <c:v>143</c:v>
                </c:pt>
                <c:pt idx="4">
                  <c:v>153</c:v>
                </c:pt>
                <c:pt idx="5">
                  <c:v>184</c:v>
                </c:pt>
                <c:pt idx="6">
                  <c:v>183</c:v>
                </c:pt>
                <c:pt idx="7">
                  <c:v>168</c:v>
                </c:pt>
                <c:pt idx="8">
                  <c:v>119</c:v>
                </c:pt>
                <c:pt idx="9">
                  <c:v>103</c:v>
                </c:pt>
                <c:pt idx="1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9A-416A-8E5B-4535888373EE}"/>
            </c:ext>
          </c:extLst>
        </c:ser>
        <c:ser>
          <c:idx val="3"/>
          <c:order val="3"/>
          <c:tx>
            <c:strRef>
              <c:f>'V1-Medline-Results'!$A$35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'V1-Medline-Results'!$B$35:$L$35</c:f>
              <c:numCache>
                <c:formatCode>General</c:formatCode>
                <c:ptCount val="11"/>
                <c:pt idx="0">
                  <c:v>252</c:v>
                </c:pt>
                <c:pt idx="1">
                  <c:v>302</c:v>
                </c:pt>
                <c:pt idx="2">
                  <c:v>265</c:v>
                </c:pt>
                <c:pt idx="3">
                  <c:v>235</c:v>
                </c:pt>
                <c:pt idx="4">
                  <c:v>254</c:v>
                </c:pt>
                <c:pt idx="5">
                  <c:v>256</c:v>
                </c:pt>
                <c:pt idx="6">
                  <c:v>304</c:v>
                </c:pt>
                <c:pt idx="7">
                  <c:v>254</c:v>
                </c:pt>
                <c:pt idx="8">
                  <c:v>192</c:v>
                </c:pt>
                <c:pt idx="9">
                  <c:v>146</c:v>
                </c:pt>
                <c:pt idx="10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9A-416A-8E5B-4535888373EE}"/>
            </c:ext>
          </c:extLst>
        </c:ser>
        <c:ser>
          <c:idx val="4"/>
          <c:order val="4"/>
          <c:tx>
            <c:strRef>
              <c:f>'V1-Medline-Results'!$A$36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'V1-Medline-Results'!$B$36:$L$36</c:f>
              <c:numCache>
                <c:formatCode>General</c:formatCode>
                <c:ptCount val="11"/>
                <c:pt idx="0">
                  <c:v>14</c:v>
                </c:pt>
                <c:pt idx="1">
                  <c:v>30</c:v>
                </c:pt>
                <c:pt idx="2">
                  <c:v>28</c:v>
                </c:pt>
                <c:pt idx="3">
                  <c:v>46</c:v>
                </c:pt>
                <c:pt idx="4">
                  <c:v>70</c:v>
                </c:pt>
                <c:pt idx="5">
                  <c:v>95</c:v>
                </c:pt>
                <c:pt idx="6">
                  <c:v>181</c:v>
                </c:pt>
                <c:pt idx="7">
                  <c:v>124</c:v>
                </c:pt>
                <c:pt idx="8">
                  <c:v>79</c:v>
                </c:pt>
                <c:pt idx="9">
                  <c:v>73</c:v>
                </c:pt>
                <c:pt idx="1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9A-416A-8E5B-4535888373EE}"/>
            </c:ext>
          </c:extLst>
        </c:ser>
        <c:ser>
          <c:idx val="5"/>
          <c:order val="5"/>
          <c:tx>
            <c:strRef>
              <c:f>'V1-Medline-Results'!$A$37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'V1-Medline-Results'!$B$37:$L$37</c:f>
              <c:numCache>
                <c:formatCode>General</c:formatCode>
                <c:ptCount val="11"/>
                <c:pt idx="0">
                  <c:v>39</c:v>
                </c:pt>
                <c:pt idx="1">
                  <c:v>61</c:v>
                </c:pt>
                <c:pt idx="2">
                  <c:v>66</c:v>
                </c:pt>
                <c:pt idx="3">
                  <c:v>50</c:v>
                </c:pt>
                <c:pt idx="4">
                  <c:v>61</c:v>
                </c:pt>
                <c:pt idx="5">
                  <c:v>90</c:v>
                </c:pt>
                <c:pt idx="6">
                  <c:v>75</c:v>
                </c:pt>
                <c:pt idx="7">
                  <c:v>82</c:v>
                </c:pt>
                <c:pt idx="8">
                  <c:v>44</c:v>
                </c:pt>
                <c:pt idx="9">
                  <c:v>42</c:v>
                </c:pt>
                <c:pt idx="1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9A-416A-8E5B-4535888373EE}"/>
            </c:ext>
          </c:extLst>
        </c:ser>
        <c:ser>
          <c:idx val="6"/>
          <c:order val="6"/>
          <c:tx>
            <c:strRef>
              <c:f>'V1-Medline-Results'!$A$38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'V1-Medline-Results'!$B$38:$L$38</c:f>
              <c:numCache>
                <c:formatCode>General</c:formatCode>
                <c:ptCount val="11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22</c:v>
                </c:pt>
                <c:pt idx="4">
                  <c:v>12</c:v>
                </c:pt>
                <c:pt idx="5">
                  <c:v>24</c:v>
                </c:pt>
                <c:pt idx="6">
                  <c:v>31</c:v>
                </c:pt>
                <c:pt idx="7">
                  <c:v>23</c:v>
                </c:pt>
                <c:pt idx="8">
                  <c:v>31</c:v>
                </c:pt>
                <c:pt idx="9">
                  <c:v>31</c:v>
                </c:pt>
                <c:pt idx="1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9A-416A-8E5B-4535888373EE}"/>
            </c:ext>
          </c:extLst>
        </c:ser>
        <c:ser>
          <c:idx val="7"/>
          <c:order val="7"/>
          <c:tx>
            <c:strRef>
              <c:f>'V1-Medline-Results'!$A$39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'V1-Medline-Results'!$B$39:$L$39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23</c:v>
                </c:pt>
                <c:pt idx="5">
                  <c:v>26</c:v>
                </c:pt>
                <c:pt idx="6">
                  <c:v>37</c:v>
                </c:pt>
                <c:pt idx="7">
                  <c:v>22</c:v>
                </c:pt>
                <c:pt idx="8">
                  <c:v>22</c:v>
                </c:pt>
                <c:pt idx="9">
                  <c:v>18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9A-416A-8E5B-4535888373EE}"/>
            </c:ext>
          </c:extLst>
        </c:ser>
        <c:ser>
          <c:idx val="8"/>
          <c:order val="8"/>
          <c:tx>
            <c:strRef>
              <c:f>'V1-Medline-Results'!$A$40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'V1-Medline-Results'!$B$40:$L$40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20</c:v>
                </c:pt>
                <c:pt idx="3">
                  <c:v>32</c:v>
                </c:pt>
                <c:pt idx="4">
                  <c:v>32</c:v>
                </c:pt>
                <c:pt idx="5">
                  <c:v>37</c:v>
                </c:pt>
                <c:pt idx="6">
                  <c:v>48</c:v>
                </c:pt>
                <c:pt idx="7">
                  <c:v>49</c:v>
                </c:pt>
                <c:pt idx="8">
                  <c:v>41</c:v>
                </c:pt>
                <c:pt idx="9">
                  <c:v>33</c:v>
                </c:pt>
                <c:pt idx="1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9A-416A-8E5B-4535888373EE}"/>
            </c:ext>
          </c:extLst>
        </c:ser>
        <c:ser>
          <c:idx val="9"/>
          <c:order val="9"/>
          <c:tx>
            <c:strRef>
              <c:f>'V1-Medline-Results'!$A$41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'V1-Medline-Results'!$B$41:$L$41</c:f>
              <c:numCache>
                <c:formatCode>General</c:formatCode>
                <c:ptCount val="11"/>
                <c:pt idx="0">
                  <c:v>38</c:v>
                </c:pt>
                <c:pt idx="1">
                  <c:v>28</c:v>
                </c:pt>
                <c:pt idx="2">
                  <c:v>31</c:v>
                </c:pt>
                <c:pt idx="3">
                  <c:v>53</c:v>
                </c:pt>
                <c:pt idx="4">
                  <c:v>49</c:v>
                </c:pt>
                <c:pt idx="5">
                  <c:v>56</c:v>
                </c:pt>
                <c:pt idx="6">
                  <c:v>88</c:v>
                </c:pt>
                <c:pt idx="7">
                  <c:v>83</c:v>
                </c:pt>
                <c:pt idx="8">
                  <c:v>57</c:v>
                </c:pt>
                <c:pt idx="9">
                  <c:v>54</c:v>
                </c:pt>
                <c:pt idx="1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9A-416A-8E5B-4535888373EE}"/>
            </c:ext>
          </c:extLst>
        </c:ser>
        <c:ser>
          <c:idx val="10"/>
          <c:order val="10"/>
          <c:tx>
            <c:strRef>
              <c:f>'V1-Medline-Results'!$A$42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'V1-Medline-Results'!$B$42:$L$42</c:f>
              <c:numCache>
                <c:formatCode>General</c:formatCode>
                <c:ptCount val="11"/>
                <c:pt idx="0">
                  <c:v>63</c:v>
                </c:pt>
                <c:pt idx="1">
                  <c:v>54</c:v>
                </c:pt>
                <c:pt idx="2">
                  <c:v>53</c:v>
                </c:pt>
                <c:pt idx="3">
                  <c:v>69</c:v>
                </c:pt>
                <c:pt idx="4">
                  <c:v>52</c:v>
                </c:pt>
                <c:pt idx="5">
                  <c:v>89</c:v>
                </c:pt>
                <c:pt idx="6">
                  <c:v>69</c:v>
                </c:pt>
                <c:pt idx="7">
                  <c:v>76</c:v>
                </c:pt>
                <c:pt idx="8">
                  <c:v>94</c:v>
                </c:pt>
                <c:pt idx="9">
                  <c:v>84</c:v>
                </c:pt>
                <c:pt idx="1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9A-416A-8E5B-4535888373EE}"/>
            </c:ext>
          </c:extLst>
        </c:ser>
        <c:ser>
          <c:idx val="11"/>
          <c:order val="11"/>
          <c:tx>
            <c:strRef>
              <c:f>'V1-Medline-Results'!$A$43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'V1-Medline-Results'!$B$43:$L$43</c:f>
              <c:numCache>
                <c:formatCode>General</c:formatCode>
                <c:ptCount val="11"/>
                <c:pt idx="0">
                  <c:v>41</c:v>
                </c:pt>
                <c:pt idx="1">
                  <c:v>26</c:v>
                </c:pt>
                <c:pt idx="2">
                  <c:v>50</c:v>
                </c:pt>
                <c:pt idx="3">
                  <c:v>51</c:v>
                </c:pt>
                <c:pt idx="4">
                  <c:v>49</c:v>
                </c:pt>
                <c:pt idx="5">
                  <c:v>42</c:v>
                </c:pt>
                <c:pt idx="6">
                  <c:v>52</c:v>
                </c:pt>
                <c:pt idx="7">
                  <c:v>44</c:v>
                </c:pt>
                <c:pt idx="8">
                  <c:v>24</c:v>
                </c:pt>
                <c:pt idx="9">
                  <c:v>35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9A-416A-8E5B-4535888373EE}"/>
            </c:ext>
          </c:extLst>
        </c:ser>
        <c:ser>
          <c:idx val="12"/>
          <c:order val="12"/>
          <c:tx>
            <c:strRef>
              <c:f>'V1-Medline-Results'!$A$44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'V1-Medline-Results'!$B$44:$L$44</c:f>
              <c:numCache>
                <c:formatCode>General</c:formatCode>
                <c:ptCount val="11"/>
                <c:pt idx="0">
                  <c:v>13</c:v>
                </c:pt>
                <c:pt idx="1">
                  <c:v>39</c:v>
                </c:pt>
                <c:pt idx="2">
                  <c:v>22</c:v>
                </c:pt>
                <c:pt idx="3">
                  <c:v>14</c:v>
                </c:pt>
                <c:pt idx="4">
                  <c:v>27</c:v>
                </c:pt>
                <c:pt idx="5">
                  <c:v>32</c:v>
                </c:pt>
                <c:pt idx="6">
                  <c:v>56</c:v>
                </c:pt>
                <c:pt idx="7">
                  <c:v>29</c:v>
                </c:pt>
                <c:pt idx="8">
                  <c:v>35</c:v>
                </c:pt>
                <c:pt idx="9">
                  <c:v>24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9A-416A-8E5B-453588837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0-4225-9E61-65CAD3FB9738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0-4225-9E61-65CAD3FB9738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90-4225-9E61-65CAD3FB9738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90-4225-9E61-65CAD3FB9738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90-4225-9E61-65CAD3FB9738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90-4225-9E61-65CAD3FB9738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90-4225-9E61-65CAD3FB9738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90-4225-9E61-65CAD3FB9738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90-4225-9E61-65CAD3FB9738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90-4225-9E61-65CAD3FB9738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90-4225-9E61-65CAD3FB9738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90-4225-9E61-65CAD3FB9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Trends in the Proportion of EHR Publications Over Time by </a:t>
            </a:r>
            <a:r>
              <a:rPr lang="en-US" altLang="zh-CN" sz="1800" b="1" i="0" u="none" strike="noStrike" kern="1200" spc="0" baseline="0">
                <a:solidFill>
                  <a:sysClr val="windowText" lastClr="000000"/>
                </a:solidFill>
              </a:rPr>
              <a:t>Study Population</a:t>
            </a: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 </a:t>
            </a: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(</a:t>
            </a:r>
            <a:r>
              <a:rPr lang="en-US" altLang="zh-CN" sz="1800" b="1">
                <a:solidFill>
                  <a:sysClr val="windowText" lastClr="000000"/>
                </a:solidFill>
                <a:latin typeface="+mn-lt"/>
              </a:rPr>
              <a:t>MEDLINE</a:t>
            </a: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)</a:t>
            </a:r>
          </a:p>
        </c:rich>
      </c:tx>
      <c:layout>
        <c:manualLayout>
          <c:xMode val="edge"/>
          <c:yMode val="edge"/>
          <c:x val="0.12888887642881469"/>
          <c:y val="2.2084195997239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'V1-Medline-Results'!$A$32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'V1-Medline-Results'!$B$32:$L$32</c:f>
              <c:numCache>
                <c:formatCode>General</c:formatCode>
                <c:ptCount val="11"/>
                <c:pt idx="0">
                  <c:v>932</c:v>
                </c:pt>
                <c:pt idx="1">
                  <c:v>946</c:v>
                </c:pt>
                <c:pt idx="2">
                  <c:v>902</c:v>
                </c:pt>
                <c:pt idx="3">
                  <c:v>795</c:v>
                </c:pt>
                <c:pt idx="4">
                  <c:v>866</c:v>
                </c:pt>
                <c:pt idx="5">
                  <c:v>892</c:v>
                </c:pt>
                <c:pt idx="6">
                  <c:v>973</c:v>
                </c:pt>
                <c:pt idx="7">
                  <c:v>830</c:v>
                </c:pt>
                <c:pt idx="8">
                  <c:v>563</c:v>
                </c:pt>
                <c:pt idx="9">
                  <c:v>597</c:v>
                </c:pt>
                <c:pt idx="10">
                  <c:v>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5-450F-934C-CEBACB22A40F}"/>
            </c:ext>
          </c:extLst>
        </c:ser>
        <c:ser>
          <c:idx val="1"/>
          <c:order val="1"/>
          <c:tx>
            <c:strRef>
              <c:f>'V1-Medline-Results'!$A$33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'V1-Medline-Results'!$B$33:$L$33</c:f>
              <c:numCache>
                <c:formatCode>General</c:formatCode>
                <c:ptCount val="11"/>
                <c:pt idx="0">
                  <c:v>68</c:v>
                </c:pt>
                <c:pt idx="1">
                  <c:v>71</c:v>
                </c:pt>
                <c:pt idx="2">
                  <c:v>59</c:v>
                </c:pt>
                <c:pt idx="3">
                  <c:v>78</c:v>
                </c:pt>
                <c:pt idx="4">
                  <c:v>66</c:v>
                </c:pt>
                <c:pt idx="5">
                  <c:v>83</c:v>
                </c:pt>
                <c:pt idx="6">
                  <c:v>100</c:v>
                </c:pt>
                <c:pt idx="7">
                  <c:v>99</c:v>
                </c:pt>
                <c:pt idx="8">
                  <c:v>68</c:v>
                </c:pt>
                <c:pt idx="9">
                  <c:v>65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5-450F-934C-CEBACB22A40F}"/>
            </c:ext>
          </c:extLst>
        </c:ser>
        <c:ser>
          <c:idx val="2"/>
          <c:order val="2"/>
          <c:tx>
            <c:strRef>
              <c:f>'V1-Medline-Results'!$A$34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'V1-Medline-Results'!$B$34:$L$34</c:f>
              <c:numCache>
                <c:formatCode>General</c:formatCode>
                <c:ptCount val="11"/>
                <c:pt idx="0">
                  <c:v>121</c:v>
                </c:pt>
                <c:pt idx="1">
                  <c:v>148</c:v>
                </c:pt>
                <c:pt idx="2">
                  <c:v>136</c:v>
                </c:pt>
                <c:pt idx="3">
                  <c:v>143</c:v>
                </c:pt>
                <c:pt idx="4">
                  <c:v>153</c:v>
                </c:pt>
                <c:pt idx="5">
                  <c:v>184</c:v>
                </c:pt>
                <c:pt idx="6">
                  <c:v>183</c:v>
                </c:pt>
                <c:pt idx="7">
                  <c:v>168</c:v>
                </c:pt>
                <c:pt idx="8">
                  <c:v>119</c:v>
                </c:pt>
                <c:pt idx="9">
                  <c:v>103</c:v>
                </c:pt>
                <c:pt idx="1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95-450F-934C-CEBACB22A40F}"/>
            </c:ext>
          </c:extLst>
        </c:ser>
        <c:ser>
          <c:idx val="3"/>
          <c:order val="3"/>
          <c:tx>
            <c:strRef>
              <c:f>'V1-Medline-Results'!$A$35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'V1-Medline-Results'!$B$35:$L$35</c:f>
              <c:numCache>
                <c:formatCode>General</c:formatCode>
                <c:ptCount val="11"/>
                <c:pt idx="0">
                  <c:v>252</c:v>
                </c:pt>
                <c:pt idx="1">
                  <c:v>302</c:v>
                </c:pt>
                <c:pt idx="2">
                  <c:v>265</c:v>
                </c:pt>
                <c:pt idx="3">
                  <c:v>235</c:v>
                </c:pt>
                <c:pt idx="4">
                  <c:v>254</c:v>
                </c:pt>
                <c:pt idx="5">
                  <c:v>256</c:v>
                </c:pt>
                <c:pt idx="6">
                  <c:v>304</c:v>
                </c:pt>
                <c:pt idx="7">
                  <c:v>254</c:v>
                </c:pt>
                <c:pt idx="8">
                  <c:v>192</c:v>
                </c:pt>
                <c:pt idx="9">
                  <c:v>146</c:v>
                </c:pt>
                <c:pt idx="10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95-450F-934C-CEBACB22A40F}"/>
            </c:ext>
          </c:extLst>
        </c:ser>
        <c:ser>
          <c:idx val="4"/>
          <c:order val="4"/>
          <c:tx>
            <c:strRef>
              <c:f>'V1-Medline-Results'!$A$36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'V1-Medline-Results'!$B$36:$L$36</c:f>
              <c:numCache>
                <c:formatCode>General</c:formatCode>
                <c:ptCount val="11"/>
                <c:pt idx="0">
                  <c:v>14</c:v>
                </c:pt>
                <c:pt idx="1">
                  <c:v>30</c:v>
                </c:pt>
                <c:pt idx="2">
                  <c:v>28</c:v>
                </c:pt>
                <c:pt idx="3">
                  <c:v>46</c:v>
                </c:pt>
                <c:pt idx="4">
                  <c:v>70</c:v>
                </c:pt>
                <c:pt idx="5">
                  <c:v>95</c:v>
                </c:pt>
                <c:pt idx="6">
                  <c:v>181</c:v>
                </c:pt>
                <c:pt idx="7">
                  <c:v>124</c:v>
                </c:pt>
                <c:pt idx="8">
                  <c:v>79</c:v>
                </c:pt>
                <c:pt idx="9">
                  <c:v>73</c:v>
                </c:pt>
                <c:pt idx="1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5-450F-934C-CEBACB22A40F}"/>
            </c:ext>
          </c:extLst>
        </c:ser>
        <c:ser>
          <c:idx val="5"/>
          <c:order val="5"/>
          <c:tx>
            <c:strRef>
              <c:f>'V1-Medline-Results'!$A$37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'V1-Medline-Results'!$B$37:$L$37</c:f>
              <c:numCache>
                <c:formatCode>General</c:formatCode>
                <c:ptCount val="11"/>
                <c:pt idx="0">
                  <c:v>39</c:v>
                </c:pt>
                <c:pt idx="1">
                  <c:v>61</c:v>
                </c:pt>
                <c:pt idx="2">
                  <c:v>66</c:v>
                </c:pt>
                <c:pt idx="3">
                  <c:v>50</c:v>
                </c:pt>
                <c:pt idx="4">
                  <c:v>61</c:v>
                </c:pt>
                <c:pt idx="5">
                  <c:v>90</c:v>
                </c:pt>
                <c:pt idx="6">
                  <c:v>75</c:v>
                </c:pt>
                <c:pt idx="7">
                  <c:v>82</c:v>
                </c:pt>
                <c:pt idx="8">
                  <c:v>44</c:v>
                </c:pt>
                <c:pt idx="9">
                  <c:v>42</c:v>
                </c:pt>
                <c:pt idx="1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95-450F-934C-CEBACB22A40F}"/>
            </c:ext>
          </c:extLst>
        </c:ser>
        <c:ser>
          <c:idx val="6"/>
          <c:order val="6"/>
          <c:tx>
            <c:strRef>
              <c:f>'V1-Medline-Results'!$A$38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'V1-Medline-Results'!$B$38:$L$38</c:f>
              <c:numCache>
                <c:formatCode>General</c:formatCode>
                <c:ptCount val="11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22</c:v>
                </c:pt>
                <c:pt idx="4">
                  <c:v>12</c:v>
                </c:pt>
                <c:pt idx="5">
                  <c:v>24</c:v>
                </c:pt>
                <c:pt idx="6">
                  <c:v>31</c:v>
                </c:pt>
                <c:pt idx="7">
                  <c:v>23</c:v>
                </c:pt>
                <c:pt idx="8">
                  <c:v>31</c:v>
                </c:pt>
                <c:pt idx="9">
                  <c:v>31</c:v>
                </c:pt>
                <c:pt idx="1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95-450F-934C-CEBACB22A40F}"/>
            </c:ext>
          </c:extLst>
        </c:ser>
        <c:ser>
          <c:idx val="7"/>
          <c:order val="7"/>
          <c:tx>
            <c:strRef>
              <c:f>'V1-Medline-Results'!$A$39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'V1-Medline-Results'!$B$39:$L$39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23</c:v>
                </c:pt>
                <c:pt idx="5">
                  <c:v>26</c:v>
                </c:pt>
                <c:pt idx="6">
                  <c:v>37</c:v>
                </c:pt>
                <c:pt idx="7">
                  <c:v>22</c:v>
                </c:pt>
                <c:pt idx="8">
                  <c:v>22</c:v>
                </c:pt>
                <c:pt idx="9">
                  <c:v>18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95-450F-934C-CEBACB22A40F}"/>
            </c:ext>
          </c:extLst>
        </c:ser>
        <c:ser>
          <c:idx val="8"/>
          <c:order val="8"/>
          <c:tx>
            <c:strRef>
              <c:f>'V1-Medline-Results'!$A$40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'V1-Medline-Results'!$B$40:$L$40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20</c:v>
                </c:pt>
                <c:pt idx="3">
                  <c:v>32</c:v>
                </c:pt>
                <c:pt idx="4">
                  <c:v>32</c:v>
                </c:pt>
                <c:pt idx="5">
                  <c:v>37</c:v>
                </c:pt>
                <c:pt idx="6">
                  <c:v>48</c:v>
                </c:pt>
                <c:pt idx="7">
                  <c:v>49</c:v>
                </c:pt>
                <c:pt idx="8">
                  <c:v>41</c:v>
                </c:pt>
                <c:pt idx="9">
                  <c:v>33</c:v>
                </c:pt>
                <c:pt idx="1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95-450F-934C-CEBACB22A40F}"/>
            </c:ext>
          </c:extLst>
        </c:ser>
        <c:ser>
          <c:idx val="9"/>
          <c:order val="9"/>
          <c:tx>
            <c:strRef>
              <c:f>'V1-Medline-Results'!$A$41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'V1-Medline-Results'!$B$41:$L$41</c:f>
              <c:numCache>
                <c:formatCode>General</c:formatCode>
                <c:ptCount val="11"/>
                <c:pt idx="0">
                  <c:v>38</c:v>
                </c:pt>
                <c:pt idx="1">
                  <c:v>28</c:v>
                </c:pt>
                <c:pt idx="2">
                  <c:v>31</c:v>
                </c:pt>
                <c:pt idx="3">
                  <c:v>53</c:v>
                </c:pt>
                <c:pt idx="4">
                  <c:v>49</c:v>
                </c:pt>
                <c:pt idx="5">
                  <c:v>56</c:v>
                </c:pt>
                <c:pt idx="6">
                  <c:v>88</c:v>
                </c:pt>
                <c:pt idx="7">
                  <c:v>83</c:v>
                </c:pt>
                <c:pt idx="8">
                  <c:v>57</c:v>
                </c:pt>
                <c:pt idx="9">
                  <c:v>54</c:v>
                </c:pt>
                <c:pt idx="1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95-450F-934C-CEBACB22A40F}"/>
            </c:ext>
          </c:extLst>
        </c:ser>
        <c:ser>
          <c:idx val="10"/>
          <c:order val="10"/>
          <c:tx>
            <c:strRef>
              <c:f>'V1-Medline-Results'!$A$42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'V1-Medline-Results'!$B$42:$L$42</c:f>
              <c:numCache>
                <c:formatCode>General</c:formatCode>
                <c:ptCount val="11"/>
                <c:pt idx="0">
                  <c:v>63</c:v>
                </c:pt>
                <c:pt idx="1">
                  <c:v>54</c:v>
                </c:pt>
                <c:pt idx="2">
                  <c:v>53</c:v>
                </c:pt>
                <c:pt idx="3">
                  <c:v>69</c:v>
                </c:pt>
                <c:pt idx="4">
                  <c:v>52</c:v>
                </c:pt>
                <c:pt idx="5">
                  <c:v>89</c:v>
                </c:pt>
                <c:pt idx="6">
                  <c:v>69</c:v>
                </c:pt>
                <c:pt idx="7">
                  <c:v>76</c:v>
                </c:pt>
                <c:pt idx="8">
                  <c:v>94</c:v>
                </c:pt>
                <c:pt idx="9">
                  <c:v>84</c:v>
                </c:pt>
                <c:pt idx="1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95-450F-934C-CEBACB22A40F}"/>
            </c:ext>
          </c:extLst>
        </c:ser>
        <c:ser>
          <c:idx val="11"/>
          <c:order val="11"/>
          <c:tx>
            <c:strRef>
              <c:f>'V1-Medline-Results'!$A$43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'V1-Medline-Results'!$B$43:$L$43</c:f>
              <c:numCache>
                <c:formatCode>General</c:formatCode>
                <c:ptCount val="11"/>
                <c:pt idx="0">
                  <c:v>41</c:v>
                </c:pt>
                <c:pt idx="1">
                  <c:v>26</c:v>
                </c:pt>
                <c:pt idx="2">
                  <c:v>50</c:v>
                </c:pt>
                <c:pt idx="3">
                  <c:v>51</c:v>
                </c:pt>
                <c:pt idx="4">
                  <c:v>49</c:v>
                </c:pt>
                <c:pt idx="5">
                  <c:v>42</c:v>
                </c:pt>
                <c:pt idx="6">
                  <c:v>52</c:v>
                </c:pt>
                <c:pt idx="7">
                  <c:v>44</c:v>
                </c:pt>
                <c:pt idx="8">
                  <c:v>24</c:v>
                </c:pt>
                <c:pt idx="9">
                  <c:v>35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95-450F-934C-CEBACB22A40F}"/>
            </c:ext>
          </c:extLst>
        </c:ser>
        <c:ser>
          <c:idx val="12"/>
          <c:order val="12"/>
          <c:tx>
            <c:strRef>
              <c:f>'V1-Medline-Results'!$A$44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'V1-Medline-Results'!$B$44:$L$44</c:f>
              <c:numCache>
                <c:formatCode>General</c:formatCode>
                <c:ptCount val="11"/>
                <c:pt idx="0">
                  <c:v>13</c:v>
                </c:pt>
                <c:pt idx="1">
                  <c:v>39</c:v>
                </c:pt>
                <c:pt idx="2">
                  <c:v>22</c:v>
                </c:pt>
                <c:pt idx="3">
                  <c:v>14</c:v>
                </c:pt>
                <c:pt idx="4">
                  <c:v>27</c:v>
                </c:pt>
                <c:pt idx="5">
                  <c:v>32</c:v>
                </c:pt>
                <c:pt idx="6">
                  <c:v>56</c:v>
                </c:pt>
                <c:pt idx="7">
                  <c:v>29</c:v>
                </c:pt>
                <c:pt idx="8">
                  <c:v>35</c:v>
                </c:pt>
                <c:pt idx="9">
                  <c:v>24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95-450F-934C-CEBACB22A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ysClr val="windowText" lastClr="000000"/>
                </a:solidFill>
              </a:rPr>
              <a:t>Trends in EHR Publications Over Time: A Comparison Between MEDLINE and Embase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'V1-Medline-Results'!$A$49</c:f>
              <c:strCache>
                <c:ptCount val="1"/>
                <c:pt idx="0">
                  <c:v>MEDLINE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'V1-Medline-Results'!$B$48:$L$48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'V1-Medline-Results'!$B$49:$L$49</c:f>
              <c:numCache>
                <c:formatCode>General</c:formatCode>
                <c:ptCount val="11"/>
                <c:pt idx="0">
                  <c:v>1613</c:v>
                </c:pt>
                <c:pt idx="1">
                  <c:v>1737</c:v>
                </c:pt>
                <c:pt idx="2">
                  <c:v>1658</c:v>
                </c:pt>
                <c:pt idx="3">
                  <c:v>1602</c:v>
                </c:pt>
                <c:pt idx="4">
                  <c:v>1714</c:v>
                </c:pt>
                <c:pt idx="5">
                  <c:v>1906</c:v>
                </c:pt>
                <c:pt idx="6">
                  <c:v>2197</c:v>
                </c:pt>
                <c:pt idx="7">
                  <c:v>1883</c:v>
                </c:pt>
                <c:pt idx="8">
                  <c:v>1369</c:v>
                </c:pt>
                <c:pt idx="9">
                  <c:v>1305</c:v>
                </c:pt>
                <c:pt idx="10">
                  <c:v>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4-47C4-A948-5D54440498A8}"/>
            </c:ext>
          </c:extLst>
        </c:ser>
        <c:ser>
          <c:idx val="1"/>
          <c:order val="1"/>
          <c:tx>
            <c:strRef>
              <c:f>'V1-Medline-Results'!$A$50</c:f>
              <c:strCache>
                <c:ptCount val="1"/>
                <c:pt idx="0">
                  <c:v>Embase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'V1-Medline-Results'!$B$48:$L$48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'V1-Medline-Results'!$B$50:$L$50</c:f>
              <c:numCache>
                <c:formatCode>General</c:formatCode>
                <c:ptCount val="11"/>
                <c:pt idx="0">
                  <c:v>2460</c:v>
                </c:pt>
                <c:pt idx="1">
                  <c:v>2620</c:v>
                </c:pt>
                <c:pt idx="2">
                  <c:v>2393</c:v>
                </c:pt>
                <c:pt idx="3">
                  <c:v>2379</c:v>
                </c:pt>
                <c:pt idx="4">
                  <c:v>2772</c:v>
                </c:pt>
                <c:pt idx="5">
                  <c:v>3242</c:v>
                </c:pt>
                <c:pt idx="6">
                  <c:v>3836</c:v>
                </c:pt>
                <c:pt idx="7">
                  <c:v>4141</c:v>
                </c:pt>
                <c:pt idx="8">
                  <c:v>4565</c:v>
                </c:pt>
                <c:pt idx="9">
                  <c:v>4634</c:v>
                </c:pt>
                <c:pt idx="10">
                  <c:v>4550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4-47C4-A948-5D5444049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994965888"/>
        <c:axId val="1994967808"/>
      </c:barChart>
      <c:catAx>
        <c:axId val="1994965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7808"/>
        <c:crosses val="autoZero"/>
        <c:auto val="1"/>
        <c:lblAlgn val="ctr"/>
        <c:lblOffset val="100"/>
        <c:noMultiLvlLbl val="0"/>
      </c:catAx>
      <c:valAx>
        <c:axId val="1994967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4850843060959796E-3"/>
          <c:y val="0.27187594971681173"/>
          <c:w val="6.8882488910676054E-2"/>
          <c:h val="0.50294377676474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Trends in the Proportion of EHR Publications Over Time by </a:t>
            </a:r>
            <a:r>
              <a:rPr lang="en-US" altLang="zh-CN" sz="1800" b="1" i="0" u="none" strike="noStrike" kern="1200" spc="0" baseline="0">
                <a:solidFill>
                  <a:sysClr val="windowText" lastClr="000000"/>
                </a:solidFill>
              </a:rPr>
              <a:t>Study Population</a:t>
            </a: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 (Embase)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'V1-Embase-Results'!$A$32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'V1-Embase-Results'!$B$32:$L$32</c:f>
              <c:numCache>
                <c:formatCode>General</c:formatCode>
                <c:ptCount val="11"/>
                <c:pt idx="0">
                  <c:v>1198</c:v>
                </c:pt>
                <c:pt idx="1">
                  <c:v>1213</c:v>
                </c:pt>
                <c:pt idx="2">
                  <c:v>1162</c:v>
                </c:pt>
                <c:pt idx="3">
                  <c:v>1086</c:v>
                </c:pt>
                <c:pt idx="4">
                  <c:v>1307</c:v>
                </c:pt>
                <c:pt idx="5">
                  <c:v>1518</c:v>
                </c:pt>
                <c:pt idx="6">
                  <c:v>1716</c:v>
                </c:pt>
                <c:pt idx="7">
                  <c:v>1875</c:v>
                </c:pt>
                <c:pt idx="8">
                  <c:v>1961</c:v>
                </c:pt>
                <c:pt idx="9">
                  <c:v>2006</c:v>
                </c:pt>
                <c:pt idx="10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A-4005-9F6D-0129E06C3872}"/>
            </c:ext>
          </c:extLst>
        </c:ser>
        <c:ser>
          <c:idx val="1"/>
          <c:order val="1"/>
          <c:tx>
            <c:strRef>
              <c:f>'V1-Embase-Results'!$A$33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'V1-Embase-Results'!$B$33:$L$33</c:f>
              <c:numCache>
                <c:formatCode>General</c:formatCode>
                <c:ptCount val="11"/>
                <c:pt idx="0">
                  <c:v>111</c:v>
                </c:pt>
                <c:pt idx="1">
                  <c:v>131</c:v>
                </c:pt>
                <c:pt idx="2">
                  <c:v>106</c:v>
                </c:pt>
                <c:pt idx="3">
                  <c:v>115</c:v>
                </c:pt>
                <c:pt idx="4">
                  <c:v>131</c:v>
                </c:pt>
                <c:pt idx="5">
                  <c:v>149</c:v>
                </c:pt>
                <c:pt idx="6">
                  <c:v>177</c:v>
                </c:pt>
                <c:pt idx="7">
                  <c:v>181</c:v>
                </c:pt>
                <c:pt idx="8">
                  <c:v>173</c:v>
                </c:pt>
                <c:pt idx="9">
                  <c:v>158</c:v>
                </c:pt>
                <c:pt idx="10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A-4005-9F6D-0129E06C3872}"/>
            </c:ext>
          </c:extLst>
        </c:ser>
        <c:ser>
          <c:idx val="2"/>
          <c:order val="2"/>
          <c:tx>
            <c:strRef>
              <c:f>'V1-Embase-Results'!$A$34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'V1-Embase-Results'!$B$34:$L$34</c:f>
              <c:numCache>
                <c:formatCode>General</c:formatCode>
                <c:ptCount val="11"/>
                <c:pt idx="0">
                  <c:v>251</c:v>
                </c:pt>
                <c:pt idx="1">
                  <c:v>264</c:v>
                </c:pt>
                <c:pt idx="2">
                  <c:v>197</c:v>
                </c:pt>
                <c:pt idx="3">
                  <c:v>190</c:v>
                </c:pt>
                <c:pt idx="4">
                  <c:v>182</c:v>
                </c:pt>
                <c:pt idx="5">
                  <c:v>226</c:v>
                </c:pt>
                <c:pt idx="6">
                  <c:v>235</c:v>
                </c:pt>
                <c:pt idx="7">
                  <c:v>305</c:v>
                </c:pt>
                <c:pt idx="8">
                  <c:v>350</c:v>
                </c:pt>
                <c:pt idx="9">
                  <c:v>412</c:v>
                </c:pt>
                <c:pt idx="10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EA-4005-9F6D-0129E06C3872}"/>
            </c:ext>
          </c:extLst>
        </c:ser>
        <c:ser>
          <c:idx val="3"/>
          <c:order val="3"/>
          <c:tx>
            <c:strRef>
              <c:f>'V1-Embase-Results'!$A$35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'V1-Embase-Results'!$B$35:$L$35</c:f>
              <c:numCache>
                <c:formatCode>General</c:formatCode>
                <c:ptCount val="11"/>
                <c:pt idx="0">
                  <c:v>375</c:v>
                </c:pt>
                <c:pt idx="1">
                  <c:v>398</c:v>
                </c:pt>
                <c:pt idx="2">
                  <c:v>351</c:v>
                </c:pt>
                <c:pt idx="3">
                  <c:v>344</c:v>
                </c:pt>
                <c:pt idx="4">
                  <c:v>359</c:v>
                </c:pt>
                <c:pt idx="5">
                  <c:v>397</c:v>
                </c:pt>
                <c:pt idx="6">
                  <c:v>467</c:v>
                </c:pt>
                <c:pt idx="7">
                  <c:v>490</c:v>
                </c:pt>
                <c:pt idx="8">
                  <c:v>587</c:v>
                </c:pt>
                <c:pt idx="9">
                  <c:v>552</c:v>
                </c:pt>
                <c:pt idx="10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EA-4005-9F6D-0129E06C3872}"/>
            </c:ext>
          </c:extLst>
        </c:ser>
        <c:ser>
          <c:idx val="4"/>
          <c:order val="4"/>
          <c:tx>
            <c:strRef>
              <c:f>'V1-Embase-Results'!$A$36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'V1-Embase-Results'!$B$36:$L$36</c:f>
              <c:numCache>
                <c:formatCode>General</c:formatCode>
                <c:ptCount val="11"/>
                <c:pt idx="0">
                  <c:v>41</c:v>
                </c:pt>
                <c:pt idx="1">
                  <c:v>41</c:v>
                </c:pt>
                <c:pt idx="2">
                  <c:v>50</c:v>
                </c:pt>
                <c:pt idx="3">
                  <c:v>59</c:v>
                </c:pt>
                <c:pt idx="4">
                  <c:v>90</c:v>
                </c:pt>
                <c:pt idx="5">
                  <c:v>126</c:v>
                </c:pt>
                <c:pt idx="6">
                  <c:v>264</c:v>
                </c:pt>
                <c:pt idx="7">
                  <c:v>228</c:v>
                </c:pt>
                <c:pt idx="8">
                  <c:v>234</c:v>
                </c:pt>
                <c:pt idx="9">
                  <c:v>231</c:v>
                </c:pt>
                <c:pt idx="10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EA-4005-9F6D-0129E06C3872}"/>
            </c:ext>
          </c:extLst>
        </c:ser>
        <c:ser>
          <c:idx val="5"/>
          <c:order val="5"/>
          <c:tx>
            <c:strRef>
              <c:f>'V1-Embase-Results'!$A$37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'V1-Embase-Results'!$B$37:$L$37</c:f>
              <c:numCache>
                <c:formatCode>General</c:formatCode>
                <c:ptCount val="11"/>
                <c:pt idx="0">
                  <c:v>71</c:v>
                </c:pt>
                <c:pt idx="1">
                  <c:v>110</c:v>
                </c:pt>
                <c:pt idx="2">
                  <c:v>109</c:v>
                </c:pt>
                <c:pt idx="3">
                  <c:v>130</c:v>
                </c:pt>
                <c:pt idx="4">
                  <c:v>119</c:v>
                </c:pt>
                <c:pt idx="5">
                  <c:v>165</c:v>
                </c:pt>
                <c:pt idx="6">
                  <c:v>144</c:v>
                </c:pt>
                <c:pt idx="7">
                  <c:v>172</c:v>
                </c:pt>
                <c:pt idx="8">
                  <c:v>213</c:v>
                </c:pt>
                <c:pt idx="9">
                  <c:v>209</c:v>
                </c:pt>
                <c:pt idx="10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EA-4005-9F6D-0129E06C3872}"/>
            </c:ext>
          </c:extLst>
        </c:ser>
        <c:ser>
          <c:idx val="6"/>
          <c:order val="6"/>
          <c:tx>
            <c:strRef>
              <c:f>'V1-Embase-Results'!$A$38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'V1-Embase-Results'!$B$38:$L$38</c:f>
              <c:numCache>
                <c:formatCode>General</c:formatCode>
                <c:ptCount val="11"/>
                <c:pt idx="0">
                  <c:v>16</c:v>
                </c:pt>
                <c:pt idx="1">
                  <c:v>23</c:v>
                </c:pt>
                <c:pt idx="2">
                  <c:v>34</c:v>
                </c:pt>
                <c:pt idx="3">
                  <c:v>43</c:v>
                </c:pt>
                <c:pt idx="4">
                  <c:v>45</c:v>
                </c:pt>
                <c:pt idx="5">
                  <c:v>56</c:v>
                </c:pt>
                <c:pt idx="6">
                  <c:v>83</c:v>
                </c:pt>
                <c:pt idx="7">
                  <c:v>94</c:v>
                </c:pt>
                <c:pt idx="8">
                  <c:v>122</c:v>
                </c:pt>
                <c:pt idx="9">
                  <c:v>100</c:v>
                </c:pt>
                <c:pt idx="1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EA-4005-9F6D-0129E06C3872}"/>
            </c:ext>
          </c:extLst>
        </c:ser>
        <c:ser>
          <c:idx val="7"/>
          <c:order val="7"/>
          <c:tx>
            <c:strRef>
              <c:f>'V1-Embase-Results'!$A$39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'V1-Embase-Results'!$B$39:$L$39</c:f>
              <c:numCache>
                <c:formatCode>General</c:formatCode>
                <c:ptCount val="11"/>
                <c:pt idx="0">
                  <c:v>28</c:v>
                </c:pt>
                <c:pt idx="1">
                  <c:v>28</c:v>
                </c:pt>
                <c:pt idx="2">
                  <c:v>30</c:v>
                </c:pt>
                <c:pt idx="3">
                  <c:v>39</c:v>
                </c:pt>
                <c:pt idx="4">
                  <c:v>62</c:v>
                </c:pt>
                <c:pt idx="5">
                  <c:v>63</c:v>
                </c:pt>
                <c:pt idx="6">
                  <c:v>81</c:v>
                </c:pt>
                <c:pt idx="7">
                  <c:v>79</c:v>
                </c:pt>
                <c:pt idx="8">
                  <c:v>96</c:v>
                </c:pt>
                <c:pt idx="9">
                  <c:v>105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EA-4005-9F6D-0129E06C3872}"/>
            </c:ext>
          </c:extLst>
        </c:ser>
        <c:ser>
          <c:idx val="8"/>
          <c:order val="8"/>
          <c:tx>
            <c:strRef>
              <c:f>'V1-Embase-Results'!$A$40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'V1-Embase-Results'!$B$40:$L$40</c:f>
              <c:numCache>
                <c:formatCode>General</c:formatCode>
                <c:ptCount val="11"/>
                <c:pt idx="0">
                  <c:v>33</c:v>
                </c:pt>
                <c:pt idx="1">
                  <c:v>43</c:v>
                </c:pt>
                <c:pt idx="2">
                  <c:v>52</c:v>
                </c:pt>
                <c:pt idx="3">
                  <c:v>67</c:v>
                </c:pt>
                <c:pt idx="4">
                  <c:v>57</c:v>
                </c:pt>
                <c:pt idx="5">
                  <c:v>77</c:v>
                </c:pt>
                <c:pt idx="6">
                  <c:v>93</c:v>
                </c:pt>
                <c:pt idx="7">
                  <c:v>84</c:v>
                </c:pt>
                <c:pt idx="8">
                  <c:v>99</c:v>
                </c:pt>
                <c:pt idx="9">
                  <c:v>109</c:v>
                </c:pt>
                <c:pt idx="1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EA-4005-9F6D-0129E06C3872}"/>
            </c:ext>
          </c:extLst>
        </c:ser>
        <c:ser>
          <c:idx val="9"/>
          <c:order val="9"/>
          <c:tx>
            <c:strRef>
              <c:f>'V1-Embase-Results'!$A$41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'V1-Embase-Results'!$B$41:$L$41</c:f>
              <c:numCache>
                <c:formatCode>General</c:formatCode>
                <c:ptCount val="11"/>
                <c:pt idx="0">
                  <c:v>59</c:v>
                </c:pt>
                <c:pt idx="1">
                  <c:v>50</c:v>
                </c:pt>
                <c:pt idx="2">
                  <c:v>56</c:v>
                </c:pt>
                <c:pt idx="3">
                  <c:v>84</c:v>
                </c:pt>
                <c:pt idx="4">
                  <c:v>87</c:v>
                </c:pt>
                <c:pt idx="5">
                  <c:v>114</c:v>
                </c:pt>
                <c:pt idx="6">
                  <c:v>158</c:v>
                </c:pt>
                <c:pt idx="7">
                  <c:v>208</c:v>
                </c:pt>
                <c:pt idx="8">
                  <c:v>216</c:v>
                </c:pt>
                <c:pt idx="9">
                  <c:v>240</c:v>
                </c:pt>
                <c:pt idx="10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EA-4005-9F6D-0129E06C3872}"/>
            </c:ext>
          </c:extLst>
        </c:ser>
        <c:ser>
          <c:idx val="10"/>
          <c:order val="10"/>
          <c:tx>
            <c:strRef>
              <c:f>'V1-Embase-Results'!$A$42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'V1-Embase-Results'!$B$42:$L$42</c:f>
              <c:numCache>
                <c:formatCode>General</c:formatCode>
                <c:ptCount val="11"/>
                <c:pt idx="0">
                  <c:v>87</c:v>
                </c:pt>
                <c:pt idx="1">
                  <c:v>86</c:v>
                </c:pt>
                <c:pt idx="2">
                  <c:v>74</c:v>
                </c:pt>
                <c:pt idx="3">
                  <c:v>65</c:v>
                </c:pt>
                <c:pt idx="4">
                  <c:v>94</c:v>
                </c:pt>
                <c:pt idx="5">
                  <c:v>112</c:v>
                </c:pt>
                <c:pt idx="6">
                  <c:v>133</c:v>
                </c:pt>
                <c:pt idx="7">
                  <c:v>112</c:v>
                </c:pt>
                <c:pt idx="8">
                  <c:v>205</c:v>
                </c:pt>
                <c:pt idx="9">
                  <c:v>183</c:v>
                </c:pt>
                <c:pt idx="1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EA-4005-9F6D-0129E06C3872}"/>
            </c:ext>
          </c:extLst>
        </c:ser>
        <c:ser>
          <c:idx val="11"/>
          <c:order val="11"/>
          <c:tx>
            <c:strRef>
              <c:f>'V1-Embase-Results'!$A$43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'V1-Embase-Results'!$B$43:$L$43</c:f>
              <c:numCache>
                <c:formatCode>General</c:formatCode>
                <c:ptCount val="11"/>
                <c:pt idx="0">
                  <c:v>166</c:v>
                </c:pt>
                <c:pt idx="1">
                  <c:v>187</c:v>
                </c:pt>
                <c:pt idx="2">
                  <c:v>134</c:v>
                </c:pt>
                <c:pt idx="3">
                  <c:v>124</c:v>
                </c:pt>
                <c:pt idx="4">
                  <c:v>183</c:v>
                </c:pt>
                <c:pt idx="5">
                  <c:v>160</c:v>
                </c:pt>
                <c:pt idx="6">
                  <c:v>188</c:v>
                </c:pt>
                <c:pt idx="7">
                  <c:v>211</c:v>
                </c:pt>
                <c:pt idx="8">
                  <c:v>214</c:v>
                </c:pt>
                <c:pt idx="9">
                  <c:v>226</c:v>
                </c:pt>
                <c:pt idx="10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EA-4005-9F6D-0129E06C3872}"/>
            </c:ext>
          </c:extLst>
        </c:ser>
        <c:ser>
          <c:idx val="12"/>
          <c:order val="12"/>
          <c:tx>
            <c:strRef>
              <c:f>'V1-Embase-Results'!$A$44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'V1-Embase-Results'!$B$44:$L$44</c:f>
              <c:numCache>
                <c:formatCode>General</c:formatCode>
                <c:ptCount val="11"/>
                <c:pt idx="0">
                  <c:v>24</c:v>
                </c:pt>
                <c:pt idx="1">
                  <c:v>46</c:v>
                </c:pt>
                <c:pt idx="2">
                  <c:v>38</c:v>
                </c:pt>
                <c:pt idx="3">
                  <c:v>33</c:v>
                </c:pt>
                <c:pt idx="4">
                  <c:v>56</c:v>
                </c:pt>
                <c:pt idx="5">
                  <c:v>79</c:v>
                </c:pt>
                <c:pt idx="6">
                  <c:v>97</c:v>
                </c:pt>
                <c:pt idx="7">
                  <c:v>102</c:v>
                </c:pt>
                <c:pt idx="8">
                  <c:v>95</c:v>
                </c:pt>
                <c:pt idx="9">
                  <c:v>103</c:v>
                </c:pt>
                <c:pt idx="1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EA-4005-9F6D-0129E06C3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Trends in the Proportion of EHR Publications Over Time by </a:t>
            </a:r>
            <a:r>
              <a:rPr lang="en-US" altLang="zh-CN" sz="1800" b="1" i="0" u="none" strike="noStrike" kern="1200" spc="0" baseline="0">
                <a:solidFill>
                  <a:sysClr val="windowText" lastClr="000000"/>
                </a:solidFill>
              </a:rPr>
              <a:t>Study Population</a:t>
            </a: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 </a:t>
            </a: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(</a:t>
            </a:r>
            <a:r>
              <a:rPr lang="en-US" altLang="zh-CN" sz="1800" b="1">
                <a:solidFill>
                  <a:sysClr val="windowText" lastClr="000000"/>
                </a:solidFill>
                <a:latin typeface="+mn-lt"/>
              </a:rPr>
              <a:t>MEDLINE</a:t>
            </a: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)</a:t>
            </a:r>
          </a:p>
        </c:rich>
      </c:tx>
      <c:layout>
        <c:manualLayout>
          <c:xMode val="edge"/>
          <c:yMode val="edge"/>
          <c:x val="0.12888887642881469"/>
          <c:y val="2.2084195997239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'V2-Medline-Results'!$A$32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'V2-Medline-Results'!$B$32:$L$32</c:f>
              <c:numCache>
                <c:formatCode>General</c:formatCode>
                <c:ptCount val="11"/>
                <c:pt idx="0">
                  <c:v>696</c:v>
                </c:pt>
                <c:pt idx="1">
                  <c:v>674</c:v>
                </c:pt>
                <c:pt idx="2">
                  <c:v>593</c:v>
                </c:pt>
                <c:pt idx="3">
                  <c:v>466</c:v>
                </c:pt>
                <c:pt idx="4">
                  <c:v>498</c:v>
                </c:pt>
                <c:pt idx="5">
                  <c:v>448</c:v>
                </c:pt>
                <c:pt idx="6">
                  <c:v>419</c:v>
                </c:pt>
                <c:pt idx="7">
                  <c:v>265</c:v>
                </c:pt>
                <c:pt idx="8">
                  <c:v>130</c:v>
                </c:pt>
                <c:pt idx="9">
                  <c:v>127</c:v>
                </c:pt>
                <c:pt idx="10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D-4A1A-ABE4-9C289CA98817}"/>
            </c:ext>
          </c:extLst>
        </c:ser>
        <c:ser>
          <c:idx val="1"/>
          <c:order val="1"/>
          <c:tx>
            <c:strRef>
              <c:f>'V2-Medline-Results'!$A$33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'V2-Medline-Results'!$B$33:$L$33</c:f>
              <c:numCache>
                <c:formatCode>General</c:formatCode>
                <c:ptCount val="11"/>
                <c:pt idx="0">
                  <c:v>48</c:v>
                </c:pt>
                <c:pt idx="1">
                  <c:v>60</c:v>
                </c:pt>
                <c:pt idx="2">
                  <c:v>42</c:v>
                </c:pt>
                <c:pt idx="3">
                  <c:v>49</c:v>
                </c:pt>
                <c:pt idx="4">
                  <c:v>39</c:v>
                </c:pt>
                <c:pt idx="5">
                  <c:v>52</c:v>
                </c:pt>
                <c:pt idx="6">
                  <c:v>48</c:v>
                </c:pt>
                <c:pt idx="7">
                  <c:v>37</c:v>
                </c:pt>
                <c:pt idx="8">
                  <c:v>17</c:v>
                </c:pt>
                <c:pt idx="9">
                  <c:v>16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D-4A1A-ABE4-9C289CA98817}"/>
            </c:ext>
          </c:extLst>
        </c:ser>
        <c:ser>
          <c:idx val="2"/>
          <c:order val="2"/>
          <c:tx>
            <c:strRef>
              <c:f>'V2-Medline-Results'!$A$34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'V2-Medline-Results'!$B$34:$L$34</c:f>
              <c:numCache>
                <c:formatCode>General</c:formatCode>
                <c:ptCount val="11"/>
                <c:pt idx="0">
                  <c:v>92</c:v>
                </c:pt>
                <c:pt idx="1">
                  <c:v>105</c:v>
                </c:pt>
                <c:pt idx="2">
                  <c:v>79</c:v>
                </c:pt>
                <c:pt idx="3">
                  <c:v>96</c:v>
                </c:pt>
                <c:pt idx="4">
                  <c:v>106</c:v>
                </c:pt>
                <c:pt idx="5">
                  <c:v>115</c:v>
                </c:pt>
                <c:pt idx="6">
                  <c:v>93</c:v>
                </c:pt>
                <c:pt idx="7">
                  <c:v>65</c:v>
                </c:pt>
                <c:pt idx="8">
                  <c:v>40</c:v>
                </c:pt>
                <c:pt idx="9">
                  <c:v>27</c:v>
                </c:pt>
                <c:pt idx="1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D-4A1A-ABE4-9C289CA98817}"/>
            </c:ext>
          </c:extLst>
        </c:ser>
        <c:ser>
          <c:idx val="3"/>
          <c:order val="3"/>
          <c:tx>
            <c:strRef>
              <c:f>'V2-Medline-Results'!$A$35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'V2-Medline-Results'!$B$35:$L$35</c:f>
              <c:numCache>
                <c:formatCode>General</c:formatCode>
                <c:ptCount val="11"/>
                <c:pt idx="0">
                  <c:v>184</c:v>
                </c:pt>
                <c:pt idx="1">
                  <c:v>225</c:v>
                </c:pt>
                <c:pt idx="2">
                  <c:v>169</c:v>
                </c:pt>
                <c:pt idx="3">
                  <c:v>147</c:v>
                </c:pt>
                <c:pt idx="4">
                  <c:v>146</c:v>
                </c:pt>
                <c:pt idx="5">
                  <c:v>141</c:v>
                </c:pt>
                <c:pt idx="6">
                  <c:v>117</c:v>
                </c:pt>
                <c:pt idx="7">
                  <c:v>86</c:v>
                </c:pt>
                <c:pt idx="8">
                  <c:v>53</c:v>
                </c:pt>
                <c:pt idx="9">
                  <c:v>49</c:v>
                </c:pt>
                <c:pt idx="10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D-4A1A-ABE4-9C289CA98817}"/>
            </c:ext>
          </c:extLst>
        </c:ser>
        <c:ser>
          <c:idx val="4"/>
          <c:order val="4"/>
          <c:tx>
            <c:strRef>
              <c:f>'V2-Medline-Results'!$A$36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'V2-Medline-Results'!$B$36:$L$36</c:f>
              <c:numCache>
                <c:formatCode>General</c:formatCode>
                <c:ptCount val="11"/>
                <c:pt idx="0">
                  <c:v>8</c:v>
                </c:pt>
                <c:pt idx="1">
                  <c:v>22</c:v>
                </c:pt>
                <c:pt idx="2">
                  <c:v>18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50</c:v>
                </c:pt>
                <c:pt idx="7">
                  <c:v>27</c:v>
                </c:pt>
                <c:pt idx="8">
                  <c:v>20</c:v>
                </c:pt>
                <c:pt idx="9">
                  <c:v>17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7D-4A1A-ABE4-9C289CA98817}"/>
            </c:ext>
          </c:extLst>
        </c:ser>
        <c:ser>
          <c:idx val="5"/>
          <c:order val="5"/>
          <c:tx>
            <c:strRef>
              <c:f>'V2-Medline-Results'!$A$37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'V2-Medline-Results'!$B$37:$L$37</c:f>
              <c:numCache>
                <c:formatCode>General</c:formatCode>
                <c:ptCount val="11"/>
                <c:pt idx="0">
                  <c:v>22</c:v>
                </c:pt>
                <c:pt idx="1">
                  <c:v>44</c:v>
                </c:pt>
                <c:pt idx="2">
                  <c:v>42</c:v>
                </c:pt>
                <c:pt idx="3">
                  <c:v>26</c:v>
                </c:pt>
                <c:pt idx="4">
                  <c:v>29</c:v>
                </c:pt>
                <c:pt idx="5">
                  <c:v>34</c:v>
                </c:pt>
                <c:pt idx="6">
                  <c:v>33</c:v>
                </c:pt>
                <c:pt idx="7">
                  <c:v>31</c:v>
                </c:pt>
                <c:pt idx="8">
                  <c:v>14</c:v>
                </c:pt>
                <c:pt idx="9">
                  <c:v>13</c:v>
                </c:pt>
                <c:pt idx="1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7D-4A1A-ABE4-9C289CA98817}"/>
            </c:ext>
          </c:extLst>
        </c:ser>
        <c:ser>
          <c:idx val="6"/>
          <c:order val="6"/>
          <c:tx>
            <c:strRef>
              <c:f>'V2-Medline-Results'!$A$38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'V2-Medline-Results'!$B$38:$L$38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7</c:v>
                </c:pt>
                <c:pt idx="5">
                  <c:v>13</c:v>
                </c:pt>
                <c:pt idx="6">
                  <c:v>15</c:v>
                </c:pt>
                <c:pt idx="7">
                  <c:v>10</c:v>
                </c:pt>
                <c:pt idx="8">
                  <c:v>11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7D-4A1A-ABE4-9C289CA98817}"/>
            </c:ext>
          </c:extLst>
        </c:ser>
        <c:ser>
          <c:idx val="7"/>
          <c:order val="7"/>
          <c:tx>
            <c:strRef>
              <c:f>'V2-Medline-Results'!$A$39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'V2-Medline-Results'!$B$39:$L$39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7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7D-4A1A-ABE4-9C289CA98817}"/>
            </c:ext>
          </c:extLst>
        </c:ser>
        <c:ser>
          <c:idx val="8"/>
          <c:order val="8"/>
          <c:tx>
            <c:strRef>
              <c:f>'V2-Medline-Results'!$A$40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'V2-Medline-Results'!$B$40:$L$40</c:f>
              <c:numCache>
                <c:formatCode>General</c:formatCode>
                <c:ptCount val="11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28</c:v>
                </c:pt>
                <c:pt idx="7">
                  <c:v>20</c:v>
                </c:pt>
                <c:pt idx="8">
                  <c:v>12</c:v>
                </c:pt>
                <c:pt idx="9">
                  <c:v>13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7D-4A1A-ABE4-9C289CA98817}"/>
            </c:ext>
          </c:extLst>
        </c:ser>
        <c:ser>
          <c:idx val="9"/>
          <c:order val="9"/>
          <c:tx>
            <c:strRef>
              <c:f>'V2-Medline-Results'!$A$41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'V2-Medline-Results'!$B$41:$L$41</c:f>
              <c:numCache>
                <c:formatCode>General</c:formatCode>
                <c:ptCount val="11"/>
                <c:pt idx="0">
                  <c:v>26</c:v>
                </c:pt>
                <c:pt idx="1">
                  <c:v>18</c:v>
                </c:pt>
                <c:pt idx="2">
                  <c:v>19</c:v>
                </c:pt>
                <c:pt idx="3">
                  <c:v>27</c:v>
                </c:pt>
                <c:pt idx="4">
                  <c:v>20</c:v>
                </c:pt>
                <c:pt idx="5">
                  <c:v>28</c:v>
                </c:pt>
                <c:pt idx="6">
                  <c:v>29</c:v>
                </c:pt>
                <c:pt idx="7">
                  <c:v>15</c:v>
                </c:pt>
                <c:pt idx="8">
                  <c:v>13</c:v>
                </c:pt>
                <c:pt idx="9">
                  <c:v>13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7D-4A1A-ABE4-9C289CA98817}"/>
            </c:ext>
          </c:extLst>
        </c:ser>
        <c:ser>
          <c:idx val="10"/>
          <c:order val="10"/>
          <c:tx>
            <c:strRef>
              <c:f>'V2-Medline-Results'!$A$42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'V2-Medline-Results'!$B$42:$L$42</c:f>
              <c:numCache>
                <c:formatCode>General</c:formatCode>
                <c:ptCount val="11"/>
                <c:pt idx="0">
                  <c:v>50</c:v>
                </c:pt>
                <c:pt idx="1">
                  <c:v>43</c:v>
                </c:pt>
                <c:pt idx="2">
                  <c:v>38</c:v>
                </c:pt>
                <c:pt idx="3">
                  <c:v>39</c:v>
                </c:pt>
                <c:pt idx="4">
                  <c:v>24</c:v>
                </c:pt>
                <c:pt idx="5">
                  <c:v>53</c:v>
                </c:pt>
                <c:pt idx="6">
                  <c:v>24</c:v>
                </c:pt>
                <c:pt idx="7">
                  <c:v>31</c:v>
                </c:pt>
                <c:pt idx="8">
                  <c:v>23</c:v>
                </c:pt>
                <c:pt idx="9">
                  <c:v>19</c:v>
                </c:pt>
                <c:pt idx="1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7D-4A1A-ABE4-9C289CA98817}"/>
            </c:ext>
          </c:extLst>
        </c:ser>
        <c:ser>
          <c:idx val="11"/>
          <c:order val="11"/>
          <c:tx>
            <c:strRef>
              <c:f>'V2-Medline-Results'!$A$43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'V2-Medline-Results'!$B$43:$L$43</c:f>
              <c:numCache>
                <c:formatCode>General</c:formatCode>
                <c:ptCount val="11"/>
                <c:pt idx="0">
                  <c:v>27</c:v>
                </c:pt>
                <c:pt idx="1">
                  <c:v>25</c:v>
                </c:pt>
                <c:pt idx="2">
                  <c:v>33</c:v>
                </c:pt>
                <c:pt idx="3">
                  <c:v>19</c:v>
                </c:pt>
                <c:pt idx="4">
                  <c:v>29</c:v>
                </c:pt>
                <c:pt idx="5">
                  <c:v>19</c:v>
                </c:pt>
                <c:pt idx="6">
                  <c:v>15</c:v>
                </c:pt>
                <c:pt idx="7">
                  <c:v>9</c:v>
                </c:pt>
                <c:pt idx="8">
                  <c:v>0</c:v>
                </c:pt>
                <c:pt idx="9">
                  <c:v>6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7D-4A1A-ABE4-9C289CA98817}"/>
            </c:ext>
          </c:extLst>
        </c:ser>
        <c:ser>
          <c:idx val="12"/>
          <c:order val="12"/>
          <c:tx>
            <c:strRef>
              <c:f>'V2-Medline-Results'!$A$44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'V2-Medline-Results'!$B$44:$L$44</c:f>
              <c:numCache>
                <c:formatCode>General</c:formatCode>
                <c:ptCount val="11"/>
                <c:pt idx="0">
                  <c:v>6</c:v>
                </c:pt>
                <c:pt idx="1">
                  <c:v>32</c:v>
                </c:pt>
                <c:pt idx="2">
                  <c:v>13</c:v>
                </c:pt>
                <c:pt idx="3">
                  <c:v>7</c:v>
                </c:pt>
                <c:pt idx="4">
                  <c:v>18</c:v>
                </c:pt>
                <c:pt idx="5">
                  <c:v>16</c:v>
                </c:pt>
                <c:pt idx="6">
                  <c:v>26</c:v>
                </c:pt>
                <c:pt idx="7">
                  <c:v>9</c:v>
                </c:pt>
                <c:pt idx="8">
                  <c:v>5</c:v>
                </c:pt>
                <c:pt idx="9">
                  <c:v>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7D-4A1A-ABE4-9C289CA98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ysClr val="windowText" lastClr="000000"/>
                </a:solidFill>
              </a:rPr>
              <a:t>Trends in EHR Publications Over Time: A Comparison Between MEDLINE and Embase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'V2-Medline-Results'!$A$49</c:f>
              <c:strCache>
                <c:ptCount val="1"/>
                <c:pt idx="0">
                  <c:v>MEDLINE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'V2-Medline-Results'!$B$48:$L$48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'V2-Medline-Results'!$B$49:$L$49</c:f>
              <c:numCache>
                <c:formatCode>General</c:formatCode>
                <c:ptCount val="11"/>
                <c:pt idx="0">
                  <c:v>1182</c:v>
                </c:pt>
                <c:pt idx="1">
                  <c:v>1277</c:v>
                </c:pt>
                <c:pt idx="2">
                  <c:v>1075</c:v>
                </c:pt>
                <c:pt idx="3">
                  <c:v>932</c:v>
                </c:pt>
                <c:pt idx="4">
                  <c:v>975</c:v>
                </c:pt>
                <c:pt idx="5">
                  <c:v>1003</c:v>
                </c:pt>
                <c:pt idx="6">
                  <c:v>904</c:v>
                </c:pt>
                <c:pt idx="7">
                  <c:v>611</c:v>
                </c:pt>
                <c:pt idx="8">
                  <c:v>341</c:v>
                </c:pt>
                <c:pt idx="9">
                  <c:v>310</c:v>
                </c:pt>
                <c:pt idx="10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D-4EA9-81DC-B9F6A063984A}"/>
            </c:ext>
          </c:extLst>
        </c:ser>
        <c:ser>
          <c:idx val="1"/>
          <c:order val="1"/>
          <c:tx>
            <c:strRef>
              <c:f>'V2-Medline-Results'!$A$50</c:f>
              <c:strCache>
                <c:ptCount val="1"/>
                <c:pt idx="0">
                  <c:v>Embase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'V2-Medline-Results'!$B$48:$L$48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'V2-Medline-Results'!$B$50:$L$50</c:f>
              <c:numCache>
                <c:formatCode>General</c:formatCode>
                <c:ptCount val="11"/>
                <c:pt idx="0">
                  <c:v>2141</c:v>
                </c:pt>
                <c:pt idx="1">
                  <c:v>2222</c:v>
                </c:pt>
                <c:pt idx="2">
                  <c:v>1971</c:v>
                </c:pt>
                <c:pt idx="3">
                  <c:v>1879</c:v>
                </c:pt>
                <c:pt idx="4">
                  <c:v>2172</c:v>
                </c:pt>
                <c:pt idx="5">
                  <c:v>2640</c:v>
                </c:pt>
                <c:pt idx="6">
                  <c:v>3106</c:v>
                </c:pt>
                <c:pt idx="7">
                  <c:v>3412</c:v>
                </c:pt>
                <c:pt idx="8">
                  <c:v>3848</c:v>
                </c:pt>
                <c:pt idx="9">
                  <c:v>3973</c:v>
                </c:pt>
                <c:pt idx="10">
                  <c:v>4014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D-4EA9-81DC-B9F6A0639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994965888"/>
        <c:axId val="1994967808"/>
      </c:barChart>
      <c:catAx>
        <c:axId val="1994965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7808"/>
        <c:crosses val="autoZero"/>
        <c:auto val="1"/>
        <c:lblAlgn val="ctr"/>
        <c:lblOffset val="100"/>
        <c:noMultiLvlLbl val="0"/>
      </c:catAx>
      <c:valAx>
        <c:axId val="1994967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4850843060959796E-3"/>
          <c:y val="0.27187594971681173"/>
          <c:w val="6.8882488910676054E-2"/>
          <c:h val="0.50294377676474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Trends in the Proportion of EHR Publications Over Time by </a:t>
            </a:r>
            <a:r>
              <a:rPr lang="en-US" altLang="zh-CN" sz="1800" b="1" i="0" u="none" strike="noStrike" kern="1200" spc="0" baseline="0">
                <a:solidFill>
                  <a:sysClr val="windowText" lastClr="000000"/>
                </a:solidFill>
              </a:rPr>
              <a:t>Study Population</a:t>
            </a: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 (Embase)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'V2-Embase-Results'!$A$32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'V2-Embase-Results'!$B$32:$L$32</c:f>
              <c:numCache>
                <c:formatCode>General</c:formatCode>
                <c:ptCount val="11"/>
                <c:pt idx="0">
                  <c:v>1071</c:v>
                </c:pt>
                <c:pt idx="1">
                  <c:v>1066</c:v>
                </c:pt>
                <c:pt idx="2">
                  <c:v>957</c:v>
                </c:pt>
                <c:pt idx="3">
                  <c:v>847</c:v>
                </c:pt>
                <c:pt idx="4">
                  <c:v>1027</c:v>
                </c:pt>
                <c:pt idx="5">
                  <c:v>1215</c:v>
                </c:pt>
                <c:pt idx="6">
                  <c:v>1387</c:v>
                </c:pt>
                <c:pt idx="7">
                  <c:v>1541</c:v>
                </c:pt>
                <c:pt idx="8">
                  <c:v>1619</c:v>
                </c:pt>
                <c:pt idx="9">
                  <c:v>1695</c:v>
                </c:pt>
                <c:pt idx="10">
                  <c:v>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5-46B1-A8BC-163EDBFBFA02}"/>
            </c:ext>
          </c:extLst>
        </c:ser>
        <c:ser>
          <c:idx val="1"/>
          <c:order val="1"/>
          <c:tx>
            <c:strRef>
              <c:f>'V2-Embase-Results'!$A$33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'V2-Embase-Results'!$B$33:$L$33</c:f>
              <c:numCache>
                <c:formatCode>General</c:formatCode>
                <c:ptCount val="11"/>
                <c:pt idx="0">
                  <c:v>94</c:v>
                </c:pt>
                <c:pt idx="1">
                  <c:v>122</c:v>
                </c:pt>
                <c:pt idx="2">
                  <c:v>93</c:v>
                </c:pt>
                <c:pt idx="3">
                  <c:v>89</c:v>
                </c:pt>
                <c:pt idx="4">
                  <c:v>99</c:v>
                </c:pt>
                <c:pt idx="5">
                  <c:v>117</c:v>
                </c:pt>
                <c:pt idx="6">
                  <c:v>146</c:v>
                </c:pt>
                <c:pt idx="7">
                  <c:v>136</c:v>
                </c:pt>
                <c:pt idx="8">
                  <c:v>142</c:v>
                </c:pt>
                <c:pt idx="9">
                  <c:v>132</c:v>
                </c:pt>
                <c:pt idx="1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5-46B1-A8BC-163EDBFBFA02}"/>
            </c:ext>
          </c:extLst>
        </c:ser>
        <c:ser>
          <c:idx val="2"/>
          <c:order val="2"/>
          <c:tx>
            <c:strRef>
              <c:f>'V2-Embase-Results'!$A$34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'V2-Embase-Results'!$B$34:$L$34</c:f>
              <c:numCache>
                <c:formatCode>General</c:formatCode>
                <c:ptCount val="11"/>
                <c:pt idx="0">
                  <c:v>219</c:v>
                </c:pt>
                <c:pt idx="1">
                  <c:v>218</c:v>
                </c:pt>
                <c:pt idx="2">
                  <c:v>197</c:v>
                </c:pt>
                <c:pt idx="3">
                  <c:v>201</c:v>
                </c:pt>
                <c:pt idx="4">
                  <c:v>196</c:v>
                </c:pt>
                <c:pt idx="5">
                  <c:v>260</c:v>
                </c:pt>
                <c:pt idx="6">
                  <c:v>241</c:v>
                </c:pt>
                <c:pt idx="7">
                  <c:v>335</c:v>
                </c:pt>
                <c:pt idx="8">
                  <c:v>382</c:v>
                </c:pt>
                <c:pt idx="9">
                  <c:v>443</c:v>
                </c:pt>
                <c:pt idx="1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35-46B1-A8BC-163EDBFBFA02}"/>
            </c:ext>
          </c:extLst>
        </c:ser>
        <c:ser>
          <c:idx val="3"/>
          <c:order val="3"/>
          <c:tx>
            <c:strRef>
              <c:f>'V2-Embase-Results'!$A$35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'V2-Embase-Results'!$B$35:$L$35</c:f>
              <c:numCache>
                <c:formatCode>General</c:formatCode>
                <c:ptCount val="11"/>
                <c:pt idx="0">
                  <c:v>318</c:v>
                </c:pt>
                <c:pt idx="1">
                  <c:v>316</c:v>
                </c:pt>
                <c:pt idx="2">
                  <c:v>276</c:v>
                </c:pt>
                <c:pt idx="3">
                  <c:v>264</c:v>
                </c:pt>
                <c:pt idx="4">
                  <c:v>271</c:v>
                </c:pt>
                <c:pt idx="5">
                  <c:v>308</c:v>
                </c:pt>
                <c:pt idx="6">
                  <c:v>364</c:v>
                </c:pt>
                <c:pt idx="7">
                  <c:v>400</c:v>
                </c:pt>
                <c:pt idx="8">
                  <c:v>526</c:v>
                </c:pt>
                <c:pt idx="9">
                  <c:v>489</c:v>
                </c:pt>
                <c:pt idx="10">
                  <c:v>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35-46B1-A8BC-163EDBFBFA02}"/>
            </c:ext>
          </c:extLst>
        </c:ser>
        <c:ser>
          <c:idx val="4"/>
          <c:order val="4"/>
          <c:tx>
            <c:strRef>
              <c:f>'V2-Embase-Results'!$A$36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'V2-Embase-Results'!$B$36:$L$36</c:f>
              <c:numCache>
                <c:formatCode>General</c:formatCode>
                <c:ptCount val="11"/>
                <c:pt idx="0">
                  <c:v>34</c:v>
                </c:pt>
                <c:pt idx="1">
                  <c:v>35</c:v>
                </c:pt>
                <c:pt idx="2">
                  <c:v>45</c:v>
                </c:pt>
                <c:pt idx="3">
                  <c:v>45</c:v>
                </c:pt>
                <c:pt idx="4">
                  <c:v>70</c:v>
                </c:pt>
                <c:pt idx="5">
                  <c:v>99</c:v>
                </c:pt>
                <c:pt idx="6">
                  <c:v>199</c:v>
                </c:pt>
                <c:pt idx="7">
                  <c:v>167</c:v>
                </c:pt>
                <c:pt idx="8">
                  <c:v>170</c:v>
                </c:pt>
                <c:pt idx="9">
                  <c:v>182</c:v>
                </c:pt>
                <c:pt idx="1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35-46B1-A8BC-163EDBFBFA02}"/>
            </c:ext>
          </c:extLst>
        </c:ser>
        <c:ser>
          <c:idx val="5"/>
          <c:order val="5"/>
          <c:tx>
            <c:strRef>
              <c:f>'V2-Embase-Results'!$A$37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'V2-Embase-Results'!$B$37:$L$37</c:f>
              <c:numCache>
                <c:formatCode>General</c:formatCode>
                <c:ptCount val="11"/>
                <c:pt idx="0">
                  <c:v>48</c:v>
                </c:pt>
                <c:pt idx="1">
                  <c:v>76</c:v>
                </c:pt>
                <c:pt idx="2">
                  <c:v>74</c:v>
                </c:pt>
                <c:pt idx="3">
                  <c:v>85</c:v>
                </c:pt>
                <c:pt idx="4">
                  <c:v>82</c:v>
                </c:pt>
                <c:pt idx="5">
                  <c:v>105</c:v>
                </c:pt>
                <c:pt idx="6">
                  <c:v>96</c:v>
                </c:pt>
                <c:pt idx="7">
                  <c:v>134</c:v>
                </c:pt>
                <c:pt idx="8">
                  <c:v>160</c:v>
                </c:pt>
                <c:pt idx="9">
                  <c:v>169</c:v>
                </c:pt>
                <c:pt idx="10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35-46B1-A8BC-163EDBFBFA02}"/>
            </c:ext>
          </c:extLst>
        </c:ser>
        <c:ser>
          <c:idx val="6"/>
          <c:order val="6"/>
          <c:tx>
            <c:strRef>
              <c:f>'V2-Embase-Results'!$A$38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'V2-Embase-Results'!$B$38:$L$38</c:f>
              <c:numCache>
                <c:formatCode>General</c:formatCode>
                <c:ptCount val="11"/>
                <c:pt idx="0">
                  <c:v>14</c:v>
                </c:pt>
                <c:pt idx="1">
                  <c:v>20</c:v>
                </c:pt>
                <c:pt idx="2">
                  <c:v>27</c:v>
                </c:pt>
                <c:pt idx="3">
                  <c:v>31</c:v>
                </c:pt>
                <c:pt idx="4">
                  <c:v>29</c:v>
                </c:pt>
                <c:pt idx="5">
                  <c:v>42</c:v>
                </c:pt>
                <c:pt idx="6">
                  <c:v>65</c:v>
                </c:pt>
                <c:pt idx="7">
                  <c:v>73</c:v>
                </c:pt>
                <c:pt idx="8">
                  <c:v>95</c:v>
                </c:pt>
                <c:pt idx="9">
                  <c:v>76</c:v>
                </c:pt>
                <c:pt idx="1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35-46B1-A8BC-163EDBFBFA02}"/>
            </c:ext>
          </c:extLst>
        </c:ser>
        <c:ser>
          <c:idx val="7"/>
          <c:order val="7"/>
          <c:tx>
            <c:strRef>
              <c:f>'V2-Embase-Results'!$A$39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'V2-Embase-Results'!$B$39:$L$39</c:f>
              <c:numCache>
                <c:formatCode>General</c:formatCode>
                <c:ptCount val="11"/>
                <c:pt idx="0">
                  <c:v>24</c:v>
                </c:pt>
                <c:pt idx="1">
                  <c:v>27</c:v>
                </c:pt>
                <c:pt idx="2">
                  <c:v>26</c:v>
                </c:pt>
                <c:pt idx="3">
                  <c:v>31</c:v>
                </c:pt>
                <c:pt idx="4">
                  <c:v>53</c:v>
                </c:pt>
                <c:pt idx="5">
                  <c:v>46</c:v>
                </c:pt>
                <c:pt idx="6">
                  <c:v>67</c:v>
                </c:pt>
                <c:pt idx="7">
                  <c:v>62</c:v>
                </c:pt>
                <c:pt idx="8">
                  <c:v>83</c:v>
                </c:pt>
                <c:pt idx="9">
                  <c:v>92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35-46B1-A8BC-163EDBFBFA02}"/>
            </c:ext>
          </c:extLst>
        </c:ser>
        <c:ser>
          <c:idx val="8"/>
          <c:order val="8"/>
          <c:tx>
            <c:strRef>
              <c:f>'V2-Embase-Results'!$A$40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'V2-Embase-Results'!$B$40:$L$40</c:f>
              <c:numCache>
                <c:formatCode>General</c:formatCode>
                <c:ptCount val="11"/>
                <c:pt idx="0">
                  <c:v>27</c:v>
                </c:pt>
                <c:pt idx="1">
                  <c:v>38</c:v>
                </c:pt>
                <c:pt idx="2">
                  <c:v>37</c:v>
                </c:pt>
                <c:pt idx="3">
                  <c:v>55</c:v>
                </c:pt>
                <c:pt idx="4">
                  <c:v>41</c:v>
                </c:pt>
                <c:pt idx="5">
                  <c:v>56</c:v>
                </c:pt>
                <c:pt idx="6">
                  <c:v>70</c:v>
                </c:pt>
                <c:pt idx="7">
                  <c:v>64</c:v>
                </c:pt>
                <c:pt idx="8">
                  <c:v>77</c:v>
                </c:pt>
                <c:pt idx="9">
                  <c:v>88</c:v>
                </c:pt>
                <c:pt idx="1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35-46B1-A8BC-163EDBFBFA02}"/>
            </c:ext>
          </c:extLst>
        </c:ser>
        <c:ser>
          <c:idx val="9"/>
          <c:order val="9"/>
          <c:tx>
            <c:strRef>
              <c:f>'V2-Embase-Results'!$A$41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'V2-Embase-Results'!$B$41:$L$41</c:f>
              <c:numCache>
                <c:formatCode>General</c:formatCode>
                <c:ptCount val="11"/>
                <c:pt idx="0">
                  <c:v>52</c:v>
                </c:pt>
                <c:pt idx="1">
                  <c:v>37</c:v>
                </c:pt>
                <c:pt idx="2">
                  <c:v>45</c:v>
                </c:pt>
                <c:pt idx="3">
                  <c:v>65</c:v>
                </c:pt>
                <c:pt idx="4">
                  <c:v>64</c:v>
                </c:pt>
                <c:pt idx="5">
                  <c:v>88</c:v>
                </c:pt>
                <c:pt idx="6">
                  <c:v>124</c:v>
                </c:pt>
                <c:pt idx="7">
                  <c:v>164</c:v>
                </c:pt>
                <c:pt idx="8">
                  <c:v>174</c:v>
                </c:pt>
                <c:pt idx="9">
                  <c:v>200</c:v>
                </c:pt>
                <c:pt idx="10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35-46B1-A8BC-163EDBFBFA02}"/>
            </c:ext>
          </c:extLst>
        </c:ser>
        <c:ser>
          <c:idx val="10"/>
          <c:order val="10"/>
          <c:tx>
            <c:strRef>
              <c:f>'V2-Embase-Results'!$A$42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'V2-Embase-Results'!$B$42:$L$42</c:f>
              <c:numCache>
                <c:formatCode>General</c:formatCode>
                <c:ptCount val="11"/>
                <c:pt idx="0">
                  <c:v>82</c:v>
                </c:pt>
                <c:pt idx="1">
                  <c:v>77</c:v>
                </c:pt>
                <c:pt idx="2">
                  <c:v>54</c:v>
                </c:pt>
                <c:pt idx="3">
                  <c:v>53</c:v>
                </c:pt>
                <c:pt idx="4">
                  <c:v>72</c:v>
                </c:pt>
                <c:pt idx="5">
                  <c:v>98</c:v>
                </c:pt>
                <c:pt idx="6">
                  <c:v>109</c:v>
                </c:pt>
                <c:pt idx="7">
                  <c:v>90</c:v>
                </c:pt>
                <c:pt idx="8">
                  <c:v>166</c:v>
                </c:pt>
                <c:pt idx="9">
                  <c:v>146</c:v>
                </c:pt>
                <c:pt idx="1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35-46B1-A8BC-163EDBFBFA02}"/>
            </c:ext>
          </c:extLst>
        </c:ser>
        <c:ser>
          <c:idx val="11"/>
          <c:order val="11"/>
          <c:tx>
            <c:strRef>
              <c:f>'V2-Embase-Results'!$A$43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'V2-Embase-Results'!$B$43:$L$43</c:f>
              <c:numCache>
                <c:formatCode>General</c:formatCode>
                <c:ptCount val="11"/>
                <c:pt idx="0">
                  <c:v>139</c:v>
                </c:pt>
                <c:pt idx="1">
                  <c:v>147</c:v>
                </c:pt>
                <c:pt idx="2">
                  <c:v>107</c:v>
                </c:pt>
                <c:pt idx="3">
                  <c:v>85</c:v>
                </c:pt>
                <c:pt idx="4">
                  <c:v>119</c:v>
                </c:pt>
                <c:pt idx="5">
                  <c:v>133</c:v>
                </c:pt>
                <c:pt idx="6">
                  <c:v>159</c:v>
                </c:pt>
                <c:pt idx="7">
                  <c:v>165</c:v>
                </c:pt>
                <c:pt idx="8">
                  <c:v>173</c:v>
                </c:pt>
                <c:pt idx="9">
                  <c:v>171</c:v>
                </c:pt>
                <c:pt idx="10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35-46B1-A8BC-163EDBFBFA02}"/>
            </c:ext>
          </c:extLst>
        </c:ser>
        <c:ser>
          <c:idx val="12"/>
          <c:order val="12"/>
          <c:tx>
            <c:strRef>
              <c:f>'V2-Embase-Results'!$A$44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'V2-Embase-Results'!$B$44:$L$44</c:f>
              <c:numCache>
                <c:formatCode>General</c:formatCode>
                <c:ptCount val="11"/>
                <c:pt idx="0">
                  <c:v>19</c:v>
                </c:pt>
                <c:pt idx="1">
                  <c:v>43</c:v>
                </c:pt>
                <c:pt idx="2">
                  <c:v>33</c:v>
                </c:pt>
                <c:pt idx="3">
                  <c:v>28</c:v>
                </c:pt>
                <c:pt idx="4">
                  <c:v>49</c:v>
                </c:pt>
                <c:pt idx="5">
                  <c:v>73</c:v>
                </c:pt>
                <c:pt idx="6">
                  <c:v>79</c:v>
                </c:pt>
                <c:pt idx="7">
                  <c:v>81</c:v>
                </c:pt>
                <c:pt idx="8">
                  <c:v>81</c:v>
                </c:pt>
                <c:pt idx="9">
                  <c:v>90</c:v>
                </c:pt>
                <c:pt idx="1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35-46B1-A8BC-163EDBFBF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9-4E00-8E6B-1CAA282C975D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9-4E00-8E6B-1CAA282C975D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9-4E00-8E6B-1CAA282C975D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C9-4E00-8E6B-1CAA282C975D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C9-4E00-8E6B-1CAA282C975D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C9-4E00-8E6B-1CAA282C975D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C9-4E00-8E6B-1CAA282C975D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C9-4E00-8E6B-1CAA282C975D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C9-4E00-8E6B-1CAA282C975D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C9-4E00-8E6B-1CAA282C975D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C9-4E00-8E6B-1CAA282C975D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C9-4E00-8E6B-1CAA282C9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8-4899-8DF0-BAE2EB246A70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8-4899-8DF0-BAE2EB246A70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98-4899-8DF0-BAE2EB246A70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98-4899-8DF0-BAE2EB246A70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98-4899-8DF0-BAE2EB246A70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98-4899-8DF0-BAE2EB246A70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98-4899-8DF0-BAE2EB246A70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98-4899-8DF0-BAE2EB246A70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98-4899-8DF0-BAE2EB246A70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98-4899-8DF0-BAE2EB246A70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98-4899-8DF0-BAE2EB246A70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98-4899-8DF0-BAE2EB246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u="none" strike="noStrike" kern="1200" spc="0" baseline="0">
                <a:solidFill>
                  <a:sysClr val="windowText" lastClr="000000"/>
                </a:solidFill>
              </a:rPr>
              <a:t>Figure 1C: </a:t>
            </a: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Proportion of EHR Publications Over Time by </a:t>
            </a:r>
            <a:r>
              <a:rPr lang="en-US" altLang="zh-CN" sz="1800" b="1" i="0" u="none" strike="noStrike" kern="1200" spc="0" baseline="0">
                <a:solidFill>
                  <a:sysClr val="windowText" lastClr="000000"/>
                </a:solidFill>
              </a:rPr>
              <a:t>Study Population</a:t>
            </a: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 (Embase)</a:t>
            </a:r>
          </a:p>
        </c:rich>
      </c:tx>
      <c:layout>
        <c:manualLayout>
          <c:xMode val="edge"/>
          <c:yMode val="edge"/>
          <c:x val="1.6375644885022189E-2"/>
          <c:y val="2.6315789473684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'V1-Embase-Results'!$A$32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'V1-Embase-Results'!$B$32:$L$32</c:f>
              <c:numCache>
                <c:formatCode>General</c:formatCode>
                <c:ptCount val="11"/>
                <c:pt idx="0">
                  <c:v>1198</c:v>
                </c:pt>
                <c:pt idx="1">
                  <c:v>1213</c:v>
                </c:pt>
                <c:pt idx="2">
                  <c:v>1162</c:v>
                </c:pt>
                <c:pt idx="3">
                  <c:v>1086</c:v>
                </c:pt>
                <c:pt idx="4">
                  <c:v>1307</c:v>
                </c:pt>
                <c:pt idx="5">
                  <c:v>1518</c:v>
                </c:pt>
                <c:pt idx="6">
                  <c:v>1716</c:v>
                </c:pt>
                <c:pt idx="7">
                  <c:v>1875</c:v>
                </c:pt>
                <c:pt idx="8">
                  <c:v>1961</c:v>
                </c:pt>
                <c:pt idx="9">
                  <c:v>2006</c:v>
                </c:pt>
                <c:pt idx="10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3-401F-9BFB-FBAE9F227972}"/>
            </c:ext>
          </c:extLst>
        </c:ser>
        <c:ser>
          <c:idx val="1"/>
          <c:order val="1"/>
          <c:tx>
            <c:strRef>
              <c:f>'V1-Embase-Results'!$A$33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'V1-Embase-Results'!$B$33:$L$33</c:f>
              <c:numCache>
                <c:formatCode>General</c:formatCode>
                <c:ptCount val="11"/>
                <c:pt idx="0">
                  <c:v>111</c:v>
                </c:pt>
                <c:pt idx="1">
                  <c:v>131</c:v>
                </c:pt>
                <c:pt idx="2">
                  <c:v>106</c:v>
                </c:pt>
                <c:pt idx="3">
                  <c:v>115</c:v>
                </c:pt>
                <c:pt idx="4">
                  <c:v>131</c:v>
                </c:pt>
                <c:pt idx="5">
                  <c:v>149</c:v>
                </c:pt>
                <c:pt idx="6">
                  <c:v>177</c:v>
                </c:pt>
                <c:pt idx="7">
                  <c:v>181</c:v>
                </c:pt>
                <c:pt idx="8">
                  <c:v>173</c:v>
                </c:pt>
                <c:pt idx="9">
                  <c:v>158</c:v>
                </c:pt>
                <c:pt idx="10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3-401F-9BFB-FBAE9F227972}"/>
            </c:ext>
          </c:extLst>
        </c:ser>
        <c:ser>
          <c:idx val="2"/>
          <c:order val="2"/>
          <c:tx>
            <c:strRef>
              <c:f>'V1-Embase-Results'!$A$34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'V1-Embase-Results'!$B$34:$L$34</c:f>
              <c:numCache>
                <c:formatCode>General</c:formatCode>
                <c:ptCount val="11"/>
                <c:pt idx="0">
                  <c:v>251</c:v>
                </c:pt>
                <c:pt idx="1">
                  <c:v>264</c:v>
                </c:pt>
                <c:pt idx="2">
                  <c:v>197</c:v>
                </c:pt>
                <c:pt idx="3">
                  <c:v>190</c:v>
                </c:pt>
                <c:pt idx="4">
                  <c:v>182</c:v>
                </c:pt>
                <c:pt idx="5">
                  <c:v>226</c:v>
                </c:pt>
                <c:pt idx="6">
                  <c:v>235</c:v>
                </c:pt>
                <c:pt idx="7">
                  <c:v>305</c:v>
                </c:pt>
                <c:pt idx="8">
                  <c:v>350</c:v>
                </c:pt>
                <c:pt idx="9">
                  <c:v>412</c:v>
                </c:pt>
                <c:pt idx="10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3-401F-9BFB-FBAE9F227972}"/>
            </c:ext>
          </c:extLst>
        </c:ser>
        <c:ser>
          <c:idx val="3"/>
          <c:order val="3"/>
          <c:tx>
            <c:strRef>
              <c:f>'V1-Embase-Results'!$A$35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'V1-Embase-Results'!$B$35:$L$35</c:f>
              <c:numCache>
                <c:formatCode>General</c:formatCode>
                <c:ptCount val="11"/>
                <c:pt idx="0">
                  <c:v>375</c:v>
                </c:pt>
                <c:pt idx="1">
                  <c:v>398</c:v>
                </c:pt>
                <c:pt idx="2">
                  <c:v>351</c:v>
                </c:pt>
                <c:pt idx="3">
                  <c:v>344</c:v>
                </c:pt>
                <c:pt idx="4">
                  <c:v>359</c:v>
                </c:pt>
                <c:pt idx="5">
                  <c:v>397</c:v>
                </c:pt>
                <c:pt idx="6">
                  <c:v>467</c:v>
                </c:pt>
                <c:pt idx="7">
                  <c:v>490</c:v>
                </c:pt>
                <c:pt idx="8">
                  <c:v>587</c:v>
                </c:pt>
                <c:pt idx="9">
                  <c:v>552</c:v>
                </c:pt>
                <c:pt idx="10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3-401F-9BFB-FBAE9F227972}"/>
            </c:ext>
          </c:extLst>
        </c:ser>
        <c:ser>
          <c:idx val="4"/>
          <c:order val="4"/>
          <c:tx>
            <c:strRef>
              <c:f>'V1-Embase-Results'!$A$36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'V1-Embase-Results'!$B$36:$L$36</c:f>
              <c:numCache>
                <c:formatCode>General</c:formatCode>
                <c:ptCount val="11"/>
                <c:pt idx="0">
                  <c:v>41</c:v>
                </c:pt>
                <c:pt idx="1">
                  <c:v>41</c:v>
                </c:pt>
                <c:pt idx="2">
                  <c:v>50</c:v>
                </c:pt>
                <c:pt idx="3">
                  <c:v>59</c:v>
                </c:pt>
                <c:pt idx="4">
                  <c:v>90</c:v>
                </c:pt>
                <c:pt idx="5">
                  <c:v>126</c:v>
                </c:pt>
                <c:pt idx="6">
                  <c:v>264</c:v>
                </c:pt>
                <c:pt idx="7">
                  <c:v>228</c:v>
                </c:pt>
                <c:pt idx="8">
                  <c:v>234</c:v>
                </c:pt>
                <c:pt idx="9">
                  <c:v>231</c:v>
                </c:pt>
                <c:pt idx="10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73-401F-9BFB-FBAE9F227972}"/>
            </c:ext>
          </c:extLst>
        </c:ser>
        <c:ser>
          <c:idx val="5"/>
          <c:order val="5"/>
          <c:tx>
            <c:strRef>
              <c:f>'V1-Embase-Results'!$A$37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'V1-Embase-Results'!$B$37:$L$37</c:f>
              <c:numCache>
                <c:formatCode>General</c:formatCode>
                <c:ptCount val="11"/>
                <c:pt idx="0">
                  <c:v>71</c:v>
                </c:pt>
                <c:pt idx="1">
                  <c:v>110</c:v>
                </c:pt>
                <c:pt idx="2">
                  <c:v>109</c:v>
                </c:pt>
                <c:pt idx="3">
                  <c:v>130</c:v>
                </c:pt>
                <c:pt idx="4">
                  <c:v>119</c:v>
                </c:pt>
                <c:pt idx="5">
                  <c:v>165</c:v>
                </c:pt>
                <c:pt idx="6">
                  <c:v>144</c:v>
                </c:pt>
                <c:pt idx="7">
                  <c:v>172</c:v>
                </c:pt>
                <c:pt idx="8">
                  <c:v>213</c:v>
                </c:pt>
                <c:pt idx="9">
                  <c:v>209</c:v>
                </c:pt>
                <c:pt idx="10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73-401F-9BFB-FBAE9F227972}"/>
            </c:ext>
          </c:extLst>
        </c:ser>
        <c:ser>
          <c:idx val="6"/>
          <c:order val="6"/>
          <c:tx>
            <c:strRef>
              <c:f>'V1-Embase-Results'!$A$38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'V1-Embase-Results'!$B$38:$L$38</c:f>
              <c:numCache>
                <c:formatCode>General</c:formatCode>
                <c:ptCount val="11"/>
                <c:pt idx="0">
                  <c:v>16</c:v>
                </c:pt>
                <c:pt idx="1">
                  <c:v>23</c:v>
                </c:pt>
                <c:pt idx="2">
                  <c:v>34</c:v>
                </c:pt>
                <c:pt idx="3">
                  <c:v>43</c:v>
                </c:pt>
                <c:pt idx="4">
                  <c:v>45</c:v>
                </c:pt>
                <c:pt idx="5">
                  <c:v>56</c:v>
                </c:pt>
                <c:pt idx="6">
                  <c:v>83</c:v>
                </c:pt>
                <c:pt idx="7">
                  <c:v>94</c:v>
                </c:pt>
                <c:pt idx="8">
                  <c:v>122</c:v>
                </c:pt>
                <c:pt idx="9">
                  <c:v>100</c:v>
                </c:pt>
                <c:pt idx="1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73-401F-9BFB-FBAE9F227972}"/>
            </c:ext>
          </c:extLst>
        </c:ser>
        <c:ser>
          <c:idx val="7"/>
          <c:order val="7"/>
          <c:tx>
            <c:strRef>
              <c:f>'V1-Embase-Results'!$A$39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'V1-Embase-Results'!$B$39:$L$39</c:f>
              <c:numCache>
                <c:formatCode>General</c:formatCode>
                <c:ptCount val="11"/>
                <c:pt idx="0">
                  <c:v>28</c:v>
                </c:pt>
                <c:pt idx="1">
                  <c:v>28</c:v>
                </c:pt>
                <c:pt idx="2">
                  <c:v>30</c:v>
                </c:pt>
                <c:pt idx="3">
                  <c:v>39</c:v>
                </c:pt>
                <c:pt idx="4">
                  <c:v>62</c:v>
                </c:pt>
                <c:pt idx="5">
                  <c:v>63</c:v>
                </c:pt>
                <c:pt idx="6">
                  <c:v>81</c:v>
                </c:pt>
                <c:pt idx="7">
                  <c:v>79</c:v>
                </c:pt>
                <c:pt idx="8">
                  <c:v>96</c:v>
                </c:pt>
                <c:pt idx="9">
                  <c:v>105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73-401F-9BFB-FBAE9F227972}"/>
            </c:ext>
          </c:extLst>
        </c:ser>
        <c:ser>
          <c:idx val="8"/>
          <c:order val="8"/>
          <c:tx>
            <c:strRef>
              <c:f>'V1-Embase-Results'!$A$40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'V1-Embase-Results'!$B$40:$L$40</c:f>
              <c:numCache>
                <c:formatCode>General</c:formatCode>
                <c:ptCount val="11"/>
                <c:pt idx="0">
                  <c:v>33</c:v>
                </c:pt>
                <c:pt idx="1">
                  <c:v>43</c:v>
                </c:pt>
                <c:pt idx="2">
                  <c:v>52</c:v>
                </c:pt>
                <c:pt idx="3">
                  <c:v>67</c:v>
                </c:pt>
                <c:pt idx="4">
                  <c:v>57</c:v>
                </c:pt>
                <c:pt idx="5">
                  <c:v>77</c:v>
                </c:pt>
                <c:pt idx="6">
                  <c:v>93</c:v>
                </c:pt>
                <c:pt idx="7">
                  <c:v>84</c:v>
                </c:pt>
                <c:pt idx="8">
                  <c:v>99</c:v>
                </c:pt>
                <c:pt idx="9">
                  <c:v>109</c:v>
                </c:pt>
                <c:pt idx="1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73-401F-9BFB-FBAE9F227972}"/>
            </c:ext>
          </c:extLst>
        </c:ser>
        <c:ser>
          <c:idx val="9"/>
          <c:order val="9"/>
          <c:tx>
            <c:strRef>
              <c:f>'V1-Embase-Results'!$A$41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'V1-Embase-Results'!$B$41:$L$41</c:f>
              <c:numCache>
                <c:formatCode>General</c:formatCode>
                <c:ptCount val="11"/>
                <c:pt idx="0">
                  <c:v>59</c:v>
                </c:pt>
                <c:pt idx="1">
                  <c:v>50</c:v>
                </c:pt>
                <c:pt idx="2">
                  <c:v>56</c:v>
                </c:pt>
                <c:pt idx="3">
                  <c:v>84</c:v>
                </c:pt>
                <c:pt idx="4">
                  <c:v>87</c:v>
                </c:pt>
                <c:pt idx="5">
                  <c:v>114</c:v>
                </c:pt>
                <c:pt idx="6">
                  <c:v>158</c:v>
                </c:pt>
                <c:pt idx="7">
                  <c:v>208</c:v>
                </c:pt>
                <c:pt idx="8">
                  <c:v>216</c:v>
                </c:pt>
                <c:pt idx="9">
                  <c:v>240</c:v>
                </c:pt>
                <c:pt idx="10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73-401F-9BFB-FBAE9F227972}"/>
            </c:ext>
          </c:extLst>
        </c:ser>
        <c:ser>
          <c:idx val="10"/>
          <c:order val="10"/>
          <c:tx>
            <c:strRef>
              <c:f>'V1-Embase-Results'!$A$42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'V1-Embase-Results'!$B$42:$L$42</c:f>
              <c:numCache>
                <c:formatCode>General</c:formatCode>
                <c:ptCount val="11"/>
                <c:pt idx="0">
                  <c:v>87</c:v>
                </c:pt>
                <c:pt idx="1">
                  <c:v>86</c:v>
                </c:pt>
                <c:pt idx="2">
                  <c:v>74</c:v>
                </c:pt>
                <c:pt idx="3">
                  <c:v>65</c:v>
                </c:pt>
                <c:pt idx="4">
                  <c:v>94</c:v>
                </c:pt>
                <c:pt idx="5">
                  <c:v>112</c:v>
                </c:pt>
                <c:pt idx="6">
                  <c:v>133</c:v>
                </c:pt>
                <c:pt idx="7">
                  <c:v>112</c:v>
                </c:pt>
                <c:pt idx="8">
                  <c:v>205</c:v>
                </c:pt>
                <c:pt idx="9">
                  <c:v>183</c:v>
                </c:pt>
                <c:pt idx="1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73-401F-9BFB-FBAE9F227972}"/>
            </c:ext>
          </c:extLst>
        </c:ser>
        <c:ser>
          <c:idx val="11"/>
          <c:order val="11"/>
          <c:tx>
            <c:strRef>
              <c:f>'V1-Embase-Results'!$A$43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'V1-Embase-Results'!$B$43:$L$43</c:f>
              <c:numCache>
                <c:formatCode>General</c:formatCode>
                <c:ptCount val="11"/>
                <c:pt idx="0">
                  <c:v>166</c:v>
                </c:pt>
                <c:pt idx="1">
                  <c:v>187</c:v>
                </c:pt>
                <c:pt idx="2">
                  <c:v>134</c:v>
                </c:pt>
                <c:pt idx="3">
                  <c:v>124</c:v>
                </c:pt>
                <c:pt idx="4">
                  <c:v>183</c:v>
                </c:pt>
                <c:pt idx="5">
                  <c:v>160</c:v>
                </c:pt>
                <c:pt idx="6">
                  <c:v>188</c:v>
                </c:pt>
                <c:pt idx="7">
                  <c:v>211</c:v>
                </c:pt>
                <c:pt idx="8">
                  <c:v>214</c:v>
                </c:pt>
                <c:pt idx="9">
                  <c:v>226</c:v>
                </c:pt>
                <c:pt idx="10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073-401F-9BFB-FBAE9F227972}"/>
            </c:ext>
          </c:extLst>
        </c:ser>
        <c:ser>
          <c:idx val="12"/>
          <c:order val="12"/>
          <c:tx>
            <c:strRef>
              <c:f>'V1-Embase-Results'!$A$44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'V1-Embase-Results'!$B$44:$L$44</c:f>
              <c:numCache>
                <c:formatCode>General</c:formatCode>
                <c:ptCount val="11"/>
                <c:pt idx="0">
                  <c:v>24</c:v>
                </c:pt>
                <c:pt idx="1">
                  <c:v>46</c:v>
                </c:pt>
                <c:pt idx="2">
                  <c:v>38</c:v>
                </c:pt>
                <c:pt idx="3">
                  <c:v>33</c:v>
                </c:pt>
                <c:pt idx="4">
                  <c:v>56</c:v>
                </c:pt>
                <c:pt idx="5">
                  <c:v>79</c:v>
                </c:pt>
                <c:pt idx="6">
                  <c:v>97</c:v>
                </c:pt>
                <c:pt idx="7">
                  <c:v>102</c:v>
                </c:pt>
                <c:pt idx="8">
                  <c:v>95</c:v>
                </c:pt>
                <c:pt idx="9">
                  <c:v>103</c:v>
                </c:pt>
                <c:pt idx="1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73-401F-9BFB-FBAE9F22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A-466B-BB1C-9719C78FB31F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A-466B-BB1C-9719C78FB31F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FA-466B-BB1C-9719C78FB31F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FA-466B-BB1C-9719C78FB31F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FA-466B-BB1C-9719C78FB31F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FA-466B-BB1C-9719C78FB31F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FA-466B-BB1C-9719C78FB31F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FA-466B-BB1C-9719C78FB31F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FA-466B-BB1C-9719C78FB31F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FA-466B-BB1C-9719C78FB31F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FA-466B-BB1C-9719C78FB31F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FA-466B-BB1C-9719C78FB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ysClr val="windowText" lastClr="000000"/>
                </a:solidFill>
              </a:rPr>
              <a:t>Figure 1A: Total Number of EHR Publications Over Time (MEDLINE and Embase)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8.7305234705583965E-3"/>
          <c:y val="2.0390029399775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'V1-Medline-Results'!$A$49</c:f>
              <c:strCache>
                <c:ptCount val="1"/>
                <c:pt idx="0">
                  <c:v>MEDLINE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'V1-Medline-Results'!$B$48:$L$48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'V1-Medline-Results'!$B$49:$L$49</c:f>
              <c:numCache>
                <c:formatCode>General</c:formatCode>
                <c:ptCount val="11"/>
                <c:pt idx="0">
                  <c:v>1613</c:v>
                </c:pt>
                <c:pt idx="1">
                  <c:v>1737</c:v>
                </c:pt>
                <c:pt idx="2">
                  <c:v>1658</c:v>
                </c:pt>
                <c:pt idx="3">
                  <c:v>1602</c:v>
                </c:pt>
                <c:pt idx="4">
                  <c:v>1714</c:v>
                </c:pt>
                <c:pt idx="5">
                  <c:v>1906</c:v>
                </c:pt>
                <c:pt idx="6">
                  <c:v>2197</c:v>
                </c:pt>
                <c:pt idx="7">
                  <c:v>1883</c:v>
                </c:pt>
                <c:pt idx="8">
                  <c:v>1369</c:v>
                </c:pt>
                <c:pt idx="9">
                  <c:v>1305</c:v>
                </c:pt>
                <c:pt idx="10">
                  <c:v>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4-4150-A31A-A59A7D7A9D1C}"/>
            </c:ext>
          </c:extLst>
        </c:ser>
        <c:ser>
          <c:idx val="1"/>
          <c:order val="1"/>
          <c:tx>
            <c:strRef>
              <c:f>'V1-Medline-Results'!$A$50</c:f>
              <c:strCache>
                <c:ptCount val="1"/>
                <c:pt idx="0">
                  <c:v>Embase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'V1-Medline-Results'!$B$48:$L$48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'V1-Medline-Results'!$B$50:$L$50</c:f>
              <c:numCache>
                <c:formatCode>General</c:formatCode>
                <c:ptCount val="11"/>
                <c:pt idx="0">
                  <c:v>2460</c:v>
                </c:pt>
                <c:pt idx="1">
                  <c:v>2620</c:v>
                </c:pt>
                <c:pt idx="2">
                  <c:v>2393</c:v>
                </c:pt>
                <c:pt idx="3">
                  <c:v>2379</c:v>
                </c:pt>
                <c:pt idx="4">
                  <c:v>2772</c:v>
                </c:pt>
                <c:pt idx="5">
                  <c:v>3242</c:v>
                </c:pt>
                <c:pt idx="6">
                  <c:v>3836</c:v>
                </c:pt>
                <c:pt idx="7">
                  <c:v>4141</c:v>
                </c:pt>
                <c:pt idx="8">
                  <c:v>4565</c:v>
                </c:pt>
                <c:pt idx="9">
                  <c:v>4634</c:v>
                </c:pt>
                <c:pt idx="10">
                  <c:v>4550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4-4150-A31A-A59A7D7A9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994965888"/>
        <c:axId val="1994967808"/>
      </c:barChart>
      <c:catAx>
        <c:axId val="1994965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7808"/>
        <c:crosses val="autoZero"/>
        <c:auto val="1"/>
        <c:lblAlgn val="ctr"/>
        <c:lblOffset val="100"/>
        <c:noMultiLvlLbl val="0"/>
      </c:catAx>
      <c:valAx>
        <c:axId val="1994967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4850843060959796E-3"/>
          <c:y val="0.27187594971681173"/>
          <c:w val="6.8882488910676054E-2"/>
          <c:h val="0.50294377676474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ysClr val="windowText" lastClr="000000"/>
                </a:solidFill>
              </a:rPr>
              <a:t>Figure 2A: Total Number of EHR Publications Over Time (MEDLINE and Embase)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8.3495034910519451E-3"/>
          <c:y val="1.7077459501544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'V2-Medline-Results'!$A$49</c:f>
              <c:strCache>
                <c:ptCount val="1"/>
                <c:pt idx="0">
                  <c:v>MEDLINE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'V2-Medline-Results'!$B$48:$L$48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'V2-Medline-Results'!$B$49:$L$49</c:f>
              <c:numCache>
                <c:formatCode>General</c:formatCode>
                <c:ptCount val="11"/>
                <c:pt idx="0">
                  <c:v>1182</c:v>
                </c:pt>
                <c:pt idx="1">
                  <c:v>1277</c:v>
                </c:pt>
                <c:pt idx="2">
                  <c:v>1075</c:v>
                </c:pt>
                <c:pt idx="3">
                  <c:v>932</c:v>
                </c:pt>
                <c:pt idx="4">
                  <c:v>975</c:v>
                </c:pt>
                <c:pt idx="5">
                  <c:v>1003</c:v>
                </c:pt>
                <c:pt idx="6">
                  <c:v>904</c:v>
                </c:pt>
                <c:pt idx="7">
                  <c:v>611</c:v>
                </c:pt>
                <c:pt idx="8">
                  <c:v>341</c:v>
                </c:pt>
                <c:pt idx="9">
                  <c:v>310</c:v>
                </c:pt>
                <c:pt idx="10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D-46B5-B473-9E2704DC3618}"/>
            </c:ext>
          </c:extLst>
        </c:ser>
        <c:ser>
          <c:idx val="1"/>
          <c:order val="1"/>
          <c:tx>
            <c:strRef>
              <c:f>'V2-Medline-Results'!$A$50</c:f>
              <c:strCache>
                <c:ptCount val="1"/>
                <c:pt idx="0">
                  <c:v>Embase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'V2-Medline-Results'!$B$48:$L$48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'V2-Medline-Results'!$B$50:$L$50</c:f>
              <c:numCache>
                <c:formatCode>General</c:formatCode>
                <c:ptCount val="11"/>
                <c:pt idx="0">
                  <c:v>2141</c:v>
                </c:pt>
                <c:pt idx="1">
                  <c:v>2222</c:v>
                </c:pt>
                <c:pt idx="2">
                  <c:v>1971</c:v>
                </c:pt>
                <c:pt idx="3">
                  <c:v>1879</c:v>
                </c:pt>
                <c:pt idx="4">
                  <c:v>2172</c:v>
                </c:pt>
                <c:pt idx="5">
                  <c:v>2640</c:v>
                </c:pt>
                <c:pt idx="6">
                  <c:v>3106</c:v>
                </c:pt>
                <c:pt idx="7">
                  <c:v>3412</c:v>
                </c:pt>
                <c:pt idx="8">
                  <c:v>3848</c:v>
                </c:pt>
                <c:pt idx="9">
                  <c:v>3973</c:v>
                </c:pt>
                <c:pt idx="10">
                  <c:v>4014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D-46B5-B473-9E2704DC3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994965888"/>
        <c:axId val="1994967808"/>
      </c:barChart>
      <c:catAx>
        <c:axId val="1994965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7808"/>
        <c:crosses val="autoZero"/>
        <c:auto val="1"/>
        <c:lblAlgn val="ctr"/>
        <c:lblOffset val="100"/>
        <c:noMultiLvlLbl val="0"/>
      </c:catAx>
      <c:valAx>
        <c:axId val="1994967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4850843060959796E-3"/>
          <c:y val="0.27187594971681173"/>
          <c:w val="6.8882488910676054E-2"/>
          <c:h val="0.50294377676474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Figure 2B: Proportion of EHR Publications Over Time by</a:t>
            </a:r>
            <a:r>
              <a:rPr lang="en-US" sz="1800" b="1" baseline="0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zh-CN" sz="1800" b="1" i="0" u="none" strike="noStrike" kern="1200" spc="0" baseline="0">
                <a:solidFill>
                  <a:sysClr val="windowText" lastClr="000000"/>
                </a:solidFill>
              </a:rPr>
              <a:t>Study Population</a:t>
            </a: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 </a:t>
            </a: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 (</a:t>
            </a:r>
            <a:r>
              <a:rPr lang="en-US" altLang="zh-CN" sz="1800" b="1">
                <a:solidFill>
                  <a:sysClr val="windowText" lastClr="000000"/>
                </a:solidFill>
                <a:latin typeface="+mn-lt"/>
              </a:rPr>
              <a:t>MEDLINE</a:t>
            </a: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)</a:t>
            </a:r>
          </a:p>
        </c:rich>
      </c:tx>
      <c:layout>
        <c:manualLayout>
          <c:xMode val="edge"/>
          <c:yMode val="edge"/>
          <c:x val="1.3161913223830309E-2"/>
          <c:y val="2.4930401508553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'V2-Medline-Results'!$A$32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'V2-Medline-Results'!$B$32:$L$32</c:f>
              <c:numCache>
                <c:formatCode>General</c:formatCode>
                <c:ptCount val="11"/>
                <c:pt idx="0">
                  <c:v>696</c:v>
                </c:pt>
                <c:pt idx="1">
                  <c:v>674</c:v>
                </c:pt>
                <c:pt idx="2">
                  <c:v>593</c:v>
                </c:pt>
                <c:pt idx="3">
                  <c:v>466</c:v>
                </c:pt>
                <c:pt idx="4">
                  <c:v>498</c:v>
                </c:pt>
                <c:pt idx="5">
                  <c:v>448</c:v>
                </c:pt>
                <c:pt idx="6">
                  <c:v>419</c:v>
                </c:pt>
                <c:pt idx="7">
                  <c:v>265</c:v>
                </c:pt>
                <c:pt idx="8">
                  <c:v>130</c:v>
                </c:pt>
                <c:pt idx="9">
                  <c:v>127</c:v>
                </c:pt>
                <c:pt idx="10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E-40A9-B435-44CB78CDCD19}"/>
            </c:ext>
          </c:extLst>
        </c:ser>
        <c:ser>
          <c:idx val="1"/>
          <c:order val="1"/>
          <c:tx>
            <c:strRef>
              <c:f>'V2-Medline-Results'!$A$33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'V2-Medline-Results'!$B$33:$L$33</c:f>
              <c:numCache>
                <c:formatCode>General</c:formatCode>
                <c:ptCount val="11"/>
                <c:pt idx="0">
                  <c:v>48</c:v>
                </c:pt>
                <c:pt idx="1">
                  <c:v>60</c:v>
                </c:pt>
                <c:pt idx="2">
                  <c:v>42</c:v>
                </c:pt>
                <c:pt idx="3">
                  <c:v>49</c:v>
                </c:pt>
                <c:pt idx="4">
                  <c:v>39</c:v>
                </c:pt>
                <c:pt idx="5">
                  <c:v>52</c:v>
                </c:pt>
                <c:pt idx="6">
                  <c:v>48</c:v>
                </c:pt>
                <c:pt idx="7">
                  <c:v>37</c:v>
                </c:pt>
                <c:pt idx="8">
                  <c:v>17</c:v>
                </c:pt>
                <c:pt idx="9">
                  <c:v>16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E-40A9-B435-44CB78CDCD19}"/>
            </c:ext>
          </c:extLst>
        </c:ser>
        <c:ser>
          <c:idx val="2"/>
          <c:order val="2"/>
          <c:tx>
            <c:strRef>
              <c:f>'V2-Medline-Results'!$A$34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'V2-Medline-Results'!$B$34:$L$34</c:f>
              <c:numCache>
                <c:formatCode>General</c:formatCode>
                <c:ptCount val="11"/>
                <c:pt idx="0">
                  <c:v>92</c:v>
                </c:pt>
                <c:pt idx="1">
                  <c:v>105</c:v>
                </c:pt>
                <c:pt idx="2">
                  <c:v>79</c:v>
                </c:pt>
                <c:pt idx="3">
                  <c:v>96</c:v>
                </c:pt>
                <c:pt idx="4">
                  <c:v>106</c:v>
                </c:pt>
                <c:pt idx="5">
                  <c:v>115</c:v>
                </c:pt>
                <c:pt idx="6">
                  <c:v>93</c:v>
                </c:pt>
                <c:pt idx="7">
                  <c:v>65</c:v>
                </c:pt>
                <c:pt idx="8">
                  <c:v>40</c:v>
                </c:pt>
                <c:pt idx="9">
                  <c:v>27</c:v>
                </c:pt>
                <c:pt idx="1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E-40A9-B435-44CB78CDCD19}"/>
            </c:ext>
          </c:extLst>
        </c:ser>
        <c:ser>
          <c:idx val="3"/>
          <c:order val="3"/>
          <c:tx>
            <c:strRef>
              <c:f>'V2-Medline-Results'!$A$35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'V2-Medline-Results'!$B$35:$L$35</c:f>
              <c:numCache>
                <c:formatCode>General</c:formatCode>
                <c:ptCount val="11"/>
                <c:pt idx="0">
                  <c:v>184</c:v>
                </c:pt>
                <c:pt idx="1">
                  <c:v>225</c:v>
                </c:pt>
                <c:pt idx="2">
                  <c:v>169</c:v>
                </c:pt>
                <c:pt idx="3">
                  <c:v>147</c:v>
                </c:pt>
                <c:pt idx="4">
                  <c:v>146</c:v>
                </c:pt>
                <c:pt idx="5">
                  <c:v>141</c:v>
                </c:pt>
                <c:pt idx="6">
                  <c:v>117</c:v>
                </c:pt>
                <c:pt idx="7">
                  <c:v>86</c:v>
                </c:pt>
                <c:pt idx="8">
                  <c:v>53</c:v>
                </c:pt>
                <c:pt idx="9">
                  <c:v>49</c:v>
                </c:pt>
                <c:pt idx="10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8E-40A9-B435-44CB78CDCD19}"/>
            </c:ext>
          </c:extLst>
        </c:ser>
        <c:ser>
          <c:idx val="4"/>
          <c:order val="4"/>
          <c:tx>
            <c:strRef>
              <c:f>'V2-Medline-Results'!$A$36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'V2-Medline-Results'!$B$36:$L$36</c:f>
              <c:numCache>
                <c:formatCode>General</c:formatCode>
                <c:ptCount val="11"/>
                <c:pt idx="0">
                  <c:v>8</c:v>
                </c:pt>
                <c:pt idx="1">
                  <c:v>22</c:v>
                </c:pt>
                <c:pt idx="2">
                  <c:v>18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50</c:v>
                </c:pt>
                <c:pt idx="7">
                  <c:v>27</c:v>
                </c:pt>
                <c:pt idx="8">
                  <c:v>20</c:v>
                </c:pt>
                <c:pt idx="9">
                  <c:v>17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8E-40A9-B435-44CB78CDCD19}"/>
            </c:ext>
          </c:extLst>
        </c:ser>
        <c:ser>
          <c:idx val="5"/>
          <c:order val="5"/>
          <c:tx>
            <c:strRef>
              <c:f>'V2-Medline-Results'!$A$37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'V2-Medline-Results'!$B$37:$L$37</c:f>
              <c:numCache>
                <c:formatCode>General</c:formatCode>
                <c:ptCount val="11"/>
                <c:pt idx="0">
                  <c:v>22</c:v>
                </c:pt>
                <c:pt idx="1">
                  <c:v>44</c:v>
                </c:pt>
                <c:pt idx="2">
                  <c:v>42</c:v>
                </c:pt>
                <c:pt idx="3">
                  <c:v>26</c:v>
                </c:pt>
                <c:pt idx="4">
                  <c:v>29</c:v>
                </c:pt>
                <c:pt idx="5">
                  <c:v>34</c:v>
                </c:pt>
                <c:pt idx="6">
                  <c:v>33</c:v>
                </c:pt>
                <c:pt idx="7">
                  <c:v>31</c:v>
                </c:pt>
                <c:pt idx="8">
                  <c:v>14</c:v>
                </c:pt>
                <c:pt idx="9">
                  <c:v>13</c:v>
                </c:pt>
                <c:pt idx="1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8E-40A9-B435-44CB78CDCD19}"/>
            </c:ext>
          </c:extLst>
        </c:ser>
        <c:ser>
          <c:idx val="6"/>
          <c:order val="6"/>
          <c:tx>
            <c:strRef>
              <c:f>'V2-Medline-Results'!$A$38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'V2-Medline-Results'!$B$38:$L$38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7</c:v>
                </c:pt>
                <c:pt idx="5">
                  <c:v>13</c:v>
                </c:pt>
                <c:pt idx="6">
                  <c:v>15</c:v>
                </c:pt>
                <c:pt idx="7">
                  <c:v>10</c:v>
                </c:pt>
                <c:pt idx="8">
                  <c:v>11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8E-40A9-B435-44CB78CDCD19}"/>
            </c:ext>
          </c:extLst>
        </c:ser>
        <c:ser>
          <c:idx val="7"/>
          <c:order val="7"/>
          <c:tx>
            <c:strRef>
              <c:f>'V2-Medline-Results'!$A$39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'V2-Medline-Results'!$B$39:$L$39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7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8E-40A9-B435-44CB78CDCD19}"/>
            </c:ext>
          </c:extLst>
        </c:ser>
        <c:ser>
          <c:idx val="8"/>
          <c:order val="8"/>
          <c:tx>
            <c:strRef>
              <c:f>'V2-Medline-Results'!$A$40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'V2-Medline-Results'!$B$40:$L$40</c:f>
              <c:numCache>
                <c:formatCode>General</c:formatCode>
                <c:ptCount val="11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28</c:v>
                </c:pt>
                <c:pt idx="7">
                  <c:v>20</c:v>
                </c:pt>
                <c:pt idx="8">
                  <c:v>12</c:v>
                </c:pt>
                <c:pt idx="9">
                  <c:v>13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8E-40A9-B435-44CB78CDCD19}"/>
            </c:ext>
          </c:extLst>
        </c:ser>
        <c:ser>
          <c:idx val="9"/>
          <c:order val="9"/>
          <c:tx>
            <c:strRef>
              <c:f>'V2-Medline-Results'!$A$41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'V2-Medline-Results'!$B$41:$L$41</c:f>
              <c:numCache>
                <c:formatCode>General</c:formatCode>
                <c:ptCount val="11"/>
                <c:pt idx="0">
                  <c:v>26</c:v>
                </c:pt>
                <c:pt idx="1">
                  <c:v>18</c:v>
                </c:pt>
                <c:pt idx="2">
                  <c:v>19</c:v>
                </c:pt>
                <c:pt idx="3">
                  <c:v>27</c:v>
                </c:pt>
                <c:pt idx="4">
                  <c:v>20</c:v>
                </c:pt>
                <c:pt idx="5">
                  <c:v>28</c:v>
                </c:pt>
                <c:pt idx="6">
                  <c:v>29</c:v>
                </c:pt>
                <c:pt idx="7">
                  <c:v>15</c:v>
                </c:pt>
                <c:pt idx="8">
                  <c:v>13</c:v>
                </c:pt>
                <c:pt idx="9">
                  <c:v>13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8E-40A9-B435-44CB78CDCD19}"/>
            </c:ext>
          </c:extLst>
        </c:ser>
        <c:ser>
          <c:idx val="10"/>
          <c:order val="10"/>
          <c:tx>
            <c:strRef>
              <c:f>'V2-Medline-Results'!$A$42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'V2-Medline-Results'!$B$42:$L$42</c:f>
              <c:numCache>
                <c:formatCode>General</c:formatCode>
                <c:ptCount val="11"/>
                <c:pt idx="0">
                  <c:v>50</c:v>
                </c:pt>
                <c:pt idx="1">
                  <c:v>43</c:v>
                </c:pt>
                <c:pt idx="2">
                  <c:v>38</c:v>
                </c:pt>
                <c:pt idx="3">
                  <c:v>39</c:v>
                </c:pt>
                <c:pt idx="4">
                  <c:v>24</c:v>
                </c:pt>
                <c:pt idx="5">
                  <c:v>53</c:v>
                </c:pt>
                <c:pt idx="6">
                  <c:v>24</c:v>
                </c:pt>
                <c:pt idx="7">
                  <c:v>31</c:v>
                </c:pt>
                <c:pt idx="8">
                  <c:v>23</c:v>
                </c:pt>
                <c:pt idx="9">
                  <c:v>19</c:v>
                </c:pt>
                <c:pt idx="1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8E-40A9-B435-44CB78CDCD19}"/>
            </c:ext>
          </c:extLst>
        </c:ser>
        <c:ser>
          <c:idx val="11"/>
          <c:order val="11"/>
          <c:tx>
            <c:strRef>
              <c:f>'V2-Medline-Results'!$A$43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'V2-Medline-Results'!$B$43:$L$43</c:f>
              <c:numCache>
                <c:formatCode>General</c:formatCode>
                <c:ptCount val="11"/>
                <c:pt idx="0">
                  <c:v>27</c:v>
                </c:pt>
                <c:pt idx="1">
                  <c:v>25</c:v>
                </c:pt>
                <c:pt idx="2">
                  <c:v>33</c:v>
                </c:pt>
                <c:pt idx="3">
                  <c:v>19</c:v>
                </c:pt>
                <c:pt idx="4">
                  <c:v>29</c:v>
                </c:pt>
                <c:pt idx="5">
                  <c:v>19</c:v>
                </c:pt>
                <c:pt idx="6">
                  <c:v>15</c:v>
                </c:pt>
                <c:pt idx="7">
                  <c:v>9</c:v>
                </c:pt>
                <c:pt idx="8">
                  <c:v>0</c:v>
                </c:pt>
                <c:pt idx="9">
                  <c:v>6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8E-40A9-B435-44CB78CDCD19}"/>
            </c:ext>
          </c:extLst>
        </c:ser>
        <c:ser>
          <c:idx val="12"/>
          <c:order val="12"/>
          <c:tx>
            <c:strRef>
              <c:f>'V2-Medline-Results'!$A$44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'V2-Medline-Results'!$B$44:$L$44</c:f>
              <c:numCache>
                <c:formatCode>General</c:formatCode>
                <c:ptCount val="11"/>
                <c:pt idx="0">
                  <c:v>6</c:v>
                </c:pt>
                <c:pt idx="1">
                  <c:v>32</c:v>
                </c:pt>
                <c:pt idx="2">
                  <c:v>13</c:v>
                </c:pt>
                <c:pt idx="3">
                  <c:v>7</c:v>
                </c:pt>
                <c:pt idx="4">
                  <c:v>18</c:v>
                </c:pt>
                <c:pt idx="5">
                  <c:v>16</c:v>
                </c:pt>
                <c:pt idx="6">
                  <c:v>26</c:v>
                </c:pt>
                <c:pt idx="7">
                  <c:v>9</c:v>
                </c:pt>
                <c:pt idx="8">
                  <c:v>5</c:v>
                </c:pt>
                <c:pt idx="9">
                  <c:v>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8E-40A9-B435-44CB78CDC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9-4352-ADA3-7C6841C37125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9-4352-ADA3-7C6841C37125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09-4352-ADA3-7C6841C37125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09-4352-ADA3-7C6841C37125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09-4352-ADA3-7C6841C37125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09-4352-ADA3-7C6841C37125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09-4352-ADA3-7C6841C37125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09-4352-ADA3-7C6841C37125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09-4352-ADA3-7C6841C37125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09-4352-ADA3-7C6841C37125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09-4352-ADA3-7C6841C37125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09-4352-ADA3-7C6841C37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Figure 2C: Proportion of EHR Publications Over Time by </a:t>
            </a:r>
            <a:r>
              <a:rPr lang="en-US" altLang="zh-CN" sz="1800" b="1" i="0" u="none" strike="noStrike" kern="1200" spc="0" baseline="0">
                <a:solidFill>
                  <a:sysClr val="windowText" lastClr="000000"/>
                </a:solidFill>
              </a:rPr>
              <a:t>Study Population</a:t>
            </a: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  (Embase)</a:t>
            </a:r>
          </a:p>
        </c:rich>
      </c:tx>
      <c:layout>
        <c:manualLayout>
          <c:xMode val="edge"/>
          <c:yMode val="edge"/>
          <c:x val="1.4418625761898269E-2"/>
          <c:y val="2.8462534548672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'V2-Embase-Results'!$A$32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'V2-Embase-Results'!$B$32:$L$32</c:f>
              <c:numCache>
                <c:formatCode>General</c:formatCode>
                <c:ptCount val="11"/>
                <c:pt idx="0">
                  <c:v>1071</c:v>
                </c:pt>
                <c:pt idx="1">
                  <c:v>1066</c:v>
                </c:pt>
                <c:pt idx="2">
                  <c:v>957</c:v>
                </c:pt>
                <c:pt idx="3">
                  <c:v>847</c:v>
                </c:pt>
                <c:pt idx="4">
                  <c:v>1027</c:v>
                </c:pt>
                <c:pt idx="5">
                  <c:v>1215</c:v>
                </c:pt>
                <c:pt idx="6">
                  <c:v>1387</c:v>
                </c:pt>
                <c:pt idx="7">
                  <c:v>1541</c:v>
                </c:pt>
                <c:pt idx="8">
                  <c:v>1619</c:v>
                </c:pt>
                <c:pt idx="9">
                  <c:v>1695</c:v>
                </c:pt>
                <c:pt idx="10">
                  <c:v>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4-4DAD-8475-913B7C42A020}"/>
            </c:ext>
          </c:extLst>
        </c:ser>
        <c:ser>
          <c:idx val="1"/>
          <c:order val="1"/>
          <c:tx>
            <c:strRef>
              <c:f>'V2-Embase-Results'!$A$33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'V2-Embase-Results'!$B$33:$L$33</c:f>
              <c:numCache>
                <c:formatCode>General</c:formatCode>
                <c:ptCount val="11"/>
                <c:pt idx="0">
                  <c:v>94</c:v>
                </c:pt>
                <c:pt idx="1">
                  <c:v>122</c:v>
                </c:pt>
                <c:pt idx="2">
                  <c:v>93</c:v>
                </c:pt>
                <c:pt idx="3">
                  <c:v>89</c:v>
                </c:pt>
                <c:pt idx="4">
                  <c:v>99</c:v>
                </c:pt>
                <c:pt idx="5">
                  <c:v>117</c:v>
                </c:pt>
                <c:pt idx="6">
                  <c:v>146</c:v>
                </c:pt>
                <c:pt idx="7">
                  <c:v>136</c:v>
                </c:pt>
                <c:pt idx="8">
                  <c:v>142</c:v>
                </c:pt>
                <c:pt idx="9">
                  <c:v>132</c:v>
                </c:pt>
                <c:pt idx="1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4-4DAD-8475-913B7C42A020}"/>
            </c:ext>
          </c:extLst>
        </c:ser>
        <c:ser>
          <c:idx val="2"/>
          <c:order val="2"/>
          <c:tx>
            <c:strRef>
              <c:f>'V2-Embase-Results'!$A$34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'V2-Embase-Results'!$B$34:$L$34</c:f>
              <c:numCache>
                <c:formatCode>General</c:formatCode>
                <c:ptCount val="11"/>
                <c:pt idx="0">
                  <c:v>219</c:v>
                </c:pt>
                <c:pt idx="1">
                  <c:v>218</c:v>
                </c:pt>
                <c:pt idx="2">
                  <c:v>197</c:v>
                </c:pt>
                <c:pt idx="3">
                  <c:v>201</c:v>
                </c:pt>
                <c:pt idx="4">
                  <c:v>196</c:v>
                </c:pt>
                <c:pt idx="5">
                  <c:v>260</c:v>
                </c:pt>
                <c:pt idx="6">
                  <c:v>241</c:v>
                </c:pt>
                <c:pt idx="7">
                  <c:v>335</c:v>
                </c:pt>
                <c:pt idx="8">
                  <c:v>382</c:v>
                </c:pt>
                <c:pt idx="9">
                  <c:v>443</c:v>
                </c:pt>
                <c:pt idx="1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4-4DAD-8475-913B7C42A020}"/>
            </c:ext>
          </c:extLst>
        </c:ser>
        <c:ser>
          <c:idx val="3"/>
          <c:order val="3"/>
          <c:tx>
            <c:strRef>
              <c:f>'V2-Embase-Results'!$A$35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'V2-Embase-Results'!$B$35:$L$35</c:f>
              <c:numCache>
                <c:formatCode>General</c:formatCode>
                <c:ptCount val="11"/>
                <c:pt idx="0">
                  <c:v>318</c:v>
                </c:pt>
                <c:pt idx="1">
                  <c:v>316</c:v>
                </c:pt>
                <c:pt idx="2">
                  <c:v>276</c:v>
                </c:pt>
                <c:pt idx="3">
                  <c:v>264</c:v>
                </c:pt>
                <c:pt idx="4">
                  <c:v>271</c:v>
                </c:pt>
                <c:pt idx="5">
                  <c:v>308</c:v>
                </c:pt>
                <c:pt idx="6">
                  <c:v>364</c:v>
                </c:pt>
                <c:pt idx="7">
                  <c:v>400</c:v>
                </c:pt>
                <c:pt idx="8">
                  <c:v>526</c:v>
                </c:pt>
                <c:pt idx="9">
                  <c:v>489</c:v>
                </c:pt>
                <c:pt idx="10">
                  <c:v>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C4-4DAD-8475-913B7C42A020}"/>
            </c:ext>
          </c:extLst>
        </c:ser>
        <c:ser>
          <c:idx val="4"/>
          <c:order val="4"/>
          <c:tx>
            <c:strRef>
              <c:f>'V2-Embase-Results'!$A$36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'V2-Embase-Results'!$B$36:$L$36</c:f>
              <c:numCache>
                <c:formatCode>General</c:formatCode>
                <c:ptCount val="11"/>
                <c:pt idx="0">
                  <c:v>34</c:v>
                </c:pt>
                <c:pt idx="1">
                  <c:v>35</c:v>
                </c:pt>
                <c:pt idx="2">
                  <c:v>45</c:v>
                </c:pt>
                <c:pt idx="3">
                  <c:v>45</c:v>
                </c:pt>
                <c:pt idx="4">
                  <c:v>70</c:v>
                </c:pt>
                <c:pt idx="5">
                  <c:v>99</c:v>
                </c:pt>
                <c:pt idx="6">
                  <c:v>199</c:v>
                </c:pt>
                <c:pt idx="7">
                  <c:v>167</c:v>
                </c:pt>
                <c:pt idx="8">
                  <c:v>170</c:v>
                </c:pt>
                <c:pt idx="9">
                  <c:v>182</c:v>
                </c:pt>
                <c:pt idx="1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4-4DAD-8475-913B7C42A020}"/>
            </c:ext>
          </c:extLst>
        </c:ser>
        <c:ser>
          <c:idx val="5"/>
          <c:order val="5"/>
          <c:tx>
            <c:strRef>
              <c:f>'V2-Embase-Results'!$A$37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'V2-Embase-Results'!$B$37:$L$37</c:f>
              <c:numCache>
                <c:formatCode>General</c:formatCode>
                <c:ptCount val="11"/>
                <c:pt idx="0">
                  <c:v>48</c:v>
                </c:pt>
                <c:pt idx="1">
                  <c:v>76</c:v>
                </c:pt>
                <c:pt idx="2">
                  <c:v>74</c:v>
                </c:pt>
                <c:pt idx="3">
                  <c:v>85</c:v>
                </c:pt>
                <c:pt idx="4">
                  <c:v>82</c:v>
                </c:pt>
                <c:pt idx="5">
                  <c:v>105</c:v>
                </c:pt>
                <c:pt idx="6">
                  <c:v>96</c:v>
                </c:pt>
                <c:pt idx="7">
                  <c:v>134</c:v>
                </c:pt>
                <c:pt idx="8">
                  <c:v>160</c:v>
                </c:pt>
                <c:pt idx="9">
                  <c:v>169</c:v>
                </c:pt>
                <c:pt idx="10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C4-4DAD-8475-913B7C42A020}"/>
            </c:ext>
          </c:extLst>
        </c:ser>
        <c:ser>
          <c:idx val="6"/>
          <c:order val="6"/>
          <c:tx>
            <c:strRef>
              <c:f>'V2-Embase-Results'!$A$38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'V2-Embase-Results'!$B$38:$L$38</c:f>
              <c:numCache>
                <c:formatCode>General</c:formatCode>
                <c:ptCount val="11"/>
                <c:pt idx="0">
                  <c:v>14</c:v>
                </c:pt>
                <c:pt idx="1">
                  <c:v>20</c:v>
                </c:pt>
                <c:pt idx="2">
                  <c:v>27</c:v>
                </c:pt>
                <c:pt idx="3">
                  <c:v>31</c:v>
                </c:pt>
                <c:pt idx="4">
                  <c:v>29</c:v>
                </c:pt>
                <c:pt idx="5">
                  <c:v>42</c:v>
                </c:pt>
                <c:pt idx="6">
                  <c:v>65</c:v>
                </c:pt>
                <c:pt idx="7">
                  <c:v>73</c:v>
                </c:pt>
                <c:pt idx="8">
                  <c:v>95</c:v>
                </c:pt>
                <c:pt idx="9">
                  <c:v>76</c:v>
                </c:pt>
                <c:pt idx="1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C4-4DAD-8475-913B7C42A020}"/>
            </c:ext>
          </c:extLst>
        </c:ser>
        <c:ser>
          <c:idx val="7"/>
          <c:order val="7"/>
          <c:tx>
            <c:strRef>
              <c:f>'V2-Embase-Results'!$A$39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'V2-Embase-Results'!$B$39:$L$39</c:f>
              <c:numCache>
                <c:formatCode>General</c:formatCode>
                <c:ptCount val="11"/>
                <c:pt idx="0">
                  <c:v>24</c:v>
                </c:pt>
                <c:pt idx="1">
                  <c:v>27</c:v>
                </c:pt>
                <c:pt idx="2">
                  <c:v>26</c:v>
                </c:pt>
                <c:pt idx="3">
                  <c:v>31</c:v>
                </c:pt>
                <c:pt idx="4">
                  <c:v>53</c:v>
                </c:pt>
                <c:pt idx="5">
                  <c:v>46</c:v>
                </c:pt>
                <c:pt idx="6">
                  <c:v>67</c:v>
                </c:pt>
                <c:pt idx="7">
                  <c:v>62</c:v>
                </c:pt>
                <c:pt idx="8">
                  <c:v>83</c:v>
                </c:pt>
                <c:pt idx="9">
                  <c:v>92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C4-4DAD-8475-913B7C42A020}"/>
            </c:ext>
          </c:extLst>
        </c:ser>
        <c:ser>
          <c:idx val="8"/>
          <c:order val="8"/>
          <c:tx>
            <c:strRef>
              <c:f>'V2-Embase-Results'!$A$40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'V2-Embase-Results'!$B$40:$L$40</c:f>
              <c:numCache>
                <c:formatCode>General</c:formatCode>
                <c:ptCount val="11"/>
                <c:pt idx="0">
                  <c:v>27</c:v>
                </c:pt>
                <c:pt idx="1">
                  <c:v>38</c:v>
                </c:pt>
                <c:pt idx="2">
                  <c:v>37</c:v>
                </c:pt>
                <c:pt idx="3">
                  <c:v>55</c:v>
                </c:pt>
                <c:pt idx="4">
                  <c:v>41</c:v>
                </c:pt>
                <c:pt idx="5">
                  <c:v>56</c:v>
                </c:pt>
                <c:pt idx="6">
                  <c:v>70</c:v>
                </c:pt>
                <c:pt idx="7">
                  <c:v>64</c:v>
                </c:pt>
                <c:pt idx="8">
                  <c:v>77</c:v>
                </c:pt>
                <c:pt idx="9">
                  <c:v>88</c:v>
                </c:pt>
                <c:pt idx="1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C4-4DAD-8475-913B7C42A020}"/>
            </c:ext>
          </c:extLst>
        </c:ser>
        <c:ser>
          <c:idx val="9"/>
          <c:order val="9"/>
          <c:tx>
            <c:strRef>
              <c:f>'V2-Embase-Results'!$A$41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'V2-Embase-Results'!$B$41:$L$41</c:f>
              <c:numCache>
                <c:formatCode>General</c:formatCode>
                <c:ptCount val="11"/>
                <c:pt idx="0">
                  <c:v>52</c:v>
                </c:pt>
                <c:pt idx="1">
                  <c:v>37</c:v>
                </c:pt>
                <c:pt idx="2">
                  <c:v>45</c:v>
                </c:pt>
                <c:pt idx="3">
                  <c:v>65</c:v>
                </c:pt>
                <c:pt idx="4">
                  <c:v>64</c:v>
                </c:pt>
                <c:pt idx="5">
                  <c:v>88</c:v>
                </c:pt>
                <c:pt idx="6">
                  <c:v>124</c:v>
                </c:pt>
                <c:pt idx="7">
                  <c:v>164</c:v>
                </c:pt>
                <c:pt idx="8">
                  <c:v>174</c:v>
                </c:pt>
                <c:pt idx="9">
                  <c:v>200</c:v>
                </c:pt>
                <c:pt idx="10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C4-4DAD-8475-913B7C42A020}"/>
            </c:ext>
          </c:extLst>
        </c:ser>
        <c:ser>
          <c:idx val="10"/>
          <c:order val="10"/>
          <c:tx>
            <c:strRef>
              <c:f>'V2-Embase-Results'!$A$42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'V2-Embase-Results'!$B$42:$L$42</c:f>
              <c:numCache>
                <c:formatCode>General</c:formatCode>
                <c:ptCount val="11"/>
                <c:pt idx="0">
                  <c:v>82</c:v>
                </c:pt>
                <c:pt idx="1">
                  <c:v>77</c:v>
                </c:pt>
                <c:pt idx="2">
                  <c:v>54</c:v>
                </c:pt>
                <c:pt idx="3">
                  <c:v>53</c:v>
                </c:pt>
                <c:pt idx="4">
                  <c:v>72</c:v>
                </c:pt>
                <c:pt idx="5">
                  <c:v>98</c:v>
                </c:pt>
                <c:pt idx="6">
                  <c:v>109</c:v>
                </c:pt>
                <c:pt idx="7">
                  <c:v>90</c:v>
                </c:pt>
                <c:pt idx="8">
                  <c:v>166</c:v>
                </c:pt>
                <c:pt idx="9">
                  <c:v>146</c:v>
                </c:pt>
                <c:pt idx="1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C4-4DAD-8475-913B7C42A020}"/>
            </c:ext>
          </c:extLst>
        </c:ser>
        <c:ser>
          <c:idx val="11"/>
          <c:order val="11"/>
          <c:tx>
            <c:strRef>
              <c:f>'V2-Embase-Results'!$A$43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'V2-Embase-Results'!$B$43:$L$43</c:f>
              <c:numCache>
                <c:formatCode>General</c:formatCode>
                <c:ptCount val="11"/>
                <c:pt idx="0">
                  <c:v>139</c:v>
                </c:pt>
                <c:pt idx="1">
                  <c:v>147</c:v>
                </c:pt>
                <c:pt idx="2">
                  <c:v>107</c:v>
                </c:pt>
                <c:pt idx="3">
                  <c:v>85</c:v>
                </c:pt>
                <c:pt idx="4">
                  <c:v>119</c:v>
                </c:pt>
                <c:pt idx="5">
                  <c:v>133</c:v>
                </c:pt>
                <c:pt idx="6">
                  <c:v>159</c:v>
                </c:pt>
                <c:pt idx="7">
                  <c:v>165</c:v>
                </c:pt>
                <c:pt idx="8">
                  <c:v>173</c:v>
                </c:pt>
                <c:pt idx="9">
                  <c:v>171</c:v>
                </c:pt>
                <c:pt idx="10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C4-4DAD-8475-913B7C42A020}"/>
            </c:ext>
          </c:extLst>
        </c:ser>
        <c:ser>
          <c:idx val="12"/>
          <c:order val="12"/>
          <c:tx>
            <c:strRef>
              <c:f>'V2-Embase-Results'!$A$44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'V2-Embase-Results'!$B$44:$L$44</c:f>
              <c:numCache>
                <c:formatCode>General</c:formatCode>
                <c:ptCount val="11"/>
                <c:pt idx="0">
                  <c:v>19</c:v>
                </c:pt>
                <c:pt idx="1">
                  <c:v>43</c:v>
                </c:pt>
                <c:pt idx="2">
                  <c:v>33</c:v>
                </c:pt>
                <c:pt idx="3">
                  <c:v>28</c:v>
                </c:pt>
                <c:pt idx="4">
                  <c:v>49</c:v>
                </c:pt>
                <c:pt idx="5">
                  <c:v>73</c:v>
                </c:pt>
                <c:pt idx="6">
                  <c:v>79</c:v>
                </c:pt>
                <c:pt idx="7">
                  <c:v>81</c:v>
                </c:pt>
                <c:pt idx="8">
                  <c:v>81</c:v>
                </c:pt>
                <c:pt idx="9">
                  <c:v>90</c:v>
                </c:pt>
                <c:pt idx="1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C4-4DAD-8475-913B7C42A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498763</xdr:colOff>
      <xdr:row>4</xdr:row>
      <xdr:rowOff>83128</xdr:rowOff>
    </xdr:from>
    <xdr:to>
      <xdr:col>20</xdr:col>
      <xdr:colOff>112221</xdr:colOff>
      <xdr:row>76</xdr:row>
      <xdr:rowOff>159327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5F84D95-19D0-D558-707B-6A2B3B7DE513}"/>
            </a:ext>
          </a:extLst>
        </xdr:cNvPr>
        <xdr:cNvGrpSpPr/>
      </xdr:nvGrpSpPr>
      <xdr:grpSpPr>
        <a:xfrm>
          <a:off x="498763" y="991326"/>
          <a:ext cx="12018109" cy="14430152"/>
          <a:chOff x="83128" y="346364"/>
          <a:chExt cx="11805458" cy="13044054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85957FA8-246F-8A0D-7ED9-9984C15DFAB0}"/>
              </a:ext>
            </a:extLst>
          </xdr:cNvPr>
          <xdr:cNvGrpSpPr/>
        </xdr:nvGrpSpPr>
        <xdr:grpSpPr>
          <a:xfrm>
            <a:off x="110835" y="4641273"/>
            <a:ext cx="11749346" cy="4343400"/>
            <a:chOff x="0" y="381000"/>
            <a:chExt cx="11683537" cy="4572000"/>
          </a:xfrm>
          <a:solidFill>
            <a:schemeClr val="tx2"/>
          </a:solidFill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58EECFE-498A-4B7E-A0BB-D8F0BAA8C3FA}"/>
                </a:ext>
              </a:extLst>
            </xdr:cNvPr>
            <xdr:cNvGraphicFramePr>
              <a:graphicFrameLocks/>
            </xdr:cNvGraphicFramePr>
          </xdr:nvGraphicFramePr>
          <xdr:xfrm>
            <a:off x="0" y="381000"/>
            <a:ext cx="10564585" cy="4572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84451ED6-D678-49FD-AE9B-D9261BC29039}"/>
                </a:ext>
              </a:extLst>
            </xdr:cNvPr>
            <xdr:cNvGraphicFramePr>
              <a:graphicFrameLocks/>
            </xdr:cNvGraphicFramePr>
          </xdr:nvGraphicFramePr>
          <xdr:xfrm>
            <a:off x="10494817" y="813954"/>
            <a:ext cx="1188720" cy="40690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2AA6EC63-9DBB-5F81-3CA7-01513B630BAD}"/>
              </a:ext>
            </a:extLst>
          </xdr:cNvPr>
          <xdr:cNvGrpSpPr/>
        </xdr:nvGrpSpPr>
        <xdr:grpSpPr>
          <a:xfrm>
            <a:off x="83128" y="8998527"/>
            <a:ext cx="11750040" cy="4343400"/>
            <a:chOff x="12209318" y="415636"/>
            <a:chExt cx="11666220" cy="4572000"/>
          </a:xfrm>
        </xdr:grpSpPr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5C353E1-18C2-47A0-B8C7-70F962FCD672}"/>
                </a:ext>
              </a:extLst>
            </xdr:cNvPr>
            <xdr:cNvGraphicFramePr>
              <a:graphicFrameLocks/>
            </xdr:cNvGraphicFramePr>
          </xdr:nvGraphicFramePr>
          <xdr:xfrm>
            <a:off x="12209318" y="415636"/>
            <a:ext cx="10561864" cy="4572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A82B69C7-0B45-42BA-ACF2-42B0236CFE32}"/>
                </a:ext>
              </a:extLst>
            </xdr:cNvPr>
            <xdr:cNvGraphicFramePr>
              <a:graphicFrameLocks/>
            </xdr:cNvGraphicFramePr>
          </xdr:nvGraphicFramePr>
          <xdr:xfrm>
            <a:off x="22686818" y="848591"/>
            <a:ext cx="1188720" cy="40690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8DD81B36-24C9-4DAA-98B3-BE35BE5FBC67}"/>
              </a:ext>
            </a:extLst>
          </xdr:cNvPr>
          <xdr:cNvGraphicFramePr>
            <a:graphicFrameLocks/>
          </xdr:cNvGraphicFramePr>
        </xdr:nvGraphicFramePr>
        <xdr:xfrm>
          <a:off x="138546" y="346364"/>
          <a:ext cx="11750040" cy="4343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14F60B8F-9691-7CB8-2D7E-138ED6E56554}"/>
              </a:ext>
            </a:extLst>
          </xdr:cNvPr>
          <xdr:cNvSpPr/>
        </xdr:nvSpPr>
        <xdr:spPr>
          <a:xfrm>
            <a:off x="138544" y="4696691"/>
            <a:ext cx="11750040" cy="4343400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989D4AB0-7A27-47B9-A7B7-A2EAEEAF155A}"/>
              </a:ext>
            </a:extLst>
          </xdr:cNvPr>
          <xdr:cNvSpPr/>
        </xdr:nvSpPr>
        <xdr:spPr>
          <a:xfrm>
            <a:off x="138546" y="9047018"/>
            <a:ext cx="11750040" cy="4343400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22</xdr:col>
      <xdr:colOff>27708</xdr:colOff>
      <xdr:row>4</xdr:row>
      <xdr:rowOff>55418</xdr:rowOff>
    </xdr:from>
    <xdr:to>
      <xdr:col>41</xdr:col>
      <xdr:colOff>236912</xdr:colOff>
      <xdr:row>76</xdr:row>
      <xdr:rowOff>103907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F6F301EA-BAEA-83B3-70EF-C08FA5362C0C}"/>
            </a:ext>
          </a:extLst>
        </xdr:cNvPr>
        <xdr:cNvGrpSpPr/>
      </xdr:nvGrpSpPr>
      <xdr:grpSpPr>
        <a:xfrm>
          <a:off x="13672824" y="963616"/>
          <a:ext cx="11993623" cy="14402442"/>
          <a:chOff x="13411200" y="1046018"/>
          <a:chExt cx="11791604" cy="13764489"/>
        </a:xfrm>
      </xdr:grpSpPr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01B64D36-9393-FBE2-341E-8A06266F99BB}"/>
              </a:ext>
            </a:extLst>
          </xdr:cNvPr>
          <xdr:cNvGrpSpPr/>
        </xdr:nvGrpSpPr>
        <xdr:grpSpPr>
          <a:xfrm>
            <a:off x="13411200" y="1046018"/>
            <a:ext cx="11791604" cy="13750636"/>
            <a:chOff x="13411200" y="1046018"/>
            <a:chExt cx="11791604" cy="13750636"/>
          </a:xfrm>
        </xdr:grpSpPr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A14AAFD-5698-43F8-BB99-E2A2B7BEBCF1}"/>
                </a:ext>
              </a:extLst>
            </xdr:cNvPr>
            <xdr:cNvGraphicFramePr>
              <a:graphicFrameLocks/>
            </xdr:cNvGraphicFramePr>
          </xdr:nvGraphicFramePr>
          <xdr:xfrm>
            <a:off x="13452764" y="1046018"/>
            <a:ext cx="11750040" cy="45927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3DBDE86A-4229-1B66-7AD4-3CC80CA6B7F6}"/>
                </a:ext>
              </a:extLst>
            </xdr:cNvPr>
            <xdr:cNvGrpSpPr/>
          </xdr:nvGrpSpPr>
          <xdr:grpSpPr>
            <a:xfrm>
              <a:off x="13411200" y="5631873"/>
              <a:ext cx="11750040" cy="4592782"/>
              <a:chOff x="13494328" y="5278581"/>
              <a:chExt cx="11607337" cy="4441372"/>
            </a:xfrm>
          </xdr:grpSpPr>
          <xdr:graphicFrame macro="">
            <xdr:nvGraphicFramePr>
              <xdr:cNvPr id="11" name="Chart 10">
                <a:extLst>
                  <a:ext uri="{FF2B5EF4-FFF2-40B4-BE49-F238E27FC236}">
                    <a16:creationId xmlns:a16="http://schemas.microsoft.com/office/drawing/2014/main" id="{FA82D3AE-E0D9-4385-A74C-6ED47A9E99F4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3494328" y="5278581"/>
              <a:ext cx="10515600" cy="444137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7"/>
              </a:graphicData>
            </a:graphic>
          </xdr:graphicFrame>
          <xdr:graphicFrame macro="">
            <xdr:nvGraphicFramePr>
              <xdr:cNvPr id="16" name="Chart 15">
                <a:extLst>
                  <a:ext uri="{FF2B5EF4-FFF2-40B4-BE49-F238E27FC236}">
                    <a16:creationId xmlns:a16="http://schemas.microsoft.com/office/drawing/2014/main" id="{0984CBFD-67BB-4DAE-9017-4694E6D6857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3912945" y="5708073"/>
              <a:ext cx="1188720" cy="395062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8"/>
              </a:graphicData>
            </a:graphic>
          </xdr:graphicFrame>
        </xdr:grpSp>
        <xdr:grpSp>
          <xdr:nvGrpSpPr>
            <xdr:cNvPr id="27" name="Group 26">
              <a:extLst>
                <a:ext uri="{FF2B5EF4-FFF2-40B4-BE49-F238E27FC236}">
                  <a16:creationId xmlns:a16="http://schemas.microsoft.com/office/drawing/2014/main" id="{08F161F0-8CE8-4713-1BDC-1F824A3C5C98}"/>
                </a:ext>
              </a:extLst>
            </xdr:cNvPr>
            <xdr:cNvGrpSpPr/>
          </xdr:nvGrpSpPr>
          <xdr:grpSpPr>
            <a:xfrm>
              <a:off x="13425054" y="10203873"/>
              <a:ext cx="11750040" cy="4592781"/>
              <a:chOff x="14020800" y="13909964"/>
              <a:chExt cx="11635048" cy="4441372"/>
            </a:xfrm>
          </xdr:grpSpPr>
          <xdr:graphicFrame macro="">
            <xdr:nvGraphicFramePr>
              <xdr:cNvPr id="12" name="Chart 11">
                <a:extLst>
                  <a:ext uri="{FF2B5EF4-FFF2-40B4-BE49-F238E27FC236}">
                    <a16:creationId xmlns:a16="http://schemas.microsoft.com/office/drawing/2014/main" id="{ADBB8881-3F4F-4F2A-BF19-1B029D910E4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4020800" y="13909964"/>
              <a:ext cx="10515600" cy="444137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9"/>
              </a:graphicData>
            </a:graphic>
          </xdr:graphicFrame>
          <xdr:graphicFrame macro="">
            <xdr:nvGraphicFramePr>
              <xdr:cNvPr id="26" name="Chart 25">
                <a:extLst>
                  <a:ext uri="{FF2B5EF4-FFF2-40B4-BE49-F238E27FC236}">
                    <a16:creationId xmlns:a16="http://schemas.microsoft.com/office/drawing/2014/main" id="{27F9352C-89C3-45BC-8E1E-60174FA6AC61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4467128" y="14325600"/>
              <a:ext cx="1188720" cy="396447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0"/>
              </a:graphicData>
            </a:graphic>
          </xdr:graphicFrame>
        </xdr:grpSp>
      </xdr:grp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5075CB3A-C8C3-4518-9646-EDAB16FFA45E}"/>
              </a:ext>
            </a:extLst>
          </xdr:cNvPr>
          <xdr:cNvSpPr/>
        </xdr:nvSpPr>
        <xdr:spPr>
          <a:xfrm>
            <a:off x="13452764" y="5631872"/>
            <a:ext cx="11750040" cy="4592782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B339686F-D3D2-46CD-86B5-B089D1CD4E00}"/>
              </a:ext>
            </a:extLst>
          </xdr:cNvPr>
          <xdr:cNvSpPr/>
        </xdr:nvSpPr>
        <xdr:spPr>
          <a:xfrm>
            <a:off x="13452764" y="10217726"/>
            <a:ext cx="11750040" cy="4592781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175530</xdr:colOff>
      <xdr:row>0</xdr:row>
      <xdr:rowOff>118381</xdr:rowOff>
    </xdr:from>
    <xdr:to>
      <xdr:col>34</xdr:col>
      <xdr:colOff>327930</xdr:colOff>
      <xdr:row>24</xdr:row>
      <xdr:rowOff>118382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F40158-8564-EF12-1FF5-0B47B55BD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413659</xdr:colOff>
      <xdr:row>26</xdr:row>
      <xdr:rowOff>27215</xdr:rowOff>
    </xdr:from>
    <xdr:to>
      <xdr:col>34</xdr:col>
      <xdr:colOff>581299</xdr:colOff>
      <xdr:row>49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54BAB-80DE-0811-3AE4-DE0DF250A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126543</xdr:colOff>
      <xdr:row>2</xdr:row>
      <xdr:rowOff>47624</xdr:rowOff>
    </xdr:from>
    <xdr:to>
      <xdr:col>33</xdr:col>
      <xdr:colOff>278943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783C9-6F66-426F-BDB9-898A5F3CA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88444</xdr:colOff>
      <xdr:row>0</xdr:row>
      <xdr:rowOff>183696</xdr:rowOff>
    </xdr:from>
    <xdr:to>
      <xdr:col>33</xdr:col>
      <xdr:colOff>240844</xdr:colOff>
      <xdr:row>24</xdr:row>
      <xdr:rowOff>183697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10711-AA76-4BDF-B8B1-B473EFB2B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413659</xdr:colOff>
      <xdr:row>26</xdr:row>
      <xdr:rowOff>27215</xdr:rowOff>
    </xdr:from>
    <xdr:to>
      <xdr:col>34</xdr:col>
      <xdr:colOff>581299</xdr:colOff>
      <xdr:row>49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C38AB-2696-4BD6-888D-B62282D4D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28572</xdr:colOff>
      <xdr:row>2</xdr:row>
      <xdr:rowOff>47624</xdr:rowOff>
    </xdr:from>
    <xdr:to>
      <xdr:col>33</xdr:col>
      <xdr:colOff>180972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23658-795D-4272-A07C-6B403604D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266702</xdr:colOff>
      <xdr:row>1</xdr:row>
      <xdr:rowOff>38099</xdr:rowOff>
    </xdr:from>
    <xdr:to>
      <xdr:col>5</xdr:col>
      <xdr:colOff>236222</xdr:colOff>
      <xdr:row>22</xdr:row>
      <xdr:rowOff>106679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4E9D9-BC70-EE46-FA62-9E866A358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372F8E-68E6-4DA2-8A6D-3B5C37416E29}" name="Table1" displayName="Table1" ref="A1:O27" totalsRowShown="0">
  <autoFilter ref="A1:O27" xr:uid="{82372F8E-68E6-4DA2-8A6D-3B5C37416E29}"/>
  <tableColumns count="15">
    <tableColumn id="1" xr3:uid="{89ED0158-CF73-40C8-9C73-AF6B1BE526F5}" name="Geography"/>
    <tableColumn id="2" xr3:uid="{C937EEA0-0C0E-420B-8CED-D170E19C7064}" name="geographies"/>
    <tableColumn id="3" xr3:uid="{8637E260-5F37-4442-819C-184C1088F7BC}" name="plus EMR"/>
    <tableColumn id="4" xr3:uid="{8872D95B-7A73-4F10-9202-73165F15E702}" name="plus date range"/>
    <tableColumn id="5" xr3:uid="{A3A467C2-95D9-4D10-91C4-817394882D04}" name="2014"/>
    <tableColumn id="6" xr3:uid="{AE3C2733-2752-4C90-BF57-2E1269992901}" name="2015"/>
    <tableColumn id="7" xr3:uid="{EFC90D2F-469F-4F71-A96C-C66B234DF373}" name="2016"/>
    <tableColumn id="8" xr3:uid="{E207F675-1FB7-4D5A-B14A-22B05BE68602}" name="2017"/>
    <tableColumn id="9" xr3:uid="{FC92BCF4-B492-467A-BB94-BBF931008387}" name="2018"/>
    <tableColumn id="10" xr3:uid="{DAC456E5-D9EA-4A1D-9438-C7A36CF9DB53}" name="2019"/>
    <tableColumn id="11" xr3:uid="{2D086AE0-46CC-4DAB-A315-70901FB00E25}" name="2020"/>
    <tableColumn id="12" xr3:uid="{369F62B4-9DA0-47F8-A080-BDC1B4F0FE47}" name="2021"/>
    <tableColumn id="13" xr3:uid="{413A6755-5314-4F92-B389-820FAA7CBA15}" name="2022"/>
    <tableColumn id="14" xr3:uid="{1D6C321E-0462-4B12-B893-C08EEE7C45FE}" name="2023"/>
    <tableColumn id="15" xr3:uid="{D46BF491-B241-439F-9D7B-5DFCED55D0BF}" name="20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09D495-165D-4D59-870E-0BCA0D06A0B5}" name="Table2" displayName="Table2" ref="A31:L45" totalsRowShown="0" headerRowDxfId="67" dataDxfId="65" headerRowBorderDxfId="66" tableBorderDxfId="64" totalsRowBorderDxfId="63">
  <autoFilter ref="A31:L45" xr:uid="{2C09D495-165D-4D59-870E-0BCA0D06A0B5}"/>
  <tableColumns count="12">
    <tableColumn id="1" xr3:uid="{35488CB4-D316-41A7-9FFF-CBC2E6AD54EB}" name="Geography" dataDxfId="62"/>
    <tableColumn id="2" xr3:uid="{23D00B5C-0342-48F8-96F5-DC3A28335721}" name="2014" dataDxfId="61"/>
    <tableColumn id="3" xr3:uid="{A543FC08-921E-4CEA-9214-6A1F4B78A82E}" name="2015" dataDxfId="60"/>
    <tableColumn id="4" xr3:uid="{E8C71C7C-BEDA-40BC-8128-1D240635D831}" name="2016" dataDxfId="59"/>
    <tableColumn id="5" xr3:uid="{D0DF4DD7-6FE5-49AF-96B8-A49D8749E356}" name="2017" dataDxfId="58"/>
    <tableColumn id="6" xr3:uid="{BBE70099-5A6D-4DA5-887D-C2F732E0E877}" name="2018" dataDxfId="57"/>
    <tableColumn id="7" xr3:uid="{9334A449-DC35-40DD-90B2-C5A9FCC85F67}" name="2019" dataDxfId="56"/>
    <tableColumn id="8" xr3:uid="{9E9467EC-EFCD-4951-AA4E-5826270E2B80}" name="2020" dataDxfId="55"/>
    <tableColumn id="9" xr3:uid="{02FF3510-C277-43D0-A3F1-465EDC6E2265}" name="2021" dataDxfId="54"/>
    <tableColumn id="10" xr3:uid="{2787AE29-FD34-4101-8C7D-07DA64B9B056}" name="2022" dataDxfId="53"/>
    <tableColumn id="11" xr3:uid="{89610B22-733D-495E-8D55-32463837E048}" name="2023" dataDxfId="52"/>
    <tableColumn id="12" xr3:uid="{0D08CA0F-F4CF-47B9-B945-C74ED98DC2A4}" name="2024" dataDxfId="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292EA3-BDAC-4FCA-9ADC-9C429A8EC466}" name="Table110" displayName="Table110" ref="A1:O27" totalsRowShown="0">
  <autoFilter ref="A1:O27" xr:uid="{82372F8E-68E6-4DA2-8A6D-3B5C37416E29}"/>
  <tableColumns count="15">
    <tableColumn id="1" xr3:uid="{E428E3BD-BD11-47C5-8782-7A53D51B7DC0}" name="Geography"/>
    <tableColumn id="2" xr3:uid="{1CCC346C-83F5-43A1-AE67-A81DB2326AB1}" name="geographies"/>
    <tableColumn id="3" xr3:uid="{A59DA725-54DC-4025-A3A2-B2353317FB4C}" name="plus EMR"/>
    <tableColumn id="4" xr3:uid="{FC99EB0B-A6A7-4B7D-A431-CA85F4B1BEA1}" name="plus date range"/>
    <tableColumn id="5" xr3:uid="{4B5208ED-3FC1-4144-90A2-375DF350F827}" name="2014"/>
    <tableColumn id="6" xr3:uid="{E9FE9496-A882-416C-9370-1F098EAAD2E1}" name="2015"/>
    <tableColumn id="7" xr3:uid="{A9E72E24-FE2E-4D69-8F6D-C21B81FADD4D}" name="2016"/>
    <tableColumn id="8" xr3:uid="{B6CDA65C-B708-4B07-B3A9-6A101228D61F}" name="2017"/>
    <tableColumn id="9" xr3:uid="{CEEA5A45-22E3-41BF-A65C-9880DDAB9C0E}" name="2018"/>
    <tableColumn id="10" xr3:uid="{D9977002-275E-4A9C-9A4D-558FF3F34253}" name="2019"/>
    <tableColumn id="11" xr3:uid="{F0E75B17-2355-4F06-9A03-3E2559F5C806}" name="2020"/>
    <tableColumn id="12" xr3:uid="{B0CC36DB-1DF7-4C14-A46C-AEC69B19242B}" name="2021"/>
    <tableColumn id="13" xr3:uid="{8AB19B5A-65FF-450E-8E0E-A14C8FA95358}" name="2022"/>
    <tableColumn id="14" xr3:uid="{7C965F0B-3892-43FA-944D-A353B51E57CB}" name="2023"/>
    <tableColumn id="15" xr3:uid="{0EA1EA3B-3DA1-4B09-B7F6-018AB192DA4D}" name="20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56F23BE-2E32-4850-A5C6-5316E46BFDF1}" name="Table211" displayName="Table211" ref="A31:L45" totalsRowShown="0" headerRowDxfId="50" dataDxfId="48" headerRowBorderDxfId="49" tableBorderDxfId="47" totalsRowBorderDxfId="46">
  <autoFilter ref="A31:L45" xr:uid="{2C09D495-165D-4D59-870E-0BCA0D06A0B5}"/>
  <tableColumns count="12">
    <tableColumn id="1" xr3:uid="{2575C4C7-521D-47F0-BCD0-E63759F2C017}" name="Geography" dataDxfId="45"/>
    <tableColumn id="2" xr3:uid="{20A01125-BA52-4FDD-9759-7D3A6F5A2A5D}" name="2014" dataDxfId="44"/>
    <tableColumn id="3" xr3:uid="{3003DB3E-0FB4-4F23-8337-DC3FF180DC38}" name="2015" dataDxfId="43"/>
    <tableColumn id="4" xr3:uid="{029208CB-4652-42CA-87B8-636AC9BD811A}" name="2016" dataDxfId="42"/>
    <tableColumn id="5" xr3:uid="{C3DC3F9A-D0A1-44B6-B0B2-CC9E3C1BD7E0}" name="2017" dataDxfId="41"/>
    <tableColumn id="6" xr3:uid="{E66891BD-8325-4965-8119-52BF7354E726}" name="2018" dataDxfId="40"/>
    <tableColumn id="7" xr3:uid="{80E7DEDD-721C-4A13-9600-DD7FF333643F}" name="2019" dataDxfId="39"/>
    <tableColumn id="8" xr3:uid="{20809E4C-97E0-4D36-A5C3-3DF30893360E}" name="2020" dataDxfId="38"/>
    <tableColumn id="9" xr3:uid="{35FB20C3-B616-4DF3-A5CB-4E843CBF909C}" name="2021" dataDxfId="37"/>
    <tableColumn id="10" xr3:uid="{8E8ED8EB-85B1-41FE-B40F-A994EE75E185}" name="2022" dataDxfId="36"/>
    <tableColumn id="11" xr3:uid="{6779D0C0-5AB4-4AAE-A187-60DBA6B54B8C}" name="2023" dataDxfId="35"/>
    <tableColumn id="12" xr3:uid="{D31FBBA0-254A-409F-9BBD-4481AE5DFE94}" name="2024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50A079-3969-4BD0-B7D8-17D61BB95BC9}" name="Table18" displayName="Table18" ref="A1:O27" totalsRowShown="0">
  <autoFilter ref="A1:O27" xr:uid="{82372F8E-68E6-4DA2-8A6D-3B5C37416E29}"/>
  <tableColumns count="15">
    <tableColumn id="1" xr3:uid="{634B614C-5B70-405D-B14A-7CD53CED09EF}" name="Geography"/>
    <tableColumn id="2" xr3:uid="{7B29924F-C3B9-4D54-ADEA-FBBFC553D78F}" name="geographies"/>
    <tableColumn id="3" xr3:uid="{2B8962A8-D8B4-445F-B0E7-E1FA0278D904}" name="plus EMR"/>
    <tableColumn id="4" xr3:uid="{4528674D-4CF0-4C4C-9559-2F0D9DFBA3F7}" name="plus date range"/>
    <tableColumn id="5" xr3:uid="{60FEB08E-2BB9-42CB-8F71-60D37428ACF1}" name="2014"/>
    <tableColumn id="6" xr3:uid="{27CF2CE5-FA27-4FCF-8138-94B8F56A85E0}" name="2015"/>
    <tableColumn id="7" xr3:uid="{2980AD9F-46E5-4B74-BAC9-F0D4DF9EC3D0}" name="2016"/>
    <tableColumn id="8" xr3:uid="{54842822-D725-4A16-8FC7-E5494B656AFF}" name="2017"/>
    <tableColumn id="9" xr3:uid="{02015104-7DBC-4B34-8C46-DEF7C27799BB}" name="2018"/>
    <tableColumn id="10" xr3:uid="{4A431CBB-4722-477A-859A-C909EF008762}" name="2019"/>
    <tableColumn id="11" xr3:uid="{E4F2D636-6B13-421B-9C7B-EA5F17BC52E5}" name="2020"/>
    <tableColumn id="12" xr3:uid="{B0A3AA84-2E86-4259-B3C2-397D17393E27}" name="2021"/>
    <tableColumn id="13" xr3:uid="{3389D57A-9CFA-4CDD-A5F4-35A42CD87839}" name="2022"/>
    <tableColumn id="14" xr3:uid="{B34612DF-1CB8-40E9-B165-728BD16D9CC3}" name="2023"/>
    <tableColumn id="15" xr3:uid="{0DFA8DDD-6876-47E7-A6BD-427488945221}" name="20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8D7FA0-20CD-4A68-9396-2F9E96566441}" name="Table29" displayName="Table29" ref="A31:L45" totalsRowShown="0" headerRowDxfId="33" dataDxfId="31" headerRowBorderDxfId="32" tableBorderDxfId="30" totalsRowBorderDxfId="29">
  <autoFilter ref="A31:L45" xr:uid="{2C09D495-165D-4D59-870E-0BCA0D06A0B5}"/>
  <tableColumns count="12">
    <tableColumn id="1" xr3:uid="{C823F543-088E-477B-A355-897E4FF700A1}" name="Geography" dataDxfId="28"/>
    <tableColumn id="2" xr3:uid="{9476371F-FA43-4AA8-ADF2-26DFD7A44425}" name="2014" dataDxfId="27"/>
    <tableColumn id="3" xr3:uid="{0954A2BF-46B7-4907-AD95-7973627D0D20}" name="2015" dataDxfId="26"/>
    <tableColumn id="4" xr3:uid="{105B086C-87F1-4C00-A218-C8257EB891D4}" name="2016" dataDxfId="25"/>
    <tableColumn id="5" xr3:uid="{AFFB0533-C3CA-4834-9A04-41209DB90591}" name="2017" dataDxfId="24"/>
    <tableColumn id="6" xr3:uid="{596AD020-441C-4A34-BCB1-CEDEAC847F31}" name="2018" dataDxfId="23"/>
    <tableColumn id="7" xr3:uid="{8549C113-1FA0-4DE7-82AE-81868BC21C45}" name="2019" dataDxfId="22"/>
    <tableColumn id="8" xr3:uid="{58CF8DA1-571D-496D-BAF7-3E6FDD4DB275}" name="2020" dataDxfId="21"/>
    <tableColumn id="9" xr3:uid="{03810D46-2917-40CE-9F57-41569EDF9FF1}" name="2021" dataDxfId="20"/>
    <tableColumn id="10" xr3:uid="{55742AD2-416A-4BBC-B250-F7D6E161A7C7}" name="2022" dataDxfId="19"/>
    <tableColumn id="11" xr3:uid="{08A2E3D2-56D1-40EA-8920-C1D8CD1DDB7D}" name="2023" dataDxfId="18"/>
    <tableColumn id="12" xr3:uid="{7CBD0A32-6690-426B-BCA1-7A064B995094}" name="2024" dataDxfId="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6F030A-1845-44C6-9C47-757E60882C70}" name="Table1106" displayName="Table1106" ref="A1:O27" totalsRowShown="0">
  <autoFilter ref="A1:O27" xr:uid="{82372F8E-68E6-4DA2-8A6D-3B5C37416E29}"/>
  <tableColumns count="15">
    <tableColumn id="1" xr3:uid="{CAC80144-A573-48C6-A65D-DCACD8E9C088}" name="Geography"/>
    <tableColumn id="2" xr3:uid="{FCDDEC14-87C3-4435-823B-9DF90C855AAD}" name="geographies"/>
    <tableColumn id="3" xr3:uid="{EE93BF43-0042-408F-864A-F05AB2741F22}" name="plus EMR"/>
    <tableColumn id="4" xr3:uid="{94467BF1-4C68-440E-AEC0-44505A7A5C1C}" name="plus date range"/>
    <tableColumn id="5" xr3:uid="{16A53E04-3D46-47D9-9B25-D2C95377A302}" name="2014"/>
    <tableColumn id="6" xr3:uid="{8A8D5655-AC29-42F5-A3B6-C13542AB105B}" name="2015"/>
    <tableColumn id="7" xr3:uid="{7ACC4C07-2732-40DC-9022-A6051B6DBE70}" name="2016"/>
    <tableColumn id="8" xr3:uid="{938228F6-AC59-4F55-B07D-AADC9029784C}" name="2017"/>
    <tableColumn id="9" xr3:uid="{A62F98A7-344E-4822-9AD1-8420A6366100}" name="2018"/>
    <tableColumn id="10" xr3:uid="{760D5F4E-563D-4EEF-B239-936F902F09AA}" name="2019"/>
    <tableColumn id="11" xr3:uid="{651271A1-D589-4CF0-886F-567F28DF99FD}" name="2020"/>
    <tableColumn id="12" xr3:uid="{3BF0F72D-4798-4087-BABF-80037005463F}" name="2021"/>
    <tableColumn id="13" xr3:uid="{11FE5A25-240D-4F42-820D-D7C7AC251850}" name="2022"/>
    <tableColumn id="14" xr3:uid="{7B37BF4E-258E-480A-AD42-420BC6044C37}" name="2023"/>
    <tableColumn id="15" xr3:uid="{50902F7D-C8CA-4798-B920-BC388BAD27A4}" name="20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921FAF-F7F0-46EB-AFE2-6FFB78DFD6E3}" name="Table2117" displayName="Table2117" ref="A31:L45" totalsRowShown="0" headerRowDxfId="16" dataDxfId="14" headerRowBorderDxfId="15" tableBorderDxfId="13" totalsRowBorderDxfId="12">
  <autoFilter ref="A31:L45" xr:uid="{2C09D495-165D-4D59-870E-0BCA0D06A0B5}"/>
  <tableColumns count="12">
    <tableColumn id="1" xr3:uid="{B81EFE72-6214-4647-9782-0962D761C0E8}" name="Geography" dataDxfId="11"/>
    <tableColumn id="2" xr3:uid="{3C766E3D-8E2F-426C-9BFF-804100F52E6E}" name="2014" dataDxfId="10"/>
    <tableColumn id="3" xr3:uid="{72B2B9CC-2414-4684-B274-C5F70365417B}" name="2015" dataDxfId="9"/>
    <tableColumn id="4" xr3:uid="{24D53BED-28AF-4D57-A33C-7DED0830904E}" name="2016" dataDxfId="8"/>
    <tableColumn id="5" xr3:uid="{1BD876B9-FBE7-4419-9523-077C09F30408}" name="2017" dataDxfId="7"/>
    <tableColumn id="6" xr3:uid="{B8947735-01FD-4995-96D9-2B81BE3C9248}" name="2018" dataDxfId="6"/>
    <tableColumn id="7" xr3:uid="{10388EE7-4CB2-444F-81F1-1D9347AF4D2E}" name="2019" dataDxfId="5"/>
    <tableColumn id="8" xr3:uid="{EB59C124-6EA2-4717-856B-8E8D39DDEF79}" name="2020" dataDxfId="4"/>
    <tableColumn id="9" xr3:uid="{95CDCBA0-5DB8-4E72-8503-D9086A89FC92}" name="2021" dataDxfId="3"/>
    <tableColumn id="10" xr3:uid="{A8F96FD8-8421-4194-A487-C370B628796F}" name="2022" dataDxfId="2"/>
    <tableColumn id="11" xr3:uid="{9E965264-04B3-4CD3-9460-BC707212C480}" name="2023" dataDxfId="1"/>
    <tableColumn id="12" xr3:uid="{13CDB5F3-49C4-4D63-A69D-48C9CDCE9276}" name="202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population.un.org/wpp/Download/Files/1_Indicator%20(Standard)/CSV_FILES/WPP2024_Demographic_Indicators_Medium.csv.g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4BD7-D5DF-453A-A79E-6290B77631BC}">
  <dimension ref="A1:AP124"/>
  <sheetViews>
    <sheetView tabSelected="1" zoomScale="43" zoomScaleNormal="55" workbookViewId="0">
      <selection activeCell="A2" sqref="A2"/>
    </sheetView>
  </sheetViews>
  <sheetFormatPr defaultRowHeight="15" x14ac:dyDescent="0.25"/>
  <sheetData>
    <row r="1" spans="1:42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4" x14ac:dyDescent="0.4">
      <c r="B2" s="30" t="s">
        <v>98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30" t="s">
        <v>99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spans="1:42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</row>
    <row r="9" spans="1:42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1:42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</row>
    <row r="11" spans="1:4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spans="1:42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</row>
    <row r="13" spans="1:4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spans="1:4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</row>
    <row r="15" spans="1:4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spans="1:4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 spans="1:4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</row>
    <row r="19" spans="1:4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spans="1:4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</row>
    <row r="21" spans="1:4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spans="1:4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</row>
    <row r="23" spans="1:4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spans="1:4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</row>
    <row r="25" spans="1:4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spans="1:4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</row>
    <row r="27" spans="1:42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spans="1:4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</row>
    <row r="29" spans="1:42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spans="1:42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spans="1:42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spans="1:42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</row>
    <row r="33" spans="1:42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spans="1:42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</row>
    <row r="35" spans="1:42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spans="1:42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</row>
    <row r="37" spans="1:42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spans="1:42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</row>
    <row r="39" spans="1:42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spans="1:4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</row>
    <row r="41" spans="1:4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</row>
    <row r="42" spans="1:42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</row>
    <row r="43" spans="1:4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</row>
    <row r="44" spans="1:42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</row>
    <row r="45" spans="1:42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</row>
    <row r="46" spans="1:42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</row>
    <row r="47" spans="1:42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</row>
    <row r="48" spans="1:42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</row>
    <row r="49" spans="1:42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</row>
    <row r="50" spans="1:42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</row>
    <row r="51" spans="1:42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</row>
    <row r="52" spans="1:4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</row>
    <row r="53" spans="1:42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</row>
    <row r="54" spans="1:42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</row>
    <row r="55" spans="1:42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</row>
    <row r="56" spans="1:42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</row>
    <row r="57" spans="1:42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</row>
    <row r="58" spans="1:42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</row>
    <row r="59" spans="1:42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</row>
    <row r="60" spans="1:42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</row>
    <row r="61" spans="1:42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</row>
    <row r="62" spans="1:42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</row>
    <row r="63" spans="1:42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</row>
    <row r="64" spans="1:42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</row>
    <row r="65" spans="1:42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</row>
    <row r="66" spans="1:42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</row>
    <row r="67" spans="1:42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</row>
    <row r="68" spans="1:42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</row>
    <row r="69" spans="1:42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</row>
    <row r="70" spans="1:42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</row>
    <row r="71" spans="1:42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</row>
    <row r="72" spans="1:42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</row>
    <row r="73" spans="1:42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</row>
    <row r="74" spans="1:42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</row>
    <row r="75" spans="1:42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</row>
    <row r="76" spans="1:42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</row>
    <row r="77" spans="1:42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</row>
    <row r="78" spans="1:42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</row>
    <row r="79" spans="1:42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</row>
    <row r="80" spans="1:42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</row>
    <row r="81" spans="1:42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</row>
    <row r="82" spans="1:42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</row>
    <row r="83" spans="1:42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</row>
    <row r="84" spans="1:42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</row>
    <row r="85" spans="1:42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</row>
    <row r="86" spans="1:42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</row>
    <row r="87" spans="1:42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</row>
    <row r="88" spans="1:42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</row>
    <row r="89" spans="1:42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</row>
    <row r="90" spans="1:42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</row>
    <row r="91" spans="1:42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</row>
    <row r="92" spans="1:42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</row>
    <row r="93" spans="1:42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</row>
    <row r="94" spans="1:42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</row>
    <row r="95" spans="1:42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</row>
    <row r="96" spans="1:42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</row>
    <row r="97" spans="1:42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</row>
    <row r="98" spans="1:42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</row>
    <row r="99" spans="1:42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</row>
    <row r="100" spans="1:42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</row>
    <row r="101" spans="1:42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</row>
    <row r="102" spans="1:42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</row>
    <row r="103" spans="1:42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</row>
    <row r="104" spans="1:42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</row>
    <row r="105" spans="1:42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</row>
    <row r="106" spans="1:42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</row>
    <row r="107" spans="1:42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</row>
    <row r="108" spans="1:42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</row>
    <row r="109" spans="1:42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</row>
    <row r="110" spans="1:42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</row>
    <row r="111" spans="1:42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</row>
    <row r="112" spans="1:42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</row>
    <row r="113" spans="1:42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</row>
    <row r="114" spans="1:42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</row>
    <row r="115" spans="1:42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</row>
    <row r="116" spans="1:42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</row>
    <row r="117" spans="1:42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</row>
    <row r="118" spans="1:42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</row>
    <row r="119" spans="1:42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</row>
    <row r="120" spans="1:42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</row>
    <row r="121" spans="1:42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</row>
    <row r="122" spans="1:42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</row>
    <row r="123" spans="1:42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</row>
    <row r="124" spans="1:42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A34D-5F0B-4827-9448-79BD187435F8}">
  <sheetPr>
    <tabColor theme="5" tint="-0.499984740745262"/>
  </sheetPr>
  <dimension ref="A1:P29"/>
  <sheetViews>
    <sheetView zoomScale="85" zoomScaleNormal="85" workbookViewId="0">
      <selection activeCell="B1" sqref="B1"/>
    </sheetView>
  </sheetViews>
  <sheetFormatPr defaultRowHeight="15" x14ac:dyDescent="0.25"/>
  <cols>
    <col min="1" max="1" width="26.5703125" customWidth="1"/>
    <col min="2" max="16" width="25.7109375" customWidth="1"/>
    <col min="17" max="17" width="9.425781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</row>
    <row r="2" spans="1:16" x14ac:dyDescent="0.25">
      <c r="A2" s="1">
        <v>1</v>
      </c>
      <c r="C2" t="s">
        <v>94</v>
      </c>
      <c r="D2" t="s">
        <v>94</v>
      </c>
      <c r="E2" t="s">
        <v>94</v>
      </c>
      <c r="F2" t="s">
        <v>94</v>
      </c>
      <c r="G2" t="s">
        <v>94</v>
      </c>
      <c r="H2" t="s">
        <v>94</v>
      </c>
      <c r="I2" t="s">
        <v>94</v>
      </c>
      <c r="J2" t="s">
        <v>94</v>
      </c>
      <c r="K2" t="s">
        <v>94</v>
      </c>
      <c r="L2" t="s">
        <v>94</v>
      </c>
      <c r="M2" t="s">
        <v>94</v>
      </c>
      <c r="N2" t="s">
        <v>94</v>
      </c>
      <c r="O2" t="s">
        <v>94</v>
      </c>
      <c r="P2" t="s">
        <v>94</v>
      </c>
    </row>
    <row r="3" spans="1:16" x14ac:dyDescent="0.25">
      <c r="A3" s="1">
        <v>2</v>
      </c>
      <c r="C3" s="1" t="s">
        <v>36</v>
      </c>
      <c r="D3" s="1" t="s">
        <v>36</v>
      </c>
      <c r="E3" s="1" t="s">
        <v>36</v>
      </c>
      <c r="F3" s="1" t="s">
        <v>36</v>
      </c>
      <c r="G3" s="1" t="s">
        <v>36</v>
      </c>
      <c r="H3" s="1" t="s">
        <v>36</v>
      </c>
      <c r="I3" s="1" t="s">
        <v>36</v>
      </c>
      <c r="J3" s="1" t="s">
        <v>36</v>
      </c>
      <c r="K3" s="1" t="s">
        <v>36</v>
      </c>
      <c r="L3" s="1" t="s">
        <v>36</v>
      </c>
      <c r="M3" s="1" t="s">
        <v>36</v>
      </c>
      <c r="N3" s="1" t="s">
        <v>36</v>
      </c>
      <c r="O3" s="1" t="s">
        <v>36</v>
      </c>
      <c r="P3" s="1" t="s">
        <v>36</v>
      </c>
    </row>
    <row r="4" spans="1:16" x14ac:dyDescent="0.25">
      <c r="A4" s="1">
        <v>3</v>
      </c>
      <c r="B4" t="s">
        <v>74</v>
      </c>
      <c r="C4" t="s">
        <v>82</v>
      </c>
      <c r="D4" t="str">
        <f>C4&amp;" and 1"</f>
        <v>exp geographic names/ and 1</v>
      </c>
      <c r="E4" t="str">
        <f>C4&amp;" and 1 and 2"</f>
        <v>exp geographic names/ and 1 and 2</v>
      </c>
      <c r="F4" t="str">
        <f>$C4&amp;" and 1 and "&amp;F$1&amp;"*.yr."</f>
        <v>exp geographic names/ and 1 and 2014*.yr.</v>
      </c>
      <c r="G4" t="str">
        <f t="shared" ref="G4:P19" si="0">$C4&amp;" and 1 and "&amp;G$1&amp;"*.yr."</f>
        <v>exp geographic names/ and 1 and 2015*.yr.</v>
      </c>
      <c r="H4" t="str">
        <f t="shared" si="0"/>
        <v>exp geographic names/ and 1 and 2016*.yr.</v>
      </c>
      <c r="I4" t="str">
        <f t="shared" si="0"/>
        <v>exp geographic names/ and 1 and 2017*.yr.</v>
      </c>
      <c r="J4" t="str">
        <f t="shared" si="0"/>
        <v>exp geographic names/ and 1 and 2018*.yr.</v>
      </c>
      <c r="K4" t="str">
        <f t="shared" si="0"/>
        <v>exp geographic names/ and 1 and 2019*.yr.</v>
      </c>
      <c r="L4" t="str">
        <f t="shared" si="0"/>
        <v>exp geographic names/ and 1 and 2020*.yr.</v>
      </c>
      <c r="M4" t="str">
        <f t="shared" si="0"/>
        <v>exp geographic names/ and 1 and 2021*.yr.</v>
      </c>
      <c r="N4" t="str">
        <f t="shared" si="0"/>
        <v>exp geographic names/ and 1 and 2022*.yr.</v>
      </c>
      <c r="O4" t="str">
        <f t="shared" si="0"/>
        <v>exp geographic names/ and 1 and 2023*.yr.</v>
      </c>
      <c r="P4" t="str">
        <f t="shared" si="0"/>
        <v>exp geographic names/ and 1 and 2024*.yr.</v>
      </c>
    </row>
    <row r="5" spans="1:16" x14ac:dyDescent="0.25">
      <c r="A5" s="1">
        <v>4</v>
      </c>
      <c r="B5" s="2" t="s">
        <v>75</v>
      </c>
      <c r="C5" t="s">
        <v>83</v>
      </c>
      <c r="D5" t="str">
        <f t="shared" ref="D5:D29" si="1">C5&amp;" and 1"</f>
        <v>exp United States/ and 1</v>
      </c>
      <c r="E5" t="str">
        <f t="shared" ref="E5:E29" si="2">C5&amp;" and 1 and 2"</f>
        <v>exp United States/ and 1 and 2</v>
      </c>
      <c r="F5" t="str">
        <f t="shared" ref="F5:P29" si="3">$C5&amp;" and 1 and "&amp;F$1&amp;"*.yr."</f>
        <v>exp United States/ and 1 and 2014*.yr.</v>
      </c>
      <c r="G5" t="str">
        <f t="shared" si="0"/>
        <v>exp United States/ and 1 and 2015*.yr.</v>
      </c>
      <c r="H5" t="str">
        <f t="shared" si="0"/>
        <v>exp United States/ and 1 and 2016*.yr.</v>
      </c>
      <c r="I5" t="str">
        <f t="shared" si="0"/>
        <v>exp United States/ and 1 and 2017*.yr.</v>
      </c>
      <c r="J5" t="str">
        <f t="shared" si="0"/>
        <v>exp United States/ and 1 and 2018*.yr.</v>
      </c>
      <c r="K5" t="str">
        <f t="shared" si="0"/>
        <v>exp United States/ and 1 and 2019*.yr.</v>
      </c>
      <c r="L5" t="str">
        <f t="shared" si="0"/>
        <v>exp United States/ and 1 and 2020*.yr.</v>
      </c>
      <c r="M5" t="str">
        <f t="shared" si="0"/>
        <v>exp United States/ and 1 and 2021*.yr.</v>
      </c>
      <c r="N5" t="str">
        <f t="shared" si="0"/>
        <v>exp United States/ and 1 and 2022*.yr.</v>
      </c>
      <c r="O5" t="str">
        <f t="shared" si="0"/>
        <v>exp United States/ and 1 and 2023*.yr.</v>
      </c>
      <c r="P5" t="str">
        <f t="shared" si="0"/>
        <v>exp United States/ and 1 and 2024*.yr.</v>
      </c>
    </row>
    <row r="6" spans="1:16" x14ac:dyDescent="0.25">
      <c r="A6" s="1">
        <v>5</v>
      </c>
      <c r="B6" t="s">
        <v>37</v>
      </c>
      <c r="C6" t="s">
        <v>84</v>
      </c>
      <c r="D6" t="str">
        <f>C6&amp;" and 1"</f>
        <v>(north america/ or exp canada/ or exp mexico/) and 1</v>
      </c>
      <c r="E6" t="str">
        <f>C6&amp;" and 1 and 2"</f>
        <v>(north america/ or exp canada/ or exp mexico/) and 1 and 2</v>
      </c>
      <c r="F6" t="str">
        <f t="shared" si="3"/>
        <v>(north america/ or exp canada/ or exp mexico/) and 1 and 2014*.yr.</v>
      </c>
      <c r="G6" t="str">
        <f t="shared" si="3"/>
        <v>(north america/ or exp canada/ or exp mexico/) and 1 and 2015*.yr.</v>
      </c>
      <c r="H6" t="str">
        <f t="shared" si="3"/>
        <v>(north america/ or exp canada/ or exp mexico/) and 1 and 2016*.yr.</v>
      </c>
      <c r="I6" t="str">
        <f t="shared" si="3"/>
        <v>(north america/ or exp canada/ or exp mexico/) and 1 and 2017*.yr.</v>
      </c>
      <c r="J6" t="str">
        <f t="shared" si="3"/>
        <v>(north america/ or exp canada/ or exp mexico/) and 1 and 2018*.yr.</v>
      </c>
      <c r="K6" t="str">
        <f t="shared" si="3"/>
        <v>(north america/ or exp canada/ or exp mexico/) and 1 and 2019*.yr.</v>
      </c>
      <c r="L6" t="str">
        <f t="shared" si="3"/>
        <v>(north america/ or exp canada/ or exp mexico/) and 1 and 2020*.yr.</v>
      </c>
      <c r="M6" t="str">
        <f t="shared" si="3"/>
        <v>(north america/ or exp canada/ or exp mexico/) and 1 and 2021*.yr.</v>
      </c>
      <c r="N6" t="str">
        <f t="shared" si="3"/>
        <v>(north america/ or exp canada/ or exp mexico/) and 1 and 2022*.yr.</v>
      </c>
      <c r="O6" t="str">
        <f t="shared" si="3"/>
        <v>(north america/ or exp canada/ or exp mexico/) and 1 and 2023*.yr.</v>
      </c>
      <c r="P6" t="str">
        <f t="shared" si="3"/>
        <v>(north america/ or exp canada/ or exp mexico/) and 1 and 2024*.yr.</v>
      </c>
    </row>
    <row r="7" spans="1:16" x14ac:dyDescent="0.25">
      <c r="A7" s="1">
        <v>6</v>
      </c>
      <c r="B7" t="s">
        <v>76</v>
      </c>
      <c r="C7" t="s">
        <v>10</v>
      </c>
      <c r="D7" t="str">
        <f t="shared" si="1"/>
        <v>exp united kingdom/ and 1</v>
      </c>
      <c r="E7" t="str">
        <f t="shared" si="2"/>
        <v>exp united kingdom/ and 1 and 2</v>
      </c>
      <c r="F7" t="str">
        <f t="shared" si="3"/>
        <v>exp united kingdom/ and 1 and 2014*.yr.</v>
      </c>
      <c r="G7" t="str">
        <f t="shared" si="0"/>
        <v>exp united kingdom/ and 1 and 2015*.yr.</v>
      </c>
      <c r="H7" t="str">
        <f t="shared" si="0"/>
        <v>exp united kingdom/ and 1 and 2016*.yr.</v>
      </c>
      <c r="I7" t="str">
        <f t="shared" si="0"/>
        <v>exp united kingdom/ and 1 and 2017*.yr.</v>
      </c>
      <c r="J7" t="str">
        <f t="shared" si="0"/>
        <v>exp united kingdom/ and 1 and 2018*.yr.</v>
      </c>
      <c r="K7" t="str">
        <f t="shared" si="0"/>
        <v>exp united kingdom/ and 1 and 2019*.yr.</v>
      </c>
      <c r="L7" t="str">
        <f t="shared" si="0"/>
        <v>exp united kingdom/ and 1 and 2020*.yr.</v>
      </c>
      <c r="M7" t="str">
        <f t="shared" si="0"/>
        <v>exp united kingdom/ and 1 and 2021*.yr.</v>
      </c>
      <c r="N7" t="str">
        <f t="shared" si="0"/>
        <v>exp united kingdom/ and 1 and 2022*.yr.</v>
      </c>
      <c r="O7" t="str">
        <f t="shared" si="0"/>
        <v>exp united kingdom/ and 1 and 2023*.yr.</v>
      </c>
      <c r="P7" t="str">
        <f t="shared" si="0"/>
        <v>exp united kingdom/ and 1 and 2024*.yr.</v>
      </c>
    </row>
    <row r="8" spans="1:16" x14ac:dyDescent="0.25">
      <c r="A8" s="1">
        <v>7</v>
      </c>
      <c r="B8" t="s">
        <v>38</v>
      </c>
      <c r="C8" t="s">
        <v>85</v>
      </c>
      <c r="D8" t="str">
        <f t="shared" si="1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</v>
      </c>
      <c r="E8" t="str">
        <f t="shared" si="2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</v>
      </c>
      <c r="F8" t="str">
        <f t="shared" si="3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2014*.yr.</v>
      </c>
      <c r="G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2015*.yr.</v>
      </c>
      <c r="H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2016*.yr.</v>
      </c>
      <c r="I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2017*.yr.</v>
      </c>
      <c r="J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2018*.yr.</v>
      </c>
      <c r="K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2019*.yr.</v>
      </c>
      <c r="L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2020*.yr.</v>
      </c>
      <c r="M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2021*.yr.</v>
      </c>
      <c r="N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2022*.yr.</v>
      </c>
      <c r="O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2023*.yr.</v>
      </c>
      <c r="P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2024*.yr.</v>
      </c>
    </row>
    <row r="9" spans="1:16" x14ac:dyDescent="0.25">
      <c r="A9" s="1">
        <v>8</v>
      </c>
      <c r="B9" t="s">
        <v>40</v>
      </c>
      <c r="C9" t="s">
        <v>45</v>
      </c>
      <c r="D9" t="str">
        <f>C9&amp;" and 1"</f>
        <v>exp China/ and 1</v>
      </c>
      <c r="E9" t="str">
        <f>C9&amp;" and 1 and 2"</f>
        <v>exp China/ and 1 and 2</v>
      </c>
      <c r="F9" t="str">
        <f t="shared" si="3"/>
        <v>exp China/ and 1 and 2014*.yr.</v>
      </c>
      <c r="G9" t="str">
        <f t="shared" si="3"/>
        <v>exp China/ and 1 and 2015*.yr.</v>
      </c>
      <c r="H9" t="str">
        <f t="shared" si="3"/>
        <v>exp China/ and 1 and 2016*.yr.</v>
      </c>
      <c r="I9" t="str">
        <f t="shared" si="3"/>
        <v>exp China/ and 1 and 2017*.yr.</v>
      </c>
      <c r="J9" t="str">
        <f t="shared" si="3"/>
        <v>exp China/ and 1 and 2018*.yr.</v>
      </c>
      <c r="K9" t="str">
        <f t="shared" si="3"/>
        <v>exp China/ and 1 and 2019*.yr.</v>
      </c>
      <c r="L9" t="str">
        <f t="shared" si="3"/>
        <v>exp China/ and 1 and 2020*.yr.</v>
      </c>
      <c r="M9" t="str">
        <f t="shared" si="3"/>
        <v>exp China/ and 1 and 2021*.yr.</v>
      </c>
      <c r="N9" t="str">
        <f t="shared" si="3"/>
        <v>exp China/ and 1 and 2022*.yr.</v>
      </c>
      <c r="O9" t="str">
        <f t="shared" si="3"/>
        <v>exp China/ and 1 and 2023*.yr.</v>
      </c>
      <c r="P9" t="str">
        <f t="shared" si="3"/>
        <v>exp China/ and 1 and 2024*.yr.</v>
      </c>
    </row>
    <row r="10" spans="1:16" x14ac:dyDescent="0.25">
      <c r="A10" s="1">
        <v>9</v>
      </c>
      <c r="B10" t="s">
        <v>41</v>
      </c>
      <c r="C10" t="s">
        <v>86</v>
      </c>
      <c r="D10" t="str">
        <f>C10&amp;" and 1"</f>
        <v>(Far East/ or Japan/ or exp Korea/ or Mongolia/ or Philippines/ or Taiwan/) and 1</v>
      </c>
      <c r="E10" t="str">
        <f>C10&amp;" and 1 and 2"</f>
        <v>(Far East/ or Japan/ or exp Korea/ or Mongolia/ or Philippines/ or Taiwan/) and 1 and 2</v>
      </c>
      <c r="F10" t="str">
        <f t="shared" si="3"/>
        <v>(Far East/ or Japan/ or exp Korea/ or Mongolia/ or Philippines/ or Taiwan/) and 1 and 2014*.yr.</v>
      </c>
      <c r="G10" t="str">
        <f t="shared" si="3"/>
        <v>(Far East/ or Japan/ or exp Korea/ or Mongolia/ or Philippines/ or Taiwan/) and 1 and 2015*.yr.</v>
      </c>
      <c r="H10" t="str">
        <f t="shared" si="3"/>
        <v>(Far East/ or Japan/ or exp Korea/ or Mongolia/ or Philippines/ or Taiwan/) and 1 and 2016*.yr.</v>
      </c>
      <c r="I10" t="str">
        <f t="shared" si="3"/>
        <v>(Far East/ or Japan/ or exp Korea/ or Mongolia/ or Philippines/ or Taiwan/) and 1 and 2017*.yr.</v>
      </c>
      <c r="J10" t="str">
        <f t="shared" si="3"/>
        <v>(Far East/ or Japan/ or exp Korea/ or Mongolia/ or Philippines/ or Taiwan/) and 1 and 2018*.yr.</v>
      </c>
      <c r="K10" t="str">
        <f t="shared" si="3"/>
        <v>(Far East/ or Japan/ or exp Korea/ or Mongolia/ or Philippines/ or Taiwan/) and 1 and 2019*.yr.</v>
      </c>
      <c r="L10" t="str">
        <f t="shared" si="3"/>
        <v>(Far East/ or Japan/ or exp Korea/ or Mongolia/ or Philippines/ or Taiwan/) and 1 and 2020*.yr.</v>
      </c>
      <c r="M10" t="str">
        <f t="shared" si="3"/>
        <v>(Far East/ or Japan/ or exp Korea/ or Mongolia/ or Philippines/ or Taiwan/) and 1 and 2021*.yr.</v>
      </c>
      <c r="N10" t="str">
        <f t="shared" si="3"/>
        <v>(Far East/ or Japan/ or exp Korea/ or Mongolia/ or Philippines/ or Taiwan/) and 1 and 2022*.yr.</v>
      </c>
      <c r="O10" t="str">
        <f t="shared" si="3"/>
        <v>(Far East/ or Japan/ or exp Korea/ or Mongolia/ or Philippines/ or Taiwan/) and 1 and 2023*.yr.</v>
      </c>
      <c r="P10" t="str">
        <f t="shared" si="3"/>
        <v>(Far East/ or Japan/ or exp Korea/ or Mongolia/ or Philippines/ or Taiwan/) and 1 and 2024*.yr.</v>
      </c>
    </row>
    <row r="11" spans="1:16" x14ac:dyDescent="0.25">
      <c r="A11" s="1">
        <v>10</v>
      </c>
      <c r="B11" t="s">
        <v>6</v>
      </c>
      <c r="C11" t="s">
        <v>87</v>
      </c>
      <c r="D11" t="str">
        <f>C11&amp;" and 1"</f>
        <v>exp South Asia/  and 1</v>
      </c>
      <c r="E11" t="str">
        <f>C11&amp;" and 1 and 2"</f>
        <v>exp South Asia/  and 1 and 2</v>
      </c>
      <c r="F11" t="str">
        <f t="shared" si="3"/>
        <v>exp South Asia/  and 1 and 2014*.yr.</v>
      </c>
      <c r="G11" t="str">
        <f t="shared" si="3"/>
        <v>exp South Asia/  and 1 and 2015*.yr.</v>
      </c>
      <c r="H11" t="str">
        <f t="shared" si="3"/>
        <v>exp South Asia/  and 1 and 2016*.yr.</v>
      </c>
      <c r="I11" t="str">
        <f t="shared" si="3"/>
        <v>exp South Asia/  and 1 and 2017*.yr.</v>
      </c>
      <c r="J11" t="str">
        <f t="shared" si="3"/>
        <v>exp South Asia/  and 1 and 2018*.yr.</v>
      </c>
      <c r="K11" t="str">
        <f t="shared" si="3"/>
        <v>exp South Asia/  and 1 and 2019*.yr.</v>
      </c>
      <c r="L11" t="str">
        <f t="shared" si="3"/>
        <v>exp South Asia/  and 1 and 2020*.yr.</v>
      </c>
      <c r="M11" t="str">
        <f t="shared" si="3"/>
        <v>exp South Asia/  and 1 and 2021*.yr.</v>
      </c>
      <c r="N11" t="str">
        <f t="shared" si="3"/>
        <v>exp South Asia/  and 1 and 2022*.yr.</v>
      </c>
      <c r="O11" t="str">
        <f t="shared" si="3"/>
        <v>exp South Asia/  and 1 and 2023*.yr.</v>
      </c>
      <c r="P11" t="str">
        <f t="shared" si="3"/>
        <v>exp South Asia/  and 1 and 2024*.yr.</v>
      </c>
    </row>
    <row r="12" spans="1:16" x14ac:dyDescent="0.25">
      <c r="A12" s="1">
        <v>11</v>
      </c>
      <c r="B12" t="s">
        <v>42</v>
      </c>
      <c r="C12" t="s">
        <v>88</v>
      </c>
      <c r="D12" t="str">
        <f>C12&amp;" and 1"</f>
        <v>exp Southeast Asia/ and 1</v>
      </c>
      <c r="E12" t="str">
        <f>C12&amp;" and 1 and 2"</f>
        <v>exp Southeast Asia/ and 1 and 2</v>
      </c>
      <c r="F12" t="str">
        <f t="shared" si="3"/>
        <v>exp Southeast Asia/ and 1 and 2014*.yr.</v>
      </c>
      <c r="G12" t="str">
        <f t="shared" si="3"/>
        <v>exp Southeast Asia/ and 1 and 2015*.yr.</v>
      </c>
      <c r="H12" t="str">
        <f t="shared" si="3"/>
        <v>exp Southeast Asia/ and 1 and 2016*.yr.</v>
      </c>
      <c r="I12" t="str">
        <f t="shared" si="3"/>
        <v>exp Southeast Asia/ and 1 and 2017*.yr.</v>
      </c>
      <c r="J12" t="str">
        <f t="shared" si="3"/>
        <v>exp Southeast Asia/ and 1 and 2018*.yr.</v>
      </c>
      <c r="K12" t="str">
        <f t="shared" si="3"/>
        <v>exp Southeast Asia/ and 1 and 2019*.yr.</v>
      </c>
      <c r="L12" t="str">
        <f t="shared" si="3"/>
        <v>exp Southeast Asia/ and 1 and 2020*.yr.</v>
      </c>
      <c r="M12" t="str">
        <f t="shared" si="3"/>
        <v>exp Southeast Asia/ and 1 and 2021*.yr.</v>
      </c>
      <c r="N12" t="str">
        <f t="shared" si="3"/>
        <v>exp Southeast Asia/ and 1 and 2022*.yr.</v>
      </c>
      <c r="O12" t="str">
        <f t="shared" si="3"/>
        <v>exp Southeast Asia/ and 1 and 2023*.yr.</v>
      </c>
      <c r="P12" t="str">
        <f t="shared" si="3"/>
        <v>exp Southeast Asia/ and 1 and 2024*.yr.</v>
      </c>
    </row>
    <row r="13" spans="1:16" x14ac:dyDescent="0.25">
      <c r="A13" s="1">
        <v>12</v>
      </c>
      <c r="B13" t="s">
        <v>39</v>
      </c>
      <c r="C13" t="s">
        <v>5</v>
      </c>
      <c r="D13" t="str">
        <f t="shared" si="1"/>
        <v>exp Africa/ and 1</v>
      </c>
      <c r="E13" t="str">
        <f t="shared" si="2"/>
        <v>exp Africa/ and 1 and 2</v>
      </c>
      <c r="F13" t="str">
        <f t="shared" si="3"/>
        <v>exp Africa/ and 1 and 2014*.yr.</v>
      </c>
      <c r="G13" t="str">
        <f>$C13&amp;" and 1 and "&amp;G$1&amp;"*.yr."</f>
        <v>exp Africa/ and 1 and 2015*.yr.</v>
      </c>
      <c r="H13" t="str">
        <f t="shared" si="0"/>
        <v>exp Africa/ and 1 and 2016*.yr.</v>
      </c>
      <c r="I13" t="str">
        <f t="shared" si="0"/>
        <v>exp Africa/ and 1 and 2017*.yr.</v>
      </c>
      <c r="J13" t="str">
        <f t="shared" si="0"/>
        <v>exp Africa/ and 1 and 2018*.yr.</v>
      </c>
      <c r="K13" t="str">
        <f t="shared" si="0"/>
        <v>exp Africa/ and 1 and 2019*.yr.</v>
      </c>
      <c r="L13" t="str">
        <f t="shared" si="0"/>
        <v>exp Africa/ and 1 and 2020*.yr.</v>
      </c>
      <c r="M13" t="str">
        <f t="shared" si="0"/>
        <v>exp Africa/ and 1 and 2021*.yr.</v>
      </c>
      <c r="N13" t="str">
        <f t="shared" si="0"/>
        <v>exp Africa/ and 1 and 2022*.yr.</v>
      </c>
      <c r="O13" t="str">
        <f t="shared" si="0"/>
        <v>exp Africa/ and 1 and 2023*.yr.</v>
      </c>
      <c r="P13" t="str">
        <f t="shared" si="0"/>
        <v>exp Africa/ and 1 and 2024*.yr.</v>
      </c>
    </row>
    <row r="14" spans="1:16" x14ac:dyDescent="0.25">
      <c r="A14" s="1">
        <v>13</v>
      </c>
      <c r="B14" t="s">
        <v>11</v>
      </c>
      <c r="C14" t="s">
        <v>12</v>
      </c>
      <c r="D14" t="str">
        <f t="shared" si="1"/>
        <v>exp Middle East/ and 1</v>
      </c>
      <c r="E14" t="str">
        <f t="shared" si="2"/>
        <v>exp Middle East/ and 1 and 2</v>
      </c>
      <c r="F14" t="str">
        <f t="shared" si="3"/>
        <v>exp Middle East/ and 1 and 2014*.yr.</v>
      </c>
      <c r="G14" t="str">
        <f t="shared" si="0"/>
        <v>exp Middle East/ and 1 and 2015*.yr.</v>
      </c>
      <c r="H14" t="str">
        <f t="shared" si="0"/>
        <v>exp Middle East/ and 1 and 2016*.yr.</v>
      </c>
      <c r="I14" t="str">
        <f t="shared" si="0"/>
        <v>exp Middle East/ and 1 and 2017*.yr.</v>
      </c>
      <c r="J14" t="str">
        <f t="shared" si="0"/>
        <v>exp Middle East/ and 1 and 2018*.yr.</v>
      </c>
      <c r="K14" t="str">
        <f t="shared" si="0"/>
        <v>exp Middle East/ and 1 and 2019*.yr.</v>
      </c>
      <c r="L14" t="str">
        <f t="shared" si="0"/>
        <v>exp Middle East/ and 1 and 2020*.yr.</v>
      </c>
      <c r="M14" t="str">
        <f t="shared" si="0"/>
        <v>exp Middle East/ and 1 and 2021*.yr.</v>
      </c>
      <c r="N14" t="str">
        <f t="shared" si="0"/>
        <v>exp Middle East/ and 1 and 2022*.yr.</v>
      </c>
      <c r="O14" t="str">
        <f t="shared" si="0"/>
        <v>exp Middle East/ and 1 and 2023*.yr.</v>
      </c>
      <c r="P14" t="str">
        <f t="shared" si="0"/>
        <v>exp Middle East/ and 1 and 2024*.yr.</v>
      </c>
    </row>
    <row r="15" spans="1:16" x14ac:dyDescent="0.25">
      <c r="A15" s="1">
        <v>14</v>
      </c>
      <c r="B15" t="s">
        <v>15</v>
      </c>
      <c r="C15" t="s">
        <v>90</v>
      </c>
      <c r="D15" t="str">
        <f t="shared" si="1"/>
        <v>exp "Australia and New Zealand"/ and 1</v>
      </c>
      <c r="E15" t="str">
        <f t="shared" si="2"/>
        <v>exp "Australia and New Zealand"/ and 1 and 2</v>
      </c>
      <c r="F15" t="str">
        <f t="shared" si="3"/>
        <v>exp "Australia and New Zealand"/ and 1 and 2014*.yr.</v>
      </c>
      <c r="G15" t="str">
        <f t="shared" si="0"/>
        <v>exp "Australia and New Zealand"/ and 1 and 2015*.yr.</v>
      </c>
      <c r="H15" t="str">
        <f t="shared" si="0"/>
        <v>exp "Australia and New Zealand"/ and 1 and 2016*.yr.</v>
      </c>
      <c r="I15" t="str">
        <f t="shared" si="0"/>
        <v>exp "Australia and New Zealand"/ and 1 and 2017*.yr.</v>
      </c>
      <c r="J15" t="str">
        <f t="shared" si="0"/>
        <v>exp "Australia and New Zealand"/ and 1 and 2018*.yr.</v>
      </c>
      <c r="K15" t="str">
        <f t="shared" si="0"/>
        <v>exp "Australia and New Zealand"/ and 1 and 2019*.yr.</v>
      </c>
      <c r="L15" t="str">
        <f t="shared" si="0"/>
        <v>exp "Australia and New Zealand"/ and 1 and 2020*.yr.</v>
      </c>
      <c r="M15" t="str">
        <f t="shared" si="0"/>
        <v>exp "Australia and New Zealand"/ and 1 and 2021*.yr.</v>
      </c>
      <c r="N15" t="str">
        <f t="shared" si="0"/>
        <v>exp "Australia and New Zealand"/ and 1 and 2022*.yr.</v>
      </c>
      <c r="O15" t="str">
        <f t="shared" si="0"/>
        <v>exp "Australia and New Zealand"/ and 1 and 2023*.yr.</v>
      </c>
      <c r="P15" t="str">
        <f t="shared" si="0"/>
        <v>exp "Australia and New Zealand"/ and 1 and 2024*.yr.</v>
      </c>
    </row>
    <row r="16" spans="1:16" x14ac:dyDescent="0.25">
      <c r="A16" s="1">
        <v>15</v>
      </c>
      <c r="B16" t="s">
        <v>43</v>
      </c>
      <c r="C16" t="s">
        <v>91</v>
      </c>
      <c r="D16" t="str">
        <f t="shared" si="1"/>
        <v>(exp "South and Central America"/ or exp central Asia/ or northern Asia/  or western Asia/ or Armenia/ or exp Azerbaijan/ or Egypt/ or exp "Georgia (republic)"/ or Caspian Sea/) and 1</v>
      </c>
      <c r="E16" t="str">
        <f t="shared" si="2"/>
        <v>(exp "South and Central America"/ or exp central Asia/ or northern Asia/  or western Asia/ or Armenia/ or exp Azerbaijan/ or Egypt/ or exp "Georgia (republic)"/ or Caspian Sea/) and 1 and 2</v>
      </c>
      <c r="F16" t="str">
        <f t="shared" si="3"/>
        <v>(exp "South and Central America"/ or exp central Asia/ or northern Asia/  or western Asia/ or Armenia/ or exp Azerbaijan/ or Egypt/ or exp "Georgia (republic)"/ or Caspian Sea/) and 1 and 2014*.yr.</v>
      </c>
      <c r="G16" t="str">
        <f t="shared" si="0"/>
        <v>(exp "South and Central America"/ or exp central Asia/ or northern Asia/  or western Asia/ or Armenia/ or exp Azerbaijan/ or Egypt/ or exp "Georgia (republic)"/ or Caspian Sea/) and 1 and 2015*.yr.</v>
      </c>
      <c r="H16" t="str">
        <f t="shared" si="0"/>
        <v>(exp "South and Central America"/ or exp central Asia/ or northern Asia/  or western Asia/ or Armenia/ or exp Azerbaijan/ or Egypt/ or exp "Georgia (republic)"/ or Caspian Sea/) and 1 and 2016*.yr.</v>
      </c>
      <c r="I16" t="str">
        <f t="shared" si="0"/>
        <v>(exp "South and Central America"/ or exp central Asia/ or northern Asia/  or western Asia/ or Armenia/ or exp Azerbaijan/ or Egypt/ or exp "Georgia (republic)"/ or Caspian Sea/) and 1 and 2017*.yr.</v>
      </c>
      <c r="J16" t="str">
        <f t="shared" si="0"/>
        <v>(exp "South and Central America"/ or exp central Asia/ or northern Asia/  or western Asia/ or Armenia/ or exp Azerbaijan/ or Egypt/ or exp "Georgia (republic)"/ or Caspian Sea/) and 1 and 2018*.yr.</v>
      </c>
      <c r="K16" t="str">
        <f t="shared" si="0"/>
        <v>(exp "South and Central America"/ or exp central Asia/ or northern Asia/  or western Asia/ or Armenia/ or exp Azerbaijan/ or Egypt/ or exp "Georgia (republic)"/ or Caspian Sea/) and 1 and 2019*.yr.</v>
      </c>
      <c r="L16" t="str">
        <f t="shared" si="0"/>
        <v>(exp "South and Central America"/ or exp central Asia/ or northern Asia/  or western Asia/ or Armenia/ or exp Azerbaijan/ or Egypt/ or exp "Georgia (republic)"/ or Caspian Sea/) and 1 and 2020*.yr.</v>
      </c>
      <c r="M16" t="str">
        <f t="shared" si="0"/>
        <v>(exp "South and Central America"/ or exp central Asia/ or northern Asia/  or western Asia/ or Armenia/ or exp Azerbaijan/ or Egypt/ or exp "Georgia (republic)"/ or Caspian Sea/) and 1 and 2021*.yr.</v>
      </c>
      <c r="N16" t="str">
        <f t="shared" si="0"/>
        <v>(exp "South and Central America"/ or exp central Asia/ or northern Asia/  or western Asia/ or Armenia/ or exp Azerbaijan/ or Egypt/ or exp "Georgia (republic)"/ or Caspian Sea/) and 1 and 2022*.yr.</v>
      </c>
      <c r="O16" t="str">
        <f t="shared" si="0"/>
        <v>(exp "South and Central America"/ or exp central Asia/ or northern Asia/  or western Asia/ or Armenia/ or exp Azerbaijan/ or Egypt/ or exp "Georgia (republic)"/ or Caspian Sea/) and 1 and 2023*.yr.</v>
      </c>
      <c r="P16" t="str">
        <f t="shared" si="0"/>
        <v>(exp "South and Central America"/ or exp central Asia/ or northern Asia/  or western Asia/ or Armenia/ or exp Azerbaijan/ or Egypt/ or exp "Georgia (republic)"/ or Caspian Sea/) and 1 and 2024*.yr.</v>
      </c>
    </row>
    <row r="17" spans="1:16" x14ac:dyDescent="0.25">
      <c r="A17" s="1">
        <v>16</v>
      </c>
      <c r="B17" t="s">
        <v>62</v>
      </c>
      <c r="C17" t="s">
        <v>49</v>
      </c>
      <c r="D17" t="str">
        <f t="shared" si="1"/>
        <v>(4 and ( 5 OR 6 OR 7 OR 8 OR 9 OR 10 OR 11 OR 12 OR 13 OR 14 OR 15)) and 1</v>
      </c>
      <c r="E17" t="str">
        <f t="shared" si="2"/>
        <v>(4 and ( 5 OR 6 OR 7 OR 8 OR 9 OR 10 OR 11 OR 12 OR 13 OR 14 OR 15)) and 1 and 2</v>
      </c>
      <c r="F17" t="str">
        <f t="shared" si="3"/>
        <v>(4 and ( 5 OR 6 OR 7 OR 8 OR 9 OR 10 OR 11 OR 12 OR 13 OR 14 OR 15)) and 1 and 2014*.yr.</v>
      </c>
      <c r="G17" t="str">
        <f t="shared" si="0"/>
        <v>(4 and ( 5 OR 6 OR 7 OR 8 OR 9 OR 10 OR 11 OR 12 OR 13 OR 14 OR 15)) and 1 and 2015*.yr.</v>
      </c>
      <c r="H17" t="str">
        <f t="shared" si="0"/>
        <v>(4 and ( 5 OR 6 OR 7 OR 8 OR 9 OR 10 OR 11 OR 12 OR 13 OR 14 OR 15)) and 1 and 2016*.yr.</v>
      </c>
      <c r="I17" t="str">
        <f t="shared" si="0"/>
        <v>(4 and ( 5 OR 6 OR 7 OR 8 OR 9 OR 10 OR 11 OR 12 OR 13 OR 14 OR 15)) and 1 and 2017*.yr.</v>
      </c>
      <c r="J17" t="str">
        <f t="shared" si="0"/>
        <v>(4 and ( 5 OR 6 OR 7 OR 8 OR 9 OR 10 OR 11 OR 12 OR 13 OR 14 OR 15)) and 1 and 2018*.yr.</v>
      </c>
      <c r="K17" t="str">
        <f t="shared" si="0"/>
        <v>(4 and ( 5 OR 6 OR 7 OR 8 OR 9 OR 10 OR 11 OR 12 OR 13 OR 14 OR 15)) and 1 and 2019*.yr.</v>
      </c>
      <c r="L17" t="str">
        <f t="shared" si="0"/>
        <v>(4 and ( 5 OR 6 OR 7 OR 8 OR 9 OR 10 OR 11 OR 12 OR 13 OR 14 OR 15)) and 1 and 2020*.yr.</v>
      </c>
      <c r="M17" t="str">
        <f t="shared" si="0"/>
        <v>(4 and ( 5 OR 6 OR 7 OR 8 OR 9 OR 10 OR 11 OR 12 OR 13 OR 14 OR 15)) and 1 and 2021*.yr.</v>
      </c>
      <c r="N17" t="str">
        <f t="shared" si="0"/>
        <v>(4 and ( 5 OR 6 OR 7 OR 8 OR 9 OR 10 OR 11 OR 12 OR 13 OR 14 OR 15)) and 1 and 2022*.yr.</v>
      </c>
      <c r="O17" t="str">
        <f t="shared" si="0"/>
        <v>(4 and ( 5 OR 6 OR 7 OR 8 OR 9 OR 10 OR 11 OR 12 OR 13 OR 14 OR 15)) and 1 and 2023*.yr.</v>
      </c>
      <c r="P17" t="str">
        <f t="shared" si="0"/>
        <v>(4 and ( 5 OR 6 OR 7 OR 8 OR 9 OR 10 OR 11 OR 12 OR 13 OR 14 OR 15)) and 1 and 2024*.yr.</v>
      </c>
    </row>
    <row r="18" spans="1:16" x14ac:dyDescent="0.25">
      <c r="A18" s="1">
        <v>17</v>
      </c>
      <c r="B18" t="s">
        <v>64</v>
      </c>
      <c r="C18" t="s">
        <v>50</v>
      </c>
      <c r="D18" t="str">
        <f t="shared" si="1"/>
        <v>(5 and ( 4 OR 6 OR 7 OR 8 OR 9 OR 10 OR 11 OR 12 OR 13 OR 14 OR 15)) and 1</v>
      </c>
      <c r="E18" t="str">
        <f t="shared" si="2"/>
        <v>(5 and ( 4 OR 6 OR 7 OR 8 OR 9 OR 10 OR 11 OR 12 OR 13 OR 14 OR 15)) and 1 and 2</v>
      </c>
      <c r="F18" t="str">
        <f t="shared" si="3"/>
        <v>(5 and ( 4 OR 6 OR 7 OR 8 OR 9 OR 10 OR 11 OR 12 OR 13 OR 14 OR 15)) and 1 and 2014*.yr.</v>
      </c>
      <c r="G18" t="str">
        <f t="shared" si="0"/>
        <v>(5 and ( 4 OR 6 OR 7 OR 8 OR 9 OR 10 OR 11 OR 12 OR 13 OR 14 OR 15)) and 1 and 2015*.yr.</v>
      </c>
      <c r="H18" t="str">
        <f t="shared" si="0"/>
        <v>(5 and ( 4 OR 6 OR 7 OR 8 OR 9 OR 10 OR 11 OR 12 OR 13 OR 14 OR 15)) and 1 and 2016*.yr.</v>
      </c>
      <c r="I18" t="str">
        <f t="shared" si="0"/>
        <v>(5 and ( 4 OR 6 OR 7 OR 8 OR 9 OR 10 OR 11 OR 12 OR 13 OR 14 OR 15)) and 1 and 2017*.yr.</v>
      </c>
      <c r="J18" t="str">
        <f t="shared" si="0"/>
        <v>(5 and ( 4 OR 6 OR 7 OR 8 OR 9 OR 10 OR 11 OR 12 OR 13 OR 14 OR 15)) and 1 and 2018*.yr.</v>
      </c>
      <c r="K18" t="str">
        <f t="shared" si="0"/>
        <v>(5 and ( 4 OR 6 OR 7 OR 8 OR 9 OR 10 OR 11 OR 12 OR 13 OR 14 OR 15)) and 1 and 2019*.yr.</v>
      </c>
      <c r="L18" t="str">
        <f t="shared" si="0"/>
        <v>(5 and ( 4 OR 6 OR 7 OR 8 OR 9 OR 10 OR 11 OR 12 OR 13 OR 14 OR 15)) and 1 and 2020*.yr.</v>
      </c>
      <c r="M18" t="str">
        <f t="shared" si="0"/>
        <v>(5 and ( 4 OR 6 OR 7 OR 8 OR 9 OR 10 OR 11 OR 12 OR 13 OR 14 OR 15)) and 1 and 2021*.yr.</v>
      </c>
      <c r="N18" t="str">
        <f t="shared" si="0"/>
        <v>(5 and ( 4 OR 6 OR 7 OR 8 OR 9 OR 10 OR 11 OR 12 OR 13 OR 14 OR 15)) and 1 and 2022*.yr.</v>
      </c>
      <c r="O18" t="str">
        <f t="shared" si="0"/>
        <v>(5 and ( 4 OR 6 OR 7 OR 8 OR 9 OR 10 OR 11 OR 12 OR 13 OR 14 OR 15)) and 1 and 2023*.yr.</v>
      </c>
      <c r="P18" t="str">
        <f t="shared" si="0"/>
        <v>(5 and ( 4 OR 6 OR 7 OR 8 OR 9 OR 10 OR 11 OR 12 OR 13 OR 14 OR 15)) and 1 and 2024*.yr.</v>
      </c>
    </row>
    <row r="19" spans="1:16" x14ac:dyDescent="0.25">
      <c r="A19" s="1">
        <v>18</v>
      </c>
      <c r="B19" t="s">
        <v>65</v>
      </c>
      <c r="C19" t="s">
        <v>51</v>
      </c>
      <c r="D19" t="str">
        <f t="shared" si="1"/>
        <v>(6 and ( 4 OR 5 OR 7 OR 8 OR 9 OR 10 OR 11 OR 12 OR 13 OR 14 OR 15)) and 1</v>
      </c>
      <c r="E19" t="str">
        <f t="shared" si="2"/>
        <v>(6 and ( 4 OR 5 OR 7 OR 8 OR 9 OR 10 OR 11 OR 12 OR 13 OR 14 OR 15)) and 1 and 2</v>
      </c>
      <c r="F19" t="str">
        <f t="shared" si="3"/>
        <v>(6 and ( 4 OR 5 OR 7 OR 8 OR 9 OR 10 OR 11 OR 12 OR 13 OR 14 OR 15)) and 1 and 2014*.yr.</v>
      </c>
      <c r="G19" t="str">
        <f t="shared" si="0"/>
        <v>(6 and ( 4 OR 5 OR 7 OR 8 OR 9 OR 10 OR 11 OR 12 OR 13 OR 14 OR 15)) and 1 and 2015*.yr.</v>
      </c>
      <c r="H19" t="str">
        <f t="shared" si="0"/>
        <v>(6 and ( 4 OR 5 OR 7 OR 8 OR 9 OR 10 OR 11 OR 12 OR 13 OR 14 OR 15)) and 1 and 2016*.yr.</v>
      </c>
      <c r="I19" t="str">
        <f t="shared" si="0"/>
        <v>(6 and ( 4 OR 5 OR 7 OR 8 OR 9 OR 10 OR 11 OR 12 OR 13 OR 14 OR 15)) and 1 and 2017*.yr.</v>
      </c>
      <c r="J19" t="str">
        <f t="shared" si="0"/>
        <v>(6 and ( 4 OR 5 OR 7 OR 8 OR 9 OR 10 OR 11 OR 12 OR 13 OR 14 OR 15)) and 1 and 2018*.yr.</v>
      </c>
      <c r="K19" t="str">
        <f t="shared" si="0"/>
        <v>(6 and ( 4 OR 5 OR 7 OR 8 OR 9 OR 10 OR 11 OR 12 OR 13 OR 14 OR 15)) and 1 and 2019*.yr.</v>
      </c>
      <c r="L19" t="str">
        <f t="shared" si="0"/>
        <v>(6 and ( 4 OR 5 OR 7 OR 8 OR 9 OR 10 OR 11 OR 12 OR 13 OR 14 OR 15)) and 1 and 2020*.yr.</v>
      </c>
      <c r="M19" t="str">
        <f t="shared" si="0"/>
        <v>(6 and ( 4 OR 5 OR 7 OR 8 OR 9 OR 10 OR 11 OR 12 OR 13 OR 14 OR 15)) and 1 and 2021*.yr.</v>
      </c>
      <c r="N19" t="str">
        <f t="shared" si="0"/>
        <v>(6 and ( 4 OR 5 OR 7 OR 8 OR 9 OR 10 OR 11 OR 12 OR 13 OR 14 OR 15)) and 1 and 2022*.yr.</v>
      </c>
      <c r="O19" t="str">
        <f t="shared" si="0"/>
        <v>(6 and ( 4 OR 5 OR 7 OR 8 OR 9 OR 10 OR 11 OR 12 OR 13 OR 14 OR 15)) and 1 and 2023*.yr.</v>
      </c>
      <c r="P19" t="str">
        <f t="shared" si="0"/>
        <v>(6 and ( 4 OR 5 OR 7 OR 8 OR 9 OR 10 OR 11 OR 12 OR 13 OR 14 OR 15)) and 1 and 2024*.yr.</v>
      </c>
    </row>
    <row r="20" spans="1:16" x14ac:dyDescent="0.25">
      <c r="A20" s="1">
        <v>19</v>
      </c>
      <c r="B20" t="s">
        <v>66</v>
      </c>
      <c r="C20" t="s">
        <v>52</v>
      </c>
      <c r="D20" t="str">
        <f t="shared" si="1"/>
        <v>(7 AND (4 OR 5 OR 6 OR 8 OR 9 OR 10 OR 11 OR 12 OR 13 OR 14 OR 15)) and 1</v>
      </c>
      <c r="E20" t="str">
        <f t="shared" si="2"/>
        <v>(7 AND (4 OR 5 OR 6 OR 8 OR 9 OR 10 OR 11 OR 12 OR 13 OR 14 OR 15)) and 1 and 2</v>
      </c>
      <c r="F20" t="str">
        <f t="shared" si="3"/>
        <v>(7 AND (4 OR 5 OR 6 OR 8 OR 9 OR 10 OR 11 OR 12 OR 13 OR 14 OR 15)) and 1 and 2014*.yr.</v>
      </c>
      <c r="G20" t="str">
        <f t="shared" si="3"/>
        <v>(7 AND (4 OR 5 OR 6 OR 8 OR 9 OR 10 OR 11 OR 12 OR 13 OR 14 OR 15)) and 1 and 2015*.yr.</v>
      </c>
      <c r="H20" t="str">
        <f t="shared" si="3"/>
        <v>(7 AND (4 OR 5 OR 6 OR 8 OR 9 OR 10 OR 11 OR 12 OR 13 OR 14 OR 15)) and 1 and 2016*.yr.</v>
      </c>
      <c r="I20" t="str">
        <f t="shared" si="3"/>
        <v>(7 AND (4 OR 5 OR 6 OR 8 OR 9 OR 10 OR 11 OR 12 OR 13 OR 14 OR 15)) and 1 and 2017*.yr.</v>
      </c>
      <c r="J20" t="str">
        <f t="shared" si="3"/>
        <v>(7 AND (4 OR 5 OR 6 OR 8 OR 9 OR 10 OR 11 OR 12 OR 13 OR 14 OR 15)) and 1 and 2018*.yr.</v>
      </c>
      <c r="K20" t="str">
        <f t="shared" si="3"/>
        <v>(7 AND (4 OR 5 OR 6 OR 8 OR 9 OR 10 OR 11 OR 12 OR 13 OR 14 OR 15)) and 1 and 2019*.yr.</v>
      </c>
      <c r="L20" t="str">
        <f t="shared" si="3"/>
        <v>(7 AND (4 OR 5 OR 6 OR 8 OR 9 OR 10 OR 11 OR 12 OR 13 OR 14 OR 15)) and 1 and 2020*.yr.</v>
      </c>
      <c r="M20" t="str">
        <f t="shared" si="3"/>
        <v>(7 AND (4 OR 5 OR 6 OR 8 OR 9 OR 10 OR 11 OR 12 OR 13 OR 14 OR 15)) and 1 and 2021*.yr.</v>
      </c>
      <c r="N20" t="str">
        <f t="shared" si="3"/>
        <v>(7 AND (4 OR 5 OR 6 OR 8 OR 9 OR 10 OR 11 OR 12 OR 13 OR 14 OR 15)) and 1 and 2022*.yr.</v>
      </c>
      <c r="O20" t="str">
        <f t="shared" si="3"/>
        <v>(7 AND (4 OR 5 OR 6 OR 8 OR 9 OR 10 OR 11 OR 12 OR 13 OR 14 OR 15)) and 1 and 2023*.yr.</v>
      </c>
      <c r="P20" t="str">
        <f t="shared" si="3"/>
        <v>(7 AND (4 OR 5 OR 6 OR 8 OR 9 OR 10 OR 11 OR 12 OR 13 OR 14 OR 15)) and 1 and 2024*.yr.</v>
      </c>
    </row>
    <row r="21" spans="1:16" x14ac:dyDescent="0.25">
      <c r="A21" s="1">
        <v>20</v>
      </c>
      <c r="B21" t="s">
        <v>67</v>
      </c>
      <c r="C21" t="s">
        <v>53</v>
      </c>
      <c r="D21" t="str">
        <f t="shared" si="1"/>
        <v>(8 AND (4 OR 5 OR 6 OR 7 OR 9 OR 10 OR 11 OR 12 OR 13 OR 14 OR 15)) and 1</v>
      </c>
      <c r="E21" t="str">
        <f t="shared" si="2"/>
        <v>(8 AND (4 OR 5 OR 6 OR 7 OR 9 OR 10 OR 11 OR 12 OR 13 OR 14 OR 15)) and 1 and 2</v>
      </c>
      <c r="F21" t="str">
        <f t="shared" si="3"/>
        <v>(8 AND (4 OR 5 OR 6 OR 7 OR 9 OR 10 OR 11 OR 12 OR 13 OR 14 OR 15)) and 1 and 2014*.yr.</v>
      </c>
      <c r="G21" t="str">
        <f t="shared" si="3"/>
        <v>(8 AND (4 OR 5 OR 6 OR 7 OR 9 OR 10 OR 11 OR 12 OR 13 OR 14 OR 15)) and 1 and 2015*.yr.</v>
      </c>
      <c r="H21" t="str">
        <f t="shared" si="3"/>
        <v>(8 AND (4 OR 5 OR 6 OR 7 OR 9 OR 10 OR 11 OR 12 OR 13 OR 14 OR 15)) and 1 and 2016*.yr.</v>
      </c>
      <c r="I21" t="str">
        <f t="shared" si="3"/>
        <v>(8 AND (4 OR 5 OR 6 OR 7 OR 9 OR 10 OR 11 OR 12 OR 13 OR 14 OR 15)) and 1 and 2017*.yr.</v>
      </c>
      <c r="J21" t="str">
        <f t="shared" si="3"/>
        <v>(8 AND (4 OR 5 OR 6 OR 7 OR 9 OR 10 OR 11 OR 12 OR 13 OR 14 OR 15)) and 1 and 2018*.yr.</v>
      </c>
      <c r="K21" t="str">
        <f t="shared" si="3"/>
        <v>(8 AND (4 OR 5 OR 6 OR 7 OR 9 OR 10 OR 11 OR 12 OR 13 OR 14 OR 15)) and 1 and 2019*.yr.</v>
      </c>
      <c r="L21" t="str">
        <f t="shared" si="3"/>
        <v>(8 AND (4 OR 5 OR 6 OR 7 OR 9 OR 10 OR 11 OR 12 OR 13 OR 14 OR 15)) and 1 and 2020*.yr.</v>
      </c>
      <c r="M21" t="str">
        <f t="shared" si="3"/>
        <v>(8 AND (4 OR 5 OR 6 OR 7 OR 9 OR 10 OR 11 OR 12 OR 13 OR 14 OR 15)) and 1 and 2021*.yr.</v>
      </c>
      <c r="N21" t="str">
        <f t="shared" si="3"/>
        <v>(8 AND (4 OR 5 OR 6 OR 7 OR 9 OR 10 OR 11 OR 12 OR 13 OR 14 OR 15)) and 1 and 2022*.yr.</v>
      </c>
      <c r="O21" t="str">
        <f t="shared" si="3"/>
        <v>(8 AND (4 OR 5 OR 6 OR 7 OR 9 OR 10 OR 11 OR 12 OR 13 OR 14 OR 15)) and 1 and 2023*.yr.</v>
      </c>
      <c r="P21" t="str">
        <f t="shared" si="3"/>
        <v>(8 AND (4 OR 5 OR 6 OR 7 OR 9 OR 10 OR 11 OR 12 OR 13 OR 14 OR 15)) and 1 and 2024*.yr.</v>
      </c>
    </row>
    <row r="22" spans="1:16" x14ac:dyDescent="0.25">
      <c r="A22" s="1">
        <v>21</v>
      </c>
      <c r="B22" t="s">
        <v>68</v>
      </c>
      <c r="C22" t="s">
        <v>54</v>
      </c>
      <c r="D22" t="str">
        <f t="shared" si="1"/>
        <v>(9 AND (4 OR 5 OR 6 OR 7 OR 8 OR 10 OR 11 OR 12 OR 13 OR 14 OR 15)) and 1</v>
      </c>
      <c r="E22" t="str">
        <f t="shared" si="2"/>
        <v>(9 AND (4 OR 5 OR 6 OR 7 OR 8 OR 10 OR 11 OR 12 OR 13 OR 14 OR 15)) and 1 and 2</v>
      </c>
      <c r="F22" t="str">
        <f t="shared" si="3"/>
        <v>(9 AND (4 OR 5 OR 6 OR 7 OR 8 OR 10 OR 11 OR 12 OR 13 OR 14 OR 15)) and 1 and 2014*.yr.</v>
      </c>
      <c r="G22" t="str">
        <f t="shared" si="3"/>
        <v>(9 AND (4 OR 5 OR 6 OR 7 OR 8 OR 10 OR 11 OR 12 OR 13 OR 14 OR 15)) and 1 and 2015*.yr.</v>
      </c>
      <c r="H22" t="str">
        <f t="shared" si="3"/>
        <v>(9 AND (4 OR 5 OR 6 OR 7 OR 8 OR 10 OR 11 OR 12 OR 13 OR 14 OR 15)) and 1 and 2016*.yr.</v>
      </c>
      <c r="I22" t="str">
        <f t="shared" si="3"/>
        <v>(9 AND (4 OR 5 OR 6 OR 7 OR 8 OR 10 OR 11 OR 12 OR 13 OR 14 OR 15)) and 1 and 2017*.yr.</v>
      </c>
      <c r="J22" t="str">
        <f t="shared" si="3"/>
        <v>(9 AND (4 OR 5 OR 6 OR 7 OR 8 OR 10 OR 11 OR 12 OR 13 OR 14 OR 15)) and 1 and 2018*.yr.</v>
      </c>
      <c r="K22" t="str">
        <f t="shared" si="3"/>
        <v>(9 AND (4 OR 5 OR 6 OR 7 OR 8 OR 10 OR 11 OR 12 OR 13 OR 14 OR 15)) and 1 and 2019*.yr.</v>
      </c>
      <c r="L22" t="str">
        <f t="shared" si="3"/>
        <v>(9 AND (4 OR 5 OR 6 OR 7 OR 8 OR 10 OR 11 OR 12 OR 13 OR 14 OR 15)) and 1 and 2020*.yr.</v>
      </c>
      <c r="M22" t="str">
        <f t="shared" si="3"/>
        <v>(9 AND (4 OR 5 OR 6 OR 7 OR 8 OR 10 OR 11 OR 12 OR 13 OR 14 OR 15)) and 1 and 2021*.yr.</v>
      </c>
      <c r="N22" t="str">
        <f t="shared" si="3"/>
        <v>(9 AND (4 OR 5 OR 6 OR 7 OR 8 OR 10 OR 11 OR 12 OR 13 OR 14 OR 15)) and 1 and 2022*.yr.</v>
      </c>
      <c r="O22" t="str">
        <f t="shared" si="3"/>
        <v>(9 AND (4 OR 5 OR 6 OR 7 OR 8 OR 10 OR 11 OR 12 OR 13 OR 14 OR 15)) and 1 and 2023*.yr.</v>
      </c>
      <c r="P22" t="str">
        <f t="shared" si="3"/>
        <v>(9 AND (4 OR 5 OR 6 OR 7 OR 8 OR 10 OR 11 OR 12 OR 13 OR 14 OR 15)) and 1 and 2024*.yr.</v>
      </c>
    </row>
    <row r="23" spans="1:16" x14ac:dyDescent="0.25">
      <c r="A23" s="1">
        <v>22</v>
      </c>
      <c r="B23" t="s">
        <v>69</v>
      </c>
      <c r="C23" t="s">
        <v>55</v>
      </c>
      <c r="D23" t="str">
        <f t="shared" si="1"/>
        <v>(10 AND (4 OR 5 OR 6 OR 7 OR 8 OR 9 OR 11 OR 12 OR 13 OR 14 OR 15)) and 1</v>
      </c>
      <c r="E23" t="str">
        <f t="shared" si="2"/>
        <v>(10 AND (4 OR 5 OR 6 OR 7 OR 8 OR 9 OR 11 OR 12 OR 13 OR 14 OR 15)) and 1 and 2</v>
      </c>
      <c r="F23" t="str">
        <f t="shared" si="3"/>
        <v>(10 AND (4 OR 5 OR 6 OR 7 OR 8 OR 9 OR 11 OR 12 OR 13 OR 14 OR 15)) and 1 and 2014*.yr.</v>
      </c>
      <c r="G23" t="str">
        <f t="shared" si="3"/>
        <v>(10 AND (4 OR 5 OR 6 OR 7 OR 8 OR 9 OR 11 OR 12 OR 13 OR 14 OR 15)) and 1 and 2015*.yr.</v>
      </c>
      <c r="H23" t="str">
        <f t="shared" si="3"/>
        <v>(10 AND (4 OR 5 OR 6 OR 7 OR 8 OR 9 OR 11 OR 12 OR 13 OR 14 OR 15)) and 1 and 2016*.yr.</v>
      </c>
      <c r="I23" t="str">
        <f t="shared" si="3"/>
        <v>(10 AND (4 OR 5 OR 6 OR 7 OR 8 OR 9 OR 11 OR 12 OR 13 OR 14 OR 15)) and 1 and 2017*.yr.</v>
      </c>
      <c r="J23" t="str">
        <f t="shared" si="3"/>
        <v>(10 AND (4 OR 5 OR 6 OR 7 OR 8 OR 9 OR 11 OR 12 OR 13 OR 14 OR 15)) and 1 and 2018*.yr.</v>
      </c>
      <c r="K23" t="str">
        <f t="shared" si="3"/>
        <v>(10 AND (4 OR 5 OR 6 OR 7 OR 8 OR 9 OR 11 OR 12 OR 13 OR 14 OR 15)) and 1 and 2019*.yr.</v>
      </c>
      <c r="L23" t="str">
        <f t="shared" si="3"/>
        <v>(10 AND (4 OR 5 OR 6 OR 7 OR 8 OR 9 OR 11 OR 12 OR 13 OR 14 OR 15)) and 1 and 2020*.yr.</v>
      </c>
      <c r="M23" t="str">
        <f t="shared" si="3"/>
        <v>(10 AND (4 OR 5 OR 6 OR 7 OR 8 OR 9 OR 11 OR 12 OR 13 OR 14 OR 15)) and 1 and 2021*.yr.</v>
      </c>
      <c r="N23" t="str">
        <f t="shared" si="3"/>
        <v>(10 AND (4 OR 5 OR 6 OR 7 OR 8 OR 9 OR 11 OR 12 OR 13 OR 14 OR 15)) and 1 and 2022*.yr.</v>
      </c>
      <c r="O23" t="str">
        <f t="shared" si="3"/>
        <v>(10 AND (4 OR 5 OR 6 OR 7 OR 8 OR 9 OR 11 OR 12 OR 13 OR 14 OR 15)) and 1 and 2023*.yr.</v>
      </c>
      <c r="P23" t="str">
        <f t="shared" si="3"/>
        <v>(10 AND (4 OR 5 OR 6 OR 7 OR 8 OR 9 OR 11 OR 12 OR 13 OR 14 OR 15)) and 1 and 2024*.yr.</v>
      </c>
    </row>
    <row r="24" spans="1:16" x14ac:dyDescent="0.25">
      <c r="A24" s="1">
        <v>23</v>
      </c>
      <c r="B24" t="s">
        <v>70</v>
      </c>
      <c r="C24" t="s">
        <v>56</v>
      </c>
      <c r="D24" t="str">
        <f t="shared" si="1"/>
        <v>(11 AND (4 OR 5 OR 6 OR 7 OR 8 OR 9 OR 10 OR 12 OR 13 OR 14 OR 15)) and 1</v>
      </c>
      <c r="E24" t="str">
        <f t="shared" si="2"/>
        <v>(11 AND (4 OR 5 OR 6 OR 7 OR 8 OR 9 OR 10 OR 12 OR 13 OR 14 OR 15)) and 1 and 2</v>
      </c>
      <c r="F24" t="str">
        <f t="shared" si="3"/>
        <v>(11 AND (4 OR 5 OR 6 OR 7 OR 8 OR 9 OR 10 OR 12 OR 13 OR 14 OR 15)) and 1 and 2014*.yr.</v>
      </c>
      <c r="G24" t="str">
        <f t="shared" si="3"/>
        <v>(11 AND (4 OR 5 OR 6 OR 7 OR 8 OR 9 OR 10 OR 12 OR 13 OR 14 OR 15)) and 1 and 2015*.yr.</v>
      </c>
      <c r="H24" t="str">
        <f t="shared" si="3"/>
        <v>(11 AND (4 OR 5 OR 6 OR 7 OR 8 OR 9 OR 10 OR 12 OR 13 OR 14 OR 15)) and 1 and 2016*.yr.</v>
      </c>
      <c r="I24" t="str">
        <f t="shared" si="3"/>
        <v>(11 AND (4 OR 5 OR 6 OR 7 OR 8 OR 9 OR 10 OR 12 OR 13 OR 14 OR 15)) and 1 and 2017*.yr.</v>
      </c>
      <c r="J24" t="str">
        <f t="shared" si="3"/>
        <v>(11 AND (4 OR 5 OR 6 OR 7 OR 8 OR 9 OR 10 OR 12 OR 13 OR 14 OR 15)) and 1 and 2018*.yr.</v>
      </c>
      <c r="K24" t="str">
        <f t="shared" si="3"/>
        <v>(11 AND (4 OR 5 OR 6 OR 7 OR 8 OR 9 OR 10 OR 12 OR 13 OR 14 OR 15)) and 1 and 2019*.yr.</v>
      </c>
      <c r="L24" t="str">
        <f t="shared" si="3"/>
        <v>(11 AND (4 OR 5 OR 6 OR 7 OR 8 OR 9 OR 10 OR 12 OR 13 OR 14 OR 15)) and 1 and 2020*.yr.</v>
      </c>
      <c r="M24" t="str">
        <f t="shared" si="3"/>
        <v>(11 AND (4 OR 5 OR 6 OR 7 OR 8 OR 9 OR 10 OR 12 OR 13 OR 14 OR 15)) and 1 and 2021*.yr.</v>
      </c>
      <c r="N24" t="str">
        <f t="shared" si="3"/>
        <v>(11 AND (4 OR 5 OR 6 OR 7 OR 8 OR 9 OR 10 OR 12 OR 13 OR 14 OR 15)) and 1 and 2022*.yr.</v>
      </c>
      <c r="O24" t="str">
        <f t="shared" si="3"/>
        <v>(11 AND (4 OR 5 OR 6 OR 7 OR 8 OR 9 OR 10 OR 12 OR 13 OR 14 OR 15)) and 1 and 2023*.yr.</v>
      </c>
      <c r="P24" t="str">
        <f t="shared" si="3"/>
        <v>(11 AND (4 OR 5 OR 6 OR 7 OR 8 OR 9 OR 10 OR 12 OR 13 OR 14 OR 15)) and 1 and 2024*.yr.</v>
      </c>
    </row>
    <row r="25" spans="1:16" x14ac:dyDescent="0.25">
      <c r="A25" s="1">
        <v>24</v>
      </c>
      <c r="B25" t="s">
        <v>63</v>
      </c>
      <c r="C25" t="s">
        <v>57</v>
      </c>
      <c r="D25" t="str">
        <f t="shared" si="1"/>
        <v>(12 AND (4 OR 5 OR 6 OR 7 OR 8 OR 9 OR 10 OR 11 OR 13 OR 14 OR 15)) and 1</v>
      </c>
      <c r="E25" t="str">
        <f t="shared" si="2"/>
        <v>(12 AND (4 OR 5 OR 6 OR 7 OR 8 OR 9 OR 10 OR 11 OR 13 OR 14 OR 15)) and 1 and 2</v>
      </c>
      <c r="F25" t="str">
        <f t="shared" si="3"/>
        <v>(12 AND (4 OR 5 OR 6 OR 7 OR 8 OR 9 OR 10 OR 11 OR 13 OR 14 OR 15)) and 1 and 2014*.yr.</v>
      </c>
      <c r="G25" t="str">
        <f t="shared" si="3"/>
        <v>(12 AND (4 OR 5 OR 6 OR 7 OR 8 OR 9 OR 10 OR 11 OR 13 OR 14 OR 15)) and 1 and 2015*.yr.</v>
      </c>
      <c r="H25" t="str">
        <f t="shared" si="3"/>
        <v>(12 AND (4 OR 5 OR 6 OR 7 OR 8 OR 9 OR 10 OR 11 OR 13 OR 14 OR 15)) and 1 and 2016*.yr.</v>
      </c>
      <c r="I25" t="str">
        <f t="shared" si="3"/>
        <v>(12 AND (4 OR 5 OR 6 OR 7 OR 8 OR 9 OR 10 OR 11 OR 13 OR 14 OR 15)) and 1 and 2017*.yr.</v>
      </c>
      <c r="J25" t="str">
        <f t="shared" si="3"/>
        <v>(12 AND (4 OR 5 OR 6 OR 7 OR 8 OR 9 OR 10 OR 11 OR 13 OR 14 OR 15)) and 1 and 2018*.yr.</v>
      </c>
      <c r="K25" t="str">
        <f t="shared" si="3"/>
        <v>(12 AND (4 OR 5 OR 6 OR 7 OR 8 OR 9 OR 10 OR 11 OR 13 OR 14 OR 15)) and 1 and 2019*.yr.</v>
      </c>
      <c r="L25" t="str">
        <f t="shared" si="3"/>
        <v>(12 AND (4 OR 5 OR 6 OR 7 OR 8 OR 9 OR 10 OR 11 OR 13 OR 14 OR 15)) and 1 and 2020*.yr.</v>
      </c>
      <c r="M25" t="str">
        <f t="shared" si="3"/>
        <v>(12 AND (4 OR 5 OR 6 OR 7 OR 8 OR 9 OR 10 OR 11 OR 13 OR 14 OR 15)) and 1 and 2021*.yr.</v>
      </c>
      <c r="N25" t="str">
        <f t="shared" si="3"/>
        <v>(12 AND (4 OR 5 OR 6 OR 7 OR 8 OR 9 OR 10 OR 11 OR 13 OR 14 OR 15)) and 1 and 2022*.yr.</v>
      </c>
      <c r="O25" t="str">
        <f t="shared" si="3"/>
        <v>(12 AND (4 OR 5 OR 6 OR 7 OR 8 OR 9 OR 10 OR 11 OR 13 OR 14 OR 15)) and 1 and 2023*.yr.</v>
      </c>
      <c r="P25" t="str">
        <f t="shared" si="3"/>
        <v>(12 AND (4 OR 5 OR 6 OR 7 OR 8 OR 9 OR 10 OR 11 OR 13 OR 14 OR 15)) and 1 and 2024*.yr.</v>
      </c>
    </row>
    <row r="26" spans="1:16" x14ac:dyDescent="0.25">
      <c r="A26" s="1">
        <v>25</v>
      </c>
      <c r="B26" t="s">
        <v>71</v>
      </c>
      <c r="C26" t="s">
        <v>58</v>
      </c>
      <c r="D26" t="str">
        <f t="shared" si="1"/>
        <v>(13 AND (4 OR 5 OR 6 OR 7 OR 8 OR 9 OR 10 OR 11 OR 12 OR 14 OR 15)) and 1</v>
      </c>
      <c r="E26" t="str">
        <f t="shared" si="2"/>
        <v>(13 AND (4 OR 5 OR 6 OR 7 OR 8 OR 9 OR 10 OR 11 OR 12 OR 14 OR 15)) and 1 and 2</v>
      </c>
      <c r="F26" t="str">
        <f t="shared" si="3"/>
        <v>(13 AND (4 OR 5 OR 6 OR 7 OR 8 OR 9 OR 10 OR 11 OR 12 OR 14 OR 15)) and 1 and 2014*.yr.</v>
      </c>
      <c r="G26" t="str">
        <f t="shared" si="3"/>
        <v>(13 AND (4 OR 5 OR 6 OR 7 OR 8 OR 9 OR 10 OR 11 OR 12 OR 14 OR 15)) and 1 and 2015*.yr.</v>
      </c>
      <c r="H26" t="str">
        <f t="shared" si="3"/>
        <v>(13 AND (4 OR 5 OR 6 OR 7 OR 8 OR 9 OR 10 OR 11 OR 12 OR 14 OR 15)) and 1 and 2016*.yr.</v>
      </c>
      <c r="I26" t="str">
        <f t="shared" si="3"/>
        <v>(13 AND (4 OR 5 OR 6 OR 7 OR 8 OR 9 OR 10 OR 11 OR 12 OR 14 OR 15)) and 1 and 2017*.yr.</v>
      </c>
      <c r="J26" t="str">
        <f t="shared" si="3"/>
        <v>(13 AND (4 OR 5 OR 6 OR 7 OR 8 OR 9 OR 10 OR 11 OR 12 OR 14 OR 15)) and 1 and 2018*.yr.</v>
      </c>
      <c r="K26" t="str">
        <f t="shared" si="3"/>
        <v>(13 AND (4 OR 5 OR 6 OR 7 OR 8 OR 9 OR 10 OR 11 OR 12 OR 14 OR 15)) and 1 and 2019*.yr.</v>
      </c>
      <c r="L26" t="str">
        <f t="shared" si="3"/>
        <v>(13 AND (4 OR 5 OR 6 OR 7 OR 8 OR 9 OR 10 OR 11 OR 12 OR 14 OR 15)) and 1 and 2020*.yr.</v>
      </c>
      <c r="M26" t="str">
        <f t="shared" si="3"/>
        <v>(13 AND (4 OR 5 OR 6 OR 7 OR 8 OR 9 OR 10 OR 11 OR 12 OR 14 OR 15)) and 1 and 2021*.yr.</v>
      </c>
      <c r="N26" t="str">
        <f t="shared" si="3"/>
        <v>(13 AND (4 OR 5 OR 6 OR 7 OR 8 OR 9 OR 10 OR 11 OR 12 OR 14 OR 15)) and 1 and 2022*.yr.</v>
      </c>
      <c r="O26" t="str">
        <f t="shared" si="3"/>
        <v>(13 AND (4 OR 5 OR 6 OR 7 OR 8 OR 9 OR 10 OR 11 OR 12 OR 14 OR 15)) and 1 and 2023*.yr.</v>
      </c>
      <c r="P26" t="str">
        <f t="shared" si="3"/>
        <v>(13 AND (4 OR 5 OR 6 OR 7 OR 8 OR 9 OR 10 OR 11 OR 12 OR 14 OR 15)) and 1 and 2024*.yr.</v>
      </c>
    </row>
    <row r="27" spans="1:16" x14ac:dyDescent="0.25">
      <c r="A27" s="1">
        <v>26</v>
      </c>
      <c r="B27" t="s">
        <v>72</v>
      </c>
      <c r="C27" t="s">
        <v>59</v>
      </c>
      <c r="D27" t="str">
        <f t="shared" si="1"/>
        <v>(14 AND (4 OR 5 OR 6 OR 7 OR 8 OR 9 OR 10 OR 11 OR 12 OR 13 OR 15)) and 1</v>
      </c>
      <c r="E27" t="str">
        <f t="shared" si="2"/>
        <v>(14 AND (4 OR 5 OR 6 OR 7 OR 8 OR 9 OR 10 OR 11 OR 12 OR 13 OR 15)) and 1 and 2</v>
      </c>
      <c r="F27" t="str">
        <f t="shared" si="3"/>
        <v>(14 AND (4 OR 5 OR 6 OR 7 OR 8 OR 9 OR 10 OR 11 OR 12 OR 13 OR 15)) and 1 and 2014*.yr.</v>
      </c>
      <c r="G27" t="str">
        <f t="shared" si="3"/>
        <v>(14 AND (4 OR 5 OR 6 OR 7 OR 8 OR 9 OR 10 OR 11 OR 12 OR 13 OR 15)) and 1 and 2015*.yr.</v>
      </c>
      <c r="H27" t="str">
        <f t="shared" si="3"/>
        <v>(14 AND (4 OR 5 OR 6 OR 7 OR 8 OR 9 OR 10 OR 11 OR 12 OR 13 OR 15)) and 1 and 2016*.yr.</v>
      </c>
      <c r="I27" t="str">
        <f t="shared" si="3"/>
        <v>(14 AND (4 OR 5 OR 6 OR 7 OR 8 OR 9 OR 10 OR 11 OR 12 OR 13 OR 15)) and 1 and 2017*.yr.</v>
      </c>
      <c r="J27" t="str">
        <f t="shared" si="3"/>
        <v>(14 AND (4 OR 5 OR 6 OR 7 OR 8 OR 9 OR 10 OR 11 OR 12 OR 13 OR 15)) and 1 and 2018*.yr.</v>
      </c>
      <c r="K27" t="str">
        <f t="shared" si="3"/>
        <v>(14 AND (4 OR 5 OR 6 OR 7 OR 8 OR 9 OR 10 OR 11 OR 12 OR 13 OR 15)) and 1 and 2019*.yr.</v>
      </c>
      <c r="L27" t="str">
        <f t="shared" si="3"/>
        <v>(14 AND (4 OR 5 OR 6 OR 7 OR 8 OR 9 OR 10 OR 11 OR 12 OR 13 OR 15)) and 1 and 2020*.yr.</v>
      </c>
      <c r="M27" t="str">
        <f t="shared" si="3"/>
        <v>(14 AND (4 OR 5 OR 6 OR 7 OR 8 OR 9 OR 10 OR 11 OR 12 OR 13 OR 15)) and 1 and 2021*.yr.</v>
      </c>
      <c r="N27" t="str">
        <f t="shared" si="3"/>
        <v>(14 AND (4 OR 5 OR 6 OR 7 OR 8 OR 9 OR 10 OR 11 OR 12 OR 13 OR 15)) and 1 and 2022*.yr.</v>
      </c>
      <c r="O27" t="str">
        <f t="shared" si="3"/>
        <v>(14 AND (4 OR 5 OR 6 OR 7 OR 8 OR 9 OR 10 OR 11 OR 12 OR 13 OR 15)) and 1 and 2023*.yr.</v>
      </c>
      <c r="P27" t="str">
        <f t="shared" si="3"/>
        <v>(14 AND (4 OR 5 OR 6 OR 7 OR 8 OR 9 OR 10 OR 11 OR 12 OR 13 OR 15)) and 1 and 2024*.yr.</v>
      </c>
    </row>
    <row r="28" spans="1:16" x14ac:dyDescent="0.25">
      <c r="A28" s="1">
        <v>27</v>
      </c>
      <c r="B28" t="s">
        <v>73</v>
      </c>
      <c r="C28" t="s">
        <v>60</v>
      </c>
      <c r="D28" t="str">
        <f t="shared" si="1"/>
        <v>(15 AND (4 OR 5 OR 6 OR 7 OR 8 OR 9 OR 10 OR 11 OR 12 OR 13 OR 14)) and 1</v>
      </c>
      <c r="E28" t="str">
        <f t="shared" si="2"/>
        <v>(15 AND (4 OR 5 OR 6 OR 7 OR 8 OR 9 OR 10 OR 11 OR 12 OR 13 OR 14)) and 1 and 2</v>
      </c>
      <c r="F28" t="str">
        <f t="shared" si="3"/>
        <v>(15 AND (4 OR 5 OR 6 OR 7 OR 8 OR 9 OR 10 OR 11 OR 12 OR 13 OR 14)) and 1 and 2014*.yr.</v>
      </c>
      <c r="G28" t="str">
        <f t="shared" si="3"/>
        <v>(15 AND (4 OR 5 OR 6 OR 7 OR 8 OR 9 OR 10 OR 11 OR 12 OR 13 OR 14)) and 1 and 2015*.yr.</v>
      </c>
      <c r="H28" t="str">
        <f t="shared" si="3"/>
        <v>(15 AND (4 OR 5 OR 6 OR 7 OR 8 OR 9 OR 10 OR 11 OR 12 OR 13 OR 14)) and 1 and 2016*.yr.</v>
      </c>
      <c r="I28" t="str">
        <f t="shared" si="3"/>
        <v>(15 AND (4 OR 5 OR 6 OR 7 OR 8 OR 9 OR 10 OR 11 OR 12 OR 13 OR 14)) and 1 and 2017*.yr.</v>
      </c>
      <c r="J28" t="str">
        <f t="shared" si="3"/>
        <v>(15 AND (4 OR 5 OR 6 OR 7 OR 8 OR 9 OR 10 OR 11 OR 12 OR 13 OR 14)) and 1 and 2018*.yr.</v>
      </c>
      <c r="K28" t="str">
        <f t="shared" si="3"/>
        <v>(15 AND (4 OR 5 OR 6 OR 7 OR 8 OR 9 OR 10 OR 11 OR 12 OR 13 OR 14)) and 1 and 2019*.yr.</v>
      </c>
      <c r="L28" t="str">
        <f t="shared" si="3"/>
        <v>(15 AND (4 OR 5 OR 6 OR 7 OR 8 OR 9 OR 10 OR 11 OR 12 OR 13 OR 14)) and 1 and 2020*.yr.</v>
      </c>
      <c r="M28" t="str">
        <f t="shared" si="3"/>
        <v>(15 AND (4 OR 5 OR 6 OR 7 OR 8 OR 9 OR 10 OR 11 OR 12 OR 13 OR 14)) and 1 and 2021*.yr.</v>
      </c>
      <c r="N28" t="str">
        <f t="shared" si="3"/>
        <v>(15 AND (4 OR 5 OR 6 OR 7 OR 8 OR 9 OR 10 OR 11 OR 12 OR 13 OR 14)) and 1 and 2022*.yr.</v>
      </c>
      <c r="O28" t="str">
        <f t="shared" si="3"/>
        <v>(15 AND (4 OR 5 OR 6 OR 7 OR 8 OR 9 OR 10 OR 11 OR 12 OR 13 OR 14)) and 1 and 2023*.yr.</v>
      </c>
      <c r="P28" t="str">
        <f t="shared" si="3"/>
        <v>(15 AND (4 OR 5 OR 6 OR 7 OR 8 OR 9 OR 10 OR 11 OR 12 OR 13 OR 14)) and 1 and 2024*.yr.</v>
      </c>
    </row>
    <row r="29" spans="1:16" x14ac:dyDescent="0.25">
      <c r="A29" s="1">
        <v>28</v>
      </c>
      <c r="B29" t="s">
        <v>61</v>
      </c>
      <c r="C29" t="s">
        <v>89</v>
      </c>
      <c r="D29" t="str">
        <f t="shared" si="1"/>
        <v>(exp Western Hemisphere/ or exp Eastern Hemisphere/) and 1</v>
      </c>
      <c r="E29" t="str">
        <f t="shared" si="2"/>
        <v>(exp Western Hemisphere/ or exp Eastern Hemisphere/) and 1 and 2</v>
      </c>
      <c r="F29" t="str">
        <f t="shared" si="3"/>
        <v>(exp Western Hemisphere/ or exp Eastern Hemisphere/) and 1 and 2014*.yr.</v>
      </c>
      <c r="G29" t="str">
        <f t="shared" si="3"/>
        <v>(exp Western Hemisphere/ or exp Eastern Hemisphere/) and 1 and 2015*.yr.</v>
      </c>
      <c r="H29" t="str">
        <f t="shared" si="3"/>
        <v>(exp Western Hemisphere/ or exp Eastern Hemisphere/) and 1 and 2016*.yr.</v>
      </c>
      <c r="I29" t="str">
        <f t="shared" si="3"/>
        <v>(exp Western Hemisphere/ or exp Eastern Hemisphere/) and 1 and 2017*.yr.</v>
      </c>
      <c r="J29" t="str">
        <f t="shared" si="3"/>
        <v>(exp Western Hemisphere/ or exp Eastern Hemisphere/) and 1 and 2018*.yr.</v>
      </c>
      <c r="K29" t="str">
        <f t="shared" si="3"/>
        <v>(exp Western Hemisphere/ or exp Eastern Hemisphere/) and 1 and 2019*.yr.</v>
      </c>
      <c r="L29" t="str">
        <f t="shared" si="3"/>
        <v>(exp Western Hemisphere/ or exp Eastern Hemisphere/) and 1 and 2020*.yr.</v>
      </c>
      <c r="M29" t="str">
        <f t="shared" si="3"/>
        <v>(exp Western Hemisphere/ or exp Eastern Hemisphere/) and 1 and 2021*.yr.</v>
      </c>
      <c r="N29" t="str">
        <f t="shared" si="3"/>
        <v>(exp Western Hemisphere/ or exp Eastern Hemisphere/) and 1 and 2022*.yr.</v>
      </c>
      <c r="O29" t="str">
        <f t="shared" si="3"/>
        <v>(exp Western Hemisphere/ or exp Eastern Hemisphere/) and 1 and 2023*.yr.</v>
      </c>
      <c r="P29" t="str">
        <f t="shared" si="3"/>
        <v>(exp Western Hemisphere/ or exp Eastern Hemisphere/) and 1 and 2024*.yr.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711D-34CE-411A-9762-A2A3F5E5D174}">
  <sheetPr>
    <tabColor theme="5" tint="-0.499984740745262"/>
  </sheetPr>
  <dimension ref="A1:O45"/>
  <sheetViews>
    <sheetView zoomScale="70" zoomScaleNormal="70" workbookViewId="0"/>
  </sheetViews>
  <sheetFormatPr defaultRowHeight="15" x14ac:dyDescent="0.25"/>
  <cols>
    <col min="1" max="1" width="28.42578125" customWidth="1"/>
    <col min="2" max="3" width="15.5703125" customWidth="1"/>
    <col min="4" max="4" width="16.85546875" customWidth="1"/>
    <col min="5" max="15" width="9.42578125" customWidth="1"/>
  </cols>
  <sheetData>
    <row r="1" spans="1:15" x14ac:dyDescent="0.25">
      <c r="A1" t="s">
        <v>22</v>
      </c>
      <c r="B1" t="s">
        <v>21</v>
      </c>
      <c r="C1" t="s">
        <v>2</v>
      </c>
      <c r="D1" t="s">
        <v>3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5" x14ac:dyDescent="0.25">
      <c r="A2" t="s">
        <v>74</v>
      </c>
      <c r="B2">
        <v>5778420</v>
      </c>
      <c r="C2">
        <v>39364</v>
      </c>
      <c r="D2">
        <v>31489</v>
      </c>
      <c r="E2">
        <v>2147</v>
      </c>
      <c r="F2">
        <v>2235</v>
      </c>
      <c r="G2">
        <v>1980</v>
      </c>
      <c r="H2">
        <v>1887</v>
      </c>
      <c r="I2">
        <v>2184</v>
      </c>
      <c r="J2">
        <v>2651</v>
      </c>
      <c r="K2">
        <v>3116</v>
      </c>
      <c r="L2">
        <v>3420</v>
      </c>
      <c r="M2">
        <v>3854</v>
      </c>
      <c r="N2">
        <v>3987</v>
      </c>
      <c r="O2">
        <v>4028</v>
      </c>
    </row>
    <row r="3" spans="1:15" x14ac:dyDescent="0.25">
      <c r="A3" t="s">
        <v>75</v>
      </c>
      <c r="B3">
        <v>1420632</v>
      </c>
      <c r="C3">
        <v>19132</v>
      </c>
      <c r="D3">
        <v>14794</v>
      </c>
      <c r="E3">
        <v>1127</v>
      </c>
      <c r="F3">
        <v>1111</v>
      </c>
      <c r="G3">
        <v>998</v>
      </c>
      <c r="H3">
        <v>897</v>
      </c>
      <c r="I3">
        <v>1090</v>
      </c>
      <c r="J3">
        <v>1291</v>
      </c>
      <c r="K3">
        <v>1473</v>
      </c>
      <c r="L3">
        <v>1617</v>
      </c>
      <c r="M3">
        <v>1710</v>
      </c>
      <c r="N3">
        <v>1783</v>
      </c>
      <c r="O3">
        <v>1697</v>
      </c>
    </row>
    <row r="4" spans="1:15" x14ac:dyDescent="0.25">
      <c r="A4" t="s">
        <v>37</v>
      </c>
      <c r="B4">
        <v>325886</v>
      </c>
      <c r="C4">
        <v>2099</v>
      </c>
      <c r="D4">
        <v>1685</v>
      </c>
      <c r="E4">
        <v>123</v>
      </c>
      <c r="F4">
        <v>148</v>
      </c>
      <c r="G4">
        <v>118</v>
      </c>
      <c r="H4">
        <v>113</v>
      </c>
      <c r="I4">
        <v>124</v>
      </c>
      <c r="J4">
        <v>148</v>
      </c>
      <c r="K4">
        <v>176</v>
      </c>
      <c r="L4">
        <v>170</v>
      </c>
      <c r="M4">
        <v>183</v>
      </c>
      <c r="N4">
        <v>175</v>
      </c>
      <c r="O4">
        <v>207</v>
      </c>
    </row>
    <row r="5" spans="1:15" x14ac:dyDescent="0.25">
      <c r="A5" t="s">
        <v>76</v>
      </c>
      <c r="B5">
        <v>483419</v>
      </c>
      <c r="C5">
        <v>4512</v>
      </c>
      <c r="D5">
        <v>3633</v>
      </c>
      <c r="E5">
        <v>270</v>
      </c>
      <c r="F5">
        <v>276</v>
      </c>
      <c r="G5">
        <v>240</v>
      </c>
      <c r="H5">
        <v>228</v>
      </c>
      <c r="I5">
        <v>229</v>
      </c>
      <c r="J5">
        <v>306</v>
      </c>
      <c r="K5">
        <v>284</v>
      </c>
      <c r="L5">
        <v>390</v>
      </c>
      <c r="M5">
        <v>424</v>
      </c>
      <c r="N5">
        <v>497</v>
      </c>
      <c r="O5">
        <v>489</v>
      </c>
    </row>
    <row r="6" spans="1:15" x14ac:dyDescent="0.25">
      <c r="A6" t="s">
        <v>38</v>
      </c>
      <c r="B6">
        <v>1436469</v>
      </c>
      <c r="C6">
        <v>6230</v>
      </c>
      <c r="D6">
        <v>4896</v>
      </c>
      <c r="E6">
        <v>383</v>
      </c>
      <c r="F6">
        <v>393</v>
      </c>
      <c r="G6">
        <v>329</v>
      </c>
      <c r="H6">
        <v>300</v>
      </c>
      <c r="I6">
        <v>323</v>
      </c>
      <c r="J6">
        <v>362</v>
      </c>
      <c r="K6">
        <v>439</v>
      </c>
      <c r="L6">
        <v>474</v>
      </c>
      <c r="M6">
        <v>606</v>
      </c>
      <c r="N6">
        <v>569</v>
      </c>
      <c r="O6">
        <v>718</v>
      </c>
    </row>
    <row r="7" spans="1:15" x14ac:dyDescent="0.25">
      <c r="A7" t="s">
        <v>40</v>
      </c>
      <c r="B7">
        <v>362636</v>
      </c>
      <c r="C7">
        <v>1479</v>
      </c>
      <c r="D7">
        <v>1367</v>
      </c>
      <c r="E7">
        <v>43</v>
      </c>
      <c r="F7">
        <v>43</v>
      </c>
      <c r="G7">
        <v>60</v>
      </c>
      <c r="H7">
        <v>47</v>
      </c>
      <c r="I7">
        <v>77</v>
      </c>
      <c r="J7">
        <v>113</v>
      </c>
      <c r="K7">
        <v>221</v>
      </c>
      <c r="L7">
        <v>192</v>
      </c>
      <c r="M7">
        <v>181</v>
      </c>
      <c r="N7">
        <v>192</v>
      </c>
      <c r="O7">
        <v>198</v>
      </c>
    </row>
    <row r="8" spans="1:15" x14ac:dyDescent="0.25">
      <c r="A8" t="s">
        <v>41</v>
      </c>
      <c r="B8">
        <v>374835</v>
      </c>
      <c r="C8">
        <v>1681</v>
      </c>
      <c r="D8">
        <v>1427</v>
      </c>
      <c r="E8">
        <v>57</v>
      </c>
      <c r="F8">
        <v>84</v>
      </c>
      <c r="G8">
        <v>96</v>
      </c>
      <c r="H8">
        <v>97</v>
      </c>
      <c r="I8">
        <v>96</v>
      </c>
      <c r="J8">
        <v>118</v>
      </c>
      <c r="K8">
        <v>113</v>
      </c>
      <c r="L8">
        <v>159</v>
      </c>
      <c r="M8">
        <v>182</v>
      </c>
      <c r="N8">
        <v>198</v>
      </c>
      <c r="O8">
        <v>227</v>
      </c>
    </row>
    <row r="9" spans="1:15" x14ac:dyDescent="0.25">
      <c r="A9" t="s">
        <v>6</v>
      </c>
      <c r="B9">
        <v>296398</v>
      </c>
      <c r="C9">
        <v>758</v>
      </c>
      <c r="D9">
        <v>665</v>
      </c>
      <c r="E9">
        <v>22</v>
      </c>
      <c r="F9">
        <v>30</v>
      </c>
      <c r="G9">
        <v>36</v>
      </c>
      <c r="H9">
        <v>37</v>
      </c>
      <c r="I9">
        <v>39</v>
      </c>
      <c r="J9">
        <v>51</v>
      </c>
      <c r="K9">
        <v>76</v>
      </c>
      <c r="L9">
        <v>87</v>
      </c>
      <c r="M9">
        <v>112</v>
      </c>
      <c r="N9">
        <v>90</v>
      </c>
      <c r="O9">
        <v>85</v>
      </c>
    </row>
    <row r="10" spans="1:15" x14ac:dyDescent="0.25">
      <c r="A10" t="s">
        <v>42</v>
      </c>
      <c r="B10">
        <v>171406</v>
      </c>
      <c r="C10">
        <v>770</v>
      </c>
      <c r="D10">
        <v>678</v>
      </c>
      <c r="E10">
        <v>29</v>
      </c>
      <c r="F10">
        <v>31</v>
      </c>
      <c r="G10">
        <v>27</v>
      </c>
      <c r="H10">
        <v>37</v>
      </c>
      <c r="I10">
        <v>57</v>
      </c>
      <c r="J10">
        <v>53</v>
      </c>
      <c r="K10">
        <v>80</v>
      </c>
      <c r="L10">
        <v>77</v>
      </c>
      <c r="M10">
        <v>94</v>
      </c>
      <c r="N10">
        <v>99</v>
      </c>
      <c r="O10">
        <v>94</v>
      </c>
    </row>
    <row r="11" spans="1:15" x14ac:dyDescent="0.25">
      <c r="A11" t="s">
        <v>39</v>
      </c>
      <c r="B11">
        <v>442956</v>
      </c>
      <c r="C11">
        <v>967</v>
      </c>
      <c r="D11">
        <v>815</v>
      </c>
      <c r="E11">
        <v>34</v>
      </c>
      <c r="F11">
        <v>48</v>
      </c>
      <c r="G11">
        <v>44</v>
      </c>
      <c r="H11">
        <v>57</v>
      </c>
      <c r="I11">
        <v>58</v>
      </c>
      <c r="J11">
        <v>73</v>
      </c>
      <c r="K11">
        <v>87</v>
      </c>
      <c r="L11">
        <v>78</v>
      </c>
      <c r="M11">
        <v>96</v>
      </c>
      <c r="N11">
        <v>112</v>
      </c>
      <c r="O11">
        <v>128</v>
      </c>
    </row>
    <row r="12" spans="1:15" x14ac:dyDescent="0.25">
      <c r="A12" t="s">
        <v>11</v>
      </c>
      <c r="B12">
        <v>251461</v>
      </c>
      <c r="C12">
        <v>1522</v>
      </c>
      <c r="D12">
        <v>1365</v>
      </c>
      <c r="E12">
        <v>65</v>
      </c>
      <c r="F12">
        <v>48</v>
      </c>
      <c r="G12">
        <v>55</v>
      </c>
      <c r="H12">
        <v>79</v>
      </c>
      <c r="I12">
        <v>82</v>
      </c>
      <c r="J12">
        <v>98</v>
      </c>
      <c r="K12">
        <v>146</v>
      </c>
      <c r="L12">
        <v>185</v>
      </c>
      <c r="M12">
        <v>192</v>
      </c>
      <c r="N12">
        <v>221</v>
      </c>
      <c r="O12">
        <v>194</v>
      </c>
    </row>
    <row r="13" spans="1:15" x14ac:dyDescent="0.25">
      <c r="A13" t="s">
        <v>15</v>
      </c>
      <c r="B13">
        <v>277011</v>
      </c>
      <c r="C13">
        <v>1629</v>
      </c>
      <c r="D13">
        <v>1248</v>
      </c>
      <c r="E13">
        <v>93</v>
      </c>
      <c r="F13">
        <v>89</v>
      </c>
      <c r="G13">
        <v>66</v>
      </c>
      <c r="H13">
        <v>70</v>
      </c>
      <c r="I13">
        <v>85</v>
      </c>
      <c r="J13">
        <v>106</v>
      </c>
      <c r="K13">
        <v>124</v>
      </c>
      <c r="L13">
        <v>108</v>
      </c>
      <c r="M13">
        <v>186</v>
      </c>
      <c r="N13">
        <v>166</v>
      </c>
      <c r="O13">
        <v>155</v>
      </c>
    </row>
    <row r="14" spans="1:15" x14ac:dyDescent="0.25">
      <c r="A14" t="s">
        <v>43</v>
      </c>
      <c r="B14">
        <v>357879</v>
      </c>
      <c r="C14">
        <v>1051</v>
      </c>
      <c r="D14">
        <v>936</v>
      </c>
      <c r="E14">
        <v>31</v>
      </c>
      <c r="F14">
        <v>53</v>
      </c>
      <c r="G14">
        <v>40</v>
      </c>
      <c r="H14">
        <v>36</v>
      </c>
      <c r="I14">
        <v>61</v>
      </c>
      <c r="J14">
        <v>93</v>
      </c>
      <c r="K14">
        <v>100</v>
      </c>
      <c r="L14">
        <v>116</v>
      </c>
      <c r="M14">
        <v>105</v>
      </c>
      <c r="N14">
        <v>125</v>
      </c>
      <c r="O14">
        <v>176</v>
      </c>
    </row>
    <row r="15" spans="1:15" x14ac:dyDescent="0.25">
      <c r="A15" t="s">
        <v>62</v>
      </c>
      <c r="B15">
        <v>154511</v>
      </c>
      <c r="C15">
        <v>1008</v>
      </c>
      <c r="D15">
        <v>796</v>
      </c>
      <c r="E15">
        <v>56</v>
      </c>
      <c r="F15">
        <v>45</v>
      </c>
      <c r="G15">
        <v>41</v>
      </c>
      <c r="H15">
        <v>50</v>
      </c>
      <c r="I15">
        <v>63</v>
      </c>
      <c r="J15">
        <v>76</v>
      </c>
      <c r="K15">
        <v>86</v>
      </c>
      <c r="L15">
        <v>76</v>
      </c>
      <c r="M15">
        <v>91</v>
      </c>
      <c r="N15">
        <v>88</v>
      </c>
      <c r="O15">
        <v>124</v>
      </c>
    </row>
    <row r="16" spans="1:15" x14ac:dyDescent="0.25">
      <c r="A16" t="s">
        <v>64</v>
      </c>
      <c r="B16">
        <v>89698</v>
      </c>
      <c r="C16">
        <v>444</v>
      </c>
      <c r="D16">
        <v>361</v>
      </c>
      <c r="E16">
        <v>29</v>
      </c>
      <c r="F16">
        <v>26</v>
      </c>
      <c r="G16">
        <v>25</v>
      </c>
      <c r="H16">
        <v>24</v>
      </c>
      <c r="I16">
        <v>25</v>
      </c>
      <c r="J16">
        <v>31</v>
      </c>
      <c r="K16">
        <v>30</v>
      </c>
      <c r="L16">
        <v>34</v>
      </c>
      <c r="M16">
        <v>41</v>
      </c>
      <c r="N16">
        <v>43</v>
      </c>
      <c r="O16">
        <v>53</v>
      </c>
    </row>
    <row r="17" spans="1:15" x14ac:dyDescent="0.25">
      <c r="A17" t="s">
        <v>65</v>
      </c>
      <c r="B17">
        <v>89639</v>
      </c>
      <c r="C17">
        <v>667</v>
      </c>
      <c r="D17">
        <v>517</v>
      </c>
      <c r="E17">
        <v>51</v>
      </c>
      <c r="F17">
        <v>58</v>
      </c>
      <c r="G17">
        <v>43</v>
      </c>
      <c r="H17">
        <v>27</v>
      </c>
      <c r="I17">
        <v>33</v>
      </c>
      <c r="J17">
        <v>46</v>
      </c>
      <c r="K17">
        <v>43</v>
      </c>
      <c r="L17">
        <v>55</v>
      </c>
      <c r="M17">
        <v>42</v>
      </c>
      <c r="N17">
        <v>54</v>
      </c>
      <c r="O17">
        <v>65</v>
      </c>
    </row>
    <row r="18" spans="1:15" x14ac:dyDescent="0.25">
      <c r="A18" t="s">
        <v>66</v>
      </c>
      <c r="B18">
        <v>196189</v>
      </c>
      <c r="C18">
        <v>938</v>
      </c>
      <c r="D18">
        <v>757</v>
      </c>
      <c r="E18">
        <v>65</v>
      </c>
      <c r="F18">
        <v>77</v>
      </c>
      <c r="G18">
        <v>53</v>
      </c>
      <c r="H18">
        <v>36</v>
      </c>
      <c r="I18">
        <v>52</v>
      </c>
      <c r="J18">
        <v>54</v>
      </c>
      <c r="K18">
        <v>75</v>
      </c>
      <c r="L18">
        <v>74</v>
      </c>
      <c r="M18">
        <v>80</v>
      </c>
      <c r="N18">
        <v>80</v>
      </c>
      <c r="O18">
        <v>111</v>
      </c>
    </row>
    <row r="19" spans="1:15" x14ac:dyDescent="0.25">
      <c r="A19" t="s">
        <v>67</v>
      </c>
      <c r="B19">
        <v>46546</v>
      </c>
      <c r="C19">
        <v>162</v>
      </c>
      <c r="D19">
        <v>142</v>
      </c>
      <c r="E19">
        <v>9</v>
      </c>
      <c r="F19">
        <v>8</v>
      </c>
      <c r="G19">
        <v>15</v>
      </c>
      <c r="H19">
        <v>2</v>
      </c>
      <c r="I19">
        <v>7</v>
      </c>
      <c r="J19">
        <v>14</v>
      </c>
      <c r="K19">
        <v>22</v>
      </c>
      <c r="L19">
        <v>25</v>
      </c>
      <c r="M19">
        <v>11</v>
      </c>
      <c r="N19">
        <v>10</v>
      </c>
      <c r="O19">
        <v>19</v>
      </c>
    </row>
    <row r="20" spans="1:15" x14ac:dyDescent="0.25">
      <c r="A20" t="s">
        <v>68</v>
      </c>
      <c r="B20">
        <v>59416</v>
      </c>
      <c r="C20">
        <v>240</v>
      </c>
      <c r="D20">
        <v>205</v>
      </c>
      <c r="E20">
        <v>9</v>
      </c>
      <c r="F20">
        <v>8</v>
      </c>
      <c r="G20">
        <v>22</v>
      </c>
      <c r="H20">
        <v>12</v>
      </c>
      <c r="I20">
        <v>14</v>
      </c>
      <c r="J20">
        <v>13</v>
      </c>
      <c r="K20">
        <v>17</v>
      </c>
      <c r="L20">
        <v>25</v>
      </c>
      <c r="M20">
        <v>22</v>
      </c>
      <c r="N20">
        <v>29</v>
      </c>
      <c r="O20">
        <v>34</v>
      </c>
    </row>
    <row r="21" spans="1:15" x14ac:dyDescent="0.25">
      <c r="A21" t="s">
        <v>69</v>
      </c>
      <c r="B21">
        <v>40943</v>
      </c>
      <c r="C21">
        <v>155</v>
      </c>
      <c r="D21">
        <v>125</v>
      </c>
      <c r="E21">
        <v>8</v>
      </c>
      <c r="F21">
        <v>10</v>
      </c>
      <c r="G21">
        <v>9</v>
      </c>
      <c r="H21">
        <v>6</v>
      </c>
      <c r="I21">
        <v>10</v>
      </c>
      <c r="J21">
        <v>9</v>
      </c>
      <c r="K21">
        <v>11</v>
      </c>
      <c r="L21">
        <v>14</v>
      </c>
      <c r="M21">
        <v>17</v>
      </c>
      <c r="N21">
        <v>14</v>
      </c>
      <c r="O21">
        <v>17</v>
      </c>
    </row>
    <row r="22" spans="1:15" x14ac:dyDescent="0.25">
      <c r="A22" t="s">
        <v>70</v>
      </c>
      <c r="B22">
        <v>35786</v>
      </c>
      <c r="C22">
        <v>111</v>
      </c>
      <c r="D22">
        <v>94</v>
      </c>
      <c r="E22">
        <v>5</v>
      </c>
      <c r="F22">
        <v>4</v>
      </c>
      <c r="G22">
        <v>1</v>
      </c>
      <c r="H22">
        <v>6</v>
      </c>
      <c r="I22">
        <v>4</v>
      </c>
      <c r="J22">
        <v>7</v>
      </c>
      <c r="K22">
        <v>13</v>
      </c>
      <c r="L22">
        <v>15</v>
      </c>
      <c r="M22">
        <v>11</v>
      </c>
      <c r="N22">
        <v>7</v>
      </c>
      <c r="O22">
        <v>21</v>
      </c>
    </row>
    <row r="23" spans="1:15" x14ac:dyDescent="0.25">
      <c r="A23" t="s">
        <v>63</v>
      </c>
      <c r="B23">
        <v>86570</v>
      </c>
      <c r="C23">
        <v>200</v>
      </c>
      <c r="D23">
        <v>168</v>
      </c>
      <c r="E23">
        <v>7</v>
      </c>
      <c r="F23">
        <v>10</v>
      </c>
      <c r="G23">
        <v>7</v>
      </c>
      <c r="H23">
        <v>2</v>
      </c>
      <c r="I23">
        <v>17</v>
      </c>
      <c r="J23">
        <v>17</v>
      </c>
      <c r="K23">
        <v>17</v>
      </c>
      <c r="L23">
        <v>14</v>
      </c>
      <c r="M23">
        <v>19</v>
      </c>
      <c r="N23">
        <v>24</v>
      </c>
      <c r="O23">
        <v>34</v>
      </c>
    </row>
    <row r="24" spans="1:15" x14ac:dyDescent="0.25">
      <c r="A24" t="s">
        <v>71</v>
      </c>
      <c r="B24">
        <v>42127</v>
      </c>
      <c r="C24">
        <v>219</v>
      </c>
      <c r="D24">
        <v>178</v>
      </c>
      <c r="E24">
        <v>13</v>
      </c>
      <c r="F24">
        <v>11</v>
      </c>
      <c r="G24">
        <v>10</v>
      </c>
      <c r="H24">
        <v>14</v>
      </c>
      <c r="I24">
        <v>18</v>
      </c>
      <c r="J24">
        <v>10</v>
      </c>
      <c r="K24">
        <v>22</v>
      </c>
      <c r="L24">
        <v>21</v>
      </c>
      <c r="M24">
        <v>18</v>
      </c>
      <c r="N24">
        <v>21</v>
      </c>
      <c r="O24">
        <v>20</v>
      </c>
    </row>
    <row r="25" spans="1:15" x14ac:dyDescent="0.25">
      <c r="A25" t="s">
        <v>72</v>
      </c>
      <c r="B25">
        <v>46865</v>
      </c>
      <c r="C25">
        <v>233</v>
      </c>
      <c r="D25">
        <v>169</v>
      </c>
      <c r="E25">
        <v>11</v>
      </c>
      <c r="F25">
        <v>12</v>
      </c>
      <c r="G25">
        <v>12</v>
      </c>
      <c r="H25">
        <v>17</v>
      </c>
      <c r="I25">
        <v>13</v>
      </c>
      <c r="J25">
        <v>8</v>
      </c>
      <c r="K25">
        <v>15</v>
      </c>
      <c r="L25">
        <v>18</v>
      </c>
      <c r="M25">
        <v>20</v>
      </c>
      <c r="N25">
        <v>20</v>
      </c>
      <c r="O25">
        <v>23</v>
      </c>
    </row>
    <row r="26" spans="1:15" x14ac:dyDescent="0.25">
      <c r="A26" t="s">
        <v>73</v>
      </c>
      <c r="B26">
        <v>89109</v>
      </c>
      <c r="C26">
        <v>276</v>
      </c>
      <c r="D26">
        <v>242</v>
      </c>
      <c r="E26">
        <v>12</v>
      </c>
      <c r="F26">
        <v>10</v>
      </c>
      <c r="G26">
        <v>7</v>
      </c>
      <c r="H26">
        <v>8</v>
      </c>
      <c r="I26">
        <v>12</v>
      </c>
      <c r="J26">
        <v>20</v>
      </c>
      <c r="K26">
        <v>21</v>
      </c>
      <c r="L26">
        <v>35</v>
      </c>
      <c r="M26">
        <v>24</v>
      </c>
      <c r="N26">
        <v>35</v>
      </c>
      <c r="O26">
        <v>58</v>
      </c>
    </row>
    <row r="27" spans="1:15" x14ac:dyDescent="0.25">
      <c r="A27" t="s">
        <v>61</v>
      </c>
      <c r="B27">
        <v>5671357</v>
      </c>
      <c r="C27">
        <v>39240</v>
      </c>
      <c r="D27">
        <v>31378</v>
      </c>
      <c r="E27">
        <v>2141</v>
      </c>
      <c r="F27">
        <v>2222</v>
      </c>
      <c r="G27">
        <v>1971</v>
      </c>
      <c r="H27">
        <v>1879</v>
      </c>
      <c r="I27">
        <v>2172</v>
      </c>
      <c r="J27">
        <v>2640</v>
      </c>
      <c r="K27">
        <v>3106</v>
      </c>
      <c r="L27">
        <v>3412</v>
      </c>
      <c r="M27">
        <v>3848</v>
      </c>
      <c r="N27">
        <v>3973</v>
      </c>
      <c r="O27">
        <v>4014</v>
      </c>
    </row>
    <row r="29" spans="1:15" x14ac:dyDescent="0.25">
      <c r="A29" t="s">
        <v>101</v>
      </c>
    </row>
    <row r="31" spans="1:15" x14ac:dyDescent="0.25">
      <c r="A31" s="3" t="s">
        <v>22</v>
      </c>
      <c r="B31" s="3" t="s">
        <v>23</v>
      </c>
      <c r="C31" s="3" t="s">
        <v>24</v>
      </c>
      <c r="D31" s="3" t="s">
        <v>25</v>
      </c>
      <c r="E31" s="3" t="s">
        <v>26</v>
      </c>
      <c r="F31" s="3" t="s">
        <v>27</v>
      </c>
      <c r="G31" s="3" t="s">
        <v>28</v>
      </c>
      <c r="H31" s="3" t="s">
        <v>29</v>
      </c>
      <c r="I31" s="3" t="s">
        <v>30</v>
      </c>
      <c r="J31" s="3" t="s">
        <v>31</v>
      </c>
      <c r="K31" s="3" t="s">
        <v>32</v>
      </c>
      <c r="L31" s="3" t="s">
        <v>33</v>
      </c>
    </row>
    <row r="32" spans="1:15" x14ac:dyDescent="0.25">
      <c r="A32" t="s">
        <v>75</v>
      </c>
      <c r="B32">
        <f>E3-E15</f>
        <v>1071</v>
      </c>
      <c r="C32">
        <f t="shared" ref="C32:L42" si="0">F3-F15</f>
        <v>1066</v>
      </c>
      <c r="D32">
        <f t="shared" si="0"/>
        <v>957</v>
      </c>
      <c r="E32">
        <f t="shared" si="0"/>
        <v>847</v>
      </c>
      <c r="F32">
        <f t="shared" si="0"/>
        <v>1027</v>
      </c>
      <c r="G32">
        <f t="shared" si="0"/>
        <v>1215</v>
      </c>
      <c r="H32">
        <f t="shared" si="0"/>
        <v>1387</v>
      </c>
      <c r="I32">
        <f t="shared" si="0"/>
        <v>1541</v>
      </c>
      <c r="J32">
        <f t="shared" si="0"/>
        <v>1619</v>
      </c>
      <c r="K32">
        <f t="shared" si="0"/>
        <v>1695</v>
      </c>
      <c r="L32">
        <f t="shared" si="0"/>
        <v>1573</v>
      </c>
    </row>
    <row r="33" spans="1:12" x14ac:dyDescent="0.25">
      <c r="A33" t="s">
        <v>37</v>
      </c>
      <c r="B33">
        <f t="shared" ref="B33:B41" si="1">E4-E16</f>
        <v>94</v>
      </c>
      <c r="C33">
        <f t="shared" si="0"/>
        <v>122</v>
      </c>
      <c r="D33">
        <f t="shared" si="0"/>
        <v>93</v>
      </c>
      <c r="E33">
        <f t="shared" si="0"/>
        <v>89</v>
      </c>
      <c r="F33">
        <f t="shared" si="0"/>
        <v>99</v>
      </c>
      <c r="G33">
        <f t="shared" si="0"/>
        <v>117</v>
      </c>
      <c r="H33">
        <f t="shared" si="0"/>
        <v>146</v>
      </c>
      <c r="I33">
        <f t="shared" si="0"/>
        <v>136</v>
      </c>
      <c r="J33">
        <f t="shared" si="0"/>
        <v>142</v>
      </c>
      <c r="K33">
        <f t="shared" si="0"/>
        <v>132</v>
      </c>
      <c r="L33">
        <f t="shared" si="0"/>
        <v>154</v>
      </c>
    </row>
    <row r="34" spans="1:12" x14ac:dyDescent="0.25">
      <c r="A34" t="s">
        <v>76</v>
      </c>
      <c r="B34">
        <f t="shared" si="1"/>
        <v>219</v>
      </c>
      <c r="C34">
        <f t="shared" si="0"/>
        <v>218</v>
      </c>
      <c r="D34">
        <f t="shared" si="0"/>
        <v>197</v>
      </c>
      <c r="E34">
        <f t="shared" si="0"/>
        <v>201</v>
      </c>
      <c r="F34">
        <f t="shared" si="0"/>
        <v>196</v>
      </c>
      <c r="G34">
        <f t="shared" si="0"/>
        <v>260</v>
      </c>
      <c r="H34">
        <f t="shared" si="0"/>
        <v>241</v>
      </c>
      <c r="I34">
        <f t="shared" si="0"/>
        <v>335</v>
      </c>
      <c r="J34">
        <f t="shared" si="0"/>
        <v>382</v>
      </c>
      <c r="K34">
        <f t="shared" si="0"/>
        <v>443</v>
      </c>
      <c r="L34">
        <f t="shared" si="0"/>
        <v>424</v>
      </c>
    </row>
    <row r="35" spans="1:12" x14ac:dyDescent="0.25">
      <c r="A35" t="s">
        <v>38</v>
      </c>
      <c r="B35">
        <f t="shared" si="1"/>
        <v>318</v>
      </c>
      <c r="C35">
        <f t="shared" si="0"/>
        <v>316</v>
      </c>
      <c r="D35">
        <f t="shared" si="0"/>
        <v>276</v>
      </c>
      <c r="E35">
        <f t="shared" si="0"/>
        <v>264</v>
      </c>
      <c r="F35">
        <f t="shared" si="0"/>
        <v>271</v>
      </c>
      <c r="G35">
        <f t="shared" si="0"/>
        <v>308</v>
      </c>
      <c r="H35">
        <f t="shared" si="0"/>
        <v>364</v>
      </c>
      <c r="I35">
        <f t="shared" si="0"/>
        <v>400</v>
      </c>
      <c r="J35">
        <f t="shared" si="0"/>
        <v>526</v>
      </c>
      <c r="K35">
        <f t="shared" si="0"/>
        <v>489</v>
      </c>
      <c r="L35">
        <f t="shared" si="0"/>
        <v>607</v>
      </c>
    </row>
    <row r="36" spans="1:12" x14ac:dyDescent="0.25">
      <c r="A36" t="s">
        <v>40</v>
      </c>
      <c r="B36">
        <f t="shared" si="1"/>
        <v>34</v>
      </c>
      <c r="C36">
        <f t="shared" si="0"/>
        <v>35</v>
      </c>
      <c r="D36">
        <f t="shared" si="0"/>
        <v>45</v>
      </c>
      <c r="E36">
        <f t="shared" si="0"/>
        <v>45</v>
      </c>
      <c r="F36">
        <f t="shared" si="0"/>
        <v>70</v>
      </c>
      <c r="G36">
        <f t="shared" si="0"/>
        <v>99</v>
      </c>
      <c r="H36">
        <f t="shared" si="0"/>
        <v>199</v>
      </c>
      <c r="I36">
        <f t="shared" si="0"/>
        <v>167</v>
      </c>
      <c r="J36">
        <f t="shared" si="0"/>
        <v>170</v>
      </c>
      <c r="K36">
        <f t="shared" si="0"/>
        <v>182</v>
      </c>
      <c r="L36">
        <f t="shared" si="0"/>
        <v>179</v>
      </c>
    </row>
    <row r="37" spans="1:12" x14ac:dyDescent="0.25">
      <c r="A37" t="s">
        <v>41</v>
      </c>
      <c r="B37">
        <f t="shared" si="1"/>
        <v>48</v>
      </c>
      <c r="C37">
        <f t="shared" si="0"/>
        <v>76</v>
      </c>
      <c r="D37">
        <f t="shared" si="0"/>
        <v>74</v>
      </c>
      <c r="E37">
        <f t="shared" si="0"/>
        <v>85</v>
      </c>
      <c r="F37">
        <f t="shared" si="0"/>
        <v>82</v>
      </c>
      <c r="G37">
        <f t="shared" si="0"/>
        <v>105</v>
      </c>
      <c r="H37">
        <f t="shared" si="0"/>
        <v>96</v>
      </c>
      <c r="I37">
        <f t="shared" si="0"/>
        <v>134</v>
      </c>
      <c r="J37">
        <f t="shared" si="0"/>
        <v>160</v>
      </c>
      <c r="K37">
        <f t="shared" si="0"/>
        <v>169</v>
      </c>
      <c r="L37">
        <f t="shared" si="0"/>
        <v>193</v>
      </c>
    </row>
    <row r="38" spans="1:12" x14ac:dyDescent="0.25">
      <c r="A38" t="s">
        <v>6</v>
      </c>
      <c r="B38">
        <f t="shared" si="1"/>
        <v>14</v>
      </c>
      <c r="C38">
        <f t="shared" si="0"/>
        <v>20</v>
      </c>
      <c r="D38">
        <f t="shared" si="0"/>
        <v>27</v>
      </c>
      <c r="E38">
        <f t="shared" si="0"/>
        <v>31</v>
      </c>
      <c r="F38">
        <f t="shared" si="0"/>
        <v>29</v>
      </c>
      <c r="G38">
        <f t="shared" si="0"/>
        <v>42</v>
      </c>
      <c r="H38">
        <f t="shared" si="0"/>
        <v>65</v>
      </c>
      <c r="I38">
        <f t="shared" si="0"/>
        <v>73</v>
      </c>
      <c r="J38">
        <f t="shared" si="0"/>
        <v>95</v>
      </c>
      <c r="K38">
        <f t="shared" si="0"/>
        <v>76</v>
      </c>
      <c r="L38">
        <f t="shared" si="0"/>
        <v>68</v>
      </c>
    </row>
    <row r="39" spans="1:12" x14ac:dyDescent="0.25">
      <c r="A39" t="s">
        <v>42</v>
      </c>
      <c r="B39">
        <f t="shared" si="1"/>
        <v>24</v>
      </c>
      <c r="C39">
        <f t="shared" si="0"/>
        <v>27</v>
      </c>
      <c r="D39">
        <f t="shared" si="0"/>
        <v>26</v>
      </c>
      <c r="E39">
        <f t="shared" si="0"/>
        <v>31</v>
      </c>
      <c r="F39">
        <f t="shared" si="0"/>
        <v>53</v>
      </c>
      <c r="G39">
        <f t="shared" si="0"/>
        <v>46</v>
      </c>
      <c r="H39">
        <f t="shared" si="0"/>
        <v>67</v>
      </c>
      <c r="I39">
        <f t="shared" si="0"/>
        <v>62</v>
      </c>
      <c r="J39">
        <f t="shared" si="0"/>
        <v>83</v>
      </c>
      <c r="K39">
        <f t="shared" si="0"/>
        <v>92</v>
      </c>
      <c r="L39">
        <f t="shared" si="0"/>
        <v>73</v>
      </c>
    </row>
    <row r="40" spans="1:12" x14ac:dyDescent="0.25">
      <c r="A40" t="s">
        <v>39</v>
      </c>
      <c r="B40">
        <f t="shared" si="1"/>
        <v>27</v>
      </c>
      <c r="C40">
        <f t="shared" si="0"/>
        <v>38</v>
      </c>
      <c r="D40">
        <f t="shared" si="0"/>
        <v>37</v>
      </c>
      <c r="E40">
        <f t="shared" si="0"/>
        <v>55</v>
      </c>
      <c r="F40">
        <f t="shared" si="0"/>
        <v>41</v>
      </c>
      <c r="G40">
        <f t="shared" si="0"/>
        <v>56</v>
      </c>
      <c r="H40">
        <f t="shared" si="0"/>
        <v>70</v>
      </c>
      <c r="I40">
        <f t="shared" si="0"/>
        <v>64</v>
      </c>
      <c r="J40">
        <f t="shared" si="0"/>
        <v>77</v>
      </c>
      <c r="K40">
        <f t="shared" si="0"/>
        <v>88</v>
      </c>
      <c r="L40">
        <f t="shared" si="0"/>
        <v>94</v>
      </c>
    </row>
    <row r="41" spans="1:12" x14ac:dyDescent="0.25">
      <c r="A41" t="s">
        <v>11</v>
      </c>
      <c r="B41">
        <f t="shared" si="1"/>
        <v>52</v>
      </c>
      <c r="C41">
        <f t="shared" si="0"/>
        <v>37</v>
      </c>
      <c r="D41">
        <f t="shared" si="0"/>
        <v>45</v>
      </c>
      <c r="E41">
        <f t="shared" si="0"/>
        <v>65</v>
      </c>
      <c r="F41">
        <f t="shared" si="0"/>
        <v>64</v>
      </c>
      <c r="G41">
        <f t="shared" si="0"/>
        <v>88</v>
      </c>
      <c r="H41">
        <f t="shared" si="0"/>
        <v>124</v>
      </c>
      <c r="I41">
        <f t="shared" si="0"/>
        <v>164</v>
      </c>
      <c r="J41">
        <f t="shared" si="0"/>
        <v>174</v>
      </c>
      <c r="K41">
        <f t="shared" si="0"/>
        <v>200</v>
      </c>
      <c r="L41">
        <f t="shared" si="0"/>
        <v>174</v>
      </c>
    </row>
    <row r="42" spans="1:12" x14ac:dyDescent="0.25">
      <c r="A42" t="s">
        <v>15</v>
      </c>
      <c r="B42">
        <f>E13-E25</f>
        <v>82</v>
      </c>
      <c r="C42">
        <f t="shared" si="0"/>
        <v>77</v>
      </c>
      <c r="D42">
        <f t="shared" si="0"/>
        <v>54</v>
      </c>
      <c r="E42">
        <f t="shared" si="0"/>
        <v>53</v>
      </c>
      <c r="F42">
        <f t="shared" si="0"/>
        <v>72</v>
      </c>
      <c r="G42">
        <f t="shared" si="0"/>
        <v>98</v>
      </c>
      <c r="H42">
        <f t="shared" si="0"/>
        <v>109</v>
      </c>
      <c r="I42">
        <f t="shared" si="0"/>
        <v>90</v>
      </c>
      <c r="J42">
        <f t="shared" si="0"/>
        <v>166</v>
      </c>
      <c r="K42">
        <f t="shared" si="0"/>
        <v>146</v>
      </c>
      <c r="L42">
        <f t="shared" si="0"/>
        <v>132</v>
      </c>
    </row>
    <row r="43" spans="1:12" x14ac:dyDescent="0.25">
      <c r="A43" t="s">
        <v>44</v>
      </c>
      <c r="B43">
        <f>E27-SUM(B32:B42)-B44</f>
        <v>139</v>
      </c>
      <c r="C43">
        <f t="shared" ref="C43:L43" si="2">F27-SUM(C32:C42)-C44</f>
        <v>147</v>
      </c>
      <c r="D43">
        <f t="shared" si="2"/>
        <v>107</v>
      </c>
      <c r="E43">
        <f t="shared" si="2"/>
        <v>85</v>
      </c>
      <c r="F43">
        <f t="shared" si="2"/>
        <v>119</v>
      </c>
      <c r="G43">
        <f t="shared" si="2"/>
        <v>133</v>
      </c>
      <c r="H43">
        <f t="shared" si="2"/>
        <v>159</v>
      </c>
      <c r="I43">
        <f t="shared" si="2"/>
        <v>165</v>
      </c>
      <c r="J43">
        <f t="shared" si="2"/>
        <v>173</v>
      </c>
      <c r="K43">
        <f t="shared" si="2"/>
        <v>171</v>
      </c>
      <c r="L43">
        <f t="shared" si="2"/>
        <v>225</v>
      </c>
    </row>
    <row r="44" spans="1:12" x14ac:dyDescent="0.25">
      <c r="A44" t="s">
        <v>43</v>
      </c>
      <c r="B44">
        <f>E14-E26</f>
        <v>19</v>
      </c>
      <c r="C44">
        <f t="shared" ref="C44:L44" si="3">F14-F26</f>
        <v>43</v>
      </c>
      <c r="D44">
        <f t="shared" si="3"/>
        <v>33</v>
      </c>
      <c r="E44">
        <f t="shared" si="3"/>
        <v>28</v>
      </c>
      <c r="F44">
        <f t="shared" si="3"/>
        <v>49</v>
      </c>
      <c r="G44">
        <f t="shared" si="3"/>
        <v>73</v>
      </c>
      <c r="H44">
        <f t="shared" si="3"/>
        <v>79</v>
      </c>
      <c r="I44">
        <f t="shared" si="3"/>
        <v>81</v>
      </c>
      <c r="J44">
        <f t="shared" si="3"/>
        <v>81</v>
      </c>
      <c r="K44">
        <f t="shared" si="3"/>
        <v>90</v>
      </c>
      <c r="L44">
        <f t="shared" si="3"/>
        <v>118</v>
      </c>
    </row>
    <row r="45" spans="1:12" x14ac:dyDescent="0.25">
      <c r="A45" t="s">
        <v>78</v>
      </c>
      <c r="B45">
        <f>SUM(B32:B44)</f>
        <v>2141</v>
      </c>
      <c r="C45">
        <f t="shared" ref="C45:L45" si="4">SUM(C32:C44)</f>
        <v>2222</v>
      </c>
      <c r="D45">
        <f t="shared" si="4"/>
        <v>1971</v>
      </c>
      <c r="E45">
        <f t="shared" si="4"/>
        <v>1879</v>
      </c>
      <c r="F45">
        <f t="shared" si="4"/>
        <v>2172</v>
      </c>
      <c r="G45">
        <f t="shared" si="4"/>
        <v>2640</v>
      </c>
      <c r="H45">
        <f t="shared" si="4"/>
        <v>3106</v>
      </c>
      <c r="I45">
        <f t="shared" si="4"/>
        <v>3412</v>
      </c>
      <c r="J45">
        <f t="shared" si="4"/>
        <v>3848</v>
      </c>
      <c r="K45">
        <f t="shared" si="4"/>
        <v>3973</v>
      </c>
      <c r="L45">
        <f t="shared" si="4"/>
        <v>4014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CACC2-29A9-4EB3-BE8E-B6ECA0494A13}">
  <dimension ref="A1:C16"/>
  <sheetViews>
    <sheetView zoomScaleNormal="100" workbookViewId="0"/>
  </sheetViews>
  <sheetFormatPr defaultRowHeight="15" x14ac:dyDescent="0.25"/>
  <cols>
    <col min="1" max="1" width="43.5703125" customWidth="1"/>
    <col min="2" max="2" width="47.5703125" customWidth="1"/>
  </cols>
  <sheetData>
    <row r="1" spans="1:3" x14ac:dyDescent="0.25">
      <c r="A1" s="4" t="s">
        <v>22</v>
      </c>
      <c r="B1" s="4" t="s">
        <v>35</v>
      </c>
      <c r="C1" s="5" t="s">
        <v>77</v>
      </c>
    </row>
    <row r="2" spans="1:3" x14ac:dyDescent="0.25">
      <c r="A2" t="s">
        <v>75</v>
      </c>
      <c r="B2" s="1">
        <v>348753.68</v>
      </c>
    </row>
    <row r="3" spans="1:3" x14ac:dyDescent="0.25">
      <c r="A3" t="s">
        <v>37</v>
      </c>
      <c r="B3" s="1">
        <v>170659.277</v>
      </c>
    </row>
    <row r="4" spans="1:3" x14ac:dyDescent="0.25">
      <c r="A4" t="s">
        <v>76</v>
      </c>
      <c r="B4" s="1">
        <v>69138.191999999995</v>
      </c>
    </row>
    <row r="5" spans="1:3" x14ac:dyDescent="0.25">
      <c r="A5" t="s">
        <v>38</v>
      </c>
      <c r="B5" s="1">
        <v>692796.60499999998</v>
      </c>
    </row>
    <row r="6" spans="1:3" x14ac:dyDescent="0.25">
      <c r="A6" t="s">
        <v>40</v>
      </c>
      <c r="B6" s="1">
        <v>1427456.45</v>
      </c>
    </row>
    <row r="7" spans="1:3" x14ac:dyDescent="0.25">
      <c r="A7" t="s">
        <v>41</v>
      </c>
      <c r="B7" s="1">
        <v>228658.95600000001</v>
      </c>
    </row>
    <row r="8" spans="1:3" x14ac:dyDescent="0.25">
      <c r="A8" t="s">
        <v>6</v>
      </c>
      <c r="B8" s="1">
        <v>1972488.753</v>
      </c>
    </row>
    <row r="9" spans="1:3" x14ac:dyDescent="0.25">
      <c r="A9" t="s">
        <v>42</v>
      </c>
      <c r="B9" s="1">
        <v>695149.429</v>
      </c>
    </row>
    <row r="10" spans="1:3" x14ac:dyDescent="0.25">
      <c r="A10" t="s">
        <v>39</v>
      </c>
      <c r="B10" s="1">
        <v>1512068.8419999999</v>
      </c>
    </row>
    <row r="11" spans="1:3" x14ac:dyDescent="0.25">
      <c r="A11" t="s">
        <v>11</v>
      </c>
      <c r="B11" s="1">
        <v>376946.745</v>
      </c>
    </row>
    <row r="12" spans="1:3" x14ac:dyDescent="0.25">
      <c r="A12" t="s">
        <v>15</v>
      </c>
      <c r="B12" s="1">
        <v>31927.149000000001</v>
      </c>
    </row>
    <row r="13" spans="1:3" x14ac:dyDescent="0.25">
      <c r="A13" t="s">
        <v>43</v>
      </c>
      <c r="B13" s="1">
        <v>623972.44799999997</v>
      </c>
    </row>
    <row r="15" spans="1:3" x14ac:dyDescent="0.25">
      <c r="A15" t="s">
        <v>80</v>
      </c>
    </row>
    <row r="16" spans="1:3" x14ac:dyDescent="0.25">
      <c r="A16" s="17" t="s">
        <v>81</v>
      </c>
    </row>
  </sheetData>
  <hyperlinks>
    <hyperlink ref="A16" r:id="rId1" xr:uid="{13B3DFC5-E01F-49E9-BAFD-D5C5DD3A9B83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72BEE-89C0-4141-8D7C-BEB043649556}">
  <dimension ref="B1:C30"/>
  <sheetViews>
    <sheetView workbookViewId="0">
      <selection activeCell="B1" sqref="B1:C1"/>
    </sheetView>
  </sheetViews>
  <sheetFormatPr defaultRowHeight="15" x14ac:dyDescent="0.25"/>
  <cols>
    <col min="2" max="2" width="42.7109375" customWidth="1"/>
    <col min="3" max="3" width="88.140625" customWidth="1"/>
  </cols>
  <sheetData>
    <row r="1" spans="2:3" ht="18.75" x14ac:dyDescent="0.3">
      <c r="B1" s="37" t="s">
        <v>102</v>
      </c>
      <c r="C1" s="37"/>
    </row>
    <row r="2" spans="2:3" ht="18" customHeight="1" x14ac:dyDescent="0.25">
      <c r="B2" s="35" t="s">
        <v>104</v>
      </c>
      <c r="C2" s="36" t="s">
        <v>105</v>
      </c>
    </row>
    <row r="3" spans="2:3" ht="15.75" x14ac:dyDescent="0.25">
      <c r="B3" s="34" t="s">
        <v>75</v>
      </c>
      <c r="C3" s="33" t="s">
        <v>18</v>
      </c>
    </row>
    <row r="4" spans="2:3" ht="15.75" x14ac:dyDescent="0.25">
      <c r="B4" s="32" t="s">
        <v>37</v>
      </c>
      <c r="C4" s="31" t="s">
        <v>19</v>
      </c>
    </row>
    <row r="5" spans="2:3" ht="15.75" x14ac:dyDescent="0.25">
      <c r="B5" s="34" t="s">
        <v>76</v>
      </c>
      <c r="C5" s="33" t="s">
        <v>10</v>
      </c>
    </row>
    <row r="6" spans="2:3" ht="78.75" x14ac:dyDescent="0.25">
      <c r="B6" s="32" t="s">
        <v>38</v>
      </c>
      <c r="C6" s="31" t="s">
        <v>17</v>
      </c>
    </row>
    <row r="7" spans="2:3" ht="15.75" x14ac:dyDescent="0.25">
      <c r="B7" s="34" t="s">
        <v>40</v>
      </c>
      <c r="C7" s="33" t="s">
        <v>45</v>
      </c>
    </row>
    <row r="8" spans="2:3" ht="15.75" x14ac:dyDescent="0.25">
      <c r="B8" s="32" t="s">
        <v>41</v>
      </c>
      <c r="C8" s="31" t="s">
        <v>46</v>
      </c>
    </row>
    <row r="9" spans="2:3" ht="15.75" x14ac:dyDescent="0.25">
      <c r="B9" s="34" t="s">
        <v>6</v>
      </c>
      <c r="C9" s="33" t="s">
        <v>7</v>
      </c>
    </row>
    <row r="10" spans="2:3" ht="15.75" x14ac:dyDescent="0.25">
      <c r="B10" s="32" t="s">
        <v>42</v>
      </c>
      <c r="C10" s="31" t="s">
        <v>8</v>
      </c>
    </row>
    <row r="11" spans="2:3" ht="15.75" x14ac:dyDescent="0.25">
      <c r="B11" s="34" t="s">
        <v>39</v>
      </c>
      <c r="C11" s="33" t="s">
        <v>5</v>
      </c>
    </row>
    <row r="12" spans="2:3" ht="15.75" x14ac:dyDescent="0.25">
      <c r="B12" s="32" t="s">
        <v>11</v>
      </c>
      <c r="C12" s="31" t="s">
        <v>12</v>
      </c>
    </row>
    <row r="13" spans="2:3" ht="15.75" x14ac:dyDescent="0.25">
      <c r="B13" s="34" t="s">
        <v>15</v>
      </c>
      <c r="C13" s="33" t="s">
        <v>20</v>
      </c>
    </row>
    <row r="14" spans="2:3" ht="110.25" x14ac:dyDescent="0.25">
      <c r="B14" s="32" t="s">
        <v>43</v>
      </c>
      <c r="C14" s="31" t="s">
        <v>47</v>
      </c>
    </row>
    <row r="17" spans="2:3" ht="18.75" x14ac:dyDescent="0.3">
      <c r="B17" s="37" t="s">
        <v>103</v>
      </c>
      <c r="C17" s="37"/>
    </row>
    <row r="18" spans="2:3" ht="15.75" x14ac:dyDescent="0.25">
      <c r="B18" s="35" t="s">
        <v>104</v>
      </c>
      <c r="C18" s="36" t="s">
        <v>105</v>
      </c>
    </row>
    <row r="19" spans="2:3" ht="15.75" x14ac:dyDescent="0.25">
      <c r="B19" s="34" t="s">
        <v>75</v>
      </c>
      <c r="C19" s="33" t="s">
        <v>83</v>
      </c>
    </row>
    <row r="20" spans="2:3" ht="15.75" x14ac:dyDescent="0.25">
      <c r="B20" s="32" t="s">
        <v>37</v>
      </c>
      <c r="C20" s="31" t="s">
        <v>84</v>
      </c>
    </row>
    <row r="21" spans="2:3" ht="15.75" x14ac:dyDescent="0.25">
      <c r="B21" s="34" t="s">
        <v>76</v>
      </c>
      <c r="C21" s="33" t="s">
        <v>10</v>
      </c>
    </row>
    <row r="22" spans="2:3" ht="47.25" x14ac:dyDescent="0.25">
      <c r="B22" s="32" t="s">
        <v>38</v>
      </c>
      <c r="C22" s="31" t="s">
        <v>85</v>
      </c>
    </row>
    <row r="23" spans="2:3" ht="15.75" x14ac:dyDescent="0.25">
      <c r="B23" s="34" t="s">
        <v>40</v>
      </c>
      <c r="C23" s="33" t="s">
        <v>45</v>
      </c>
    </row>
    <row r="24" spans="2:3" ht="15.75" x14ac:dyDescent="0.25">
      <c r="B24" s="32" t="s">
        <v>41</v>
      </c>
      <c r="C24" s="31" t="s">
        <v>86</v>
      </c>
    </row>
    <row r="25" spans="2:3" ht="15.75" x14ac:dyDescent="0.25">
      <c r="B25" s="34" t="s">
        <v>6</v>
      </c>
      <c r="C25" s="33" t="s">
        <v>87</v>
      </c>
    </row>
    <row r="26" spans="2:3" ht="15.75" x14ac:dyDescent="0.25">
      <c r="B26" s="32" t="s">
        <v>42</v>
      </c>
      <c r="C26" s="31" t="s">
        <v>88</v>
      </c>
    </row>
    <row r="27" spans="2:3" ht="15.75" x14ac:dyDescent="0.25">
      <c r="B27" s="34" t="s">
        <v>39</v>
      </c>
      <c r="C27" s="33" t="s">
        <v>5</v>
      </c>
    </row>
    <row r="28" spans="2:3" ht="15.75" x14ac:dyDescent="0.25">
      <c r="B28" s="32" t="s">
        <v>11</v>
      </c>
      <c r="C28" s="31" t="s">
        <v>12</v>
      </c>
    </row>
    <row r="29" spans="2:3" ht="15.75" x14ac:dyDescent="0.25">
      <c r="B29" s="34" t="s">
        <v>15</v>
      </c>
      <c r="C29" s="33" t="s">
        <v>90</v>
      </c>
    </row>
    <row r="30" spans="2:3" ht="31.5" x14ac:dyDescent="0.25">
      <c r="B30" s="32" t="s">
        <v>43</v>
      </c>
      <c r="C30" s="31" t="s">
        <v>91</v>
      </c>
    </row>
  </sheetData>
  <mergeCells count="2">
    <mergeCell ref="B1:C1"/>
    <mergeCell ref="B17:C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EA12A-740F-441D-A97F-8124E9204947}">
  <dimension ref="A1:AA87"/>
  <sheetViews>
    <sheetView zoomScale="85" zoomScaleNormal="85" workbookViewId="0">
      <selection activeCell="A24" sqref="A24"/>
    </sheetView>
  </sheetViews>
  <sheetFormatPr defaultRowHeight="15" x14ac:dyDescent="0.25"/>
  <cols>
    <col min="1" max="1" width="45.42578125" customWidth="1"/>
    <col min="2" max="12" width="10.5703125" customWidth="1"/>
    <col min="13" max="13" width="25.42578125" customWidth="1"/>
    <col min="15" max="15" width="39.85546875" customWidth="1"/>
    <col min="27" max="27" width="12.42578125" bestFit="1" customWidth="1"/>
  </cols>
  <sheetData>
    <row r="1" spans="1:27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27" ht="18.75" x14ac:dyDescent="0.3">
      <c r="A3" s="16" t="s">
        <v>106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27" ht="18.75" x14ac:dyDescent="0.25">
      <c r="A4" s="15" t="s">
        <v>34</v>
      </c>
      <c r="B4" s="7">
        <v>2014</v>
      </c>
      <c r="C4" s="7">
        <v>2015</v>
      </c>
      <c r="D4" s="7">
        <v>2016</v>
      </c>
      <c r="E4" s="7">
        <v>2017</v>
      </c>
      <c r="F4" s="7">
        <v>2018</v>
      </c>
      <c r="G4" s="7">
        <v>2019</v>
      </c>
      <c r="H4" s="7">
        <v>2020</v>
      </c>
      <c r="I4" s="7">
        <v>2021</v>
      </c>
      <c r="J4" s="7">
        <v>2022</v>
      </c>
      <c r="K4" s="7">
        <v>2023</v>
      </c>
      <c r="L4" s="13">
        <v>2024</v>
      </c>
      <c r="M4" s="12" t="s">
        <v>79</v>
      </c>
      <c r="O4" t="s">
        <v>34</v>
      </c>
      <c r="P4">
        <v>2014</v>
      </c>
      <c r="Q4">
        <v>2015</v>
      </c>
      <c r="R4">
        <v>2016</v>
      </c>
      <c r="S4">
        <v>2017</v>
      </c>
      <c r="T4">
        <v>2018</v>
      </c>
      <c r="U4">
        <v>2019</v>
      </c>
      <c r="V4">
        <v>2020</v>
      </c>
      <c r="W4">
        <v>2021</v>
      </c>
      <c r="X4">
        <v>2022</v>
      </c>
      <c r="Y4">
        <v>2023</v>
      </c>
      <c r="Z4">
        <v>2024</v>
      </c>
    </row>
    <row r="5" spans="1:27" ht="18.75" x14ac:dyDescent="0.25">
      <c r="A5" s="10" t="s">
        <v>75</v>
      </c>
      <c r="B5" s="8">
        <f>P5/P$18</f>
        <v>0.57780533168009918</v>
      </c>
      <c r="C5" s="8">
        <f t="shared" ref="C5:M17" si="0">Q5/Q$18</f>
        <v>0.54461715601611971</v>
      </c>
      <c r="D5" s="8">
        <f t="shared" si="0"/>
        <v>0.54402895054282263</v>
      </c>
      <c r="E5" s="8">
        <f t="shared" si="0"/>
        <v>0.49625468164794007</v>
      </c>
      <c r="F5" s="8">
        <f t="shared" si="0"/>
        <v>0.50525087514585765</v>
      </c>
      <c r="G5" s="8">
        <f t="shared" si="0"/>
        <v>0.46799580272822666</v>
      </c>
      <c r="H5" s="8">
        <f t="shared" si="0"/>
        <v>0.44287664997724169</v>
      </c>
      <c r="I5" s="8">
        <f t="shared" si="0"/>
        <v>0.44078597981943707</v>
      </c>
      <c r="J5" s="8">
        <f t="shared" si="0"/>
        <v>0.41124908692476259</v>
      </c>
      <c r="K5" s="8">
        <f t="shared" si="0"/>
        <v>0.4574712643678161</v>
      </c>
      <c r="L5" s="8">
        <f>Z5/Z$18</f>
        <v>0.41221374045801529</v>
      </c>
      <c r="M5" s="9">
        <f>AA5/AA$18</f>
        <v>4.2791775806516934E-2</v>
      </c>
      <c r="O5" t="s">
        <v>75</v>
      </c>
      <c r="P5">
        <f>'V1-Medline-Results'!B32</f>
        <v>932</v>
      </c>
      <c r="Q5">
        <f>'V1-Medline-Results'!C32</f>
        <v>946</v>
      </c>
      <c r="R5">
        <f>'V1-Medline-Results'!D32</f>
        <v>902</v>
      </c>
      <c r="S5">
        <f>'V1-Medline-Results'!E32</f>
        <v>795</v>
      </c>
      <c r="T5">
        <f>'V1-Medline-Results'!F32</f>
        <v>866</v>
      </c>
      <c r="U5">
        <f>'V1-Medline-Results'!G32</f>
        <v>892</v>
      </c>
      <c r="V5">
        <f>'V1-Medline-Results'!H32</f>
        <v>973</v>
      </c>
      <c r="W5">
        <f>'V1-Medline-Results'!I32</f>
        <v>830</v>
      </c>
      <c r="X5">
        <f>'V1-Medline-Results'!J32</f>
        <v>563</v>
      </c>
      <c r="Y5">
        <f>'V1-Medline-Results'!K32</f>
        <v>597</v>
      </c>
      <c r="Z5">
        <f>'V1-Medline-Results'!L32</f>
        <v>1026</v>
      </c>
      <c r="AA5">
        <f>Population!B2/1000</f>
        <v>348.75367999999997</v>
      </c>
    </row>
    <row r="6" spans="1:27" ht="18.75" x14ac:dyDescent="0.25">
      <c r="A6" s="10" t="s">
        <v>37</v>
      </c>
      <c r="B6" s="8">
        <f t="shared" ref="B6:B17" si="1">P6/P$18</f>
        <v>4.2157470551766892E-2</v>
      </c>
      <c r="C6" s="8">
        <f t="shared" si="0"/>
        <v>4.0875071963154867E-2</v>
      </c>
      <c r="D6" s="8">
        <f t="shared" si="0"/>
        <v>3.5585042219541618E-2</v>
      </c>
      <c r="E6" s="8">
        <f t="shared" si="0"/>
        <v>4.8689138576779027E-2</v>
      </c>
      <c r="F6" s="8">
        <f t="shared" si="0"/>
        <v>3.8506417736289385E-2</v>
      </c>
      <c r="G6" s="8">
        <f t="shared" si="0"/>
        <v>4.354669464847849E-2</v>
      </c>
      <c r="H6" s="8">
        <f t="shared" si="0"/>
        <v>4.5516613563950842E-2</v>
      </c>
      <c r="I6" s="8">
        <f t="shared" si="0"/>
        <v>5.2575677110993098E-2</v>
      </c>
      <c r="J6" s="8">
        <f t="shared" si="0"/>
        <v>4.9671292914536161E-2</v>
      </c>
      <c r="K6" s="8">
        <f t="shared" si="0"/>
        <v>4.9808429118773943E-2</v>
      </c>
      <c r="L6" s="8">
        <f t="shared" si="0"/>
        <v>2.9329047810365608E-2</v>
      </c>
      <c r="M6" s="9">
        <f>AA6/AA$18</f>
        <v>2.0939746128804355E-2</v>
      </c>
      <c r="O6" t="s">
        <v>37</v>
      </c>
      <c r="P6">
        <f>'V1-Medline-Results'!B33</f>
        <v>68</v>
      </c>
      <c r="Q6">
        <f>'V1-Medline-Results'!C33</f>
        <v>71</v>
      </c>
      <c r="R6">
        <f>'V1-Medline-Results'!D33</f>
        <v>59</v>
      </c>
      <c r="S6">
        <f>'V1-Medline-Results'!E33</f>
        <v>78</v>
      </c>
      <c r="T6">
        <f>'V1-Medline-Results'!F33</f>
        <v>66</v>
      </c>
      <c r="U6">
        <f>'V1-Medline-Results'!G33</f>
        <v>83</v>
      </c>
      <c r="V6">
        <f>'V1-Medline-Results'!H33</f>
        <v>100</v>
      </c>
      <c r="W6">
        <f>'V1-Medline-Results'!I33</f>
        <v>99</v>
      </c>
      <c r="X6">
        <f>'V1-Medline-Results'!J33</f>
        <v>68</v>
      </c>
      <c r="Y6">
        <f>'V1-Medline-Results'!K33</f>
        <v>65</v>
      </c>
      <c r="Z6">
        <f>'V1-Medline-Results'!L33</f>
        <v>73</v>
      </c>
      <c r="AA6">
        <f>Population!B3/1000</f>
        <v>170.659277</v>
      </c>
    </row>
    <row r="7" spans="1:27" ht="18.75" x14ac:dyDescent="0.25">
      <c r="A7" s="10" t="s">
        <v>76</v>
      </c>
      <c r="B7" s="8">
        <f t="shared" si="1"/>
        <v>7.5015499070055794E-2</v>
      </c>
      <c r="C7" s="8">
        <f t="shared" si="0"/>
        <v>8.5204375359815773E-2</v>
      </c>
      <c r="D7" s="8">
        <f t="shared" si="0"/>
        <v>8.2026537997587454E-2</v>
      </c>
      <c r="E7" s="8">
        <f t="shared" si="0"/>
        <v>8.9263420724094877E-2</v>
      </c>
      <c r="F7" s="8">
        <f t="shared" si="0"/>
        <v>8.9264877479579924E-2</v>
      </c>
      <c r="G7" s="8">
        <f t="shared" si="0"/>
        <v>9.6537250786988452E-2</v>
      </c>
      <c r="H7" s="8">
        <f t="shared" si="0"/>
        <v>8.3295402822030046E-2</v>
      </c>
      <c r="I7" s="8">
        <f t="shared" si="0"/>
        <v>8.9219330855018583E-2</v>
      </c>
      <c r="J7" s="8">
        <f t="shared" si="0"/>
        <v>8.6924762600438271E-2</v>
      </c>
      <c r="K7" s="8">
        <f t="shared" si="0"/>
        <v>7.8927203065134094E-2</v>
      </c>
      <c r="L7" s="8">
        <f t="shared" si="0"/>
        <v>0.1004419445560466</v>
      </c>
      <c r="M7" s="9">
        <f t="shared" si="0"/>
        <v>8.4831965406986457E-3</v>
      </c>
      <c r="O7" t="s">
        <v>76</v>
      </c>
      <c r="P7">
        <f>'V1-Medline-Results'!B34</f>
        <v>121</v>
      </c>
      <c r="Q7">
        <f>'V1-Medline-Results'!C34</f>
        <v>148</v>
      </c>
      <c r="R7">
        <f>'V1-Medline-Results'!D34</f>
        <v>136</v>
      </c>
      <c r="S7">
        <f>'V1-Medline-Results'!E34</f>
        <v>143</v>
      </c>
      <c r="T7">
        <f>'V1-Medline-Results'!F34</f>
        <v>153</v>
      </c>
      <c r="U7">
        <f>'V1-Medline-Results'!G34</f>
        <v>184</v>
      </c>
      <c r="V7">
        <f>'V1-Medline-Results'!H34</f>
        <v>183</v>
      </c>
      <c r="W7">
        <f>'V1-Medline-Results'!I34</f>
        <v>168</v>
      </c>
      <c r="X7">
        <f>'V1-Medline-Results'!J34</f>
        <v>119</v>
      </c>
      <c r="Y7">
        <f>'V1-Medline-Results'!K34</f>
        <v>103</v>
      </c>
      <c r="Z7">
        <f>'V1-Medline-Results'!L34</f>
        <v>250</v>
      </c>
      <c r="AA7">
        <f>Population!B4/1000</f>
        <v>69.138191999999989</v>
      </c>
    </row>
    <row r="8" spans="1:27" ht="18.75" x14ac:dyDescent="0.25">
      <c r="A8" s="10" t="s">
        <v>38</v>
      </c>
      <c r="B8" s="8">
        <f t="shared" si="1"/>
        <v>0.15623062616243025</v>
      </c>
      <c r="C8" s="8">
        <f t="shared" si="0"/>
        <v>0.17386298215313759</v>
      </c>
      <c r="D8" s="8">
        <f t="shared" si="0"/>
        <v>0.15983112183353437</v>
      </c>
      <c r="E8" s="8">
        <f t="shared" si="0"/>
        <v>0.1466916354556804</v>
      </c>
      <c r="F8" s="8">
        <f t="shared" si="0"/>
        <v>0.14819136522753792</v>
      </c>
      <c r="G8" s="8">
        <f t="shared" si="0"/>
        <v>0.13431269674711438</v>
      </c>
      <c r="H8" s="8">
        <f t="shared" si="0"/>
        <v>0.13837050523441055</v>
      </c>
      <c r="I8" s="8">
        <f t="shared" si="0"/>
        <v>0.13489113117365906</v>
      </c>
      <c r="J8" s="8">
        <f>X8/X$18</f>
        <v>0.14024835646457268</v>
      </c>
      <c r="K8" s="8">
        <f t="shared" si="0"/>
        <v>0.11187739463601533</v>
      </c>
      <c r="L8" s="8">
        <f t="shared" si="0"/>
        <v>0.17597428686219366</v>
      </c>
      <c r="M8" s="9">
        <f t="shared" si="0"/>
        <v>8.5005546036606899E-2</v>
      </c>
      <c r="O8" t="s">
        <v>38</v>
      </c>
      <c r="P8">
        <f>'V1-Medline-Results'!B35</f>
        <v>252</v>
      </c>
      <c r="Q8">
        <f>'V1-Medline-Results'!C35</f>
        <v>302</v>
      </c>
      <c r="R8">
        <f>'V1-Medline-Results'!D35</f>
        <v>265</v>
      </c>
      <c r="S8">
        <f>'V1-Medline-Results'!E35</f>
        <v>235</v>
      </c>
      <c r="T8">
        <f>'V1-Medline-Results'!F35</f>
        <v>254</v>
      </c>
      <c r="U8">
        <f>'V1-Medline-Results'!G35</f>
        <v>256</v>
      </c>
      <c r="V8">
        <f>'V1-Medline-Results'!H35</f>
        <v>304</v>
      </c>
      <c r="W8">
        <f>'V1-Medline-Results'!I35</f>
        <v>254</v>
      </c>
      <c r="X8">
        <f>'V1-Medline-Results'!J35</f>
        <v>192</v>
      </c>
      <c r="Y8">
        <f>'V1-Medline-Results'!K35</f>
        <v>146</v>
      </c>
      <c r="Z8">
        <f>'V1-Medline-Results'!L35</f>
        <v>438</v>
      </c>
      <c r="AA8">
        <f>Population!B5/1000</f>
        <v>692.796605</v>
      </c>
    </row>
    <row r="9" spans="1:27" ht="18.75" x14ac:dyDescent="0.25">
      <c r="A9" s="10" t="s">
        <v>40</v>
      </c>
      <c r="B9" s="8">
        <f t="shared" si="1"/>
        <v>8.679479231246125E-3</v>
      </c>
      <c r="C9" s="8">
        <f t="shared" si="0"/>
        <v>1.7271157167530225E-2</v>
      </c>
      <c r="D9" s="8">
        <f t="shared" si="0"/>
        <v>1.6887816646562123E-2</v>
      </c>
      <c r="E9" s="8">
        <f t="shared" si="0"/>
        <v>2.871410736579276E-2</v>
      </c>
      <c r="F9" s="8">
        <f t="shared" si="0"/>
        <v>4.0840140023337225E-2</v>
      </c>
      <c r="G9" s="8">
        <f t="shared" si="0"/>
        <v>4.9842602308499476E-2</v>
      </c>
      <c r="H9" s="8">
        <f t="shared" si="0"/>
        <v>8.2385070550751019E-2</v>
      </c>
      <c r="I9" s="8">
        <f t="shared" si="0"/>
        <v>6.5852363250132773E-2</v>
      </c>
      <c r="J9" s="8">
        <f t="shared" si="0"/>
        <v>5.7706355003652302E-2</v>
      </c>
      <c r="K9" s="8">
        <f t="shared" si="0"/>
        <v>5.5938697318007664E-2</v>
      </c>
      <c r="L9" s="8">
        <f t="shared" si="0"/>
        <v>6.5488147850542383E-2</v>
      </c>
      <c r="M9" s="9">
        <f t="shared" si="0"/>
        <v>0.1751476755226398</v>
      </c>
      <c r="O9" t="s">
        <v>40</v>
      </c>
      <c r="P9">
        <f>'V1-Medline-Results'!B36</f>
        <v>14</v>
      </c>
      <c r="Q9">
        <f>'V1-Medline-Results'!C36</f>
        <v>30</v>
      </c>
      <c r="R9">
        <f>'V1-Medline-Results'!D36</f>
        <v>28</v>
      </c>
      <c r="S9">
        <f>'V1-Medline-Results'!E36</f>
        <v>46</v>
      </c>
      <c r="T9">
        <f>'V1-Medline-Results'!F36</f>
        <v>70</v>
      </c>
      <c r="U9">
        <f>'V1-Medline-Results'!G36</f>
        <v>95</v>
      </c>
      <c r="V9">
        <f>'V1-Medline-Results'!H36</f>
        <v>181</v>
      </c>
      <c r="W9">
        <f>'V1-Medline-Results'!I36</f>
        <v>124</v>
      </c>
      <c r="X9">
        <f>'V1-Medline-Results'!J36</f>
        <v>79</v>
      </c>
      <c r="Y9">
        <f>'V1-Medline-Results'!K36</f>
        <v>73</v>
      </c>
      <c r="Z9">
        <f>'V1-Medline-Results'!L36</f>
        <v>163</v>
      </c>
      <c r="AA9">
        <f>Population!B6/1000</f>
        <v>1427.4564499999999</v>
      </c>
    </row>
    <row r="10" spans="1:27" ht="18.75" x14ac:dyDescent="0.25">
      <c r="A10" s="10" t="s">
        <v>41</v>
      </c>
      <c r="B10" s="8">
        <f t="shared" si="1"/>
        <v>2.4178549287042779E-2</v>
      </c>
      <c r="C10" s="8">
        <f t="shared" si="0"/>
        <v>3.5118019573978122E-2</v>
      </c>
      <c r="D10" s="8">
        <f t="shared" si="0"/>
        <v>3.9806996381182146E-2</v>
      </c>
      <c r="E10" s="8">
        <f t="shared" si="0"/>
        <v>3.1210986267166042E-2</v>
      </c>
      <c r="F10" s="8">
        <f t="shared" si="0"/>
        <v>3.5589264877479578E-2</v>
      </c>
      <c r="G10" s="8">
        <f t="shared" si="0"/>
        <v>4.7219307450157399E-2</v>
      </c>
      <c r="H10" s="8">
        <f t="shared" si="0"/>
        <v>3.4137460172963131E-2</v>
      </c>
      <c r="I10" s="8">
        <f t="shared" si="0"/>
        <v>4.3547530536378123E-2</v>
      </c>
      <c r="J10" s="8">
        <f t="shared" si="0"/>
        <v>3.2140248356464569E-2</v>
      </c>
      <c r="K10" s="8">
        <f t="shared" si="0"/>
        <v>3.2183908045977011E-2</v>
      </c>
      <c r="L10" s="8">
        <f t="shared" si="0"/>
        <v>4.1783848935315386E-2</v>
      </c>
      <c r="M10" s="9">
        <f t="shared" si="0"/>
        <v>2.8056256729116727E-2</v>
      </c>
      <c r="O10" t="s">
        <v>41</v>
      </c>
      <c r="P10">
        <f>'V1-Medline-Results'!B37</f>
        <v>39</v>
      </c>
      <c r="Q10">
        <f>'V1-Medline-Results'!C37</f>
        <v>61</v>
      </c>
      <c r="R10">
        <f>'V1-Medline-Results'!D37</f>
        <v>66</v>
      </c>
      <c r="S10">
        <f>'V1-Medline-Results'!E37</f>
        <v>50</v>
      </c>
      <c r="T10">
        <f>'V1-Medline-Results'!F37</f>
        <v>61</v>
      </c>
      <c r="U10">
        <f>'V1-Medline-Results'!G37</f>
        <v>90</v>
      </c>
      <c r="V10">
        <f>'V1-Medline-Results'!H37</f>
        <v>75</v>
      </c>
      <c r="W10">
        <f>'V1-Medline-Results'!I37</f>
        <v>82</v>
      </c>
      <c r="X10">
        <f>'V1-Medline-Results'!J37</f>
        <v>44</v>
      </c>
      <c r="Y10">
        <f>'V1-Medline-Results'!K37</f>
        <v>42</v>
      </c>
      <c r="Z10">
        <f>'V1-Medline-Results'!L37</f>
        <v>104</v>
      </c>
      <c r="AA10">
        <f>Population!B7/1000</f>
        <v>228.65895600000002</v>
      </c>
    </row>
    <row r="11" spans="1:27" ht="18.75" x14ac:dyDescent="0.25">
      <c r="A11" s="10" t="s">
        <v>6</v>
      </c>
      <c r="B11" s="8">
        <f t="shared" si="1"/>
        <v>2.4798512089274642E-3</v>
      </c>
      <c r="C11" s="8">
        <f t="shared" si="0"/>
        <v>4.0299366724237187E-3</v>
      </c>
      <c r="D11" s="8">
        <f t="shared" si="0"/>
        <v>6.6344993968636915E-3</v>
      </c>
      <c r="E11" s="8">
        <f t="shared" si="0"/>
        <v>1.3732833957553059E-2</v>
      </c>
      <c r="F11" s="8">
        <f t="shared" si="0"/>
        <v>7.0011668611435242E-3</v>
      </c>
      <c r="G11" s="8">
        <f t="shared" si="0"/>
        <v>1.2591815320041973E-2</v>
      </c>
      <c r="H11" s="8">
        <f t="shared" si="0"/>
        <v>1.4110150204824761E-2</v>
      </c>
      <c r="I11" s="8">
        <f t="shared" si="0"/>
        <v>1.2214551248008496E-2</v>
      </c>
      <c r="J11" s="8">
        <f t="shared" si="0"/>
        <v>2.2644265887509132E-2</v>
      </c>
      <c r="K11" s="8">
        <f t="shared" si="0"/>
        <v>2.375478927203065E-2</v>
      </c>
      <c r="L11" s="8">
        <f t="shared" si="0"/>
        <v>1.4463640016070711E-2</v>
      </c>
      <c r="M11" s="9">
        <f t="shared" si="0"/>
        <v>0.24202266912065895</v>
      </c>
      <c r="O11" t="s">
        <v>6</v>
      </c>
      <c r="P11">
        <f>'V1-Medline-Results'!B38</f>
        <v>4</v>
      </c>
      <c r="Q11">
        <f>'V1-Medline-Results'!C38</f>
        <v>7</v>
      </c>
      <c r="R11">
        <f>'V1-Medline-Results'!D38</f>
        <v>11</v>
      </c>
      <c r="S11">
        <f>'V1-Medline-Results'!E38</f>
        <v>22</v>
      </c>
      <c r="T11">
        <f>'V1-Medline-Results'!F38</f>
        <v>12</v>
      </c>
      <c r="U11">
        <f>'V1-Medline-Results'!G38</f>
        <v>24</v>
      </c>
      <c r="V11">
        <f>'V1-Medline-Results'!H38</f>
        <v>31</v>
      </c>
      <c r="W11">
        <f>'V1-Medline-Results'!I38</f>
        <v>23</v>
      </c>
      <c r="X11">
        <f>'V1-Medline-Results'!J38</f>
        <v>31</v>
      </c>
      <c r="Y11">
        <f>'V1-Medline-Results'!K38</f>
        <v>31</v>
      </c>
      <c r="Z11">
        <f>'V1-Medline-Results'!L38</f>
        <v>36</v>
      </c>
      <c r="AA11">
        <f>Population!B8/1000</f>
        <v>1972.4887530000001</v>
      </c>
    </row>
    <row r="12" spans="1:27" ht="18.75" x14ac:dyDescent="0.25">
      <c r="A12" s="10" t="s">
        <v>42</v>
      </c>
      <c r="B12" s="8">
        <f t="shared" si="1"/>
        <v>3.0998140111593306E-3</v>
      </c>
      <c r="C12" s="8">
        <f t="shared" si="0"/>
        <v>1.1514104778353484E-3</v>
      </c>
      <c r="D12" s="8">
        <f t="shared" si="0"/>
        <v>9.0470446320868522E-3</v>
      </c>
      <c r="E12" s="8">
        <f t="shared" si="0"/>
        <v>8.7390761548064924E-3</v>
      </c>
      <c r="F12" s="8">
        <f t="shared" si="0"/>
        <v>1.3418903150525088E-2</v>
      </c>
      <c r="G12" s="8">
        <f t="shared" si="0"/>
        <v>1.3641133263378805E-2</v>
      </c>
      <c r="H12" s="8">
        <f t="shared" si="0"/>
        <v>1.6841147018661812E-2</v>
      </c>
      <c r="I12" s="8">
        <f t="shared" si="0"/>
        <v>1.168348380244291E-2</v>
      </c>
      <c r="J12" s="8">
        <f t="shared" si="0"/>
        <v>1.6070124178232285E-2</v>
      </c>
      <c r="K12" s="8">
        <f t="shared" si="0"/>
        <v>1.3793103448275862E-2</v>
      </c>
      <c r="L12" s="8">
        <f t="shared" si="0"/>
        <v>1.3258336681398152E-2</v>
      </c>
      <c r="M12" s="9">
        <f t="shared" si="0"/>
        <v>8.5294235512572272E-2</v>
      </c>
      <c r="O12" t="s">
        <v>42</v>
      </c>
      <c r="P12">
        <f>'V1-Medline-Results'!B39</f>
        <v>5</v>
      </c>
      <c r="Q12">
        <f>'V1-Medline-Results'!C39</f>
        <v>2</v>
      </c>
      <c r="R12">
        <f>'V1-Medline-Results'!D39</f>
        <v>15</v>
      </c>
      <c r="S12">
        <f>'V1-Medline-Results'!E39</f>
        <v>14</v>
      </c>
      <c r="T12">
        <f>'V1-Medline-Results'!F39</f>
        <v>23</v>
      </c>
      <c r="U12">
        <f>'V1-Medline-Results'!G39</f>
        <v>26</v>
      </c>
      <c r="V12">
        <f>'V1-Medline-Results'!H39</f>
        <v>37</v>
      </c>
      <c r="W12">
        <f>'V1-Medline-Results'!I39</f>
        <v>22</v>
      </c>
      <c r="X12">
        <f>'V1-Medline-Results'!J39</f>
        <v>22</v>
      </c>
      <c r="Y12">
        <f>'V1-Medline-Results'!K39</f>
        <v>18</v>
      </c>
      <c r="Z12">
        <f>'V1-Medline-Results'!L39</f>
        <v>33</v>
      </c>
      <c r="AA12">
        <f>Population!B9/1000</f>
        <v>695.14942900000005</v>
      </c>
    </row>
    <row r="13" spans="1:27" ht="18.75" x14ac:dyDescent="0.25">
      <c r="A13" s="10" t="s">
        <v>39</v>
      </c>
      <c r="B13" s="8">
        <f t="shared" si="1"/>
        <v>1.425914445133292E-2</v>
      </c>
      <c r="C13" s="8">
        <f t="shared" si="0"/>
        <v>1.3241220495106506E-2</v>
      </c>
      <c r="D13" s="8">
        <f t="shared" si="0"/>
        <v>1.2062726176115802E-2</v>
      </c>
      <c r="E13" s="8">
        <f t="shared" si="0"/>
        <v>1.9975031210986267E-2</v>
      </c>
      <c r="F13" s="8">
        <f t="shared" si="0"/>
        <v>1.8669778296382729E-2</v>
      </c>
      <c r="G13" s="8">
        <f t="shared" si="0"/>
        <v>1.9412381951731374E-2</v>
      </c>
      <c r="H13" s="8">
        <f t="shared" si="0"/>
        <v>2.1847974510696404E-2</v>
      </c>
      <c r="I13" s="8">
        <f t="shared" si="0"/>
        <v>2.6022304832713755E-2</v>
      </c>
      <c r="J13" s="8">
        <f t="shared" si="0"/>
        <v>2.9948867786705625E-2</v>
      </c>
      <c r="K13" s="8">
        <f t="shared" si="0"/>
        <v>2.528735632183908E-2</v>
      </c>
      <c r="L13" s="8">
        <f t="shared" si="0"/>
        <v>2.4507834471675372E-2</v>
      </c>
      <c r="M13" s="9">
        <f t="shared" si="0"/>
        <v>0.18552954305997196</v>
      </c>
      <c r="O13" t="s">
        <v>39</v>
      </c>
      <c r="P13">
        <f>'V1-Medline-Results'!B40</f>
        <v>23</v>
      </c>
      <c r="Q13">
        <f>'V1-Medline-Results'!C40</f>
        <v>23</v>
      </c>
      <c r="R13">
        <f>'V1-Medline-Results'!D40</f>
        <v>20</v>
      </c>
      <c r="S13">
        <f>'V1-Medline-Results'!E40</f>
        <v>32</v>
      </c>
      <c r="T13">
        <f>'V1-Medline-Results'!F40</f>
        <v>32</v>
      </c>
      <c r="U13">
        <f>'V1-Medline-Results'!G40</f>
        <v>37</v>
      </c>
      <c r="V13">
        <f>'V1-Medline-Results'!H40</f>
        <v>48</v>
      </c>
      <c r="W13">
        <f>'V1-Medline-Results'!I40</f>
        <v>49</v>
      </c>
      <c r="X13">
        <f>'V1-Medline-Results'!J40</f>
        <v>41</v>
      </c>
      <c r="Y13">
        <f>'V1-Medline-Results'!K40</f>
        <v>33</v>
      </c>
      <c r="Z13">
        <f>'V1-Medline-Results'!L40</f>
        <v>61</v>
      </c>
      <c r="AA13">
        <f>Population!B10/1000</f>
        <v>1512.0688419999999</v>
      </c>
    </row>
    <row r="14" spans="1:27" ht="18.75" x14ac:dyDescent="0.25">
      <c r="A14" s="10" t="s">
        <v>11</v>
      </c>
      <c r="B14" s="8">
        <f t="shared" si="1"/>
        <v>2.3558586484810913E-2</v>
      </c>
      <c r="C14" s="8">
        <f t="shared" si="0"/>
        <v>1.6119746689694875E-2</v>
      </c>
      <c r="D14" s="8">
        <f t="shared" si="0"/>
        <v>1.8697225572979495E-2</v>
      </c>
      <c r="E14" s="8">
        <f t="shared" si="0"/>
        <v>3.3083645443196003E-2</v>
      </c>
      <c r="F14" s="8">
        <f t="shared" si="0"/>
        <v>2.8588098016336057E-2</v>
      </c>
      <c r="G14" s="8">
        <f t="shared" si="0"/>
        <v>2.9380902413431269E-2</v>
      </c>
      <c r="H14" s="8">
        <f t="shared" si="0"/>
        <v>4.0054619936276743E-2</v>
      </c>
      <c r="I14" s="8">
        <f t="shared" si="0"/>
        <v>4.4078597981943704E-2</v>
      </c>
      <c r="J14" s="8">
        <f t="shared" si="0"/>
        <v>4.1636230825420013E-2</v>
      </c>
      <c r="K14" s="8">
        <f t="shared" si="0"/>
        <v>4.1379310344827586E-2</v>
      </c>
      <c r="L14" s="8">
        <f t="shared" si="0"/>
        <v>4.2185616713539577E-2</v>
      </c>
      <c r="M14" s="9">
        <f t="shared" si="0"/>
        <v>4.6251040571202891E-2</v>
      </c>
      <c r="O14" t="s">
        <v>11</v>
      </c>
      <c r="P14">
        <f>'V1-Medline-Results'!B41</f>
        <v>38</v>
      </c>
      <c r="Q14">
        <f>'V1-Medline-Results'!C41</f>
        <v>28</v>
      </c>
      <c r="R14">
        <f>'V1-Medline-Results'!D41</f>
        <v>31</v>
      </c>
      <c r="S14">
        <f>'V1-Medline-Results'!E41</f>
        <v>53</v>
      </c>
      <c r="T14">
        <f>'V1-Medline-Results'!F41</f>
        <v>49</v>
      </c>
      <c r="U14">
        <f>'V1-Medline-Results'!G41</f>
        <v>56</v>
      </c>
      <c r="V14">
        <f>'V1-Medline-Results'!H41</f>
        <v>88</v>
      </c>
      <c r="W14">
        <f>'V1-Medline-Results'!I41</f>
        <v>83</v>
      </c>
      <c r="X14">
        <f>'V1-Medline-Results'!J41</f>
        <v>57</v>
      </c>
      <c r="Y14">
        <f>'V1-Medline-Results'!K41</f>
        <v>54</v>
      </c>
      <c r="Z14">
        <f>'V1-Medline-Results'!L41</f>
        <v>105</v>
      </c>
      <c r="AA14">
        <f>Population!B11/1000</f>
        <v>376.94674500000002</v>
      </c>
    </row>
    <row r="15" spans="1:27" ht="18.75" x14ac:dyDescent="0.25">
      <c r="A15" s="10" t="s">
        <v>15</v>
      </c>
      <c r="B15" s="8">
        <f t="shared" si="1"/>
        <v>3.9057656540607562E-2</v>
      </c>
      <c r="C15" s="8">
        <f t="shared" si="0"/>
        <v>3.1088082901554404E-2</v>
      </c>
      <c r="D15" s="8">
        <f t="shared" si="0"/>
        <v>3.1966224366706875E-2</v>
      </c>
      <c r="E15" s="8">
        <f t="shared" si="0"/>
        <v>4.307116104868914E-2</v>
      </c>
      <c r="F15" s="8">
        <f t="shared" si="0"/>
        <v>3.0338389731621937E-2</v>
      </c>
      <c r="G15" s="8">
        <f t="shared" si="0"/>
        <v>4.6694648478488983E-2</v>
      </c>
      <c r="H15" s="8">
        <f t="shared" si="0"/>
        <v>3.1406463359126079E-2</v>
      </c>
      <c r="I15" s="8">
        <f t="shared" si="0"/>
        <v>4.0361125862984598E-2</v>
      </c>
      <c r="J15" s="8">
        <f t="shared" si="0"/>
        <v>6.8663257852447035E-2</v>
      </c>
      <c r="K15" s="8">
        <f t="shared" si="0"/>
        <v>6.4367816091954022E-2</v>
      </c>
      <c r="L15" s="8">
        <f t="shared" si="0"/>
        <v>4.4997991161108877E-2</v>
      </c>
      <c r="M15" s="9">
        <f t="shared" si="0"/>
        <v>3.9174336515940458E-3</v>
      </c>
      <c r="O15" t="s">
        <v>15</v>
      </c>
      <c r="P15">
        <f>'V1-Medline-Results'!B42</f>
        <v>63</v>
      </c>
      <c r="Q15">
        <f>'V1-Medline-Results'!C42</f>
        <v>54</v>
      </c>
      <c r="R15">
        <f>'V1-Medline-Results'!D42</f>
        <v>53</v>
      </c>
      <c r="S15">
        <f>'V1-Medline-Results'!E42</f>
        <v>69</v>
      </c>
      <c r="T15">
        <f>'V1-Medline-Results'!F42</f>
        <v>52</v>
      </c>
      <c r="U15">
        <f>'V1-Medline-Results'!G42</f>
        <v>89</v>
      </c>
      <c r="V15">
        <f>'V1-Medline-Results'!H42</f>
        <v>69</v>
      </c>
      <c r="W15">
        <f>'V1-Medline-Results'!I42</f>
        <v>76</v>
      </c>
      <c r="X15">
        <f>'V1-Medline-Results'!J42</f>
        <v>94</v>
      </c>
      <c r="Y15">
        <f>'V1-Medline-Results'!K42</f>
        <v>84</v>
      </c>
      <c r="Z15">
        <f>'V1-Medline-Results'!L42</f>
        <v>112</v>
      </c>
      <c r="AA15">
        <f>Population!B12/1000</f>
        <v>31.927149</v>
      </c>
    </row>
    <row r="16" spans="1:27" ht="18.75" x14ac:dyDescent="0.25">
      <c r="A16" s="10" t="s">
        <v>44</v>
      </c>
      <c r="B16" s="8">
        <f t="shared" si="1"/>
        <v>2.5418474891506511E-2</v>
      </c>
      <c r="C16" s="8">
        <f t="shared" si="0"/>
        <v>1.4968336211859529E-2</v>
      </c>
      <c r="D16" s="8">
        <f t="shared" si="0"/>
        <v>3.0156815440289506E-2</v>
      </c>
      <c r="E16" s="8">
        <f t="shared" si="0"/>
        <v>3.1835205992509365E-2</v>
      </c>
      <c r="F16" s="8">
        <f t="shared" si="0"/>
        <v>2.8588098016336057E-2</v>
      </c>
      <c r="G16" s="8">
        <f t="shared" si="0"/>
        <v>2.2035676810073453E-2</v>
      </c>
      <c r="H16" s="8">
        <f t="shared" si="0"/>
        <v>2.3668639053254437E-2</v>
      </c>
      <c r="I16" s="8">
        <f t="shared" si="0"/>
        <v>2.3366967604885821E-2</v>
      </c>
      <c r="J16" s="8">
        <f t="shared" si="0"/>
        <v>1.7531044558071585E-2</v>
      </c>
      <c r="K16" s="8">
        <f t="shared" si="0"/>
        <v>2.681992337164751E-2</v>
      </c>
      <c r="L16" s="8">
        <f t="shared" si="0"/>
        <v>2.0088388911209322E-2</v>
      </c>
      <c r="M16" s="9" t="s">
        <v>13</v>
      </c>
      <c r="O16" t="s">
        <v>44</v>
      </c>
      <c r="P16">
        <f>'V1-Medline-Results'!B43</f>
        <v>41</v>
      </c>
      <c r="Q16">
        <f>'V1-Medline-Results'!C43</f>
        <v>26</v>
      </c>
      <c r="R16">
        <f>'V1-Medline-Results'!D43</f>
        <v>50</v>
      </c>
      <c r="S16">
        <f>'V1-Medline-Results'!E43</f>
        <v>51</v>
      </c>
      <c r="T16">
        <f>'V1-Medline-Results'!F43</f>
        <v>49</v>
      </c>
      <c r="U16">
        <f>'V1-Medline-Results'!G43</f>
        <v>42</v>
      </c>
      <c r="V16">
        <f>'V1-Medline-Results'!H43</f>
        <v>52</v>
      </c>
      <c r="W16">
        <f>'V1-Medline-Results'!I43</f>
        <v>44</v>
      </c>
      <c r="X16">
        <f>'V1-Medline-Results'!J43</f>
        <v>24</v>
      </c>
      <c r="Y16">
        <f>'V1-Medline-Results'!K43</f>
        <v>35</v>
      </c>
      <c r="Z16">
        <f>'V1-Medline-Results'!L43</f>
        <v>50</v>
      </c>
      <c r="AA16">
        <v>0</v>
      </c>
    </row>
    <row r="17" spans="1:27" ht="18.75" x14ac:dyDescent="0.25">
      <c r="A17" s="10" t="s">
        <v>43</v>
      </c>
      <c r="B17" s="8">
        <f t="shared" si="1"/>
        <v>8.0595164290142591E-3</v>
      </c>
      <c r="C17" s="8">
        <f t="shared" si="0"/>
        <v>2.2452504317789293E-2</v>
      </c>
      <c r="D17" s="8">
        <f t="shared" si="0"/>
        <v>1.3268998793727383E-2</v>
      </c>
      <c r="E17" s="8">
        <f t="shared" si="0"/>
        <v>8.7390761548064924E-3</v>
      </c>
      <c r="F17" s="8">
        <f t="shared" si="0"/>
        <v>1.5752625437572929E-2</v>
      </c>
      <c r="G17" s="8">
        <f t="shared" si="0"/>
        <v>1.6789087093389297E-2</v>
      </c>
      <c r="H17" s="8">
        <f t="shared" si="0"/>
        <v>2.548930359581247E-2</v>
      </c>
      <c r="I17" s="8">
        <f t="shared" si="0"/>
        <v>1.5400955921402018E-2</v>
      </c>
      <c r="J17" s="8">
        <f t="shared" si="0"/>
        <v>2.5566106647187729E-2</v>
      </c>
      <c r="K17" s="8">
        <f t="shared" si="0"/>
        <v>1.8390804597701149E-2</v>
      </c>
      <c r="L17" s="8">
        <f t="shared" si="0"/>
        <v>1.5267175572519083E-2</v>
      </c>
      <c r="M17" s="9">
        <f t="shared" si="0"/>
        <v>7.6560881319616608E-2</v>
      </c>
      <c r="O17" t="s">
        <v>43</v>
      </c>
      <c r="P17">
        <f>'V1-Medline-Results'!B44</f>
        <v>13</v>
      </c>
      <c r="Q17">
        <f>'V1-Medline-Results'!C44</f>
        <v>39</v>
      </c>
      <c r="R17">
        <f>'V1-Medline-Results'!D44</f>
        <v>22</v>
      </c>
      <c r="S17">
        <f>'V1-Medline-Results'!E44</f>
        <v>14</v>
      </c>
      <c r="T17">
        <f>'V1-Medline-Results'!F44</f>
        <v>27</v>
      </c>
      <c r="U17">
        <f>'V1-Medline-Results'!G44</f>
        <v>32</v>
      </c>
      <c r="V17">
        <f>'V1-Medline-Results'!H44</f>
        <v>56</v>
      </c>
      <c r="W17">
        <f>'V1-Medline-Results'!I44</f>
        <v>29</v>
      </c>
      <c r="X17">
        <f>'V1-Medline-Results'!J44</f>
        <v>35</v>
      </c>
      <c r="Y17">
        <f>'V1-Medline-Results'!K44</f>
        <v>24</v>
      </c>
      <c r="Z17">
        <f>'V1-Medline-Results'!L44</f>
        <v>38</v>
      </c>
      <c r="AA17">
        <f>Population!B13/1000</f>
        <v>623.97244799999999</v>
      </c>
    </row>
    <row r="18" spans="1:27" ht="18.75" x14ac:dyDescent="0.25">
      <c r="A18" s="18" t="s">
        <v>78</v>
      </c>
      <c r="B18" s="19">
        <f>P18</f>
        <v>1613</v>
      </c>
      <c r="C18" s="19">
        <f t="shared" ref="C18:L18" si="2">Q18</f>
        <v>1737</v>
      </c>
      <c r="D18" s="19">
        <f t="shared" si="2"/>
        <v>1658</v>
      </c>
      <c r="E18" s="19">
        <f t="shared" si="2"/>
        <v>1602</v>
      </c>
      <c r="F18" s="19">
        <f t="shared" si="2"/>
        <v>1714</v>
      </c>
      <c r="G18" s="19">
        <f t="shared" si="2"/>
        <v>1906</v>
      </c>
      <c r="H18" s="19">
        <f t="shared" si="2"/>
        <v>2197</v>
      </c>
      <c r="I18" s="19">
        <f t="shared" si="2"/>
        <v>1883</v>
      </c>
      <c r="J18" s="19">
        <f t="shared" si="2"/>
        <v>1369</v>
      </c>
      <c r="K18" s="19">
        <f t="shared" si="2"/>
        <v>1305</v>
      </c>
      <c r="L18" s="19">
        <f t="shared" si="2"/>
        <v>2489</v>
      </c>
      <c r="M18" s="20">
        <f>AA18</f>
        <v>8150.0165259999994</v>
      </c>
      <c r="O18" t="s">
        <v>78</v>
      </c>
      <c r="P18">
        <f>'V1-Medline-Results'!B45</f>
        <v>1613</v>
      </c>
      <c r="Q18">
        <f>'V1-Medline-Results'!C45</f>
        <v>1737</v>
      </c>
      <c r="R18">
        <f>'V1-Medline-Results'!D45</f>
        <v>1658</v>
      </c>
      <c r="S18">
        <f>'V1-Medline-Results'!E45</f>
        <v>1602</v>
      </c>
      <c r="T18">
        <f>'V1-Medline-Results'!F45</f>
        <v>1714</v>
      </c>
      <c r="U18">
        <f>'V1-Medline-Results'!G45</f>
        <v>1906</v>
      </c>
      <c r="V18">
        <f>'V1-Medline-Results'!H45</f>
        <v>2197</v>
      </c>
      <c r="W18">
        <f>'V1-Medline-Results'!I45</f>
        <v>1883</v>
      </c>
      <c r="X18">
        <f>'V1-Medline-Results'!J45</f>
        <v>1369</v>
      </c>
      <c r="Y18">
        <f>'V1-Medline-Results'!K45</f>
        <v>1305</v>
      </c>
      <c r="Z18">
        <f>'V1-Medline-Results'!L45</f>
        <v>2489</v>
      </c>
      <c r="AA18">
        <v>8150.0165259999994</v>
      </c>
    </row>
    <row r="19" spans="1:27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27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27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27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27" ht="18.75" x14ac:dyDescent="0.3">
      <c r="A23" s="16" t="s">
        <v>107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27" ht="18.75" x14ac:dyDescent="0.25">
      <c r="A24" s="11" t="s">
        <v>34</v>
      </c>
      <c r="B24" s="7">
        <v>2014</v>
      </c>
      <c r="C24" s="7">
        <v>2015</v>
      </c>
      <c r="D24" s="7">
        <v>2016</v>
      </c>
      <c r="E24" s="7">
        <v>2017</v>
      </c>
      <c r="F24" s="7">
        <v>2018</v>
      </c>
      <c r="G24" s="7">
        <v>2019</v>
      </c>
      <c r="H24" s="7">
        <v>2020</v>
      </c>
      <c r="I24" s="7">
        <v>2021</v>
      </c>
      <c r="J24" s="7">
        <v>2022</v>
      </c>
      <c r="K24" s="7">
        <v>2023</v>
      </c>
      <c r="L24" s="13">
        <v>2024</v>
      </c>
      <c r="M24" s="12" t="s">
        <v>79</v>
      </c>
      <c r="O24" t="s">
        <v>34</v>
      </c>
      <c r="P24">
        <v>2014</v>
      </c>
      <c r="Q24">
        <v>2015</v>
      </c>
      <c r="R24">
        <v>2016</v>
      </c>
      <c r="S24">
        <v>2017</v>
      </c>
      <c r="T24">
        <v>2018</v>
      </c>
      <c r="U24">
        <v>2019</v>
      </c>
      <c r="V24">
        <v>2020</v>
      </c>
      <c r="W24">
        <v>2021</v>
      </c>
      <c r="X24">
        <v>2022</v>
      </c>
      <c r="Y24">
        <v>2023</v>
      </c>
      <c r="Z24">
        <v>2024</v>
      </c>
    </row>
    <row r="25" spans="1:27" ht="18.75" x14ac:dyDescent="0.25">
      <c r="A25" s="10" t="s">
        <v>75</v>
      </c>
      <c r="B25" s="8">
        <f>P25/P$38</f>
        <v>0.48699186991869919</v>
      </c>
      <c r="C25" s="8">
        <f t="shared" ref="C25:L37" si="3">Q25/Q$38</f>
        <v>0.46297709923664121</v>
      </c>
      <c r="D25" s="8">
        <f t="shared" si="3"/>
        <v>0.48558295027162557</v>
      </c>
      <c r="E25" s="8">
        <f t="shared" si="3"/>
        <v>0.45649432534678436</v>
      </c>
      <c r="F25" s="8">
        <f t="shared" si="3"/>
        <v>0.47150072150072148</v>
      </c>
      <c r="G25" s="8">
        <f t="shared" si="3"/>
        <v>0.46822948797038866</v>
      </c>
      <c r="H25" s="8">
        <f t="shared" si="3"/>
        <v>0.44734098018769552</v>
      </c>
      <c r="I25" s="8">
        <f t="shared" si="3"/>
        <v>0.45278918135716012</v>
      </c>
      <c r="J25" s="8">
        <f t="shared" si="3"/>
        <v>0.42957283680175246</v>
      </c>
      <c r="K25" s="8">
        <f t="shared" si="3"/>
        <v>0.43288735433750541</v>
      </c>
      <c r="L25" s="8">
        <f t="shared" si="3"/>
        <v>0.39780219780219778</v>
      </c>
      <c r="M25" s="9">
        <f>AA25/AA$18</f>
        <v>4.2791775806516934E-2</v>
      </c>
      <c r="O25" t="s">
        <v>75</v>
      </c>
      <c r="P25">
        <f>'V1-Embase-Results'!B32</f>
        <v>1198</v>
      </c>
      <c r="Q25">
        <f>'V1-Embase-Results'!C32</f>
        <v>1213</v>
      </c>
      <c r="R25">
        <f>'V1-Embase-Results'!D32</f>
        <v>1162</v>
      </c>
      <c r="S25">
        <f>'V1-Embase-Results'!E32</f>
        <v>1086</v>
      </c>
      <c r="T25">
        <f>'V1-Embase-Results'!F32</f>
        <v>1307</v>
      </c>
      <c r="U25">
        <f>'V1-Embase-Results'!G32</f>
        <v>1518</v>
      </c>
      <c r="V25">
        <f>'V1-Embase-Results'!H32</f>
        <v>1716</v>
      </c>
      <c r="W25">
        <f>'V1-Embase-Results'!I32</f>
        <v>1875</v>
      </c>
      <c r="X25">
        <f>'V1-Embase-Results'!J32</f>
        <v>1961</v>
      </c>
      <c r="Y25">
        <f>'V1-Embase-Results'!K32</f>
        <v>2006</v>
      </c>
      <c r="Z25">
        <f>'V1-Embase-Results'!L32</f>
        <v>1810</v>
      </c>
      <c r="AA25">
        <f>AA5</f>
        <v>348.75367999999997</v>
      </c>
    </row>
    <row r="26" spans="1:27" ht="18.75" x14ac:dyDescent="0.25">
      <c r="A26" s="10" t="s">
        <v>37</v>
      </c>
      <c r="B26" s="8">
        <f t="shared" ref="B26:B37" si="4">P26/P$38</f>
        <v>4.5121951219512194E-2</v>
      </c>
      <c r="C26" s="8">
        <f t="shared" si="3"/>
        <v>0.05</v>
      </c>
      <c r="D26" s="8">
        <f t="shared" si="3"/>
        <v>4.4295862933556203E-2</v>
      </c>
      <c r="E26" s="8">
        <f t="shared" si="3"/>
        <v>4.8339638503572931E-2</v>
      </c>
      <c r="F26" s="8">
        <f t="shared" si="3"/>
        <v>4.7258297258297256E-2</v>
      </c>
      <c r="G26" s="8">
        <f t="shared" si="3"/>
        <v>4.5959284392350398E-2</v>
      </c>
      <c r="H26" s="8">
        <f t="shared" si="3"/>
        <v>4.6141814389989572E-2</v>
      </c>
      <c r="I26" s="8">
        <f t="shared" si="3"/>
        <v>4.3709248973677853E-2</v>
      </c>
      <c r="J26" s="8">
        <f t="shared" si="3"/>
        <v>3.7897042716319822E-2</v>
      </c>
      <c r="K26" s="8">
        <f t="shared" si="3"/>
        <v>3.4095813552006908E-2</v>
      </c>
      <c r="L26" s="8">
        <f t="shared" si="3"/>
        <v>3.9120879120879123E-2</v>
      </c>
      <c r="M26" s="9">
        <f t="shared" ref="M26:M35" si="5">AA26/AA$18</f>
        <v>2.0939746128804355E-2</v>
      </c>
      <c r="O26" t="s">
        <v>37</v>
      </c>
      <c r="P26">
        <f>'V1-Embase-Results'!B33</f>
        <v>111</v>
      </c>
      <c r="Q26">
        <f>'V1-Embase-Results'!C33</f>
        <v>131</v>
      </c>
      <c r="R26">
        <f>'V1-Embase-Results'!D33</f>
        <v>106</v>
      </c>
      <c r="S26">
        <f>'V1-Embase-Results'!E33</f>
        <v>115</v>
      </c>
      <c r="T26">
        <f>'V1-Embase-Results'!F33</f>
        <v>131</v>
      </c>
      <c r="U26">
        <f>'V1-Embase-Results'!G33</f>
        <v>149</v>
      </c>
      <c r="V26">
        <f>'V1-Embase-Results'!H33</f>
        <v>177</v>
      </c>
      <c r="W26">
        <f>'V1-Embase-Results'!I33</f>
        <v>181</v>
      </c>
      <c r="X26">
        <f>'V1-Embase-Results'!J33</f>
        <v>173</v>
      </c>
      <c r="Y26">
        <f>'V1-Embase-Results'!K33</f>
        <v>158</v>
      </c>
      <c r="Z26">
        <f>'V1-Embase-Results'!L33</f>
        <v>178</v>
      </c>
      <c r="AA26">
        <f t="shared" ref="AA26:AA37" si="6">AA6</f>
        <v>170.659277</v>
      </c>
    </row>
    <row r="27" spans="1:27" ht="18.75" x14ac:dyDescent="0.25">
      <c r="A27" s="10" t="s">
        <v>76</v>
      </c>
      <c r="B27" s="8">
        <f t="shared" si="4"/>
        <v>0.10203252032520325</v>
      </c>
      <c r="C27" s="8">
        <f t="shared" si="3"/>
        <v>0.10076335877862595</v>
      </c>
      <c r="D27" s="8">
        <f t="shared" si="3"/>
        <v>8.2323443376514829E-2</v>
      </c>
      <c r="E27" s="8">
        <f t="shared" si="3"/>
        <v>7.986548970155527E-2</v>
      </c>
      <c r="F27" s="8">
        <f t="shared" si="3"/>
        <v>6.5656565656565663E-2</v>
      </c>
      <c r="G27" s="8">
        <f t="shared" si="3"/>
        <v>6.9710055521283162E-2</v>
      </c>
      <c r="H27" s="8">
        <f t="shared" si="3"/>
        <v>6.1261730969760168E-2</v>
      </c>
      <c r="I27" s="8">
        <f t="shared" si="3"/>
        <v>7.365370683409804E-2</v>
      </c>
      <c r="J27" s="8">
        <f t="shared" si="3"/>
        <v>7.6670317634173049E-2</v>
      </c>
      <c r="K27" s="8">
        <f t="shared" si="3"/>
        <v>8.8908070781182569E-2</v>
      </c>
      <c r="L27" s="8">
        <f t="shared" si="3"/>
        <v>8.3516483516483511E-2</v>
      </c>
      <c r="M27" s="9">
        <f t="shared" si="5"/>
        <v>8.4831965406986457E-3</v>
      </c>
      <c r="O27" t="s">
        <v>76</v>
      </c>
      <c r="P27">
        <f>'V1-Embase-Results'!B34</f>
        <v>251</v>
      </c>
      <c r="Q27">
        <f>'V1-Embase-Results'!C34</f>
        <v>264</v>
      </c>
      <c r="R27">
        <f>'V1-Embase-Results'!D34</f>
        <v>197</v>
      </c>
      <c r="S27">
        <f>'V1-Embase-Results'!E34</f>
        <v>190</v>
      </c>
      <c r="T27">
        <f>'V1-Embase-Results'!F34</f>
        <v>182</v>
      </c>
      <c r="U27">
        <f>'V1-Embase-Results'!G34</f>
        <v>226</v>
      </c>
      <c r="V27">
        <f>'V1-Embase-Results'!H34</f>
        <v>235</v>
      </c>
      <c r="W27">
        <f>'V1-Embase-Results'!I34</f>
        <v>305</v>
      </c>
      <c r="X27">
        <f>'V1-Embase-Results'!J34</f>
        <v>350</v>
      </c>
      <c r="Y27">
        <f>'V1-Embase-Results'!K34</f>
        <v>412</v>
      </c>
      <c r="Z27">
        <f>'V1-Embase-Results'!L34</f>
        <v>380</v>
      </c>
      <c r="AA27">
        <f t="shared" si="6"/>
        <v>69.138191999999989</v>
      </c>
    </row>
    <row r="28" spans="1:27" ht="18.75" x14ac:dyDescent="0.25">
      <c r="A28" s="10" t="s">
        <v>38</v>
      </c>
      <c r="B28" s="8">
        <f t="shared" si="4"/>
        <v>0.1524390243902439</v>
      </c>
      <c r="C28" s="8">
        <f t="shared" si="3"/>
        <v>0.15190839694656488</v>
      </c>
      <c r="D28" s="8">
        <f t="shared" si="3"/>
        <v>0.14667781027998328</v>
      </c>
      <c r="E28" s="8">
        <f t="shared" si="3"/>
        <v>0.14459857082807903</v>
      </c>
      <c r="F28" s="8">
        <f t="shared" si="3"/>
        <v>0.12950937950937952</v>
      </c>
      <c r="G28" s="8">
        <f t="shared" si="3"/>
        <v>0.12245527452190007</v>
      </c>
      <c r="H28" s="8">
        <f t="shared" si="3"/>
        <v>0.12174139728884255</v>
      </c>
      <c r="I28" s="8">
        <f t="shared" si="3"/>
        <v>0.11832890606133784</v>
      </c>
      <c r="J28" s="8">
        <f t="shared" si="3"/>
        <v>0.12858707557502738</v>
      </c>
      <c r="K28" s="8">
        <f t="shared" si="3"/>
        <v>0.11911955114372033</v>
      </c>
      <c r="L28" s="8">
        <f t="shared" si="3"/>
        <v>0.14659340659340658</v>
      </c>
      <c r="M28" s="9">
        <f t="shared" si="5"/>
        <v>8.5005546036606899E-2</v>
      </c>
      <c r="O28" t="s">
        <v>38</v>
      </c>
      <c r="P28">
        <f>'V1-Embase-Results'!B35</f>
        <v>375</v>
      </c>
      <c r="Q28">
        <f>'V1-Embase-Results'!C35</f>
        <v>398</v>
      </c>
      <c r="R28">
        <f>'V1-Embase-Results'!D35</f>
        <v>351</v>
      </c>
      <c r="S28">
        <f>'V1-Embase-Results'!E35</f>
        <v>344</v>
      </c>
      <c r="T28">
        <f>'V1-Embase-Results'!F35</f>
        <v>359</v>
      </c>
      <c r="U28">
        <f>'V1-Embase-Results'!G35</f>
        <v>397</v>
      </c>
      <c r="V28">
        <f>'V1-Embase-Results'!H35</f>
        <v>467</v>
      </c>
      <c r="W28">
        <f>'V1-Embase-Results'!I35</f>
        <v>490</v>
      </c>
      <c r="X28">
        <f>'V1-Embase-Results'!J35</f>
        <v>587</v>
      </c>
      <c r="Y28">
        <f>'V1-Embase-Results'!K35</f>
        <v>552</v>
      </c>
      <c r="Z28">
        <f>'V1-Embase-Results'!L35</f>
        <v>667</v>
      </c>
      <c r="AA28">
        <f t="shared" si="6"/>
        <v>692.796605</v>
      </c>
    </row>
    <row r="29" spans="1:27" ht="18.75" x14ac:dyDescent="0.25">
      <c r="A29" s="10" t="s">
        <v>40</v>
      </c>
      <c r="B29" s="8">
        <f t="shared" si="4"/>
        <v>1.6666666666666666E-2</v>
      </c>
      <c r="C29" s="8">
        <f t="shared" si="3"/>
        <v>1.5648854961832062E-2</v>
      </c>
      <c r="D29" s="8">
        <f t="shared" si="3"/>
        <v>2.0894274968658588E-2</v>
      </c>
      <c r="E29" s="8">
        <f t="shared" si="3"/>
        <v>2.4800336275746113E-2</v>
      </c>
      <c r="F29" s="8">
        <f t="shared" si="3"/>
        <v>3.2467532467532464E-2</v>
      </c>
      <c r="G29" s="8">
        <f t="shared" si="3"/>
        <v>3.8864898210980874E-2</v>
      </c>
      <c r="H29" s="8">
        <f t="shared" si="3"/>
        <v>6.8821689259645463E-2</v>
      </c>
      <c r="I29" s="8">
        <f t="shared" si="3"/>
        <v>5.5059164453030669E-2</v>
      </c>
      <c r="J29" s="8">
        <f t="shared" si="3"/>
        <v>5.1259583789704272E-2</v>
      </c>
      <c r="K29" s="8">
        <f t="shared" si="3"/>
        <v>4.9848942598187312E-2</v>
      </c>
      <c r="L29" s="8">
        <f t="shared" si="3"/>
        <v>5.1648351648351645E-2</v>
      </c>
      <c r="M29" s="9">
        <f t="shared" si="5"/>
        <v>0.1751476755226398</v>
      </c>
      <c r="O29" t="s">
        <v>40</v>
      </c>
      <c r="P29">
        <f>'V1-Embase-Results'!B36</f>
        <v>41</v>
      </c>
      <c r="Q29">
        <f>'V1-Embase-Results'!C36</f>
        <v>41</v>
      </c>
      <c r="R29">
        <f>'V1-Embase-Results'!D36</f>
        <v>50</v>
      </c>
      <c r="S29">
        <f>'V1-Embase-Results'!E36</f>
        <v>59</v>
      </c>
      <c r="T29">
        <f>'V1-Embase-Results'!F36</f>
        <v>90</v>
      </c>
      <c r="U29">
        <f>'V1-Embase-Results'!G36</f>
        <v>126</v>
      </c>
      <c r="V29">
        <f>'V1-Embase-Results'!H36</f>
        <v>264</v>
      </c>
      <c r="W29">
        <f>'V1-Embase-Results'!I36</f>
        <v>228</v>
      </c>
      <c r="X29">
        <f>'V1-Embase-Results'!J36</f>
        <v>234</v>
      </c>
      <c r="Y29">
        <f>'V1-Embase-Results'!K36</f>
        <v>231</v>
      </c>
      <c r="Z29">
        <f>'V1-Embase-Results'!L36</f>
        <v>235</v>
      </c>
      <c r="AA29">
        <f t="shared" si="6"/>
        <v>1427.4564499999999</v>
      </c>
    </row>
    <row r="30" spans="1:27" ht="18.75" x14ac:dyDescent="0.25">
      <c r="A30" s="10" t="s">
        <v>41</v>
      </c>
      <c r="B30" s="8">
        <f t="shared" si="4"/>
        <v>2.8861788617886179E-2</v>
      </c>
      <c r="C30" s="8">
        <f t="shared" si="3"/>
        <v>4.1984732824427481E-2</v>
      </c>
      <c r="D30" s="8">
        <f t="shared" si="3"/>
        <v>4.554951943167572E-2</v>
      </c>
      <c r="E30" s="8">
        <f t="shared" si="3"/>
        <v>5.4644808743169397E-2</v>
      </c>
      <c r="F30" s="8">
        <f t="shared" si="3"/>
        <v>4.2929292929292928E-2</v>
      </c>
      <c r="G30" s="8">
        <f t="shared" si="3"/>
        <v>5.0894509561998764E-2</v>
      </c>
      <c r="H30" s="8">
        <f t="shared" si="3"/>
        <v>3.7539103232533892E-2</v>
      </c>
      <c r="I30" s="8">
        <f t="shared" si="3"/>
        <v>4.1535860903163489E-2</v>
      </c>
      <c r="J30" s="8">
        <f t="shared" si="3"/>
        <v>4.6659364731653885E-2</v>
      </c>
      <c r="K30" s="8">
        <f t="shared" si="3"/>
        <v>4.5101424255502807E-2</v>
      </c>
      <c r="L30" s="8">
        <f t="shared" si="3"/>
        <v>5.2967032967032965E-2</v>
      </c>
      <c r="M30" s="9">
        <f t="shared" si="5"/>
        <v>2.8056256729116727E-2</v>
      </c>
      <c r="O30" t="s">
        <v>41</v>
      </c>
      <c r="P30">
        <f>'V1-Embase-Results'!B37</f>
        <v>71</v>
      </c>
      <c r="Q30">
        <f>'V1-Embase-Results'!C37</f>
        <v>110</v>
      </c>
      <c r="R30">
        <f>'V1-Embase-Results'!D37</f>
        <v>109</v>
      </c>
      <c r="S30">
        <f>'V1-Embase-Results'!E37</f>
        <v>130</v>
      </c>
      <c r="T30">
        <f>'V1-Embase-Results'!F37</f>
        <v>119</v>
      </c>
      <c r="U30">
        <f>'V1-Embase-Results'!G37</f>
        <v>165</v>
      </c>
      <c r="V30">
        <f>'V1-Embase-Results'!H37</f>
        <v>144</v>
      </c>
      <c r="W30">
        <f>'V1-Embase-Results'!I37</f>
        <v>172</v>
      </c>
      <c r="X30">
        <f>'V1-Embase-Results'!J37</f>
        <v>213</v>
      </c>
      <c r="Y30">
        <f>'V1-Embase-Results'!K37</f>
        <v>209</v>
      </c>
      <c r="Z30">
        <f>'V1-Embase-Results'!L37</f>
        <v>241</v>
      </c>
      <c r="AA30">
        <f t="shared" si="6"/>
        <v>228.65895600000002</v>
      </c>
    </row>
    <row r="31" spans="1:27" ht="18.75" x14ac:dyDescent="0.25">
      <c r="A31" s="10" t="s">
        <v>6</v>
      </c>
      <c r="B31" s="8">
        <f t="shared" si="4"/>
        <v>6.5040650406504065E-3</v>
      </c>
      <c r="C31" s="8">
        <f t="shared" si="3"/>
        <v>8.7786259541984737E-3</v>
      </c>
      <c r="D31" s="8">
        <f t="shared" si="3"/>
        <v>1.4208106978687839E-2</v>
      </c>
      <c r="E31" s="8">
        <f t="shared" si="3"/>
        <v>1.8074821353509879E-2</v>
      </c>
      <c r="F31" s="8">
        <f t="shared" si="3"/>
        <v>1.6233766233766232E-2</v>
      </c>
      <c r="G31" s="8">
        <f t="shared" si="3"/>
        <v>1.7273288093769278E-2</v>
      </c>
      <c r="H31" s="8">
        <f t="shared" si="3"/>
        <v>2.1637122002085507E-2</v>
      </c>
      <c r="I31" s="8">
        <f t="shared" si="3"/>
        <v>2.2699830958705626E-2</v>
      </c>
      <c r="J31" s="8">
        <f t="shared" si="3"/>
        <v>2.6725082146768893E-2</v>
      </c>
      <c r="K31" s="8">
        <f t="shared" si="3"/>
        <v>2.1579628830384119E-2</v>
      </c>
      <c r="L31" s="8">
        <f t="shared" si="3"/>
        <v>1.7582417582417582E-2</v>
      </c>
      <c r="M31" s="9">
        <f t="shared" si="5"/>
        <v>0.24202266912065895</v>
      </c>
      <c r="O31" t="s">
        <v>6</v>
      </c>
      <c r="P31">
        <f>'V1-Embase-Results'!B38</f>
        <v>16</v>
      </c>
      <c r="Q31">
        <f>'V1-Embase-Results'!C38</f>
        <v>23</v>
      </c>
      <c r="R31">
        <f>'V1-Embase-Results'!D38</f>
        <v>34</v>
      </c>
      <c r="S31">
        <f>'V1-Embase-Results'!E38</f>
        <v>43</v>
      </c>
      <c r="T31">
        <f>'V1-Embase-Results'!F38</f>
        <v>45</v>
      </c>
      <c r="U31">
        <f>'V1-Embase-Results'!G38</f>
        <v>56</v>
      </c>
      <c r="V31">
        <f>'V1-Embase-Results'!H38</f>
        <v>83</v>
      </c>
      <c r="W31">
        <f>'V1-Embase-Results'!I38</f>
        <v>94</v>
      </c>
      <c r="X31">
        <f>'V1-Embase-Results'!J38</f>
        <v>122</v>
      </c>
      <c r="Y31">
        <f>'V1-Embase-Results'!K38</f>
        <v>100</v>
      </c>
      <c r="Z31">
        <f>'V1-Embase-Results'!L38</f>
        <v>80</v>
      </c>
      <c r="AA31">
        <f t="shared" si="6"/>
        <v>1972.4887530000001</v>
      </c>
    </row>
    <row r="32" spans="1:27" ht="18.75" x14ac:dyDescent="0.25">
      <c r="A32" s="10" t="s">
        <v>42</v>
      </c>
      <c r="B32" s="8">
        <f t="shared" si="4"/>
        <v>1.1382113821138212E-2</v>
      </c>
      <c r="C32" s="8">
        <f t="shared" si="3"/>
        <v>1.0687022900763359E-2</v>
      </c>
      <c r="D32" s="8">
        <f t="shared" si="3"/>
        <v>1.2536564981195153E-2</v>
      </c>
      <c r="E32" s="8">
        <f t="shared" si="3"/>
        <v>1.6393442622950821E-2</v>
      </c>
      <c r="F32" s="8">
        <f t="shared" si="3"/>
        <v>2.2366522366522368E-2</v>
      </c>
      <c r="G32" s="8">
        <f t="shared" si="3"/>
        <v>1.9432449105490437E-2</v>
      </c>
      <c r="H32" s="8">
        <f t="shared" si="3"/>
        <v>2.1115745568300311E-2</v>
      </c>
      <c r="I32" s="8">
        <f t="shared" si="3"/>
        <v>1.9077517507848345E-2</v>
      </c>
      <c r="J32" s="8">
        <f t="shared" si="3"/>
        <v>2.1029572836801753E-2</v>
      </c>
      <c r="K32" s="8">
        <f t="shared" si="3"/>
        <v>2.2658610271903322E-2</v>
      </c>
      <c r="L32" s="8">
        <f t="shared" si="3"/>
        <v>1.912087912087912E-2</v>
      </c>
      <c r="M32" s="9">
        <f t="shared" si="5"/>
        <v>8.5294235512572272E-2</v>
      </c>
      <c r="O32" t="s">
        <v>42</v>
      </c>
      <c r="P32">
        <f>'V1-Embase-Results'!B39</f>
        <v>28</v>
      </c>
      <c r="Q32">
        <f>'V1-Embase-Results'!C39</f>
        <v>28</v>
      </c>
      <c r="R32">
        <f>'V1-Embase-Results'!D39</f>
        <v>30</v>
      </c>
      <c r="S32">
        <f>'V1-Embase-Results'!E39</f>
        <v>39</v>
      </c>
      <c r="T32">
        <f>'V1-Embase-Results'!F39</f>
        <v>62</v>
      </c>
      <c r="U32">
        <f>'V1-Embase-Results'!G39</f>
        <v>63</v>
      </c>
      <c r="V32">
        <f>'V1-Embase-Results'!H39</f>
        <v>81</v>
      </c>
      <c r="W32">
        <f>'V1-Embase-Results'!I39</f>
        <v>79</v>
      </c>
      <c r="X32">
        <f>'V1-Embase-Results'!J39</f>
        <v>96</v>
      </c>
      <c r="Y32">
        <f>'V1-Embase-Results'!K39</f>
        <v>105</v>
      </c>
      <c r="Z32">
        <f>'V1-Embase-Results'!L39</f>
        <v>87</v>
      </c>
      <c r="AA32">
        <f t="shared" si="6"/>
        <v>695.14942900000005</v>
      </c>
    </row>
    <row r="33" spans="1:27" ht="18.75" x14ac:dyDescent="0.25">
      <c r="A33" s="10" t="s">
        <v>39</v>
      </c>
      <c r="B33" s="8">
        <f t="shared" si="4"/>
        <v>1.3414634146341463E-2</v>
      </c>
      <c r="C33" s="8">
        <f t="shared" si="3"/>
        <v>1.6412213740458016E-2</v>
      </c>
      <c r="D33" s="8">
        <f t="shared" si="3"/>
        <v>2.173004596740493E-2</v>
      </c>
      <c r="E33" s="8">
        <f t="shared" si="3"/>
        <v>2.816309373686423E-2</v>
      </c>
      <c r="F33" s="8">
        <f t="shared" si="3"/>
        <v>2.0562770562770564E-2</v>
      </c>
      <c r="G33" s="8">
        <f t="shared" si="3"/>
        <v>2.3750771128932757E-2</v>
      </c>
      <c r="H33" s="8">
        <f t="shared" si="3"/>
        <v>2.4244004171011472E-2</v>
      </c>
      <c r="I33" s="8">
        <f t="shared" si="3"/>
        <v>2.0284955324800773E-2</v>
      </c>
      <c r="J33" s="8">
        <f t="shared" si="3"/>
        <v>2.1686746987951807E-2</v>
      </c>
      <c r="K33" s="8">
        <f t="shared" si="3"/>
        <v>2.3521795425118688E-2</v>
      </c>
      <c r="L33" s="8">
        <f t="shared" si="3"/>
        <v>2.4835164835164836E-2</v>
      </c>
      <c r="M33" s="9">
        <f t="shared" si="5"/>
        <v>0.18552954305997196</v>
      </c>
      <c r="O33" t="s">
        <v>39</v>
      </c>
      <c r="P33">
        <f>'V1-Embase-Results'!B40</f>
        <v>33</v>
      </c>
      <c r="Q33">
        <f>'V1-Embase-Results'!C40</f>
        <v>43</v>
      </c>
      <c r="R33">
        <f>'V1-Embase-Results'!D40</f>
        <v>52</v>
      </c>
      <c r="S33">
        <f>'V1-Embase-Results'!E40</f>
        <v>67</v>
      </c>
      <c r="T33">
        <f>'V1-Embase-Results'!F40</f>
        <v>57</v>
      </c>
      <c r="U33">
        <f>'V1-Embase-Results'!G40</f>
        <v>77</v>
      </c>
      <c r="V33">
        <f>'V1-Embase-Results'!H40</f>
        <v>93</v>
      </c>
      <c r="W33">
        <f>'V1-Embase-Results'!I40</f>
        <v>84</v>
      </c>
      <c r="X33">
        <f>'V1-Embase-Results'!J40</f>
        <v>99</v>
      </c>
      <c r="Y33">
        <f>'V1-Embase-Results'!K40</f>
        <v>109</v>
      </c>
      <c r="Z33">
        <f>'V1-Embase-Results'!L40</f>
        <v>113</v>
      </c>
      <c r="AA33">
        <f t="shared" si="6"/>
        <v>1512.0688419999999</v>
      </c>
    </row>
    <row r="34" spans="1:27" ht="18.75" x14ac:dyDescent="0.25">
      <c r="A34" s="10" t="s">
        <v>11</v>
      </c>
      <c r="B34" s="8">
        <f t="shared" si="4"/>
        <v>2.3983739837398373E-2</v>
      </c>
      <c r="C34" s="8">
        <f t="shared" si="3"/>
        <v>1.9083969465648856E-2</v>
      </c>
      <c r="D34" s="8">
        <f t="shared" si="3"/>
        <v>2.3401587964897618E-2</v>
      </c>
      <c r="E34" s="8">
        <f t="shared" si="3"/>
        <v>3.530895334174023E-2</v>
      </c>
      <c r="F34" s="8">
        <f t="shared" si="3"/>
        <v>3.1385281385281384E-2</v>
      </c>
      <c r="G34" s="8">
        <f t="shared" si="3"/>
        <v>3.5163479333744599E-2</v>
      </c>
      <c r="H34" s="8">
        <f t="shared" si="3"/>
        <v>4.1188738269030238E-2</v>
      </c>
      <c r="I34" s="8">
        <f t="shared" si="3"/>
        <v>5.0229413185220964E-2</v>
      </c>
      <c r="J34" s="8">
        <f t="shared" si="3"/>
        <v>4.7316538882803946E-2</v>
      </c>
      <c r="K34" s="8">
        <f t="shared" si="3"/>
        <v>5.1791109192921882E-2</v>
      </c>
      <c r="L34" s="8">
        <f t="shared" si="3"/>
        <v>4.8131868131868129E-2</v>
      </c>
      <c r="M34" s="9">
        <f t="shared" si="5"/>
        <v>4.6251040571202891E-2</v>
      </c>
      <c r="O34" t="s">
        <v>11</v>
      </c>
      <c r="P34">
        <f>'V1-Embase-Results'!B41</f>
        <v>59</v>
      </c>
      <c r="Q34">
        <f>'V1-Embase-Results'!C41</f>
        <v>50</v>
      </c>
      <c r="R34">
        <f>'V1-Embase-Results'!D41</f>
        <v>56</v>
      </c>
      <c r="S34">
        <f>'V1-Embase-Results'!E41</f>
        <v>84</v>
      </c>
      <c r="T34">
        <f>'V1-Embase-Results'!F41</f>
        <v>87</v>
      </c>
      <c r="U34">
        <f>'V1-Embase-Results'!G41</f>
        <v>114</v>
      </c>
      <c r="V34">
        <f>'V1-Embase-Results'!H41</f>
        <v>158</v>
      </c>
      <c r="W34">
        <f>'V1-Embase-Results'!I41</f>
        <v>208</v>
      </c>
      <c r="X34">
        <f>'V1-Embase-Results'!J41</f>
        <v>216</v>
      </c>
      <c r="Y34">
        <f>'V1-Embase-Results'!K41</f>
        <v>240</v>
      </c>
      <c r="Z34">
        <f>'V1-Embase-Results'!L41</f>
        <v>219</v>
      </c>
      <c r="AA34">
        <f t="shared" si="6"/>
        <v>376.94674500000002</v>
      </c>
    </row>
    <row r="35" spans="1:27" ht="18.75" x14ac:dyDescent="0.25">
      <c r="A35" s="10" t="s">
        <v>15</v>
      </c>
      <c r="B35" s="8">
        <f t="shared" si="4"/>
        <v>3.5365853658536582E-2</v>
      </c>
      <c r="C35" s="8">
        <f t="shared" si="3"/>
        <v>3.2824427480916032E-2</v>
      </c>
      <c r="D35" s="8">
        <f t="shared" si="3"/>
        <v>3.0923526953614711E-2</v>
      </c>
      <c r="E35" s="8">
        <f t="shared" si="3"/>
        <v>2.7322404371584699E-2</v>
      </c>
      <c r="F35" s="8">
        <f t="shared" si="3"/>
        <v>3.3910533910533912E-2</v>
      </c>
      <c r="G35" s="8">
        <f t="shared" si="3"/>
        <v>3.4546576187538557E-2</v>
      </c>
      <c r="H35" s="8">
        <f t="shared" si="3"/>
        <v>3.4671532846715328E-2</v>
      </c>
      <c r="I35" s="8">
        <f t="shared" si="3"/>
        <v>2.7046607099734363E-2</v>
      </c>
      <c r="J35" s="8">
        <f t="shared" si="3"/>
        <v>4.4906900328587074E-2</v>
      </c>
      <c r="K35" s="8">
        <f t="shared" si="3"/>
        <v>3.9490720759602936E-2</v>
      </c>
      <c r="L35" s="8">
        <f t="shared" si="3"/>
        <v>3.5604395604395607E-2</v>
      </c>
      <c r="M35" s="9">
        <f t="shared" si="5"/>
        <v>3.9174336515940458E-3</v>
      </c>
      <c r="O35" t="s">
        <v>15</v>
      </c>
      <c r="P35">
        <f>'V1-Embase-Results'!B42</f>
        <v>87</v>
      </c>
      <c r="Q35">
        <f>'V1-Embase-Results'!C42</f>
        <v>86</v>
      </c>
      <c r="R35">
        <f>'V1-Embase-Results'!D42</f>
        <v>74</v>
      </c>
      <c r="S35">
        <f>'V1-Embase-Results'!E42</f>
        <v>65</v>
      </c>
      <c r="T35">
        <f>'V1-Embase-Results'!F42</f>
        <v>94</v>
      </c>
      <c r="U35">
        <f>'V1-Embase-Results'!G42</f>
        <v>112</v>
      </c>
      <c r="V35">
        <f>'V1-Embase-Results'!H42</f>
        <v>133</v>
      </c>
      <c r="W35">
        <f>'V1-Embase-Results'!I42</f>
        <v>112</v>
      </c>
      <c r="X35">
        <f>'V1-Embase-Results'!J42</f>
        <v>205</v>
      </c>
      <c r="Y35">
        <f>'V1-Embase-Results'!K42</f>
        <v>183</v>
      </c>
      <c r="Z35">
        <f>'V1-Embase-Results'!L42</f>
        <v>162</v>
      </c>
      <c r="AA35">
        <f t="shared" si="6"/>
        <v>31.927149</v>
      </c>
    </row>
    <row r="36" spans="1:27" ht="18.75" x14ac:dyDescent="0.25">
      <c r="A36" s="10" t="s">
        <v>44</v>
      </c>
      <c r="B36" s="8">
        <f t="shared" si="4"/>
        <v>6.7479674796747963E-2</v>
      </c>
      <c r="C36" s="8">
        <f t="shared" si="3"/>
        <v>7.1374045801526717E-2</v>
      </c>
      <c r="D36" s="8">
        <f t="shared" si="3"/>
        <v>5.5996656916005014E-2</v>
      </c>
      <c r="E36" s="8">
        <f t="shared" si="3"/>
        <v>5.2122740647330815E-2</v>
      </c>
      <c r="F36" s="8">
        <f t="shared" si="3"/>
        <v>6.6017316017316016E-2</v>
      </c>
      <c r="G36" s="8">
        <f t="shared" si="3"/>
        <v>4.9352251696483655E-2</v>
      </c>
      <c r="H36" s="8">
        <f t="shared" si="3"/>
        <v>4.9009384775808136E-2</v>
      </c>
      <c r="I36" s="8">
        <f>W36/W$38</f>
        <v>5.0953875875392414E-2</v>
      </c>
      <c r="J36" s="8">
        <f t="shared" si="3"/>
        <v>4.6878422782037237E-2</v>
      </c>
      <c r="K36" s="8">
        <f t="shared" si="3"/>
        <v>4.8769961156668103E-2</v>
      </c>
      <c r="L36" s="8">
        <f t="shared" si="3"/>
        <v>5.3406593406593407E-2</v>
      </c>
      <c r="M36" s="9" t="s">
        <v>13</v>
      </c>
      <c r="O36" t="s">
        <v>44</v>
      </c>
      <c r="P36">
        <f>'V1-Embase-Results'!B43</f>
        <v>166</v>
      </c>
      <c r="Q36">
        <f>'V1-Embase-Results'!C43</f>
        <v>187</v>
      </c>
      <c r="R36">
        <f>'V1-Embase-Results'!D43</f>
        <v>134</v>
      </c>
      <c r="S36">
        <f>'V1-Embase-Results'!E43</f>
        <v>124</v>
      </c>
      <c r="T36">
        <f>'V1-Embase-Results'!F43</f>
        <v>183</v>
      </c>
      <c r="U36">
        <f>'V1-Embase-Results'!G43</f>
        <v>160</v>
      </c>
      <c r="V36">
        <f>'V1-Embase-Results'!H43</f>
        <v>188</v>
      </c>
      <c r="W36">
        <f>'V1-Embase-Results'!I43</f>
        <v>211</v>
      </c>
      <c r="X36">
        <f>'V1-Embase-Results'!J43</f>
        <v>214</v>
      </c>
      <c r="Y36">
        <f>'V1-Embase-Results'!K43</f>
        <v>226</v>
      </c>
      <c r="Z36">
        <f>'V1-Embase-Results'!L43</f>
        <v>243</v>
      </c>
      <c r="AA36">
        <f t="shared" si="6"/>
        <v>0</v>
      </c>
    </row>
    <row r="37" spans="1:27" ht="18.75" x14ac:dyDescent="0.25">
      <c r="A37" s="10" t="s">
        <v>43</v>
      </c>
      <c r="B37" s="8">
        <f t="shared" si="4"/>
        <v>9.7560975609756097E-3</v>
      </c>
      <c r="C37" s="8">
        <f t="shared" si="3"/>
        <v>1.7557251908396947E-2</v>
      </c>
      <c r="D37" s="8">
        <f t="shared" si="3"/>
        <v>1.5879648976180525E-2</v>
      </c>
      <c r="E37" s="8">
        <f t="shared" si="3"/>
        <v>1.3871374527112233E-2</v>
      </c>
      <c r="F37" s="8">
        <f t="shared" si="3"/>
        <v>2.0202020202020204E-2</v>
      </c>
      <c r="G37" s="8">
        <f t="shared" si="3"/>
        <v>2.4367674275138803E-2</v>
      </c>
      <c r="H37" s="8">
        <f t="shared" si="3"/>
        <v>2.5286757038581856E-2</v>
      </c>
      <c r="I37" s="8">
        <f t="shared" si="3"/>
        <v>2.4631731465829511E-2</v>
      </c>
      <c r="J37" s="8">
        <f t="shared" si="3"/>
        <v>2.0810514786418401E-2</v>
      </c>
      <c r="K37" s="8">
        <f t="shared" si="3"/>
        <v>2.2227017695295642E-2</v>
      </c>
      <c r="L37" s="8">
        <f t="shared" si="3"/>
        <v>2.9670329670329669E-2</v>
      </c>
      <c r="M37" s="9">
        <f t="shared" ref="M37" si="7">AA37/AA$18</f>
        <v>7.6560881319616608E-2</v>
      </c>
      <c r="O37" t="s">
        <v>43</v>
      </c>
      <c r="P37">
        <f>'V1-Embase-Results'!B44</f>
        <v>24</v>
      </c>
      <c r="Q37">
        <f>'V1-Embase-Results'!C44</f>
        <v>46</v>
      </c>
      <c r="R37">
        <f>'V1-Embase-Results'!D44</f>
        <v>38</v>
      </c>
      <c r="S37">
        <f>'V1-Embase-Results'!E44</f>
        <v>33</v>
      </c>
      <c r="T37">
        <f>'V1-Embase-Results'!F44</f>
        <v>56</v>
      </c>
      <c r="U37">
        <f>'V1-Embase-Results'!G44</f>
        <v>79</v>
      </c>
      <c r="V37">
        <f>'V1-Embase-Results'!H44</f>
        <v>97</v>
      </c>
      <c r="W37">
        <f>'V1-Embase-Results'!I44</f>
        <v>102</v>
      </c>
      <c r="X37">
        <f>'V1-Embase-Results'!J44</f>
        <v>95</v>
      </c>
      <c r="Y37">
        <f>'V1-Embase-Results'!K44</f>
        <v>103</v>
      </c>
      <c r="Z37">
        <f>'V1-Embase-Results'!L44</f>
        <v>135</v>
      </c>
      <c r="AA37">
        <f t="shared" si="6"/>
        <v>623.97244799999999</v>
      </c>
    </row>
    <row r="38" spans="1:27" ht="18.75" x14ac:dyDescent="0.25">
      <c r="A38" s="18" t="s">
        <v>78</v>
      </c>
      <c r="B38" s="19">
        <f>P38</f>
        <v>2460</v>
      </c>
      <c r="C38" s="19">
        <f t="shared" ref="C38:L38" si="8">Q38</f>
        <v>2620</v>
      </c>
      <c r="D38" s="19">
        <f t="shared" si="8"/>
        <v>2393</v>
      </c>
      <c r="E38" s="19">
        <f t="shared" si="8"/>
        <v>2379</v>
      </c>
      <c r="F38" s="19">
        <f t="shared" si="8"/>
        <v>2772</v>
      </c>
      <c r="G38" s="19">
        <f t="shared" si="8"/>
        <v>3242</v>
      </c>
      <c r="H38" s="19">
        <f t="shared" si="8"/>
        <v>3836</v>
      </c>
      <c r="I38" s="19">
        <f t="shared" si="8"/>
        <v>4141</v>
      </c>
      <c r="J38" s="19">
        <f t="shared" si="8"/>
        <v>4565</v>
      </c>
      <c r="K38" s="19">
        <f t="shared" si="8"/>
        <v>4634</v>
      </c>
      <c r="L38" s="19">
        <f t="shared" si="8"/>
        <v>4550</v>
      </c>
      <c r="M38" s="20">
        <f>AA38</f>
        <v>8150.0165259999994</v>
      </c>
      <c r="O38" t="s">
        <v>78</v>
      </c>
      <c r="P38">
        <f>'V1-Embase-Results'!B45</f>
        <v>2460</v>
      </c>
      <c r="Q38">
        <f>'V1-Embase-Results'!C45</f>
        <v>2620</v>
      </c>
      <c r="R38">
        <f>'V1-Embase-Results'!D45</f>
        <v>2393</v>
      </c>
      <c r="S38">
        <f>'V1-Embase-Results'!E45</f>
        <v>2379</v>
      </c>
      <c r="T38">
        <f>'V1-Embase-Results'!F45</f>
        <v>2772</v>
      </c>
      <c r="U38">
        <f>'V1-Embase-Results'!G45</f>
        <v>3242</v>
      </c>
      <c r="V38">
        <f>'V1-Embase-Results'!H45</f>
        <v>3836</v>
      </c>
      <c r="W38">
        <f>'V1-Embase-Results'!I45</f>
        <v>4141</v>
      </c>
      <c r="X38">
        <f>'V1-Embase-Results'!J45</f>
        <v>4565</v>
      </c>
      <c r="Y38">
        <f>'V1-Embase-Results'!K45</f>
        <v>4634</v>
      </c>
      <c r="Z38">
        <f>'V1-Embase-Results'!L45</f>
        <v>4550</v>
      </c>
      <c r="AA38">
        <v>8150.0165259999994</v>
      </c>
    </row>
    <row r="39" spans="1:27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27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2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27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27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27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27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27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27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27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8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8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8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8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R52" s="14"/>
    </row>
    <row r="53" spans="1:18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8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8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8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8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8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8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8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8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8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8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8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1:13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 x14ac:dyDescent="0.25">
      <c r="M8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8B63-83CB-4DB4-BBA7-764398D478FD}">
  <sheetPr>
    <tabColor theme="9" tint="-0.249977111117893"/>
  </sheetPr>
  <dimension ref="A1:P29"/>
  <sheetViews>
    <sheetView zoomScale="85" zoomScaleNormal="85" workbookViewId="0">
      <selection activeCell="B1" sqref="B1"/>
    </sheetView>
  </sheetViews>
  <sheetFormatPr defaultRowHeight="15" x14ac:dyDescent="0.25"/>
  <cols>
    <col min="1" max="1" width="24.85546875" style="1" customWidth="1"/>
    <col min="2" max="16" width="25.7109375" customWidth="1"/>
    <col min="17" max="17" width="9.425781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</row>
    <row r="2" spans="1:16" x14ac:dyDescent="0.25">
      <c r="A2" s="1">
        <v>1</v>
      </c>
      <c r="C2" t="s">
        <v>95</v>
      </c>
      <c r="D2" t="s">
        <v>95</v>
      </c>
      <c r="E2" t="s">
        <v>95</v>
      </c>
      <c r="F2" t="s">
        <v>95</v>
      </c>
      <c r="G2" t="s">
        <v>95</v>
      </c>
      <c r="H2" t="s">
        <v>95</v>
      </c>
      <c r="I2" t="s">
        <v>95</v>
      </c>
      <c r="J2" t="s">
        <v>95</v>
      </c>
      <c r="K2" t="s">
        <v>95</v>
      </c>
      <c r="L2" t="s">
        <v>95</v>
      </c>
      <c r="M2" t="s">
        <v>95</v>
      </c>
      <c r="N2" t="s">
        <v>95</v>
      </c>
      <c r="O2" t="s">
        <v>95</v>
      </c>
      <c r="P2" t="s">
        <v>95</v>
      </c>
    </row>
    <row r="3" spans="1:16" x14ac:dyDescent="0.25">
      <c r="A3" s="1">
        <v>2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  <c r="N3" t="s">
        <v>16</v>
      </c>
      <c r="O3" t="s">
        <v>16</v>
      </c>
      <c r="P3" t="s">
        <v>16</v>
      </c>
    </row>
    <row r="4" spans="1:16" x14ac:dyDescent="0.25">
      <c r="A4" s="1">
        <v>3</v>
      </c>
      <c r="B4" t="s">
        <v>74</v>
      </c>
      <c r="C4" t="s">
        <v>4</v>
      </c>
      <c r="D4" t="str">
        <f>C4&amp;" and 1"</f>
        <v>exp geographic locations/ and 1</v>
      </c>
      <c r="E4" t="str">
        <f>C4&amp;" and 1 and 2"</f>
        <v>exp geographic locations/ and 1 and 2</v>
      </c>
      <c r="F4" t="str">
        <f>$C4&amp;" and 1 and "&amp;F$1&amp;"*.dt."</f>
        <v>exp geographic locations/ and 1 and 2014*.dt.</v>
      </c>
      <c r="G4" t="str">
        <f t="shared" ref="G4:O19" si="0">$C4&amp;" and 1 and "&amp;G$1&amp;"*.dt."</f>
        <v>exp geographic locations/ and 1 and 2015*.dt.</v>
      </c>
      <c r="H4" t="str">
        <f t="shared" si="0"/>
        <v>exp geographic locations/ and 1 and 2016*.dt.</v>
      </c>
      <c r="I4" t="str">
        <f t="shared" si="0"/>
        <v>exp geographic locations/ and 1 and 2017*.dt.</v>
      </c>
      <c r="J4" t="str">
        <f t="shared" si="0"/>
        <v>exp geographic locations/ and 1 and 2018*.dt.</v>
      </c>
      <c r="K4" t="str">
        <f t="shared" si="0"/>
        <v>exp geographic locations/ and 1 and 2019*.dt.</v>
      </c>
      <c r="L4" t="str">
        <f t="shared" si="0"/>
        <v>exp geographic locations/ and 1 and 2020*.dt.</v>
      </c>
      <c r="M4" t="str">
        <f t="shared" si="0"/>
        <v>exp geographic locations/ and 1 and 2021*.dt.</v>
      </c>
      <c r="N4" t="str">
        <f t="shared" si="0"/>
        <v>exp geographic locations/ and 1 and 2022*.dt.</v>
      </c>
      <c r="O4" t="str">
        <f t="shared" si="0"/>
        <v>exp geographic locations/ and 1 and 2023*.dt.</v>
      </c>
      <c r="P4" t="str">
        <f>$C4&amp;" and 1 and "&amp;P$1&amp;"*.dt."</f>
        <v>exp geographic locations/ and 1 and 2024*.dt.</v>
      </c>
    </row>
    <row r="5" spans="1:16" x14ac:dyDescent="0.25">
      <c r="A5" s="1">
        <v>4</v>
      </c>
      <c r="B5" s="2" t="s">
        <v>75</v>
      </c>
      <c r="C5" t="s">
        <v>18</v>
      </c>
      <c r="D5" t="str">
        <f t="shared" ref="D5:D29" si="1">C5&amp;" and 1"</f>
        <v>(exp United States/ or Puerto Rico/ or United States Virgin Islands/) and 1</v>
      </c>
      <c r="E5" t="str">
        <f t="shared" ref="E5:E29" si="2">C5&amp;" and 1 and 2"</f>
        <v>(exp United States/ or Puerto Rico/ or United States Virgin Islands/) and 1 and 2</v>
      </c>
      <c r="F5" t="str">
        <f t="shared" ref="F5:O29" si="3">$C5&amp;" and 1 and "&amp;F$1&amp;"*.dt."</f>
        <v>(exp United States/ or Puerto Rico/ or United States Virgin Islands/) and 1 and 2014*.dt.</v>
      </c>
      <c r="G5" t="str">
        <f t="shared" si="0"/>
        <v>(exp United States/ or Puerto Rico/ or United States Virgin Islands/) and 1 and 2015*.dt.</v>
      </c>
      <c r="H5" t="str">
        <f t="shared" si="0"/>
        <v>(exp United States/ or Puerto Rico/ or United States Virgin Islands/) and 1 and 2016*.dt.</v>
      </c>
      <c r="I5" t="str">
        <f t="shared" si="0"/>
        <v>(exp United States/ or Puerto Rico/ or United States Virgin Islands/) and 1 and 2017*.dt.</v>
      </c>
      <c r="J5" t="str">
        <f t="shared" si="0"/>
        <v>(exp United States/ or Puerto Rico/ or United States Virgin Islands/) and 1 and 2018*.dt.</v>
      </c>
      <c r="K5" t="str">
        <f t="shared" si="0"/>
        <v>(exp United States/ or Puerto Rico/ or United States Virgin Islands/) and 1 and 2019*.dt.</v>
      </c>
      <c r="L5" t="str">
        <f t="shared" si="0"/>
        <v>(exp United States/ or Puerto Rico/ or United States Virgin Islands/) and 1 and 2020*.dt.</v>
      </c>
      <c r="M5" t="str">
        <f t="shared" si="0"/>
        <v>(exp United States/ or Puerto Rico/ or United States Virgin Islands/) and 1 and 2021*.dt.</v>
      </c>
      <c r="N5" t="str">
        <f t="shared" si="0"/>
        <v>(exp United States/ or Puerto Rico/ or United States Virgin Islands/) and 1 and 2022*.dt.</v>
      </c>
      <c r="O5" t="str">
        <f t="shared" si="0"/>
        <v>(exp United States/ or Puerto Rico/ or United States Virgin Islands/) and 1 and 2023*.dt.</v>
      </c>
      <c r="P5" t="str">
        <f t="shared" ref="P5:P29" si="4">$C5&amp;" and 1 and "&amp;P$1&amp;"*.dt."</f>
        <v>(exp United States/ or Puerto Rico/ or United States Virgin Islands/) and 1 and 2024*.dt.</v>
      </c>
    </row>
    <row r="6" spans="1:16" x14ac:dyDescent="0.25">
      <c r="A6" s="1">
        <v>5</v>
      </c>
      <c r="B6" t="s">
        <v>37</v>
      </c>
      <c r="C6" t="s">
        <v>19</v>
      </c>
      <c r="D6" t="str">
        <f>C6&amp;" and 1"</f>
        <v>(north america/ or exp canada/ or greenland/ or mexico/ ) and 1</v>
      </c>
      <c r="E6" t="str">
        <f>C6&amp;" and 1 and 2"</f>
        <v>(north america/ or exp canada/ or greenland/ or mexico/ ) and 1 and 2</v>
      </c>
      <c r="F6" t="str">
        <f t="shared" ref="F6:P6" si="5">$C6&amp;" and 1 and "&amp;F$1&amp;"*.dt."</f>
        <v>(north america/ or exp canada/ or greenland/ or mexico/ ) and 1 and 2014*.dt.</v>
      </c>
      <c r="G6" t="str">
        <f t="shared" si="5"/>
        <v>(north america/ or exp canada/ or greenland/ or mexico/ ) and 1 and 2015*.dt.</v>
      </c>
      <c r="H6" t="str">
        <f t="shared" si="5"/>
        <v>(north america/ or exp canada/ or greenland/ or mexico/ ) and 1 and 2016*.dt.</v>
      </c>
      <c r="I6" t="str">
        <f t="shared" si="5"/>
        <v>(north america/ or exp canada/ or greenland/ or mexico/ ) and 1 and 2017*.dt.</v>
      </c>
      <c r="J6" t="str">
        <f t="shared" si="5"/>
        <v>(north america/ or exp canada/ or greenland/ or mexico/ ) and 1 and 2018*.dt.</v>
      </c>
      <c r="K6" t="str">
        <f t="shared" si="5"/>
        <v>(north america/ or exp canada/ or greenland/ or mexico/ ) and 1 and 2019*.dt.</v>
      </c>
      <c r="L6" t="str">
        <f t="shared" si="5"/>
        <v>(north america/ or exp canada/ or greenland/ or mexico/ ) and 1 and 2020*.dt.</v>
      </c>
      <c r="M6" t="str">
        <f t="shared" si="5"/>
        <v>(north america/ or exp canada/ or greenland/ or mexico/ ) and 1 and 2021*.dt.</v>
      </c>
      <c r="N6" t="str">
        <f t="shared" si="5"/>
        <v>(north america/ or exp canada/ or greenland/ or mexico/ ) and 1 and 2022*.dt.</v>
      </c>
      <c r="O6" t="str">
        <f t="shared" si="5"/>
        <v>(north america/ or exp canada/ or greenland/ or mexico/ ) and 1 and 2023*.dt.</v>
      </c>
      <c r="P6" t="str">
        <f t="shared" si="5"/>
        <v>(north america/ or exp canada/ or greenland/ or mexico/ ) and 1 and 2024*.dt.</v>
      </c>
    </row>
    <row r="7" spans="1:16" x14ac:dyDescent="0.25">
      <c r="A7" s="1">
        <v>6</v>
      </c>
      <c r="B7" t="s">
        <v>76</v>
      </c>
      <c r="C7" t="s">
        <v>10</v>
      </c>
      <c r="D7" t="str">
        <f t="shared" si="1"/>
        <v>exp united kingdom/ and 1</v>
      </c>
      <c r="E7" t="str">
        <f t="shared" si="2"/>
        <v>exp united kingdom/ and 1 and 2</v>
      </c>
      <c r="F7" t="str">
        <f t="shared" si="3"/>
        <v>exp united kingdom/ and 1 and 2014*.dt.</v>
      </c>
      <c r="G7" t="str">
        <f t="shared" si="0"/>
        <v>exp united kingdom/ and 1 and 2015*.dt.</v>
      </c>
      <c r="H7" t="str">
        <f t="shared" si="0"/>
        <v>exp united kingdom/ and 1 and 2016*.dt.</v>
      </c>
      <c r="I7" t="str">
        <f t="shared" si="0"/>
        <v>exp united kingdom/ and 1 and 2017*.dt.</v>
      </c>
      <c r="J7" t="str">
        <f t="shared" si="0"/>
        <v>exp united kingdom/ and 1 and 2018*.dt.</v>
      </c>
      <c r="K7" t="str">
        <f t="shared" si="0"/>
        <v>exp united kingdom/ and 1 and 2019*.dt.</v>
      </c>
      <c r="L7" t="str">
        <f t="shared" si="0"/>
        <v>exp united kingdom/ and 1 and 2020*.dt.</v>
      </c>
      <c r="M7" t="str">
        <f t="shared" si="0"/>
        <v>exp united kingdom/ and 1 and 2021*.dt.</v>
      </c>
      <c r="N7" t="str">
        <f t="shared" si="0"/>
        <v>exp united kingdom/ and 1 and 2022*.dt.</v>
      </c>
      <c r="O7" t="str">
        <f t="shared" si="0"/>
        <v>exp united kingdom/ and 1 and 2023*.dt.</v>
      </c>
      <c r="P7" t="str">
        <f t="shared" si="4"/>
        <v>exp united kingdom/ and 1 and 2024*.dt.</v>
      </c>
    </row>
    <row r="8" spans="1:16" x14ac:dyDescent="0.25">
      <c r="A8" s="1">
        <v>7</v>
      </c>
      <c r="B8" t="s">
        <v>38</v>
      </c>
      <c r="C8" t="s">
        <v>17</v>
      </c>
      <c r="D8" t="str">
        <f>C8&amp;" and 1"</f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</v>
      </c>
      <c r="E8" t="str">
        <f t="shared" si="2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</v>
      </c>
      <c r="F8" t="str">
        <f t="shared" si="3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2014*.dt.</v>
      </c>
      <c r="G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2015*.dt.</v>
      </c>
      <c r="H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2016*.dt.</v>
      </c>
      <c r="I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2017*.dt.</v>
      </c>
      <c r="J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2018*.dt.</v>
      </c>
      <c r="K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2019*.dt.</v>
      </c>
      <c r="L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2020*.dt.</v>
      </c>
      <c r="M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2021*.dt.</v>
      </c>
      <c r="N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2022*.dt.</v>
      </c>
      <c r="O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2023*.dt.</v>
      </c>
      <c r="P8" t="str">
        <f t="shared" si="4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2024*.dt.</v>
      </c>
    </row>
    <row r="9" spans="1:16" x14ac:dyDescent="0.25">
      <c r="A9" s="1">
        <v>8</v>
      </c>
      <c r="B9" t="s">
        <v>40</v>
      </c>
      <c r="C9" t="s">
        <v>45</v>
      </c>
      <c r="D9" t="str">
        <f>C9&amp;" and 1"</f>
        <v>exp China/ and 1</v>
      </c>
      <c r="E9" t="str">
        <f>C9&amp;" and 1 and 2"</f>
        <v>exp China/ and 1 and 2</v>
      </c>
      <c r="F9" t="str">
        <f t="shared" ref="F9:P12" si="6">$C9&amp;" and 1 and "&amp;F$1&amp;"*.dt."</f>
        <v>exp China/ and 1 and 2014*.dt.</v>
      </c>
      <c r="G9" t="str">
        <f t="shared" si="6"/>
        <v>exp China/ and 1 and 2015*.dt.</v>
      </c>
      <c r="H9" t="str">
        <f t="shared" si="6"/>
        <v>exp China/ and 1 and 2016*.dt.</v>
      </c>
      <c r="I9" t="str">
        <f t="shared" si="6"/>
        <v>exp China/ and 1 and 2017*.dt.</v>
      </c>
      <c r="J9" t="str">
        <f t="shared" si="6"/>
        <v>exp China/ and 1 and 2018*.dt.</v>
      </c>
      <c r="K9" t="str">
        <f t="shared" si="6"/>
        <v>exp China/ and 1 and 2019*.dt.</v>
      </c>
      <c r="L9" t="str">
        <f t="shared" si="6"/>
        <v>exp China/ and 1 and 2020*.dt.</v>
      </c>
      <c r="M9" t="str">
        <f t="shared" si="6"/>
        <v>exp China/ and 1 and 2021*.dt.</v>
      </c>
      <c r="N9" t="str">
        <f t="shared" si="6"/>
        <v>exp China/ and 1 and 2022*.dt.</v>
      </c>
      <c r="O9" t="str">
        <f t="shared" si="6"/>
        <v>exp China/ and 1 and 2023*.dt.</v>
      </c>
      <c r="P9" t="str">
        <f t="shared" si="6"/>
        <v>exp China/ and 1 and 2024*.dt.</v>
      </c>
    </row>
    <row r="10" spans="1:16" x14ac:dyDescent="0.25">
      <c r="A10" s="1">
        <v>9</v>
      </c>
      <c r="B10" t="s">
        <v>41</v>
      </c>
      <c r="C10" t="s">
        <v>46</v>
      </c>
      <c r="D10" t="str">
        <f>C10&amp;" and 1"</f>
        <v>(Asia, Eastern/ or exp Japan/ or exp Korea/ or Mongolia/ or Taiwan/) and 1</v>
      </c>
      <c r="E10" t="str">
        <f>C10&amp;" and 1 and 2"</f>
        <v>(Asia, Eastern/ or exp Japan/ or exp Korea/ or Mongolia/ or Taiwan/) and 1 and 2</v>
      </c>
      <c r="F10" t="str">
        <f t="shared" si="6"/>
        <v>(Asia, Eastern/ or exp Japan/ or exp Korea/ or Mongolia/ or Taiwan/) and 1 and 2014*.dt.</v>
      </c>
      <c r="G10" t="str">
        <f t="shared" si="6"/>
        <v>(Asia, Eastern/ or exp Japan/ or exp Korea/ or Mongolia/ or Taiwan/) and 1 and 2015*.dt.</v>
      </c>
      <c r="H10" t="str">
        <f t="shared" si="6"/>
        <v>(Asia, Eastern/ or exp Japan/ or exp Korea/ or Mongolia/ or Taiwan/) and 1 and 2016*.dt.</v>
      </c>
      <c r="I10" t="str">
        <f t="shared" si="6"/>
        <v>(Asia, Eastern/ or exp Japan/ or exp Korea/ or Mongolia/ or Taiwan/) and 1 and 2017*.dt.</v>
      </c>
      <c r="J10" t="str">
        <f t="shared" si="6"/>
        <v>(Asia, Eastern/ or exp Japan/ or exp Korea/ or Mongolia/ or Taiwan/) and 1 and 2018*.dt.</v>
      </c>
      <c r="K10" t="str">
        <f t="shared" si="6"/>
        <v>(Asia, Eastern/ or exp Japan/ or exp Korea/ or Mongolia/ or Taiwan/) and 1 and 2019*.dt.</v>
      </c>
      <c r="L10" t="str">
        <f t="shared" si="6"/>
        <v>(Asia, Eastern/ or exp Japan/ or exp Korea/ or Mongolia/ or Taiwan/) and 1 and 2020*.dt.</v>
      </c>
      <c r="M10" t="str">
        <f t="shared" si="6"/>
        <v>(Asia, Eastern/ or exp Japan/ or exp Korea/ or Mongolia/ or Taiwan/) and 1 and 2021*.dt.</v>
      </c>
      <c r="N10" t="str">
        <f t="shared" si="6"/>
        <v>(Asia, Eastern/ or exp Japan/ or exp Korea/ or Mongolia/ or Taiwan/) and 1 and 2022*.dt.</v>
      </c>
      <c r="O10" t="str">
        <f t="shared" si="6"/>
        <v>(Asia, Eastern/ or exp Japan/ or exp Korea/ or Mongolia/ or Taiwan/) and 1 and 2023*.dt.</v>
      </c>
      <c r="P10" t="str">
        <f t="shared" si="6"/>
        <v>(Asia, Eastern/ or exp Japan/ or exp Korea/ or Mongolia/ or Taiwan/) and 1 and 2024*.dt.</v>
      </c>
    </row>
    <row r="11" spans="1:16" x14ac:dyDescent="0.25">
      <c r="A11" s="1">
        <v>10</v>
      </c>
      <c r="B11" t="s">
        <v>6</v>
      </c>
      <c r="C11" t="s">
        <v>7</v>
      </c>
      <c r="D11" t="str">
        <f>C11&amp;" and 1"</f>
        <v>exp asia, southern/ and 1</v>
      </c>
      <c r="E11" t="str">
        <f>C11&amp;" and 1 and 2"</f>
        <v>exp asia, southern/ and 1 and 2</v>
      </c>
      <c r="F11" t="str">
        <f t="shared" si="6"/>
        <v>exp asia, southern/ and 1 and 2014*.dt.</v>
      </c>
      <c r="G11" t="str">
        <f t="shared" si="6"/>
        <v>exp asia, southern/ and 1 and 2015*.dt.</v>
      </c>
      <c r="H11" t="str">
        <f t="shared" si="6"/>
        <v>exp asia, southern/ and 1 and 2016*.dt.</v>
      </c>
      <c r="I11" t="str">
        <f t="shared" si="6"/>
        <v>exp asia, southern/ and 1 and 2017*.dt.</v>
      </c>
      <c r="J11" t="str">
        <f t="shared" si="6"/>
        <v>exp asia, southern/ and 1 and 2018*.dt.</v>
      </c>
      <c r="K11" t="str">
        <f t="shared" si="6"/>
        <v>exp asia, southern/ and 1 and 2019*.dt.</v>
      </c>
      <c r="L11" t="str">
        <f t="shared" si="6"/>
        <v>exp asia, southern/ and 1 and 2020*.dt.</v>
      </c>
      <c r="M11" t="str">
        <f t="shared" si="6"/>
        <v>exp asia, southern/ and 1 and 2021*.dt.</v>
      </c>
      <c r="N11" t="str">
        <f t="shared" si="6"/>
        <v>exp asia, southern/ and 1 and 2022*.dt.</v>
      </c>
      <c r="O11" t="str">
        <f t="shared" si="6"/>
        <v>exp asia, southern/ and 1 and 2023*.dt.</v>
      </c>
      <c r="P11" t="str">
        <f t="shared" si="6"/>
        <v>exp asia, southern/ and 1 and 2024*.dt.</v>
      </c>
    </row>
    <row r="12" spans="1:16" x14ac:dyDescent="0.25">
      <c r="A12" s="1">
        <v>11</v>
      </c>
      <c r="B12" t="s">
        <v>42</v>
      </c>
      <c r="C12" t="s">
        <v>8</v>
      </c>
      <c r="D12" t="str">
        <f>C12&amp;" and 1"</f>
        <v>exp asia, southeastern/ and 1</v>
      </c>
      <c r="E12" t="str">
        <f>C12&amp;" and 1 and 2"</f>
        <v>exp asia, southeastern/ and 1 and 2</v>
      </c>
      <c r="F12" t="str">
        <f t="shared" si="6"/>
        <v>exp asia, southeastern/ and 1 and 2014*.dt.</v>
      </c>
      <c r="G12" t="str">
        <f t="shared" si="6"/>
        <v>exp asia, southeastern/ and 1 and 2015*.dt.</v>
      </c>
      <c r="H12" t="str">
        <f t="shared" si="6"/>
        <v>exp asia, southeastern/ and 1 and 2016*.dt.</v>
      </c>
      <c r="I12" t="str">
        <f t="shared" si="6"/>
        <v>exp asia, southeastern/ and 1 and 2017*.dt.</v>
      </c>
      <c r="J12" t="str">
        <f t="shared" si="6"/>
        <v>exp asia, southeastern/ and 1 and 2018*.dt.</v>
      </c>
      <c r="K12" t="str">
        <f t="shared" si="6"/>
        <v>exp asia, southeastern/ and 1 and 2019*.dt.</v>
      </c>
      <c r="L12" t="str">
        <f t="shared" si="6"/>
        <v>exp asia, southeastern/ and 1 and 2020*.dt.</v>
      </c>
      <c r="M12" t="str">
        <f t="shared" si="6"/>
        <v>exp asia, southeastern/ and 1 and 2021*.dt.</v>
      </c>
      <c r="N12" t="str">
        <f t="shared" si="6"/>
        <v>exp asia, southeastern/ and 1 and 2022*.dt.</v>
      </c>
      <c r="O12" t="str">
        <f t="shared" si="6"/>
        <v>exp asia, southeastern/ and 1 and 2023*.dt.</v>
      </c>
      <c r="P12" t="str">
        <f t="shared" si="6"/>
        <v>exp asia, southeastern/ and 1 and 2024*.dt.</v>
      </c>
    </row>
    <row r="13" spans="1:16" x14ac:dyDescent="0.25">
      <c r="A13" s="1">
        <v>12</v>
      </c>
      <c r="B13" t="s">
        <v>39</v>
      </c>
      <c r="C13" t="s">
        <v>5</v>
      </c>
      <c r="D13" t="str">
        <f t="shared" si="1"/>
        <v>exp Africa/ and 1</v>
      </c>
      <c r="E13" t="str">
        <f t="shared" si="2"/>
        <v>exp Africa/ and 1 and 2</v>
      </c>
      <c r="F13" t="str">
        <f t="shared" si="3"/>
        <v>exp Africa/ and 1 and 2014*.dt.</v>
      </c>
      <c r="G13" t="str">
        <f t="shared" si="0"/>
        <v>exp Africa/ and 1 and 2015*.dt.</v>
      </c>
      <c r="H13" t="str">
        <f t="shared" si="0"/>
        <v>exp Africa/ and 1 and 2016*.dt.</v>
      </c>
      <c r="I13" t="str">
        <f t="shared" si="0"/>
        <v>exp Africa/ and 1 and 2017*.dt.</v>
      </c>
      <c r="J13" t="str">
        <f t="shared" si="0"/>
        <v>exp Africa/ and 1 and 2018*.dt.</v>
      </c>
      <c r="K13" t="str">
        <f t="shared" si="0"/>
        <v>exp Africa/ and 1 and 2019*.dt.</v>
      </c>
      <c r="L13" t="str">
        <f t="shared" si="0"/>
        <v>exp Africa/ and 1 and 2020*.dt.</v>
      </c>
      <c r="M13" t="str">
        <f t="shared" si="0"/>
        <v>exp Africa/ and 1 and 2021*.dt.</v>
      </c>
      <c r="N13" t="str">
        <f t="shared" si="0"/>
        <v>exp Africa/ and 1 and 2022*.dt.</v>
      </c>
      <c r="O13" t="str">
        <f t="shared" si="0"/>
        <v>exp Africa/ and 1 and 2023*.dt.</v>
      </c>
      <c r="P13" t="str">
        <f t="shared" si="4"/>
        <v>exp Africa/ and 1 and 2024*.dt.</v>
      </c>
    </row>
    <row r="14" spans="1:16" x14ac:dyDescent="0.25">
      <c r="A14" s="1">
        <v>13</v>
      </c>
      <c r="B14" t="s">
        <v>11</v>
      </c>
      <c r="C14" t="s">
        <v>12</v>
      </c>
      <c r="D14" t="str">
        <f t="shared" si="1"/>
        <v>exp Middle East/ and 1</v>
      </c>
      <c r="E14" t="str">
        <f t="shared" si="2"/>
        <v>exp Middle East/ and 1 and 2</v>
      </c>
      <c r="F14" t="str">
        <f t="shared" si="3"/>
        <v>exp Middle East/ and 1 and 2014*.dt.</v>
      </c>
      <c r="G14" t="str">
        <f t="shared" si="0"/>
        <v>exp Middle East/ and 1 and 2015*.dt.</v>
      </c>
      <c r="H14" t="str">
        <f t="shared" si="0"/>
        <v>exp Middle East/ and 1 and 2016*.dt.</v>
      </c>
      <c r="I14" t="str">
        <f t="shared" si="0"/>
        <v>exp Middle East/ and 1 and 2017*.dt.</v>
      </c>
      <c r="J14" t="str">
        <f t="shared" si="0"/>
        <v>exp Middle East/ and 1 and 2018*.dt.</v>
      </c>
      <c r="K14" t="str">
        <f t="shared" si="0"/>
        <v>exp Middle East/ and 1 and 2019*.dt.</v>
      </c>
      <c r="L14" t="str">
        <f t="shared" si="0"/>
        <v>exp Middle East/ and 1 and 2020*.dt.</v>
      </c>
      <c r="M14" t="str">
        <f t="shared" si="0"/>
        <v>exp Middle East/ and 1 and 2021*.dt.</v>
      </c>
      <c r="N14" t="str">
        <f t="shared" si="0"/>
        <v>exp Middle East/ and 1 and 2022*.dt.</v>
      </c>
      <c r="O14" t="str">
        <f t="shared" si="0"/>
        <v>exp Middle East/ and 1 and 2023*.dt.</v>
      </c>
      <c r="P14" t="str">
        <f t="shared" si="4"/>
        <v>exp Middle East/ and 1 and 2024*.dt.</v>
      </c>
    </row>
    <row r="15" spans="1:16" x14ac:dyDescent="0.25">
      <c r="A15" s="1">
        <v>14</v>
      </c>
      <c r="B15" t="s">
        <v>15</v>
      </c>
      <c r="C15" t="s">
        <v>20</v>
      </c>
      <c r="D15" t="str">
        <f t="shared" si="1"/>
        <v>(exp Australia/ or New Zealand/) and 1</v>
      </c>
      <c r="E15" t="str">
        <f t="shared" si="2"/>
        <v>(exp Australia/ or New Zealand/) and 1 and 2</v>
      </c>
      <c r="F15" t="str">
        <f t="shared" si="3"/>
        <v>(exp Australia/ or New Zealand/) and 1 and 2014*.dt.</v>
      </c>
      <c r="G15" t="str">
        <f t="shared" si="0"/>
        <v>(exp Australia/ or New Zealand/) and 1 and 2015*.dt.</v>
      </c>
      <c r="H15" t="str">
        <f t="shared" si="0"/>
        <v>(exp Australia/ or New Zealand/) and 1 and 2016*.dt.</v>
      </c>
      <c r="I15" t="str">
        <f t="shared" si="0"/>
        <v>(exp Australia/ or New Zealand/) and 1 and 2017*.dt.</v>
      </c>
      <c r="J15" t="str">
        <f t="shared" si="0"/>
        <v>(exp Australia/ or New Zealand/) and 1 and 2018*.dt.</v>
      </c>
      <c r="K15" t="str">
        <f t="shared" si="0"/>
        <v>(exp Australia/ or New Zealand/) and 1 and 2019*.dt.</v>
      </c>
      <c r="L15" t="str">
        <f t="shared" si="0"/>
        <v>(exp Australia/ or New Zealand/) and 1 and 2020*.dt.</v>
      </c>
      <c r="M15" t="str">
        <f t="shared" si="0"/>
        <v>(exp Australia/ or New Zealand/) and 1 and 2021*.dt.</v>
      </c>
      <c r="N15" t="str">
        <f t="shared" si="0"/>
        <v>(exp Australia/ or New Zealand/) and 1 and 2022*.dt.</v>
      </c>
      <c r="O15" t="str">
        <f t="shared" si="0"/>
        <v>(exp Australia/ or New Zealand/) and 1 and 2023*.dt.</v>
      </c>
      <c r="P15" t="str">
        <f t="shared" si="4"/>
        <v>(exp Australia/ or New Zealand/) and 1 and 2024*.dt.</v>
      </c>
    </row>
    <row r="16" spans="1:16" x14ac:dyDescent="0.25">
      <c r="A16" s="1">
        <v>15</v>
      </c>
      <c r="B16" t="s">
        <v>43</v>
      </c>
      <c r="C16" t="s">
        <v>47</v>
      </c>
      <c r="D16" t="str">
        <f>C16&amp;" and 1"</f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</v>
      </c>
      <c r="E16" t="str">
        <f>C16&amp;" and 1 and 2"</f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</v>
      </c>
      <c r="F16" t="str">
        <f t="shared" ref="F16:P16" si="7">$C16&amp;" and 1 and "&amp;F$1&amp;"*.dt."</f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2014*.dt.</v>
      </c>
      <c r="G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2015*.dt.</v>
      </c>
      <c r="H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2016*.dt.</v>
      </c>
      <c r="I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2017*.dt.</v>
      </c>
      <c r="J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2018*.dt.</v>
      </c>
      <c r="K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2019*.dt.</v>
      </c>
      <c r="L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2020*.dt.</v>
      </c>
      <c r="M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2021*.dt.</v>
      </c>
      <c r="N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2022*.dt.</v>
      </c>
      <c r="O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2023*.dt.</v>
      </c>
      <c r="P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2024*.dt.</v>
      </c>
    </row>
    <row r="17" spans="1:16" x14ac:dyDescent="0.25">
      <c r="A17" s="1">
        <v>16</v>
      </c>
      <c r="B17" t="s">
        <v>62</v>
      </c>
      <c r="C17" t="s">
        <v>49</v>
      </c>
      <c r="D17" t="str">
        <f t="shared" si="1"/>
        <v>(4 and ( 5 OR 6 OR 7 OR 8 OR 9 OR 10 OR 11 OR 12 OR 13 OR 14 OR 15)) and 1</v>
      </c>
      <c r="E17" t="str">
        <f t="shared" si="2"/>
        <v>(4 and ( 5 OR 6 OR 7 OR 8 OR 9 OR 10 OR 11 OR 12 OR 13 OR 14 OR 15)) and 1 and 2</v>
      </c>
      <c r="F17" t="str">
        <f t="shared" si="3"/>
        <v>(4 and ( 5 OR 6 OR 7 OR 8 OR 9 OR 10 OR 11 OR 12 OR 13 OR 14 OR 15)) and 1 and 2014*.dt.</v>
      </c>
      <c r="G17" t="str">
        <f t="shared" si="0"/>
        <v>(4 and ( 5 OR 6 OR 7 OR 8 OR 9 OR 10 OR 11 OR 12 OR 13 OR 14 OR 15)) and 1 and 2015*.dt.</v>
      </c>
      <c r="H17" t="str">
        <f t="shared" si="0"/>
        <v>(4 and ( 5 OR 6 OR 7 OR 8 OR 9 OR 10 OR 11 OR 12 OR 13 OR 14 OR 15)) and 1 and 2016*.dt.</v>
      </c>
      <c r="I17" t="str">
        <f t="shared" si="0"/>
        <v>(4 and ( 5 OR 6 OR 7 OR 8 OR 9 OR 10 OR 11 OR 12 OR 13 OR 14 OR 15)) and 1 and 2017*.dt.</v>
      </c>
      <c r="J17" t="str">
        <f t="shared" si="0"/>
        <v>(4 and ( 5 OR 6 OR 7 OR 8 OR 9 OR 10 OR 11 OR 12 OR 13 OR 14 OR 15)) and 1 and 2018*.dt.</v>
      </c>
      <c r="K17" t="str">
        <f t="shared" si="0"/>
        <v>(4 and ( 5 OR 6 OR 7 OR 8 OR 9 OR 10 OR 11 OR 12 OR 13 OR 14 OR 15)) and 1 and 2019*.dt.</v>
      </c>
      <c r="L17" t="str">
        <f t="shared" si="0"/>
        <v>(4 and ( 5 OR 6 OR 7 OR 8 OR 9 OR 10 OR 11 OR 12 OR 13 OR 14 OR 15)) and 1 and 2020*.dt.</v>
      </c>
      <c r="M17" t="str">
        <f t="shared" si="0"/>
        <v>(4 and ( 5 OR 6 OR 7 OR 8 OR 9 OR 10 OR 11 OR 12 OR 13 OR 14 OR 15)) and 1 and 2021*.dt.</v>
      </c>
      <c r="N17" t="str">
        <f t="shared" si="0"/>
        <v>(4 and ( 5 OR 6 OR 7 OR 8 OR 9 OR 10 OR 11 OR 12 OR 13 OR 14 OR 15)) and 1 and 2022*.dt.</v>
      </c>
      <c r="O17" t="str">
        <f t="shared" si="0"/>
        <v>(4 and ( 5 OR 6 OR 7 OR 8 OR 9 OR 10 OR 11 OR 12 OR 13 OR 14 OR 15)) and 1 and 2023*.dt.</v>
      </c>
      <c r="P17" t="str">
        <f t="shared" si="4"/>
        <v>(4 and ( 5 OR 6 OR 7 OR 8 OR 9 OR 10 OR 11 OR 12 OR 13 OR 14 OR 15)) and 1 and 2024*.dt.</v>
      </c>
    </row>
    <row r="18" spans="1:16" x14ac:dyDescent="0.25">
      <c r="A18" s="1">
        <v>17</v>
      </c>
      <c r="B18" t="s">
        <v>64</v>
      </c>
      <c r="C18" t="s">
        <v>50</v>
      </c>
      <c r="D18" t="str">
        <f t="shared" si="1"/>
        <v>(5 and ( 4 OR 6 OR 7 OR 8 OR 9 OR 10 OR 11 OR 12 OR 13 OR 14 OR 15)) and 1</v>
      </c>
      <c r="E18" t="str">
        <f t="shared" si="2"/>
        <v>(5 and ( 4 OR 6 OR 7 OR 8 OR 9 OR 10 OR 11 OR 12 OR 13 OR 14 OR 15)) and 1 and 2</v>
      </c>
      <c r="F18" t="str">
        <f t="shared" si="3"/>
        <v>(5 and ( 4 OR 6 OR 7 OR 8 OR 9 OR 10 OR 11 OR 12 OR 13 OR 14 OR 15)) and 1 and 2014*.dt.</v>
      </c>
      <c r="G18" t="str">
        <f t="shared" si="0"/>
        <v>(5 and ( 4 OR 6 OR 7 OR 8 OR 9 OR 10 OR 11 OR 12 OR 13 OR 14 OR 15)) and 1 and 2015*.dt.</v>
      </c>
      <c r="H18" t="str">
        <f t="shared" si="0"/>
        <v>(5 and ( 4 OR 6 OR 7 OR 8 OR 9 OR 10 OR 11 OR 12 OR 13 OR 14 OR 15)) and 1 and 2016*.dt.</v>
      </c>
      <c r="I18" t="str">
        <f t="shared" si="0"/>
        <v>(5 and ( 4 OR 6 OR 7 OR 8 OR 9 OR 10 OR 11 OR 12 OR 13 OR 14 OR 15)) and 1 and 2017*.dt.</v>
      </c>
      <c r="J18" t="str">
        <f t="shared" si="0"/>
        <v>(5 and ( 4 OR 6 OR 7 OR 8 OR 9 OR 10 OR 11 OR 12 OR 13 OR 14 OR 15)) and 1 and 2018*.dt.</v>
      </c>
      <c r="K18" t="str">
        <f t="shared" si="0"/>
        <v>(5 and ( 4 OR 6 OR 7 OR 8 OR 9 OR 10 OR 11 OR 12 OR 13 OR 14 OR 15)) and 1 and 2019*.dt.</v>
      </c>
      <c r="L18" t="str">
        <f t="shared" si="0"/>
        <v>(5 and ( 4 OR 6 OR 7 OR 8 OR 9 OR 10 OR 11 OR 12 OR 13 OR 14 OR 15)) and 1 and 2020*.dt.</v>
      </c>
      <c r="M18" t="str">
        <f t="shared" si="0"/>
        <v>(5 and ( 4 OR 6 OR 7 OR 8 OR 9 OR 10 OR 11 OR 12 OR 13 OR 14 OR 15)) and 1 and 2021*.dt.</v>
      </c>
      <c r="N18" t="str">
        <f t="shared" si="0"/>
        <v>(5 and ( 4 OR 6 OR 7 OR 8 OR 9 OR 10 OR 11 OR 12 OR 13 OR 14 OR 15)) and 1 and 2022*.dt.</v>
      </c>
      <c r="O18" t="str">
        <f t="shared" si="0"/>
        <v>(5 and ( 4 OR 6 OR 7 OR 8 OR 9 OR 10 OR 11 OR 12 OR 13 OR 14 OR 15)) and 1 and 2023*.dt.</v>
      </c>
      <c r="P18" t="str">
        <f t="shared" si="4"/>
        <v>(5 and ( 4 OR 6 OR 7 OR 8 OR 9 OR 10 OR 11 OR 12 OR 13 OR 14 OR 15)) and 1 and 2024*.dt.</v>
      </c>
    </row>
    <row r="19" spans="1:16" x14ac:dyDescent="0.25">
      <c r="A19" s="1">
        <v>18</v>
      </c>
      <c r="B19" t="s">
        <v>65</v>
      </c>
      <c r="C19" t="s">
        <v>51</v>
      </c>
      <c r="D19" t="str">
        <f t="shared" si="1"/>
        <v>(6 and ( 4 OR 5 OR 7 OR 8 OR 9 OR 10 OR 11 OR 12 OR 13 OR 14 OR 15)) and 1</v>
      </c>
      <c r="E19" t="str">
        <f t="shared" si="2"/>
        <v>(6 and ( 4 OR 5 OR 7 OR 8 OR 9 OR 10 OR 11 OR 12 OR 13 OR 14 OR 15)) and 1 and 2</v>
      </c>
      <c r="F19" t="str">
        <f t="shared" si="3"/>
        <v>(6 and ( 4 OR 5 OR 7 OR 8 OR 9 OR 10 OR 11 OR 12 OR 13 OR 14 OR 15)) and 1 and 2014*.dt.</v>
      </c>
      <c r="G19" t="str">
        <f t="shared" si="0"/>
        <v>(6 and ( 4 OR 5 OR 7 OR 8 OR 9 OR 10 OR 11 OR 12 OR 13 OR 14 OR 15)) and 1 and 2015*.dt.</v>
      </c>
      <c r="H19" t="str">
        <f t="shared" si="0"/>
        <v>(6 and ( 4 OR 5 OR 7 OR 8 OR 9 OR 10 OR 11 OR 12 OR 13 OR 14 OR 15)) and 1 and 2016*.dt.</v>
      </c>
      <c r="I19" t="str">
        <f t="shared" si="0"/>
        <v>(6 and ( 4 OR 5 OR 7 OR 8 OR 9 OR 10 OR 11 OR 12 OR 13 OR 14 OR 15)) and 1 and 2017*.dt.</v>
      </c>
      <c r="J19" t="str">
        <f t="shared" si="0"/>
        <v>(6 and ( 4 OR 5 OR 7 OR 8 OR 9 OR 10 OR 11 OR 12 OR 13 OR 14 OR 15)) and 1 and 2018*.dt.</v>
      </c>
      <c r="K19" t="str">
        <f t="shared" si="0"/>
        <v>(6 and ( 4 OR 5 OR 7 OR 8 OR 9 OR 10 OR 11 OR 12 OR 13 OR 14 OR 15)) and 1 and 2019*.dt.</v>
      </c>
      <c r="L19" t="str">
        <f t="shared" si="0"/>
        <v>(6 and ( 4 OR 5 OR 7 OR 8 OR 9 OR 10 OR 11 OR 12 OR 13 OR 14 OR 15)) and 1 and 2020*.dt.</v>
      </c>
      <c r="M19" t="str">
        <f t="shared" si="0"/>
        <v>(6 and ( 4 OR 5 OR 7 OR 8 OR 9 OR 10 OR 11 OR 12 OR 13 OR 14 OR 15)) and 1 and 2021*.dt.</v>
      </c>
      <c r="N19" t="str">
        <f t="shared" si="0"/>
        <v>(6 and ( 4 OR 5 OR 7 OR 8 OR 9 OR 10 OR 11 OR 12 OR 13 OR 14 OR 15)) and 1 and 2022*.dt.</v>
      </c>
      <c r="O19" t="str">
        <f t="shared" si="0"/>
        <v>(6 and ( 4 OR 5 OR 7 OR 8 OR 9 OR 10 OR 11 OR 12 OR 13 OR 14 OR 15)) and 1 and 2023*.dt.</v>
      </c>
      <c r="P19" t="str">
        <f t="shared" si="4"/>
        <v>(6 and ( 4 OR 5 OR 7 OR 8 OR 9 OR 10 OR 11 OR 12 OR 13 OR 14 OR 15)) and 1 and 2024*.dt.</v>
      </c>
    </row>
    <row r="20" spans="1:16" x14ac:dyDescent="0.25">
      <c r="A20" s="1">
        <v>19</v>
      </c>
      <c r="B20" t="s">
        <v>66</v>
      </c>
      <c r="C20" t="s">
        <v>52</v>
      </c>
      <c r="D20" t="str">
        <f t="shared" si="1"/>
        <v>(7 AND (4 OR 5 OR 6 OR 8 OR 9 OR 10 OR 11 OR 12 OR 13 OR 14 OR 15)) and 1</v>
      </c>
      <c r="E20" t="str">
        <f t="shared" si="2"/>
        <v>(7 AND (4 OR 5 OR 6 OR 8 OR 9 OR 10 OR 11 OR 12 OR 13 OR 14 OR 15)) and 1 and 2</v>
      </c>
      <c r="F20" t="str">
        <f t="shared" si="3"/>
        <v>(7 AND (4 OR 5 OR 6 OR 8 OR 9 OR 10 OR 11 OR 12 OR 13 OR 14 OR 15)) and 1 and 2014*.dt.</v>
      </c>
      <c r="G20" t="str">
        <f t="shared" si="3"/>
        <v>(7 AND (4 OR 5 OR 6 OR 8 OR 9 OR 10 OR 11 OR 12 OR 13 OR 14 OR 15)) and 1 and 2015*.dt.</v>
      </c>
      <c r="H20" t="str">
        <f t="shared" si="3"/>
        <v>(7 AND (4 OR 5 OR 6 OR 8 OR 9 OR 10 OR 11 OR 12 OR 13 OR 14 OR 15)) and 1 and 2016*.dt.</v>
      </c>
      <c r="I20" t="str">
        <f t="shared" si="3"/>
        <v>(7 AND (4 OR 5 OR 6 OR 8 OR 9 OR 10 OR 11 OR 12 OR 13 OR 14 OR 15)) and 1 and 2017*.dt.</v>
      </c>
      <c r="J20" t="str">
        <f t="shared" si="3"/>
        <v>(7 AND (4 OR 5 OR 6 OR 8 OR 9 OR 10 OR 11 OR 12 OR 13 OR 14 OR 15)) and 1 and 2018*.dt.</v>
      </c>
      <c r="K20" t="str">
        <f>$C20&amp;" and 1 and "&amp;K$1&amp;"*.dt."</f>
        <v>(7 AND (4 OR 5 OR 6 OR 8 OR 9 OR 10 OR 11 OR 12 OR 13 OR 14 OR 15)) and 1 and 2019*.dt.</v>
      </c>
      <c r="L20" t="str">
        <f t="shared" si="3"/>
        <v>(7 AND (4 OR 5 OR 6 OR 8 OR 9 OR 10 OR 11 OR 12 OR 13 OR 14 OR 15)) and 1 and 2020*.dt.</v>
      </c>
      <c r="M20" t="str">
        <f t="shared" si="3"/>
        <v>(7 AND (4 OR 5 OR 6 OR 8 OR 9 OR 10 OR 11 OR 12 OR 13 OR 14 OR 15)) and 1 and 2021*.dt.</v>
      </c>
      <c r="N20" t="str">
        <f t="shared" si="3"/>
        <v>(7 AND (4 OR 5 OR 6 OR 8 OR 9 OR 10 OR 11 OR 12 OR 13 OR 14 OR 15)) and 1 and 2022*.dt.</v>
      </c>
      <c r="O20" t="str">
        <f t="shared" si="3"/>
        <v>(7 AND (4 OR 5 OR 6 OR 8 OR 9 OR 10 OR 11 OR 12 OR 13 OR 14 OR 15)) and 1 and 2023*.dt.</v>
      </c>
      <c r="P20" t="str">
        <f t="shared" si="4"/>
        <v>(7 AND (4 OR 5 OR 6 OR 8 OR 9 OR 10 OR 11 OR 12 OR 13 OR 14 OR 15)) and 1 and 2024*.dt.</v>
      </c>
    </row>
    <row r="21" spans="1:16" x14ac:dyDescent="0.25">
      <c r="A21" s="1">
        <v>20</v>
      </c>
      <c r="B21" t="s">
        <v>67</v>
      </c>
      <c r="C21" t="s">
        <v>53</v>
      </c>
      <c r="D21" t="str">
        <f t="shared" si="1"/>
        <v>(8 AND (4 OR 5 OR 6 OR 7 OR 9 OR 10 OR 11 OR 12 OR 13 OR 14 OR 15)) and 1</v>
      </c>
      <c r="E21" t="str">
        <f t="shared" si="2"/>
        <v>(8 AND (4 OR 5 OR 6 OR 7 OR 9 OR 10 OR 11 OR 12 OR 13 OR 14 OR 15)) and 1 and 2</v>
      </c>
      <c r="F21" t="str">
        <f t="shared" si="3"/>
        <v>(8 AND (4 OR 5 OR 6 OR 7 OR 9 OR 10 OR 11 OR 12 OR 13 OR 14 OR 15)) and 1 and 2014*.dt.</v>
      </c>
      <c r="G21" t="str">
        <f t="shared" si="3"/>
        <v>(8 AND (4 OR 5 OR 6 OR 7 OR 9 OR 10 OR 11 OR 12 OR 13 OR 14 OR 15)) and 1 and 2015*.dt.</v>
      </c>
      <c r="H21" t="str">
        <f t="shared" si="3"/>
        <v>(8 AND (4 OR 5 OR 6 OR 7 OR 9 OR 10 OR 11 OR 12 OR 13 OR 14 OR 15)) and 1 and 2016*.dt.</v>
      </c>
      <c r="I21" t="str">
        <f t="shared" si="3"/>
        <v>(8 AND (4 OR 5 OR 6 OR 7 OR 9 OR 10 OR 11 OR 12 OR 13 OR 14 OR 15)) and 1 and 2017*.dt.</v>
      </c>
      <c r="J21" t="str">
        <f t="shared" si="3"/>
        <v>(8 AND (4 OR 5 OR 6 OR 7 OR 9 OR 10 OR 11 OR 12 OR 13 OR 14 OR 15)) and 1 and 2018*.dt.</v>
      </c>
      <c r="K21" t="str">
        <f t="shared" si="3"/>
        <v>(8 AND (4 OR 5 OR 6 OR 7 OR 9 OR 10 OR 11 OR 12 OR 13 OR 14 OR 15)) and 1 and 2019*.dt.</v>
      </c>
      <c r="L21" t="str">
        <f t="shared" si="3"/>
        <v>(8 AND (4 OR 5 OR 6 OR 7 OR 9 OR 10 OR 11 OR 12 OR 13 OR 14 OR 15)) and 1 and 2020*.dt.</v>
      </c>
      <c r="M21" t="str">
        <f t="shared" si="3"/>
        <v>(8 AND (4 OR 5 OR 6 OR 7 OR 9 OR 10 OR 11 OR 12 OR 13 OR 14 OR 15)) and 1 and 2021*.dt.</v>
      </c>
      <c r="N21" t="str">
        <f t="shared" si="3"/>
        <v>(8 AND (4 OR 5 OR 6 OR 7 OR 9 OR 10 OR 11 OR 12 OR 13 OR 14 OR 15)) and 1 and 2022*.dt.</v>
      </c>
      <c r="O21" t="str">
        <f t="shared" si="3"/>
        <v>(8 AND (4 OR 5 OR 6 OR 7 OR 9 OR 10 OR 11 OR 12 OR 13 OR 14 OR 15)) and 1 and 2023*.dt.</v>
      </c>
      <c r="P21" t="str">
        <f t="shared" si="4"/>
        <v>(8 AND (4 OR 5 OR 6 OR 7 OR 9 OR 10 OR 11 OR 12 OR 13 OR 14 OR 15)) and 1 and 2024*.dt.</v>
      </c>
    </row>
    <row r="22" spans="1:16" x14ac:dyDescent="0.25">
      <c r="A22" s="1">
        <v>21</v>
      </c>
      <c r="B22" t="s">
        <v>68</v>
      </c>
      <c r="C22" t="s">
        <v>54</v>
      </c>
      <c r="D22" t="str">
        <f t="shared" si="1"/>
        <v>(9 AND (4 OR 5 OR 6 OR 7 OR 8 OR 10 OR 11 OR 12 OR 13 OR 14 OR 15)) and 1</v>
      </c>
      <c r="E22" t="str">
        <f t="shared" si="2"/>
        <v>(9 AND (4 OR 5 OR 6 OR 7 OR 8 OR 10 OR 11 OR 12 OR 13 OR 14 OR 15)) and 1 and 2</v>
      </c>
      <c r="F22" t="str">
        <f t="shared" si="3"/>
        <v>(9 AND (4 OR 5 OR 6 OR 7 OR 8 OR 10 OR 11 OR 12 OR 13 OR 14 OR 15)) and 1 and 2014*.dt.</v>
      </c>
      <c r="G22" t="str">
        <f t="shared" si="3"/>
        <v>(9 AND (4 OR 5 OR 6 OR 7 OR 8 OR 10 OR 11 OR 12 OR 13 OR 14 OR 15)) and 1 and 2015*.dt.</v>
      </c>
      <c r="H22" t="str">
        <f t="shared" si="3"/>
        <v>(9 AND (4 OR 5 OR 6 OR 7 OR 8 OR 10 OR 11 OR 12 OR 13 OR 14 OR 15)) and 1 and 2016*.dt.</v>
      </c>
      <c r="I22" t="str">
        <f t="shared" si="3"/>
        <v>(9 AND (4 OR 5 OR 6 OR 7 OR 8 OR 10 OR 11 OR 12 OR 13 OR 14 OR 15)) and 1 and 2017*.dt.</v>
      </c>
      <c r="J22" t="str">
        <f t="shared" si="3"/>
        <v>(9 AND (4 OR 5 OR 6 OR 7 OR 8 OR 10 OR 11 OR 12 OR 13 OR 14 OR 15)) and 1 and 2018*.dt.</v>
      </c>
      <c r="K22" t="str">
        <f t="shared" si="3"/>
        <v>(9 AND (4 OR 5 OR 6 OR 7 OR 8 OR 10 OR 11 OR 12 OR 13 OR 14 OR 15)) and 1 and 2019*.dt.</v>
      </c>
      <c r="L22" t="str">
        <f t="shared" si="3"/>
        <v>(9 AND (4 OR 5 OR 6 OR 7 OR 8 OR 10 OR 11 OR 12 OR 13 OR 14 OR 15)) and 1 and 2020*.dt.</v>
      </c>
      <c r="M22" t="str">
        <f t="shared" si="3"/>
        <v>(9 AND (4 OR 5 OR 6 OR 7 OR 8 OR 10 OR 11 OR 12 OR 13 OR 14 OR 15)) and 1 and 2021*.dt.</v>
      </c>
      <c r="N22" t="str">
        <f t="shared" si="3"/>
        <v>(9 AND (4 OR 5 OR 6 OR 7 OR 8 OR 10 OR 11 OR 12 OR 13 OR 14 OR 15)) and 1 and 2022*.dt.</v>
      </c>
      <c r="O22" t="str">
        <f t="shared" si="3"/>
        <v>(9 AND (4 OR 5 OR 6 OR 7 OR 8 OR 10 OR 11 OR 12 OR 13 OR 14 OR 15)) and 1 and 2023*.dt.</v>
      </c>
      <c r="P22" t="str">
        <f t="shared" si="4"/>
        <v>(9 AND (4 OR 5 OR 6 OR 7 OR 8 OR 10 OR 11 OR 12 OR 13 OR 14 OR 15)) and 1 and 2024*.dt.</v>
      </c>
    </row>
    <row r="23" spans="1:16" x14ac:dyDescent="0.25">
      <c r="A23" s="1">
        <v>22</v>
      </c>
      <c r="B23" t="s">
        <v>69</v>
      </c>
      <c r="C23" t="s">
        <v>55</v>
      </c>
      <c r="D23" t="str">
        <f t="shared" si="1"/>
        <v>(10 AND (4 OR 5 OR 6 OR 7 OR 8 OR 9 OR 11 OR 12 OR 13 OR 14 OR 15)) and 1</v>
      </c>
      <c r="E23" t="str">
        <f t="shared" si="2"/>
        <v>(10 AND (4 OR 5 OR 6 OR 7 OR 8 OR 9 OR 11 OR 12 OR 13 OR 14 OR 15)) and 1 and 2</v>
      </c>
      <c r="F23" t="str">
        <f t="shared" si="3"/>
        <v>(10 AND (4 OR 5 OR 6 OR 7 OR 8 OR 9 OR 11 OR 12 OR 13 OR 14 OR 15)) and 1 and 2014*.dt.</v>
      </c>
      <c r="G23" t="str">
        <f t="shared" si="3"/>
        <v>(10 AND (4 OR 5 OR 6 OR 7 OR 8 OR 9 OR 11 OR 12 OR 13 OR 14 OR 15)) and 1 and 2015*.dt.</v>
      </c>
      <c r="H23" t="str">
        <f t="shared" si="3"/>
        <v>(10 AND (4 OR 5 OR 6 OR 7 OR 8 OR 9 OR 11 OR 12 OR 13 OR 14 OR 15)) and 1 and 2016*.dt.</v>
      </c>
      <c r="I23" t="str">
        <f t="shared" si="3"/>
        <v>(10 AND (4 OR 5 OR 6 OR 7 OR 8 OR 9 OR 11 OR 12 OR 13 OR 14 OR 15)) and 1 and 2017*.dt.</v>
      </c>
      <c r="J23" t="str">
        <f t="shared" si="3"/>
        <v>(10 AND (4 OR 5 OR 6 OR 7 OR 8 OR 9 OR 11 OR 12 OR 13 OR 14 OR 15)) and 1 and 2018*.dt.</v>
      </c>
      <c r="K23" t="str">
        <f t="shared" si="3"/>
        <v>(10 AND (4 OR 5 OR 6 OR 7 OR 8 OR 9 OR 11 OR 12 OR 13 OR 14 OR 15)) and 1 and 2019*.dt.</v>
      </c>
      <c r="L23" t="str">
        <f t="shared" si="3"/>
        <v>(10 AND (4 OR 5 OR 6 OR 7 OR 8 OR 9 OR 11 OR 12 OR 13 OR 14 OR 15)) and 1 and 2020*.dt.</v>
      </c>
      <c r="M23" t="str">
        <f t="shared" si="3"/>
        <v>(10 AND (4 OR 5 OR 6 OR 7 OR 8 OR 9 OR 11 OR 12 OR 13 OR 14 OR 15)) and 1 and 2021*.dt.</v>
      </c>
      <c r="N23" t="str">
        <f t="shared" si="3"/>
        <v>(10 AND (4 OR 5 OR 6 OR 7 OR 8 OR 9 OR 11 OR 12 OR 13 OR 14 OR 15)) and 1 and 2022*.dt.</v>
      </c>
      <c r="O23" t="str">
        <f t="shared" si="3"/>
        <v>(10 AND (4 OR 5 OR 6 OR 7 OR 8 OR 9 OR 11 OR 12 OR 13 OR 14 OR 15)) and 1 and 2023*.dt.</v>
      </c>
      <c r="P23" t="str">
        <f t="shared" si="4"/>
        <v>(10 AND (4 OR 5 OR 6 OR 7 OR 8 OR 9 OR 11 OR 12 OR 13 OR 14 OR 15)) and 1 and 2024*.dt.</v>
      </c>
    </row>
    <row r="24" spans="1:16" x14ac:dyDescent="0.25">
      <c r="A24" s="1">
        <v>23</v>
      </c>
      <c r="B24" t="s">
        <v>70</v>
      </c>
      <c r="C24" t="s">
        <v>56</v>
      </c>
      <c r="D24" t="str">
        <f t="shared" si="1"/>
        <v>(11 AND (4 OR 5 OR 6 OR 7 OR 8 OR 9 OR 10 OR 12 OR 13 OR 14 OR 15)) and 1</v>
      </c>
      <c r="E24" t="str">
        <f t="shared" si="2"/>
        <v>(11 AND (4 OR 5 OR 6 OR 7 OR 8 OR 9 OR 10 OR 12 OR 13 OR 14 OR 15)) and 1 and 2</v>
      </c>
      <c r="F24" t="str">
        <f t="shared" si="3"/>
        <v>(11 AND (4 OR 5 OR 6 OR 7 OR 8 OR 9 OR 10 OR 12 OR 13 OR 14 OR 15)) and 1 and 2014*.dt.</v>
      </c>
      <c r="G24" t="str">
        <f t="shared" si="3"/>
        <v>(11 AND (4 OR 5 OR 6 OR 7 OR 8 OR 9 OR 10 OR 12 OR 13 OR 14 OR 15)) and 1 and 2015*.dt.</v>
      </c>
      <c r="H24" t="str">
        <f t="shared" si="3"/>
        <v>(11 AND (4 OR 5 OR 6 OR 7 OR 8 OR 9 OR 10 OR 12 OR 13 OR 14 OR 15)) and 1 and 2016*.dt.</v>
      </c>
      <c r="I24" t="str">
        <f t="shared" si="3"/>
        <v>(11 AND (4 OR 5 OR 6 OR 7 OR 8 OR 9 OR 10 OR 12 OR 13 OR 14 OR 15)) and 1 and 2017*.dt.</v>
      </c>
      <c r="J24" t="str">
        <f t="shared" si="3"/>
        <v>(11 AND (4 OR 5 OR 6 OR 7 OR 8 OR 9 OR 10 OR 12 OR 13 OR 14 OR 15)) and 1 and 2018*.dt.</v>
      </c>
      <c r="K24" t="str">
        <f t="shared" si="3"/>
        <v>(11 AND (4 OR 5 OR 6 OR 7 OR 8 OR 9 OR 10 OR 12 OR 13 OR 14 OR 15)) and 1 and 2019*.dt.</v>
      </c>
      <c r="L24" t="str">
        <f t="shared" si="3"/>
        <v>(11 AND (4 OR 5 OR 6 OR 7 OR 8 OR 9 OR 10 OR 12 OR 13 OR 14 OR 15)) and 1 and 2020*.dt.</v>
      </c>
      <c r="M24" t="str">
        <f t="shared" si="3"/>
        <v>(11 AND (4 OR 5 OR 6 OR 7 OR 8 OR 9 OR 10 OR 12 OR 13 OR 14 OR 15)) and 1 and 2021*.dt.</v>
      </c>
      <c r="N24" t="str">
        <f t="shared" si="3"/>
        <v>(11 AND (4 OR 5 OR 6 OR 7 OR 8 OR 9 OR 10 OR 12 OR 13 OR 14 OR 15)) and 1 and 2022*.dt.</v>
      </c>
      <c r="O24" t="str">
        <f t="shared" si="3"/>
        <v>(11 AND (4 OR 5 OR 6 OR 7 OR 8 OR 9 OR 10 OR 12 OR 13 OR 14 OR 15)) and 1 and 2023*.dt.</v>
      </c>
      <c r="P24" t="str">
        <f t="shared" si="4"/>
        <v>(11 AND (4 OR 5 OR 6 OR 7 OR 8 OR 9 OR 10 OR 12 OR 13 OR 14 OR 15)) and 1 and 2024*.dt.</v>
      </c>
    </row>
    <row r="25" spans="1:16" x14ac:dyDescent="0.25">
      <c r="A25" s="1">
        <v>24</v>
      </c>
      <c r="B25" t="s">
        <v>63</v>
      </c>
      <c r="C25" t="s">
        <v>57</v>
      </c>
      <c r="D25" t="str">
        <f t="shared" si="1"/>
        <v>(12 AND (4 OR 5 OR 6 OR 7 OR 8 OR 9 OR 10 OR 11 OR 13 OR 14 OR 15)) and 1</v>
      </c>
      <c r="E25" t="str">
        <f t="shared" si="2"/>
        <v>(12 AND (4 OR 5 OR 6 OR 7 OR 8 OR 9 OR 10 OR 11 OR 13 OR 14 OR 15)) and 1 and 2</v>
      </c>
      <c r="F25" t="str">
        <f t="shared" si="3"/>
        <v>(12 AND (4 OR 5 OR 6 OR 7 OR 8 OR 9 OR 10 OR 11 OR 13 OR 14 OR 15)) and 1 and 2014*.dt.</v>
      </c>
      <c r="G25" t="str">
        <f t="shared" si="3"/>
        <v>(12 AND (4 OR 5 OR 6 OR 7 OR 8 OR 9 OR 10 OR 11 OR 13 OR 14 OR 15)) and 1 and 2015*.dt.</v>
      </c>
      <c r="H25" t="str">
        <f t="shared" si="3"/>
        <v>(12 AND (4 OR 5 OR 6 OR 7 OR 8 OR 9 OR 10 OR 11 OR 13 OR 14 OR 15)) and 1 and 2016*.dt.</v>
      </c>
      <c r="I25" t="str">
        <f t="shared" si="3"/>
        <v>(12 AND (4 OR 5 OR 6 OR 7 OR 8 OR 9 OR 10 OR 11 OR 13 OR 14 OR 15)) and 1 and 2017*.dt.</v>
      </c>
      <c r="J25" t="str">
        <f t="shared" si="3"/>
        <v>(12 AND (4 OR 5 OR 6 OR 7 OR 8 OR 9 OR 10 OR 11 OR 13 OR 14 OR 15)) and 1 and 2018*.dt.</v>
      </c>
      <c r="K25" t="str">
        <f t="shared" si="3"/>
        <v>(12 AND (4 OR 5 OR 6 OR 7 OR 8 OR 9 OR 10 OR 11 OR 13 OR 14 OR 15)) and 1 and 2019*.dt.</v>
      </c>
      <c r="L25" t="str">
        <f t="shared" si="3"/>
        <v>(12 AND (4 OR 5 OR 6 OR 7 OR 8 OR 9 OR 10 OR 11 OR 13 OR 14 OR 15)) and 1 and 2020*.dt.</v>
      </c>
      <c r="M25" t="str">
        <f t="shared" si="3"/>
        <v>(12 AND (4 OR 5 OR 6 OR 7 OR 8 OR 9 OR 10 OR 11 OR 13 OR 14 OR 15)) and 1 and 2021*.dt.</v>
      </c>
      <c r="N25" t="str">
        <f t="shared" si="3"/>
        <v>(12 AND (4 OR 5 OR 6 OR 7 OR 8 OR 9 OR 10 OR 11 OR 13 OR 14 OR 15)) and 1 and 2022*.dt.</v>
      </c>
      <c r="O25" t="str">
        <f t="shared" si="3"/>
        <v>(12 AND (4 OR 5 OR 6 OR 7 OR 8 OR 9 OR 10 OR 11 OR 13 OR 14 OR 15)) and 1 and 2023*.dt.</v>
      </c>
      <c r="P25" t="str">
        <f t="shared" si="4"/>
        <v>(12 AND (4 OR 5 OR 6 OR 7 OR 8 OR 9 OR 10 OR 11 OR 13 OR 14 OR 15)) and 1 and 2024*.dt.</v>
      </c>
    </row>
    <row r="26" spans="1:16" x14ac:dyDescent="0.25">
      <c r="A26" s="1">
        <v>25</v>
      </c>
      <c r="B26" t="s">
        <v>71</v>
      </c>
      <c r="C26" t="s">
        <v>58</v>
      </c>
      <c r="D26" t="str">
        <f t="shared" si="1"/>
        <v>(13 AND (4 OR 5 OR 6 OR 7 OR 8 OR 9 OR 10 OR 11 OR 12 OR 14 OR 15)) and 1</v>
      </c>
      <c r="E26" t="str">
        <f t="shared" si="2"/>
        <v>(13 AND (4 OR 5 OR 6 OR 7 OR 8 OR 9 OR 10 OR 11 OR 12 OR 14 OR 15)) and 1 and 2</v>
      </c>
      <c r="F26" t="str">
        <f t="shared" si="3"/>
        <v>(13 AND (4 OR 5 OR 6 OR 7 OR 8 OR 9 OR 10 OR 11 OR 12 OR 14 OR 15)) and 1 and 2014*.dt.</v>
      </c>
      <c r="G26" t="str">
        <f t="shared" si="3"/>
        <v>(13 AND (4 OR 5 OR 6 OR 7 OR 8 OR 9 OR 10 OR 11 OR 12 OR 14 OR 15)) and 1 and 2015*.dt.</v>
      </c>
      <c r="H26" t="str">
        <f t="shared" si="3"/>
        <v>(13 AND (4 OR 5 OR 6 OR 7 OR 8 OR 9 OR 10 OR 11 OR 12 OR 14 OR 15)) and 1 and 2016*.dt.</v>
      </c>
      <c r="I26" t="str">
        <f t="shared" si="3"/>
        <v>(13 AND (4 OR 5 OR 6 OR 7 OR 8 OR 9 OR 10 OR 11 OR 12 OR 14 OR 15)) and 1 and 2017*.dt.</v>
      </c>
      <c r="J26" t="str">
        <f t="shared" si="3"/>
        <v>(13 AND (4 OR 5 OR 6 OR 7 OR 8 OR 9 OR 10 OR 11 OR 12 OR 14 OR 15)) and 1 and 2018*.dt.</v>
      </c>
      <c r="K26" t="str">
        <f t="shared" si="3"/>
        <v>(13 AND (4 OR 5 OR 6 OR 7 OR 8 OR 9 OR 10 OR 11 OR 12 OR 14 OR 15)) and 1 and 2019*.dt.</v>
      </c>
      <c r="L26" t="str">
        <f t="shared" si="3"/>
        <v>(13 AND (4 OR 5 OR 6 OR 7 OR 8 OR 9 OR 10 OR 11 OR 12 OR 14 OR 15)) and 1 and 2020*.dt.</v>
      </c>
      <c r="M26" t="str">
        <f t="shared" si="3"/>
        <v>(13 AND (4 OR 5 OR 6 OR 7 OR 8 OR 9 OR 10 OR 11 OR 12 OR 14 OR 15)) and 1 and 2021*.dt.</v>
      </c>
      <c r="N26" t="str">
        <f t="shared" si="3"/>
        <v>(13 AND (4 OR 5 OR 6 OR 7 OR 8 OR 9 OR 10 OR 11 OR 12 OR 14 OR 15)) and 1 and 2022*.dt.</v>
      </c>
      <c r="O26" t="str">
        <f t="shared" si="3"/>
        <v>(13 AND (4 OR 5 OR 6 OR 7 OR 8 OR 9 OR 10 OR 11 OR 12 OR 14 OR 15)) and 1 and 2023*.dt.</v>
      </c>
      <c r="P26" t="str">
        <f t="shared" si="4"/>
        <v>(13 AND (4 OR 5 OR 6 OR 7 OR 8 OR 9 OR 10 OR 11 OR 12 OR 14 OR 15)) and 1 and 2024*.dt.</v>
      </c>
    </row>
    <row r="27" spans="1:16" x14ac:dyDescent="0.25">
      <c r="A27" s="1">
        <v>26</v>
      </c>
      <c r="B27" t="s">
        <v>72</v>
      </c>
      <c r="C27" t="s">
        <v>59</v>
      </c>
      <c r="D27" t="str">
        <f t="shared" si="1"/>
        <v>(14 AND (4 OR 5 OR 6 OR 7 OR 8 OR 9 OR 10 OR 11 OR 12 OR 13 OR 15)) and 1</v>
      </c>
      <c r="E27" t="str">
        <f t="shared" si="2"/>
        <v>(14 AND (4 OR 5 OR 6 OR 7 OR 8 OR 9 OR 10 OR 11 OR 12 OR 13 OR 15)) and 1 and 2</v>
      </c>
      <c r="F27" t="str">
        <f t="shared" si="3"/>
        <v>(14 AND (4 OR 5 OR 6 OR 7 OR 8 OR 9 OR 10 OR 11 OR 12 OR 13 OR 15)) and 1 and 2014*.dt.</v>
      </c>
      <c r="G27" t="str">
        <f t="shared" si="3"/>
        <v>(14 AND (4 OR 5 OR 6 OR 7 OR 8 OR 9 OR 10 OR 11 OR 12 OR 13 OR 15)) and 1 and 2015*.dt.</v>
      </c>
      <c r="H27" t="str">
        <f t="shared" si="3"/>
        <v>(14 AND (4 OR 5 OR 6 OR 7 OR 8 OR 9 OR 10 OR 11 OR 12 OR 13 OR 15)) and 1 and 2016*.dt.</v>
      </c>
      <c r="I27" t="str">
        <f t="shared" si="3"/>
        <v>(14 AND (4 OR 5 OR 6 OR 7 OR 8 OR 9 OR 10 OR 11 OR 12 OR 13 OR 15)) and 1 and 2017*.dt.</v>
      </c>
      <c r="J27" t="str">
        <f t="shared" si="3"/>
        <v>(14 AND (4 OR 5 OR 6 OR 7 OR 8 OR 9 OR 10 OR 11 OR 12 OR 13 OR 15)) and 1 and 2018*.dt.</v>
      </c>
      <c r="K27" t="str">
        <f t="shared" si="3"/>
        <v>(14 AND (4 OR 5 OR 6 OR 7 OR 8 OR 9 OR 10 OR 11 OR 12 OR 13 OR 15)) and 1 and 2019*.dt.</v>
      </c>
      <c r="L27" t="str">
        <f t="shared" si="3"/>
        <v>(14 AND (4 OR 5 OR 6 OR 7 OR 8 OR 9 OR 10 OR 11 OR 12 OR 13 OR 15)) and 1 and 2020*.dt.</v>
      </c>
      <c r="M27" t="str">
        <f t="shared" si="3"/>
        <v>(14 AND (4 OR 5 OR 6 OR 7 OR 8 OR 9 OR 10 OR 11 OR 12 OR 13 OR 15)) and 1 and 2021*.dt.</v>
      </c>
      <c r="N27" t="str">
        <f t="shared" si="3"/>
        <v>(14 AND (4 OR 5 OR 6 OR 7 OR 8 OR 9 OR 10 OR 11 OR 12 OR 13 OR 15)) and 1 and 2022*.dt.</v>
      </c>
      <c r="O27" t="str">
        <f t="shared" si="3"/>
        <v>(14 AND (4 OR 5 OR 6 OR 7 OR 8 OR 9 OR 10 OR 11 OR 12 OR 13 OR 15)) and 1 and 2023*.dt.</v>
      </c>
      <c r="P27" t="str">
        <f t="shared" si="4"/>
        <v>(14 AND (4 OR 5 OR 6 OR 7 OR 8 OR 9 OR 10 OR 11 OR 12 OR 13 OR 15)) and 1 and 2024*.dt.</v>
      </c>
    </row>
    <row r="28" spans="1:16" x14ac:dyDescent="0.25">
      <c r="A28" s="1">
        <v>27</v>
      </c>
      <c r="B28" t="s">
        <v>73</v>
      </c>
      <c r="C28" t="s">
        <v>60</v>
      </c>
      <c r="D28" t="str">
        <f t="shared" si="1"/>
        <v>(15 AND (4 OR 5 OR 6 OR 7 OR 8 OR 9 OR 10 OR 11 OR 12 OR 13 OR 14)) and 1</v>
      </c>
      <c r="E28" t="str">
        <f t="shared" si="2"/>
        <v>(15 AND (4 OR 5 OR 6 OR 7 OR 8 OR 9 OR 10 OR 11 OR 12 OR 13 OR 14)) and 1 and 2</v>
      </c>
      <c r="F28" t="str">
        <f t="shared" si="3"/>
        <v>(15 AND (4 OR 5 OR 6 OR 7 OR 8 OR 9 OR 10 OR 11 OR 12 OR 13 OR 14)) and 1 and 2014*.dt.</v>
      </c>
      <c r="G28" t="str">
        <f t="shared" si="3"/>
        <v>(15 AND (4 OR 5 OR 6 OR 7 OR 8 OR 9 OR 10 OR 11 OR 12 OR 13 OR 14)) and 1 and 2015*.dt.</v>
      </c>
      <c r="H28" t="str">
        <f t="shared" si="3"/>
        <v>(15 AND (4 OR 5 OR 6 OR 7 OR 8 OR 9 OR 10 OR 11 OR 12 OR 13 OR 14)) and 1 and 2016*.dt.</v>
      </c>
      <c r="I28" t="str">
        <f t="shared" si="3"/>
        <v>(15 AND (4 OR 5 OR 6 OR 7 OR 8 OR 9 OR 10 OR 11 OR 12 OR 13 OR 14)) and 1 and 2017*.dt.</v>
      </c>
      <c r="J28" t="str">
        <f t="shared" si="3"/>
        <v>(15 AND (4 OR 5 OR 6 OR 7 OR 8 OR 9 OR 10 OR 11 OR 12 OR 13 OR 14)) and 1 and 2018*.dt.</v>
      </c>
      <c r="K28" t="str">
        <f t="shared" si="3"/>
        <v>(15 AND (4 OR 5 OR 6 OR 7 OR 8 OR 9 OR 10 OR 11 OR 12 OR 13 OR 14)) and 1 and 2019*.dt.</v>
      </c>
      <c r="L28" t="str">
        <f t="shared" si="3"/>
        <v>(15 AND (4 OR 5 OR 6 OR 7 OR 8 OR 9 OR 10 OR 11 OR 12 OR 13 OR 14)) and 1 and 2020*.dt.</v>
      </c>
      <c r="M28" t="str">
        <f t="shared" si="3"/>
        <v>(15 AND (4 OR 5 OR 6 OR 7 OR 8 OR 9 OR 10 OR 11 OR 12 OR 13 OR 14)) and 1 and 2021*.dt.</v>
      </c>
      <c r="N28" t="str">
        <f t="shared" si="3"/>
        <v>(15 AND (4 OR 5 OR 6 OR 7 OR 8 OR 9 OR 10 OR 11 OR 12 OR 13 OR 14)) and 1 and 2022*.dt.</v>
      </c>
      <c r="O28" t="str">
        <f t="shared" si="3"/>
        <v>(15 AND (4 OR 5 OR 6 OR 7 OR 8 OR 9 OR 10 OR 11 OR 12 OR 13 OR 14)) and 1 and 2023*.dt.</v>
      </c>
      <c r="P28" t="str">
        <f t="shared" si="4"/>
        <v>(15 AND (4 OR 5 OR 6 OR 7 OR 8 OR 9 OR 10 OR 11 OR 12 OR 13 OR 14)) and 1 and 2024*.dt.</v>
      </c>
    </row>
    <row r="29" spans="1:16" x14ac:dyDescent="0.25">
      <c r="A29" s="1">
        <v>28</v>
      </c>
      <c r="B29" t="s">
        <v>61</v>
      </c>
      <c r="C29" t="s">
        <v>48</v>
      </c>
      <c r="D29" t="str">
        <f t="shared" si="1"/>
        <v>(exp africa/ or exp americas/ or exp asia/ or exp europe/  or exp oceania/) and 1</v>
      </c>
      <c r="E29" t="str">
        <f t="shared" si="2"/>
        <v>(exp africa/ or exp americas/ or exp asia/ or exp europe/  or exp oceania/) and 1 and 2</v>
      </c>
      <c r="F29" t="str">
        <f t="shared" si="3"/>
        <v>(exp africa/ or exp americas/ or exp asia/ or exp europe/  or exp oceania/) and 1 and 2014*.dt.</v>
      </c>
      <c r="G29" t="str">
        <f t="shared" si="3"/>
        <v>(exp africa/ or exp americas/ or exp asia/ or exp europe/  or exp oceania/) and 1 and 2015*.dt.</v>
      </c>
      <c r="H29" t="str">
        <f t="shared" si="3"/>
        <v>(exp africa/ or exp americas/ or exp asia/ or exp europe/  or exp oceania/) and 1 and 2016*.dt.</v>
      </c>
      <c r="I29" t="str">
        <f t="shared" si="3"/>
        <v>(exp africa/ or exp americas/ or exp asia/ or exp europe/  or exp oceania/) and 1 and 2017*.dt.</v>
      </c>
      <c r="J29" t="str">
        <f t="shared" si="3"/>
        <v>(exp africa/ or exp americas/ or exp asia/ or exp europe/  or exp oceania/) and 1 and 2018*.dt.</v>
      </c>
      <c r="K29" t="str">
        <f t="shared" si="3"/>
        <v>(exp africa/ or exp americas/ or exp asia/ or exp europe/  or exp oceania/) and 1 and 2019*.dt.</v>
      </c>
      <c r="L29" t="str">
        <f t="shared" si="3"/>
        <v>(exp africa/ or exp americas/ or exp asia/ or exp europe/  or exp oceania/) and 1 and 2020*.dt.</v>
      </c>
      <c r="M29" t="str">
        <f t="shared" si="3"/>
        <v>(exp africa/ or exp americas/ or exp asia/ or exp europe/  or exp oceania/) and 1 and 2021*.dt.</v>
      </c>
      <c r="N29" t="str">
        <f t="shared" si="3"/>
        <v>(exp africa/ or exp americas/ or exp asia/ or exp europe/  or exp oceania/) and 1 and 2022*.dt.</v>
      </c>
      <c r="O29" t="str">
        <f t="shared" si="3"/>
        <v>(exp africa/ or exp americas/ or exp asia/ or exp europe/  or exp oceania/) and 1 and 2023*.dt.</v>
      </c>
      <c r="P29" t="str">
        <f t="shared" si="4"/>
        <v>(exp africa/ or exp americas/ or exp asia/ or exp europe/  or exp oceania/) and 1 and 2024*.dt.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C796-1EA5-49D1-A2EA-B9621C3C6D14}">
  <sheetPr>
    <tabColor theme="9" tint="-0.249977111117893"/>
  </sheetPr>
  <dimension ref="A1:O50"/>
  <sheetViews>
    <sheetView zoomScale="70" zoomScaleNormal="70" workbookViewId="0"/>
  </sheetViews>
  <sheetFormatPr defaultRowHeight="15" x14ac:dyDescent="0.25"/>
  <cols>
    <col min="1" max="1" width="28.42578125" customWidth="1"/>
    <col min="2" max="3" width="15.5703125" customWidth="1"/>
    <col min="4" max="4" width="16.85546875" customWidth="1"/>
    <col min="5" max="15" width="9.42578125" customWidth="1"/>
  </cols>
  <sheetData>
    <row r="1" spans="1:15" x14ac:dyDescent="0.25">
      <c r="A1" t="s">
        <v>22</v>
      </c>
      <c r="B1" t="s">
        <v>21</v>
      </c>
      <c r="C1" t="s">
        <v>2</v>
      </c>
      <c r="D1" t="s">
        <v>3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5" x14ac:dyDescent="0.25">
      <c r="A2" t="s">
        <v>74</v>
      </c>
      <c r="B2">
        <v>5139969</v>
      </c>
      <c r="C2">
        <v>27803</v>
      </c>
      <c r="D2">
        <v>19490</v>
      </c>
      <c r="E2">
        <v>1613</v>
      </c>
      <c r="F2">
        <v>1737</v>
      </c>
      <c r="G2">
        <v>1659</v>
      </c>
      <c r="H2">
        <v>1602</v>
      </c>
      <c r="I2">
        <v>1714</v>
      </c>
      <c r="J2">
        <v>1909</v>
      </c>
      <c r="K2">
        <v>2201</v>
      </c>
      <c r="L2">
        <v>1889</v>
      </c>
      <c r="M2">
        <v>1371</v>
      </c>
      <c r="N2">
        <v>1306</v>
      </c>
      <c r="O2">
        <v>2489</v>
      </c>
    </row>
    <row r="3" spans="1:15" x14ac:dyDescent="0.25">
      <c r="A3" t="s">
        <v>14</v>
      </c>
      <c r="B3">
        <v>1516089</v>
      </c>
      <c r="C3">
        <v>14875</v>
      </c>
      <c r="D3">
        <v>9539</v>
      </c>
      <c r="E3">
        <v>954</v>
      </c>
      <c r="F3">
        <v>960</v>
      </c>
      <c r="G3">
        <v>931</v>
      </c>
      <c r="H3">
        <v>812</v>
      </c>
      <c r="I3">
        <v>893</v>
      </c>
      <c r="J3">
        <v>915</v>
      </c>
      <c r="K3">
        <v>994</v>
      </c>
      <c r="L3">
        <v>851</v>
      </c>
      <c r="M3">
        <v>577</v>
      </c>
      <c r="N3">
        <v>609</v>
      </c>
      <c r="O3">
        <v>1043</v>
      </c>
    </row>
    <row r="4" spans="1:15" x14ac:dyDescent="0.25">
      <c r="A4" t="s">
        <v>37</v>
      </c>
      <c r="B4">
        <v>260726</v>
      </c>
      <c r="C4">
        <v>1274</v>
      </c>
      <c r="D4">
        <v>929</v>
      </c>
      <c r="E4">
        <v>74</v>
      </c>
      <c r="F4">
        <v>77</v>
      </c>
      <c r="G4">
        <v>69</v>
      </c>
      <c r="H4">
        <v>84</v>
      </c>
      <c r="I4">
        <v>77</v>
      </c>
      <c r="J4">
        <v>95</v>
      </c>
      <c r="K4">
        <v>109</v>
      </c>
      <c r="L4">
        <v>111</v>
      </c>
      <c r="M4">
        <v>76</v>
      </c>
      <c r="N4">
        <v>73</v>
      </c>
      <c r="O4">
        <v>84</v>
      </c>
    </row>
    <row r="5" spans="1:15" x14ac:dyDescent="0.25">
      <c r="A5" t="s">
        <v>9</v>
      </c>
      <c r="B5">
        <v>402267</v>
      </c>
      <c r="C5">
        <v>2330</v>
      </c>
      <c r="D5">
        <v>1819</v>
      </c>
      <c r="E5">
        <v>134</v>
      </c>
      <c r="F5">
        <v>151</v>
      </c>
      <c r="G5">
        <v>151</v>
      </c>
      <c r="H5">
        <v>156</v>
      </c>
      <c r="I5">
        <v>162</v>
      </c>
      <c r="J5">
        <v>194</v>
      </c>
      <c r="K5">
        <v>191</v>
      </c>
      <c r="L5">
        <v>178</v>
      </c>
      <c r="M5">
        <v>123</v>
      </c>
      <c r="N5">
        <v>112</v>
      </c>
      <c r="O5">
        <v>267</v>
      </c>
    </row>
    <row r="6" spans="1:15" x14ac:dyDescent="0.25">
      <c r="A6" t="s">
        <v>38</v>
      </c>
      <c r="B6">
        <v>1179722</v>
      </c>
      <c r="C6">
        <v>4501</v>
      </c>
      <c r="D6">
        <v>3136</v>
      </c>
      <c r="E6">
        <v>273</v>
      </c>
      <c r="F6">
        <v>313</v>
      </c>
      <c r="G6">
        <v>287</v>
      </c>
      <c r="H6">
        <v>269</v>
      </c>
      <c r="I6">
        <v>272</v>
      </c>
      <c r="J6">
        <v>273</v>
      </c>
      <c r="K6">
        <v>335</v>
      </c>
      <c r="L6">
        <v>278</v>
      </c>
      <c r="M6">
        <v>201</v>
      </c>
      <c r="N6">
        <v>166</v>
      </c>
      <c r="O6">
        <v>469</v>
      </c>
    </row>
    <row r="7" spans="1:15" x14ac:dyDescent="0.25">
      <c r="A7" t="s">
        <v>40</v>
      </c>
      <c r="B7">
        <v>308324</v>
      </c>
      <c r="C7">
        <v>1015</v>
      </c>
      <c r="D7">
        <v>927</v>
      </c>
      <c r="E7">
        <v>14</v>
      </c>
      <c r="F7">
        <v>31</v>
      </c>
      <c r="G7">
        <v>32</v>
      </c>
      <c r="H7">
        <v>47</v>
      </c>
      <c r="I7">
        <v>75</v>
      </c>
      <c r="J7">
        <v>99</v>
      </c>
      <c r="K7">
        <v>182</v>
      </c>
      <c r="L7">
        <v>128</v>
      </c>
      <c r="M7">
        <v>80</v>
      </c>
      <c r="N7">
        <v>74</v>
      </c>
      <c r="O7">
        <v>165</v>
      </c>
    </row>
    <row r="8" spans="1:15" x14ac:dyDescent="0.25">
      <c r="A8" t="s">
        <v>41</v>
      </c>
      <c r="B8">
        <v>278100</v>
      </c>
      <c r="C8">
        <v>1032</v>
      </c>
      <c r="D8">
        <v>755</v>
      </c>
      <c r="E8">
        <v>42</v>
      </c>
      <c r="F8">
        <v>63</v>
      </c>
      <c r="G8">
        <v>71</v>
      </c>
      <c r="H8">
        <v>51</v>
      </c>
      <c r="I8">
        <v>68</v>
      </c>
      <c r="J8">
        <v>96</v>
      </c>
      <c r="K8">
        <v>80</v>
      </c>
      <c r="L8">
        <v>87</v>
      </c>
      <c r="M8">
        <v>47</v>
      </c>
      <c r="N8">
        <v>43</v>
      </c>
      <c r="O8">
        <v>107</v>
      </c>
    </row>
    <row r="9" spans="1:15" x14ac:dyDescent="0.25">
      <c r="A9" t="s">
        <v>6</v>
      </c>
      <c r="B9">
        <v>186785</v>
      </c>
      <c r="C9">
        <v>294</v>
      </c>
      <c r="D9">
        <v>256</v>
      </c>
      <c r="E9">
        <v>6</v>
      </c>
      <c r="F9">
        <v>8</v>
      </c>
      <c r="G9">
        <v>14</v>
      </c>
      <c r="H9">
        <v>24</v>
      </c>
      <c r="I9">
        <v>13</v>
      </c>
      <c r="J9">
        <v>25</v>
      </c>
      <c r="K9">
        <v>35</v>
      </c>
      <c r="L9">
        <v>25</v>
      </c>
      <c r="M9">
        <v>33</v>
      </c>
      <c r="N9">
        <v>33</v>
      </c>
      <c r="O9">
        <v>40</v>
      </c>
    </row>
    <row r="10" spans="1:15" x14ac:dyDescent="0.25">
      <c r="A10" t="s">
        <v>42</v>
      </c>
      <c r="B10">
        <v>121253</v>
      </c>
      <c r="C10">
        <v>276</v>
      </c>
      <c r="D10">
        <v>239</v>
      </c>
      <c r="E10">
        <v>6</v>
      </c>
      <c r="F10">
        <v>4</v>
      </c>
      <c r="G10">
        <v>18</v>
      </c>
      <c r="H10">
        <v>17</v>
      </c>
      <c r="I10">
        <v>25</v>
      </c>
      <c r="J10">
        <v>29</v>
      </c>
      <c r="K10">
        <v>37</v>
      </c>
      <c r="L10">
        <v>25</v>
      </c>
      <c r="M10">
        <v>23</v>
      </c>
      <c r="N10">
        <v>20</v>
      </c>
      <c r="O10">
        <v>35</v>
      </c>
    </row>
    <row r="11" spans="1:15" x14ac:dyDescent="0.25">
      <c r="A11" t="s">
        <v>39</v>
      </c>
      <c r="B11">
        <v>349335</v>
      </c>
      <c r="C11">
        <v>576</v>
      </c>
      <c r="D11">
        <v>463</v>
      </c>
      <c r="E11">
        <v>29</v>
      </c>
      <c r="F11">
        <v>29</v>
      </c>
      <c r="G11">
        <v>24</v>
      </c>
      <c r="H11">
        <v>36</v>
      </c>
      <c r="I11">
        <v>39</v>
      </c>
      <c r="J11">
        <v>41</v>
      </c>
      <c r="K11">
        <v>64</v>
      </c>
      <c r="L11">
        <v>53</v>
      </c>
      <c r="M11">
        <v>46</v>
      </c>
      <c r="N11">
        <v>38</v>
      </c>
      <c r="O11">
        <v>64</v>
      </c>
    </row>
    <row r="12" spans="1:15" x14ac:dyDescent="0.25">
      <c r="A12" t="s">
        <v>11</v>
      </c>
      <c r="B12">
        <v>175318</v>
      </c>
      <c r="C12">
        <v>876</v>
      </c>
      <c r="D12">
        <v>743</v>
      </c>
      <c r="E12">
        <v>44</v>
      </c>
      <c r="F12">
        <v>33</v>
      </c>
      <c r="G12">
        <v>34</v>
      </c>
      <c r="H12">
        <v>70</v>
      </c>
      <c r="I12">
        <v>58</v>
      </c>
      <c r="J12">
        <v>67</v>
      </c>
      <c r="K12">
        <v>108</v>
      </c>
      <c r="L12">
        <v>90</v>
      </c>
      <c r="M12">
        <v>59</v>
      </c>
      <c r="N12">
        <v>63</v>
      </c>
      <c r="O12">
        <v>117</v>
      </c>
    </row>
    <row r="13" spans="1:15" x14ac:dyDescent="0.25">
      <c r="A13" t="s">
        <v>15</v>
      </c>
      <c r="B13">
        <v>219498</v>
      </c>
      <c r="C13">
        <v>1075</v>
      </c>
      <c r="D13">
        <v>856</v>
      </c>
      <c r="E13">
        <v>65</v>
      </c>
      <c r="F13">
        <v>57</v>
      </c>
      <c r="G13">
        <v>58</v>
      </c>
      <c r="H13">
        <v>76</v>
      </c>
      <c r="I13">
        <v>56</v>
      </c>
      <c r="J13">
        <v>91</v>
      </c>
      <c r="K13">
        <v>72</v>
      </c>
      <c r="L13">
        <v>83</v>
      </c>
      <c r="M13">
        <v>96</v>
      </c>
      <c r="N13">
        <v>87</v>
      </c>
      <c r="O13">
        <v>115</v>
      </c>
    </row>
    <row r="14" spans="1:15" x14ac:dyDescent="0.25">
      <c r="A14" t="s">
        <v>43</v>
      </c>
      <c r="B14">
        <v>287601</v>
      </c>
      <c r="C14">
        <v>440</v>
      </c>
      <c r="D14">
        <v>360</v>
      </c>
      <c r="E14">
        <v>17</v>
      </c>
      <c r="F14">
        <v>43</v>
      </c>
      <c r="G14">
        <v>26</v>
      </c>
      <c r="H14">
        <v>17</v>
      </c>
      <c r="I14">
        <v>32</v>
      </c>
      <c r="J14">
        <v>33</v>
      </c>
      <c r="K14">
        <v>61</v>
      </c>
      <c r="L14">
        <v>32</v>
      </c>
      <c r="M14">
        <v>36</v>
      </c>
      <c r="N14">
        <v>24</v>
      </c>
      <c r="O14">
        <v>39</v>
      </c>
    </row>
    <row r="15" spans="1:15" x14ac:dyDescent="0.25">
      <c r="A15" t="s">
        <v>62</v>
      </c>
      <c r="B15">
        <v>120641</v>
      </c>
      <c r="C15">
        <v>330</v>
      </c>
      <c r="D15">
        <v>217</v>
      </c>
      <c r="E15">
        <v>22</v>
      </c>
      <c r="F15">
        <v>14</v>
      </c>
      <c r="G15">
        <v>29</v>
      </c>
      <c r="H15">
        <v>17</v>
      </c>
      <c r="I15">
        <v>27</v>
      </c>
      <c r="J15">
        <v>23</v>
      </c>
      <c r="K15">
        <v>21</v>
      </c>
      <c r="L15">
        <v>21</v>
      </c>
      <c r="M15">
        <v>14</v>
      </c>
      <c r="N15">
        <v>12</v>
      </c>
      <c r="O15">
        <v>17</v>
      </c>
    </row>
    <row r="16" spans="1:15" x14ac:dyDescent="0.25">
      <c r="A16" t="s">
        <v>64</v>
      </c>
      <c r="B16">
        <v>56803</v>
      </c>
      <c r="C16">
        <v>147</v>
      </c>
      <c r="D16">
        <v>99</v>
      </c>
      <c r="E16">
        <v>6</v>
      </c>
      <c r="F16">
        <v>6</v>
      </c>
      <c r="G16">
        <v>10</v>
      </c>
      <c r="H16">
        <v>6</v>
      </c>
      <c r="I16">
        <v>11</v>
      </c>
      <c r="J16">
        <v>12</v>
      </c>
      <c r="K16">
        <v>9</v>
      </c>
      <c r="L16">
        <v>12</v>
      </c>
      <c r="M16">
        <v>8</v>
      </c>
      <c r="N16">
        <v>8</v>
      </c>
      <c r="O16">
        <v>11</v>
      </c>
    </row>
    <row r="17" spans="1:15" x14ac:dyDescent="0.25">
      <c r="A17" t="s">
        <v>65</v>
      </c>
      <c r="B17">
        <v>50129</v>
      </c>
      <c r="C17">
        <v>152</v>
      </c>
      <c r="D17">
        <v>111</v>
      </c>
      <c r="E17">
        <v>13</v>
      </c>
      <c r="F17">
        <v>3</v>
      </c>
      <c r="G17">
        <v>15</v>
      </c>
      <c r="H17">
        <v>13</v>
      </c>
      <c r="I17">
        <v>9</v>
      </c>
      <c r="J17">
        <v>10</v>
      </c>
      <c r="K17">
        <v>8</v>
      </c>
      <c r="L17">
        <v>10</v>
      </c>
      <c r="M17">
        <v>4</v>
      </c>
      <c r="N17">
        <v>9</v>
      </c>
      <c r="O17">
        <v>17</v>
      </c>
    </row>
    <row r="18" spans="1:15" x14ac:dyDescent="0.25">
      <c r="A18" t="s">
        <v>66</v>
      </c>
      <c r="B18">
        <v>107366</v>
      </c>
      <c r="C18">
        <v>324</v>
      </c>
      <c r="D18">
        <v>238</v>
      </c>
      <c r="E18">
        <v>21</v>
      </c>
      <c r="F18">
        <v>11</v>
      </c>
      <c r="G18">
        <v>22</v>
      </c>
      <c r="H18">
        <v>34</v>
      </c>
      <c r="I18">
        <v>18</v>
      </c>
      <c r="J18">
        <v>17</v>
      </c>
      <c r="K18">
        <v>31</v>
      </c>
      <c r="L18">
        <v>24</v>
      </c>
      <c r="M18">
        <v>9</v>
      </c>
      <c r="N18">
        <v>20</v>
      </c>
      <c r="O18">
        <v>31</v>
      </c>
    </row>
    <row r="19" spans="1:15" x14ac:dyDescent="0.25">
      <c r="A19" t="s">
        <v>67</v>
      </c>
      <c r="B19">
        <v>25157</v>
      </c>
      <c r="C19">
        <v>34</v>
      </c>
      <c r="D19">
        <v>24</v>
      </c>
      <c r="E19">
        <v>0</v>
      </c>
      <c r="F19">
        <v>1</v>
      </c>
      <c r="G19">
        <v>4</v>
      </c>
      <c r="H19">
        <v>1</v>
      </c>
      <c r="I19">
        <v>5</v>
      </c>
      <c r="J19">
        <v>4</v>
      </c>
      <c r="K19">
        <v>1</v>
      </c>
      <c r="L19">
        <v>4</v>
      </c>
      <c r="M19">
        <v>1</v>
      </c>
      <c r="N19">
        <v>1</v>
      </c>
      <c r="O19">
        <v>2</v>
      </c>
    </row>
    <row r="20" spans="1:15" x14ac:dyDescent="0.25">
      <c r="A20" t="s">
        <v>68</v>
      </c>
      <c r="B20">
        <v>28361</v>
      </c>
      <c r="C20">
        <v>55</v>
      </c>
      <c r="D20">
        <v>41</v>
      </c>
      <c r="E20">
        <v>3</v>
      </c>
      <c r="F20">
        <v>2</v>
      </c>
      <c r="G20">
        <v>5</v>
      </c>
      <c r="H20">
        <v>1</v>
      </c>
      <c r="I20">
        <v>7</v>
      </c>
      <c r="J20">
        <v>6</v>
      </c>
      <c r="K20">
        <v>5</v>
      </c>
      <c r="L20">
        <v>5</v>
      </c>
      <c r="M20">
        <v>3</v>
      </c>
      <c r="N20">
        <v>1</v>
      </c>
      <c r="O20">
        <v>3</v>
      </c>
    </row>
    <row r="21" spans="1:15" x14ac:dyDescent="0.25">
      <c r="A21" t="s">
        <v>69</v>
      </c>
      <c r="B21">
        <v>19558</v>
      </c>
      <c r="C21">
        <v>32</v>
      </c>
      <c r="D21">
        <v>24</v>
      </c>
      <c r="E21">
        <v>2</v>
      </c>
      <c r="F21">
        <v>1</v>
      </c>
      <c r="G21">
        <v>3</v>
      </c>
      <c r="H21">
        <v>2</v>
      </c>
      <c r="I21">
        <v>1</v>
      </c>
      <c r="J21">
        <v>1</v>
      </c>
      <c r="K21">
        <v>4</v>
      </c>
      <c r="L21">
        <v>2</v>
      </c>
      <c r="M21">
        <v>2</v>
      </c>
      <c r="N21">
        <v>2</v>
      </c>
      <c r="O21">
        <v>4</v>
      </c>
    </row>
    <row r="22" spans="1:15" x14ac:dyDescent="0.25">
      <c r="A22" t="s">
        <v>70</v>
      </c>
      <c r="B22">
        <v>20754</v>
      </c>
      <c r="C22">
        <v>30</v>
      </c>
      <c r="D22">
        <v>22</v>
      </c>
      <c r="E22">
        <v>1</v>
      </c>
      <c r="F22">
        <v>2</v>
      </c>
      <c r="G22">
        <v>3</v>
      </c>
      <c r="H22">
        <v>3</v>
      </c>
      <c r="I22">
        <v>2</v>
      </c>
      <c r="J22">
        <v>3</v>
      </c>
      <c r="K22">
        <v>0</v>
      </c>
      <c r="L22">
        <v>3</v>
      </c>
      <c r="M22">
        <v>1</v>
      </c>
      <c r="N22">
        <v>2</v>
      </c>
      <c r="O22">
        <v>2</v>
      </c>
    </row>
    <row r="23" spans="1:15" x14ac:dyDescent="0.25">
      <c r="A23" t="s">
        <v>63</v>
      </c>
      <c r="B23">
        <v>38952</v>
      </c>
      <c r="C23">
        <v>83</v>
      </c>
      <c r="D23">
        <v>64</v>
      </c>
      <c r="E23">
        <v>6</v>
      </c>
      <c r="F23">
        <v>6</v>
      </c>
      <c r="G23">
        <v>4</v>
      </c>
      <c r="H23">
        <v>4</v>
      </c>
      <c r="I23">
        <v>7</v>
      </c>
      <c r="J23">
        <v>4</v>
      </c>
      <c r="K23">
        <v>16</v>
      </c>
      <c r="L23">
        <v>4</v>
      </c>
      <c r="M23">
        <v>5</v>
      </c>
      <c r="N23">
        <v>5</v>
      </c>
      <c r="O23">
        <v>3</v>
      </c>
    </row>
    <row r="24" spans="1:15" x14ac:dyDescent="0.25">
      <c r="A24" t="s">
        <v>71</v>
      </c>
      <c r="B24">
        <v>20831</v>
      </c>
      <c r="C24">
        <v>126</v>
      </c>
      <c r="D24">
        <v>101</v>
      </c>
      <c r="E24">
        <v>6</v>
      </c>
      <c r="F24">
        <v>5</v>
      </c>
      <c r="G24">
        <v>3</v>
      </c>
      <c r="H24">
        <v>17</v>
      </c>
      <c r="I24">
        <v>9</v>
      </c>
      <c r="J24">
        <v>11</v>
      </c>
      <c r="K24">
        <v>20</v>
      </c>
      <c r="L24">
        <v>7</v>
      </c>
      <c r="M24">
        <v>2</v>
      </c>
      <c r="N24">
        <v>9</v>
      </c>
      <c r="O24">
        <v>12</v>
      </c>
    </row>
    <row r="25" spans="1:15" x14ac:dyDescent="0.25">
      <c r="A25" t="s">
        <v>72</v>
      </c>
      <c r="B25">
        <v>24364</v>
      </c>
      <c r="C25">
        <v>68</v>
      </c>
      <c r="D25">
        <v>41</v>
      </c>
      <c r="E25">
        <v>2</v>
      </c>
      <c r="F25">
        <v>3</v>
      </c>
      <c r="G25">
        <v>5</v>
      </c>
      <c r="H25">
        <v>7</v>
      </c>
      <c r="I25">
        <v>4</v>
      </c>
      <c r="J25">
        <v>2</v>
      </c>
      <c r="K25">
        <v>3</v>
      </c>
      <c r="L25">
        <v>7</v>
      </c>
      <c r="M25">
        <v>2</v>
      </c>
      <c r="N25">
        <v>3</v>
      </c>
      <c r="O25">
        <v>3</v>
      </c>
    </row>
    <row r="26" spans="1:15" x14ac:dyDescent="0.25">
      <c r="A26" t="s">
        <v>73</v>
      </c>
      <c r="B26">
        <v>39083</v>
      </c>
      <c r="C26">
        <v>46</v>
      </c>
      <c r="D26">
        <v>31</v>
      </c>
      <c r="E26">
        <v>4</v>
      </c>
      <c r="F26">
        <v>4</v>
      </c>
      <c r="G26">
        <v>4</v>
      </c>
      <c r="H26">
        <v>3</v>
      </c>
      <c r="I26">
        <v>5</v>
      </c>
      <c r="J26">
        <v>1</v>
      </c>
      <c r="K26">
        <v>5</v>
      </c>
      <c r="L26">
        <v>3</v>
      </c>
      <c r="M26">
        <v>1</v>
      </c>
      <c r="N26">
        <v>0</v>
      </c>
      <c r="O26">
        <v>1</v>
      </c>
    </row>
    <row r="27" spans="1:15" x14ac:dyDescent="0.25">
      <c r="A27" t="s">
        <v>61</v>
      </c>
      <c r="B27">
        <v>5023991</v>
      </c>
      <c r="C27">
        <v>27784</v>
      </c>
      <c r="D27">
        <v>19473</v>
      </c>
      <c r="E27">
        <v>1613</v>
      </c>
      <c r="F27">
        <v>1737</v>
      </c>
      <c r="G27">
        <v>1658</v>
      </c>
      <c r="H27">
        <v>1602</v>
      </c>
      <c r="I27">
        <v>1714</v>
      </c>
      <c r="J27">
        <v>1906</v>
      </c>
      <c r="K27">
        <v>2197</v>
      </c>
      <c r="L27">
        <v>1883</v>
      </c>
      <c r="M27">
        <v>1369</v>
      </c>
      <c r="N27">
        <v>1305</v>
      </c>
      <c r="O27">
        <v>2489</v>
      </c>
    </row>
    <row r="29" spans="1:15" x14ac:dyDescent="0.25">
      <c r="A29" t="s">
        <v>100</v>
      </c>
    </row>
    <row r="31" spans="1:15" x14ac:dyDescent="0.25">
      <c r="A31" s="3" t="s">
        <v>22</v>
      </c>
      <c r="B31" s="3" t="s">
        <v>23</v>
      </c>
      <c r="C31" s="3" t="s">
        <v>24</v>
      </c>
      <c r="D31" s="3" t="s">
        <v>25</v>
      </c>
      <c r="E31" s="3" t="s">
        <v>26</v>
      </c>
      <c r="F31" s="3" t="s">
        <v>27</v>
      </c>
      <c r="G31" s="3" t="s">
        <v>28</v>
      </c>
      <c r="H31" s="3" t="s">
        <v>29</v>
      </c>
      <c r="I31" s="3" t="s">
        <v>30</v>
      </c>
      <c r="J31" s="3" t="s">
        <v>31</v>
      </c>
      <c r="K31" s="3" t="s">
        <v>32</v>
      </c>
      <c r="L31" s="3" t="s">
        <v>33</v>
      </c>
    </row>
    <row r="32" spans="1:15" x14ac:dyDescent="0.25">
      <c r="A32" t="s">
        <v>75</v>
      </c>
      <c r="B32">
        <f t="shared" ref="B32:B42" si="0">E3-E15</f>
        <v>932</v>
      </c>
      <c r="C32">
        <f t="shared" ref="C32:C42" si="1">F3-F15</f>
        <v>946</v>
      </c>
      <c r="D32">
        <f t="shared" ref="D32:D42" si="2">G3-G15</f>
        <v>902</v>
      </c>
      <c r="E32">
        <f t="shared" ref="E32:E42" si="3">H3-H15</f>
        <v>795</v>
      </c>
      <c r="F32">
        <f t="shared" ref="F32:F42" si="4">I3-I15</f>
        <v>866</v>
      </c>
      <c r="G32">
        <f t="shared" ref="G32:G42" si="5">J3-J15</f>
        <v>892</v>
      </c>
      <c r="H32">
        <f t="shared" ref="H32:H42" si="6">K3-K15</f>
        <v>973</v>
      </c>
      <c r="I32">
        <f t="shared" ref="I32:I42" si="7">L3-L15</f>
        <v>830</v>
      </c>
      <c r="J32">
        <f t="shared" ref="J32:J42" si="8">M3-M15</f>
        <v>563</v>
      </c>
      <c r="K32">
        <f t="shared" ref="K32:K42" si="9">N3-N15</f>
        <v>597</v>
      </c>
      <c r="L32">
        <f t="shared" ref="L32:L42" si="10">O3-O15</f>
        <v>1026</v>
      </c>
    </row>
    <row r="33" spans="1:12" x14ac:dyDescent="0.25">
      <c r="A33" t="s">
        <v>37</v>
      </c>
      <c r="B33">
        <f t="shared" si="0"/>
        <v>68</v>
      </c>
      <c r="C33">
        <f t="shared" si="1"/>
        <v>71</v>
      </c>
      <c r="D33">
        <f t="shared" si="2"/>
        <v>59</v>
      </c>
      <c r="E33">
        <f t="shared" si="3"/>
        <v>78</v>
      </c>
      <c r="F33">
        <f t="shared" si="4"/>
        <v>66</v>
      </c>
      <c r="G33">
        <f t="shared" si="5"/>
        <v>83</v>
      </c>
      <c r="H33">
        <f t="shared" si="6"/>
        <v>100</v>
      </c>
      <c r="I33">
        <f t="shared" si="7"/>
        <v>99</v>
      </c>
      <c r="J33">
        <f t="shared" si="8"/>
        <v>68</v>
      </c>
      <c r="K33">
        <f t="shared" si="9"/>
        <v>65</v>
      </c>
      <c r="L33">
        <f t="shared" si="10"/>
        <v>73</v>
      </c>
    </row>
    <row r="34" spans="1:12" x14ac:dyDescent="0.25">
      <c r="A34" t="s">
        <v>76</v>
      </c>
      <c r="B34">
        <f t="shared" si="0"/>
        <v>121</v>
      </c>
      <c r="C34">
        <f t="shared" si="1"/>
        <v>148</v>
      </c>
      <c r="D34">
        <f t="shared" si="2"/>
        <v>136</v>
      </c>
      <c r="E34">
        <f t="shared" si="3"/>
        <v>143</v>
      </c>
      <c r="F34">
        <f t="shared" si="4"/>
        <v>153</v>
      </c>
      <c r="G34">
        <f t="shared" si="5"/>
        <v>184</v>
      </c>
      <c r="H34">
        <f t="shared" si="6"/>
        <v>183</v>
      </c>
      <c r="I34">
        <f t="shared" si="7"/>
        <v>168</v>
      </c>
      <c r="J34">
        <f t="shared" si="8"/>
        <v>119</v>
      </c>
      <c r="K34">
        <f t="shared" si="9"/>
        <v>103</v>
      </c>
      <c r="L34">
        <f t="shared" si="10"/>
        <v>250</v>
      </c>
    </row>
    <row r="35" spans="1:12" x14ac:dyDescent="0.25">
      <c r="A35" t="s">
        <v>38</v>
      </c>
      <c r="B35">
        <f t="shared" si="0"/>
        <v>252</v>
      </c>
      <c r="C35">
        <f t="shared" si="1"/>
        <v>302</v>
      </c>
      <c r="D35">
        <f t="shared" si="2"/>
        <v>265</v>
      </c>
      <c r="E35">
        <f t="shared" si="3"/>
        <v>235</v>
      </c>
      <c r="F35">
        <f t="shared" si="4"/>
        <v>254</v>
      </c>
      <c r="G35">
        <f t="shared" si="5"/>
        <v>256</v>
      </c>
      <c r="H35">
        <f t="shared" si="6"/>
        <v>304</v>
      </c>
      <c r="I35">
        <f t="shared" si="7"/>
        <v>254</v>
      </c>
      <c r="J35">
        <f t="shared" si="8"/>
        <v>192</v>
      </c>
      <c r="K35">
        <f t="shared" si="9"/>
        <v>146</v>
      </c>
      <c r="L35">
        <f t="shared" si="10"/>
        <v>438</v>
      </c>
    </row>
    <row r="36" spans="1:12" x14ac:dyDescent="0.25">
      <c r="A36" t="s">
        <v>40</v>
      </c>
      <c r="B36">
        <f t="shared" si="0"/>
        <v>14</v>
      </c>
      <c r="C36">
        <f t="shared" si="1"/>
        <v>30</v>
      </c>
      <c r="D36">
        <f t="shared" si="2"/>
        <v>28</v>
      </c>
      <c r="E36">
        <f t="shared" si="3"/>
        <v>46</v>
      </c>
      <c r="F36">
        <f t="shared" si="4"/>
        <v>70</v>
      </c>
      <c r="G36">
        <f t="shared" si="5"/>
        <v>95</v>
      </c>
      <c r="H36">
        <f t="shared" si="6"/>
        <v>181</v>
      </c>
      <c r="I36">
        <f t="shared" si="7"/>
        <v>124</v>
      </c>
      <c r="J36">
        <f t="shared" si="8"/>
        <v>79</v>
      </c>
      <c r="K36">
        <f t="shared" si="9"/>
        <v>73</v>
      </c>
      <c r="L36">
        <f t="shared" si="10"/>
        <v>163</v>
      </c>
    </row>
    <row r="37" spans="1:12" x14ac:dyDescent="0.25">
      <c r="A37" t="s">
        <v>41</v>
      </c>
      <c r="B37">
        <f t="shared" si="0"/>
        <v>39</v>
      </c>
      <c r="C37">
        <f t="shared" si="1"/>
        <v>61</v>
      </c>
      <c r="D37">
        <f t="shared" si="2"/>
        <v>66</v>
      </c>
      <c r="E37">
        <f t="shared" si="3"/>
        <v>50</v>
      </c>
      <c r="F37">
        <f t="shared" si="4"/>
        <v>61</v>
      </c>
      <c r="G37">
        <f t="shared" si="5"/>
        <v>90</v>
      </c>
      <c r="H37">
        <f t="shared" si="6"/>
        <v>75</v>
      </c>
      <c r="I37">
        <f t="shared" si="7"/>
        <v>82</v>
      </c>
      <c r="J37">
        <f t="shared" si="8"/>
        <v>44</v>
      </c>
      <c r="K37">
        <f t="shared" si="9"/>
        <v>42</v>
      </c>
      <c r="L37">
        <f t="shared" si="10"/>
        <v>104</v>
      </c>
    </row>
    <row r="38" spans="1:12" x14ac:dyDescent="0.25">
      <c r="A38" t="s">
        <v>6</v>
      </c>
      <c r="B38">
        <f t="shared" si="0"/>
        <v>4</v>
      </c>
      <c r="C38">
        <f t="shared" si="1"/>
        <v>7</v>
      </c>
      <c r="D38">
        <f t="shared" si="2"/>
        <v>11</v>
      </c>
      <c r="E38">
        <f t="shared" si="3"/>
        <v>22</v>
      </c>
      <c r="F38">
        <f t="shared" si="4"/>
        <v>12</v>
      </c>
      <c r="G38">
        <f t="shared" si="5"/>
        <v>24</v>
      </c>
      <c r="H38">
        <f t="shared" si="6"/>
        <v>31</v>
      </c>
      <c r="I38">
        <f t="shared" si="7"/>
        <v>23</v>
      </c>
      <c r="J38">
        <f t="shared" si="8"/>
        <v>31</v>
      </c>
      <c r="K38">
        <f t="shared" si="9"/>
        <v>31</v>
      </c>
      <c r="L38">
        <f t="shared" si="10"/>
        <v>36</v>
      </c>
    </row>
    <row r="39" spans="1:12" x14ac:dyDescent="0.25">
      <c r="A39" t="s">
        <v>42</v>
      </c>
      <c r="B39">
        <f t="shared" si="0"/>
        <v>5</v>
      </c>
      <c r="C39">
        <f t="shared" si="1"/>
        <v>2</v>
      </c>
      <c r="D39">
        <f t="shared" si="2"/>
        <v>15</v>
      </c>
      <c r="E39">
        <f t="shared" si="3"/>
        <v>14</v>
      </c>
      <c r="F39">
        <f t="shared" si="4"/>
        <v>23</v>
      </c>
      <c r="G39">
        <f t="shared" si="5"/>
        <v>26</v>
      </c>
      <c r="H39">
        <f t="shared" si="6"/>
        <v>37</v>
      </c>
      <c r="I39">
        <f t="shared" si="7"/>
        <v>22</v>
      </c>
      <c r="J39">
        <f t="shared" si="8"/>
        <v>22</v>
      </c>
      <c r="K39">
        <f t="shared" si="9"/>
        <v>18</v>
      </c>
      <c r="L39">
        <f t="shared" si="10"/>
        <v>33</v>
      </c>
    </row>
    <row r="40" spans="1:12" x14ac:dyDescent="0.25">
      <c r="A40" t="s">
        <v>39</v>
      </c>
      <c r="B40">
        <f t="shared" si="0"/>
        <v>23</v>
      </c>
      <c r="C40">
        <f t="shared" si="1"/>
        <v>23</v>
      </c>
      <c r="D40">
        <f t="shared" si="2"/>
        <v>20</v>
      </c>
      <c r="E40">
        <f t="shared" si="3"/>
        <v>32</v>
      </c>
      <c r="F40">
        <f t="shared" si="4"/>
        <v>32</v>
      </c>
      <c r="G40">
        <f t="shared" si="5"/>
        <v>37</v>
      </c>
      <c r="H40">
        <f t="shared" si="6"/>
        <v>48</v>
      </c>
      <c r="I40">
        <f t="shared" si="7"/>
        <v>49</v>
      </c>
      <c r="J40">
        <f t="shared" si="8"/>
        <v>41</v>
      </c>
      <c r="K40">
        <f t="shared" si="9"/>
        <v>33</v>
      </c>
      <c r="L40">
        <f t="shared" si="10"/>
        <v>61</v>
      </c>
    </row>
    <row r="41" spans="1:12" x14ac:dyDescent="0.25">
      <c r="A41" t="s">
        <v>11</v>
      </c>
      <c r="B41">
        <f t="shared" si="0"/>
        <v>38</v>
      </c>
      <c r="C41">
        <f t="shared" si="1"/>
        <v>28</v>
      </c>
      <c r="D41">
        <f t="shared" si="2"/>
        <v>31</v>
      </c>
      <c r="E41">
        <f t="shared" si="3"/>
        <v>53</v>
      </c>
      <c r="F41">
        <f t="shared" si="4"/>
        <v>49</v>
      </c>
      <c r="G41">
        <f t="shared" si="5"/>
        <v>56</v>
      </c>
      <c r="H41">
        <f t="shared" si="6"/>
        <v>88</v>
      </c>
      <c r="I41">
        <f t="shared" si="7"/>
        <v>83</v>
      </c>
      <c r="J41">
        <f t="shared" si="8"/>
        <v>57</v>
      </c>
      <c r="K41">
        <f t="shared" si="9"/>
        <v>54</v>
      </c>
      <c r="L41">
        <f t="shared" si="10"/>
        <v>105</v>
      </c>
    </row>
    <row r="42" spans="1:12" x14ac:dyDescent="0.25">
      <c r="A42" t="s">
        <v>15</v>
      </c>
      <c r="B42">
        <f t="shared" si="0"/>
        <v>63</v>
      </c>
      <c r="C42">
        <f t="shared" si="1"/>
        <v>54</v>
      </c>
      <c r="D42">
        <f t="shared" si="2"/>
        <v>53</v>
      </c>
      <c r="E42">
        <f t="shared" si="3"/>
        <v>69</v>
      </c>
      <c r="F42">
        <f t="shared" si="4"/>
        <v>52</v>
      </c>
      <c r="G42">
        <f t="shared" si="5"/>
        <v>89</v>
      </c>
      <c r="H42">
        <f t="shared" si="6"/>
        <v>69</v>
      </c>
      <c r="I42">
        <f t="shared" si="7"/>
        <v>76</v>
      </c>
      <c r="J42">
        <f t="shared" si="8"/>
        <v>94</v>
      </c>
      <c r="K42">
        <f t="shared" si="9"/>
        <v>84</v>
      </c>
      <c r="L42">
        <f t="shared" si="10"/>
        <v>112</v>
      </c>
    </row>
    <row r="43" spans="1:12" x14ac:dyDescent="0.25">
      <c r="A43" t="s">
        <v>44</v>
      </c>
      <c r="B43">
        <f t="shared" ref="B43:L43" si="11">E27-SUM(B32:B42)-B44</f>
        <v>41</v>
      </c>
      <c r="C43">
        <f t="shared" si="11"/>
        <v>26</v>
      </c>
      <c r="D43">
        <f t="shared" si="11"/>
        <v>50</v>
      </c>
      <c r="E43">
        <f t="shared" si="11"/>
        <v>51</v>
      </c>
      <c r="F43">
        <f t="shared" si="11"/>
        <v>49</v>
      </c>
      <c r="G43">
        <f t="shared" si="11"/>
        <v>42</v>
      </c>
      <c r="H43">
        <f t="shared" si="11"/>
        <v>52</v>
      </c>
      <c r="I43">
        <f t="shared" si="11"/>
        <v>44</v>
      </c>
      <c r="J43">
        <f t="shared" si="11"/>
        <v>24</v>
      </c>
      <c r="K43">
        <f t="shared" si="11"/>
        <v>35</v>
      </c>
      <c r="L43">
        <f t="shared" si="11"/>
        <v>50</v>
      </c>
    </row>
    <row r="44" spans="1:12" x14ac:dyDescent="0.25">
      <c r="A44" t="s">
        <v>43</v>
      </c>
      <c r="B44">
        <f t="shared" ref="B44:L44" si="12">E14-E26</f>
        <v>13</v>
      </c>
      <c r="C44">
        <f t="shared" si="12"/>
        <v>39</v>
      </c>
      <c r="D44">
        <f t="shared" si="12"/>
        <v>22</v>
      </c>
      <c r="E44">
        <f t="shared" si="12"/>
        <v>14</v>
      </c>
      <c r="F44">
        <f t="shared" si="12"/>
        <v>27</v>
      </c>
      <c r="G44">
        <f t="shared" si="12"/>
        <v>32</v>
      </c>
      <c r="H44">
        <f t="shared" si="12"/>
        <v>56</v>
      </c>
      <c r="I44">
        <f t="shared" si="12"/>
        <v>29</v>
      </c>
      <c r="J44">
        <f t="shared" si="12"/>
        <v>35</v>
      </c>
      <c r="K44">
        <f t="shared" si="12"/>
        <v>24</v>
      </c>
      <c r="L44">
        <f t="shared" si="12"/>
        <v>38</v>
      </c>
    </row>
    <row r="45" spans="1:12" x14ac:dyDescent="0.25">
      <c r="A45" t="s">
        <v>78</v>
      </c>
      <c r="B45">
        <f>SUM(B32:B44)</f>
        <v>1613</v>
      </c>
      <c r="C45">
        <f t="shared" ref="C45:L45" si="13">SUM(C32:C44)</f>
        <v>1737</v>
      </c>
      <c r="D45">
        <f t="shared" si="13"/>
        <v>1658</v>
      </c>
      <c r="E45">
        <f t="shared" si="13"/>
        <v>1602</v>
      </c>
      <c r="F45">
        <f t="shared" si="13"/>
        <v>1714</v>
      </c>
      <c r="G45">
        <f t="shared" si="13"/>
        <v>1906</v>
      </c>
      <c r="H45">
        <f t="shared" si="13"/>
        <v>2197</v>
      </c>
      <c r="I45">
        <f t="shared" si="13"/>
        <v>1883</v>
      </c>
      <c r="J45">
        <f t="shared" si="13"/>
        <v>1369</v>
      </c>
      <c r="K45">
        <f t="shared" si="13"/>
        <v>1305</v>
      </c>
      <c r="L45">
        <f t="shared" si="13"/>
        <v>2489</v>
      </c>
    </row>
    <row r="48" spans="1:12" x14ac:dyDescent="0.25">
      <c r="A48" s="21"/>
      <c r="B48" s="22">
        <v>2014</v>
      </c>
      <c r="C48" s="22">
        <v>2015</v>
      </c>
      <c r="D48" s="22">
        <v>2016</v>
      </c>
      <c r="E48" s="22">
        <v>2017</v>
      </c>
      <c r="F48" s="22">
        <v>2018</v>
      </c>
      <c r="G48" s="22">
        <v>2019</v>
      </c>
      <c r="H48" s="22">
        <v>2020</v>
      </c>
      <c r="I48" s="22">
        <v>2021</v>
      </c>
      <c r="J48" s="22">
        <v>2022</v>
      </c>
      <c r="K48" s="22">
        <v>2023</v>
      </c>
      <c r="L48" s="23">
        <v>2024</v>
      </c>
    </row>
    <row r="49" spans="1:12" x14ac:dyDescent="0.25">
      <c r="A49" s="24" t="s">
        <v>96</v>
      </c>
      <c r="B49" s="25">
        <f>B45</f>
        <v>1613</v>
      </c>
      <c r="C49" s="25">
        <f t="shared" ref="C49:L49" si="14">C45</f>
        <v>1737</v>
      </c>
      <c r="D49" s="25">
        <f t="shared" si="14"/>
        <v>1658</v>
      </c>
      <c r="E49" s="25">
        <f t="shared" si="14"/>
        <v>1602</v>
      </c>
      <c r="F49" s="25">
        <f t="shared" si="14"/>
        <v>1714</v>
      </c>
      <c r="G49" s="25">
        <f t="shared" si="14"/>
        <v>1906</v>
      </c>
      <c r="H49" s="25">
        <f t="shared" si="14"/>
        <v>2197</v>
      </c>
      <c r="I49" s="25">
        <f t="shared" si="14"/>
        <v>1883</v>
      </c>
      <c r="J49" s="25">
        <f t="shared" si="14"/>
        <v>1369</v>
      </c>
      <c r="K49" s="25">
        <f t="shared" si="14"/>
        <v>1305</v>
      </c>
      <c r="L49" s="26">
        <f t="shared" si="14"/>
        <v>2489</v>
      </c>
    </row>
    <row r="50" spans="1:12" x14ac:dyDescent="0.25">
      <c r="A50" s="27" t="s">
        <v>97</v>
      </c>
      <c r="B50" s="28">
        <f>'V1-Embase-Results'!B45</f>
        <v>2460</v>
      </c>
      <c r="C50" s="28">
        <f>'V1-Embase-Results'!C45</f>
        <v>2620</v>
      </c>
      <c r="D50" s="28">
        <f>'V1-Embase-Results'!D45</f>
        <v>2393</v>
      </c>
      <c r="E50" s="28">
        <f>'V1-Embase-Results'!E45</f>
        <v>2379</v>
      </c>
      <c r="F50" s="28">
        <f>'V1-Embase-Results'!F45</f>
        <v>2772</v>
      </c>
      <c r="G50" s="28">
        <f>'V1-Embase-Results'!G45</f>
        <v>3242</v>
      </c>
      <c r="H50" s="28">
        <f>'V1-Embase-Results'!H45</f>
        <v>3836</v>
      </c>
      <c r="I50" s="28">
        <f>'V1-Embase-Results'!I45</f>
        <v>4141</v>
      </c>
      <c r="J50" s="28">
        <f>'V1-Embase-Results'!J45</f>
        <v>4565</v>
      </c>
      <c r="K50" s="28">
        <f>'V1-Embase-Results'!K45</f>
        <v>4634</v>
      </c>
      <c r="L50" s="29">
        <f>'V1-Embase-Results'!L45</f>
        <v>4550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818B-05B8-4D96-83BC-71660BF703AC}">
  <sheetPr>
    <tabColor theme="9" tint="-0.249977111117893"/>
  </sheetPr>
  <dimension ref="A1:P29"/>
  <sheetViews>
    <sheetView zoomScale="85" zoomScaleNormal="85" workbookViewId="0">
      <selection activeCell="B1" sqref="B1"/>
    </sheetView>
  </sheetViews>
  <sheetFormatPr defaultRowHeight="15" x14ac:dyDescent="0.25"/>
  <cols>
    <col min="1" max="1" width="26.5703125" customWidth="1"/>
    <col min="2" max="16" width="25.7109375" customWidth="1"/>
    <col min="17" max="17" width="9.425781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</row>
    <row r="2" spans="1:16" x14ac:dyDescent="0.25">
      <c r="A2" s="1">
        <v>1</v>
      </c>
      <c r="C2" t="s">
        <v>95</v>
      </c>
      <c r="D2" t="s">
        <v>92</v>
      </c>
      <c r="E2" t="s">
        <v>92</v>
      </c>
      <c r="F2" t="s">
        <v>92</v>
      </c>
      <c r="G2" t="s">
        <v>92</v>
      </c>
      <c r="H2" t="s">
        <v>92</v>
      </c>
      <c r="I2" t="s">
        <v>92</v>
      </c>
      <c r="J2" t="s">
        <v>92</v>
      </c>
      <c r="K2" t="s">
        <v>92</v>
      </c>
      <c r="L2" t="s">
        <v>92</v>
      </c>
      <c r="M2" t="s">
        <v>92</v>
      </c>
      <c r="N2" t="s">
        <v>92</v>
      </c>
      <c r="O2" t="s">
        <v>92</v>
      </c>
      <c r="P2" t="s">
        <v>92</v>
      </c>
    </row>
    <row r="3" spans="1:16" x14ac:dyDescent="0.25">
      <c r="A3" s="1">
        <v>2</v>
      </c>
      <c r="C3" s="1" t="s">
        <v>36</v>
      </c>
      <c r="D3" s="1" t="s">
        <v>36</v>
      </c>
      <c r="E3" s="1" t="s">
        <v>36</v>
      </c>
      <c r="F3" s="1" t="s">
        <v>36</v>
      </c>
      <c r="G3" s="1" t="s">
        <v>36</v>
      </c>
      <c r="H3" s="1" t="s">
        <v>36</v>
      </c>
      <c r="I3" s="1" t="s">
        <v>36</v>
      </c>
      <c r="J3" s="1" t="s">
        <v>36</v>
      </c>
      <c r="K3" s="1" t="s">
        <v>36</v>
      </c>
      <c r="L3" s="1" t="s">
        <v>36</v>
      </c>
      <c r="M3" s="1" t="s">
        <v>36</v>
      </c>
      <c r="N3" s="1" t="s">
        <v>36</v>
      </c>
      <c r="O3" s="1" t="s">
        <v>36</v>
      </c>
      <c r="P3" s="1" t="s">
        <v>36</v>
      </c>
    </row>
    <row r="4" spans="1:16" x14ac:dyDescent="0.25">
      <c r="A4" s="1">
        <v>3</v>
      </c>
      <c r="B4" t="s">
        <v>74</v>
      </c>
      <c r="C4" t="s">
        <v>82</v>
      </c>
      <c r="D4" t="str">
        <f>C4&amp;" and 1"</f>
        <v>exp geographic names/ and 1</v>
      </c>
      <c r="E4" t="str">
        <f>C4&amp;" and 1 and 2"</f>
        <v>exp geographic names/ and 1 and 2</v>
      </c>
      <c r="F4" t="str">
        <f>$C4&amp;" and 1 and "&amp;F$1&amp;"*.yr."</f>
        <v>exp geographic names/ and 1 and 2014*.yr.</v>
      </c>
      <c r="G4" t="str">
        <f t="shared" ref="G4:P19" si="0">$C4&amp;" and 1 and "&amp;G$1&amp;"*.yr."</f>
        <v>exp geographic names/ and 1 and 2015*.yr.</v>
      </c>
      <c r="H4" t="str">
        <f t="shared" si="0"/>
        <v>exp geographic names/ and 1 and 2016*.yr.</v>
      </c>
      <c r="I4" t="str">
        <f t="shared" si="0"/>
        <v>exp geographic names/ and 1 and 2017*.yr.</v>
      </c>
      <c r="J4" t="str">
        <f t="shared" si="0"/>
        <v>exp geographic names/ and 1 and 2018*.yr.</v>
      </c>
      <c r="K4" t="str">
        <f t="shared" si="0"/>
        <v>exp geographic names/ and 1 and 2019*.yr.</v>
      </c>
      <c r="L4" t="str">
        <f t="shared" si="0"/>
        <v>exp geographic names/ and 1 and 2020*.yr.</v>
      </c>
      <c r="M4" t="str">
        <f t="shared" si="0"/>
        <v>exp geographic names/ and 1 and 2021*.yr.</v>
      </c>
      <c r="N4" t="str">
        <f t="shared" si="0"/>
        <v>exp geographic names/ and 1 and 2022*.yr.</v>
      </c>
      <c r="O4" t="str">
        <f t="shared" si="0"/>
        <v>exp geographic names/ and 1 and 2023*.yr.</v>
      </c>
      <c r="P4" t="str">
        <f t="shared" si="0"/>
        <v>exp geographic names/ and 1 and 2024*.yr.</v>
      </c>
    </row>
    <row r="5" spans="1:16" x14ac:dyDescent="0.25">
      <c r="A5" s="1">
        <v>4</v>
      </c>
      <c r="B5" s="2" t="s">
        <v>75</v>
      </c>
      <c r="C5" t="s">
        <v>83</v>
      </c>
      <c r="D5" t="str">
        <f t="shared" ref="D5:D29" si="1">C5&amp;" and 1"</f>
        <v>exp United States/ and 1</v>
      </c>
      <c r="E5" t="str">
        <f t="shared" ref="E5:E29" si="2">C5&amp;" and 1 and 2"</f>
        <v>exp United States/ and 1 and 2</v>
      </c>
      <c r="F5" t="str">
        <f t="shared" ref="F5:P29" si="3">$C5&amp;" and 1 and "&amp;F$1&amp;"*.yr."</f>
        <v>exp United States/ and 1 and 2014*.yr.</v>
      </c>
      <c r="G5" t="str">
        <f t="shared" si="0"/>
        <v>exp United States/ and 1 and 2015*.yr.</v>
      </c>
      <c r="H5" t="str">
        <f t="shared" si="0"/>
        <v>exp United States/ and 1 and 2016*.yr.</v>
      </c>
      <c r="I5" t="str">
        <f t="shared" si="0"/>
        <v>exp United States/ and 1 and 2017*.yr.</v>
      </c>
      <c r="J5" t="str">
        <f t="shared" si="0"/>
        <v>exp United States/ and 1 and 2018*.yr.</v>
      </c>
      <c r="K5" t="str">
        <f t="shared" si="0"/>
        <v>exp United States/ and 1 and 2019*.yr.</v>
      </c>
      <c r="L5" t="str">
        <f t="shared" si="0"/>
        <v>exp United States/ and 1 and 2020*.yr.</v>
      </c>
      <c r="M5" t="str">
        <f t="shared" si="0"/>
        <v>exp United States/ and 1 and 2021*.yr.</v>
      </c>
      <c r="N5" t="str">
        <f t="shared" si="0"/>
        <v>exp United States/ and 1 and 2022*.yr.</v>
      </c>
      <c r="O5" t="str">
        <f t="shared" si="0"/>
        <v>exp United States/ and 1 and 2023*.yr.</v>
      </c>
      <c r="P5" t="str">
        <f t="shared" si="0"/>
        <v>exp United States/ and 1 and 2024*.yr.</v>
      </c>
    </row>
    <row r="6" spans="1:16" x14ac:dyDescent="0.25">
      <c r="A6" s="1">
        <v>5</v>
      </c>
      <c r="B6" t="s">
        <v>37</v>
      </c>
      <c r="C6" t="s">
        <v>84</v>
      </c>
      <c r="D6" t="str">
        <f>C6&amp;" and 1"</f>
        <v>(north america/ or exp canada/ or exp mexico/) and 1</v>
      </c>
      <c r="E6" t="str">
        <f>C6&amp;" and 1 and 2"</f>
        <v>(north america/ or exp canada/ or exp mexico/) and 1 and 2</v>
      </c>
      <c r="F6" t="str">
        <f t="shared" ref="F6:P6" si="4">$C6&amp;" and 1 and "&amp;F$1&amp;"*.yr."</f>
        <v>(north america/ or exp canada/ or exp mexico/) and 1 and 2014*.yr.</v>
      </c>
      <c r="G6" t="str">
        <f t="shared" si="4"/>
        <v>(north america/ or exp canada/ or exp mexico/) and 1 and 2015*.yr.</v>
      </c>
      <c r="H6" t="str">
        <f t="shared" si="4"/>
        <v>(north america/ or exp canada/ or exp mexico/) and 1 and 2016*.yr.</v>
      </c>
      <c r="I6" t="str">
        <f t="shared" si="4"/>
        <v>(north america/ or exp canada/ or exp mexico/) and 1 and 2017*.yr.</v>
      </c>
      <c r="J6" t="str">
        <f t="shared" si="4"/>
        <v>(north america/ or exp canada/ or exp mexico/) and 1 and 2018*.yr.</v>
      </c>
      <c r="K6" t="str">
        <f t="shared" si="4"/>
        <v>(north america/ or exp canada/ or exp mexico/) and 1 and 2019*.yr.</v>
      </c>
      <c r="L6" t="str">
        <f t="shared" si="4"/>
        <v>(north america/ or exp canada/ or exp mexico/) and 1 and 2020*.yr.</v>
      </c>
      <c r="M6" t="str">
        <f t="shared" si="4"/>
        <v>(north america/ or exp canada/ or exp mexico/) and 1 and 2021*.yr.</v>
      </c>
      <c r="N6" t="str">
        <f t="shared" si="4"/>
        <v>(north america/ or exp canada/ or exp mexico/) and 1 and 2022*.yr.</v>
      </c>
      <c r="O6" t="str">
        <f t="shared" si="4"/>
        <v>(north america/ or exp canada/ or exp mexico/) and 1 and 2023*.yr.</v>
      </c>
      <c r="P6" t="str">
        <f t="shared" si="4"/>
        <v>(north america/ or exp canada/ or exp mexico/) and 1 and 2024*.yr.</v>
      </c>
    </row>
    <row r="7" spans="1:16" x14ac:dyDescent="0.25">
      <c r="A7" s="1">
        <v>6</v>
      </c>
      <c r="B7" t="s">
        <v>76</v>
      </c>
      <c r="C7" t="s">
        <v>10</v>
      </c>
      <c r="D7" t="str">
        <f t="shared" si="1"/>
        <v>exp united kingdom/ and 1</v>
      </c>
      <c r="E7" t="str">
        <f t="shared" si="2"/>
        <v>exp united kingdom/ and 1 and 2</v>
      </c>
      <c r="F7" t="str">
        <f t="shared" si="3"/>
        <v>exp united kingdom/ and 1 and 2014*.yr.</v>
      </c>
      <c r="G7" t="str">
        <f t="shared" si="0"/>
        <v>exp united kingdom/ and 1 and 2015*.yr.</v>
      </c>
      <c r="H7" t="str">
        <f t="shared" si="0"/>
        <v>exp united kingdom/ and 1 and 2016*.yr.</v>
      </c>
      <c r="I7" t="str">
        <f t="shared" si="0"/>
        <v>exp united kingdom/ and 1 and 2017*.yr.</v>
      </c>
      <c r="J7" t="str">
        <f t="shared" si="0"/>
        <v>exp united kingdom/ and 1 and 2018*.yr.</v>
      </c>
      <c r="K7" t="str">
        <f t="shared" si="0"/>
        <v>exp united kingdom/ and 1 and 2019*.yr.</v>
      </c>
      <c r="L7" t="str">
        <f t="shared" si="0"/>
        <v>exp united kingdom/ and 1 and 2020*.yr.</v>
      </c>
      <c r="M7" t="str">
        <f t="shared" si="0"/>
        <v>exp united kingdom/ and 1 and 2021*.yr.</v>
      </c>
      <c r="N7" t="str">
        <f t="shared" si="0"/>
        <v>exp united kingdom/ and 1 and 2022*.yr.</v>
      </c>
      <c r="O7" t="str">
        <f t="shared" si="0"/>
        <v>exp united kingdom/ and 1 and 2023*.yr.</v>
      </c>
      <c r="P7" t="str">
        <f t="shared" si="0"/>
        <v>exp united kingdom/ and 1 and 2024*.yr.</v>
      </c>
    </row>
    <row r="8" spans="1:16" x14ac:dyDescent="0.25">
      <c r="A8" s="1">
        <v>7</v>
      </c>
      <c r="B8" t="s">
        <v>38</v>
      </c>
      <c r="C8" t="s">
        <v>85</v>
      </c>
      <c r="D8" t="str">
        <f t="shared" si="1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</v>
      </c>
      <c r="E8" t="str">
        <f t="shared" si="2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</v>
      </c>
      <c r="F8" t="str">
        <f t="shared" si="3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2014*.yr.</v>
      </c>
      <c r="G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2015*.yr.</v>
      </c>
      <c r="H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2016*.yr.</v>
      </c>
      <c r="I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2017*.yr.</v>
      </c>
      <c r="J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2018*.yr.</v>
      </c>
      <c r="K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2019*.yr.</v>
      </c>
      <c r="L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2020*.yr.</v>
      </c>
      <c r="M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2021*.yr.</v>
      </c>
      <c r="N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2022*.yr.</v>
      </c>
      <c r="O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2023*.yr.</v>
      </c>
      <c r="P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2024*.yr.</v>
      </c>
    </row>
    <row r="9" spans="1:16" x14ac:dyDescent="0.25">
      <c r="A9" s="1">
        <v>8</v>
      </c>
      <c r="B9" t="s">
        <v>40</v>
      </c>
      <c r="C9" t="s">
        <v>45</v>
      </c>
      <c r="D9" t="str">
        <f>C9&amp;" and 1"</f>
        <v>exp China/ and 1</v>
      </c>
      <c r="E9" t="str">
        <f>C9&amp;" and 1 and 2"</f>
        <v>exp China/ and 1 and 2</v>
      </c>
      <c r="F9" t="str">
        <f t="shared" ref="F9:P12" si="5">$C9&amp;" and 1 and "&amp;F$1&amp;"*.yr."</f>
        <v>exp China/ and 1 and 2014*.yr.</v>
      </c>
      <c r="G9" t="str">
        <f t="shared" si="5"/>
        <v>exp China/ and 1 and 2015*.yr.</v>
      </c>
      <c r="H9" t="str">
        <f t="shared" si="5"/>
        <v>exp China/ and 1 and 2016*.yr.</v>
      </c>
      <c r="I9" t="str">
        <f t="shared" si="5"/>
        <v>exp China/ and 1 and 2017*.yr.</v>
      </c>
      <c r="J9" t="str">
        <f t="shared" si="5"/>
        <v>exp China/ and 1 and 2018*.yr.</v>
      </c>
      <c r="K9" t="str">
        <f t="shared" si="5"/>
        <v>exp China/ and 1 and 2019*.yr.</v>
      </c>
      <c r="L9" t="str">
        <f t="shared" si="5"/>
        <v>exp China/ and 1 and 2020*.yr.</v>
      </c>
      <c r="M9" t="str">
        <f t="shared" si="5"/>
        <v>exp China/ and 1 and 2021*.yr.</v>
      </c>
      <c r="N9" t="str">
        <f t="shared" si="5"/>
        <v>exp China/ and 1 and 2022*.yr.</v>
      </c>
      <c r="O9" t="str">
        <f t="shared" si="5"/>
        <v>exp China/ and 1 and 2023*.yr.</v>
      </c>
      <c r="P9" t="str">
        <f t="shared" si="5"/>
        <v>exp China/ and 1 and 2024*.yr.</v>
      </c>
    </row>
    <row r="10" spans="1:16" x14ac:dyDescent="0.25">
      <c r="A10" s="1">
        <v>9</v>
      </c>
      <c r="B10" t="s">
        <v>41</v>
      </c>
      <c r="C10" t="s">
        <v>86</v>
      </c>
      <c r="D10" t="str">
        <f>C10&amp;" and 1"</f>
        <v>(Far East/ or Japan/ or exp Korea/ or Mongolia/ or Philippines/ or Taiwan/) and 1</v>
      </c>
      <c r="E10" t="str">
        <f>C10&amp;" and 1 and 2"</f>
        <v>(Far East/ or Japan/ or exp Korea/ or Mongolia/ or Philippines/ or Taiwan/) and 1 and 2</v>
      </c>
      <c r="F10" t="str">
        <f t="shared" si="5"/>
        <v>(Far East/ or Japan/ or exp Korea/ or Mongolia/ or Philippines/ or Taiwan/) and 1 and 2014*.yr.</v>
      </c>
      <c r="G10" t="str">
        <f t="shared" si="5"/>
        <v>(Far East/ or Japan/ or exp Korea/ or Mongolia/ or Philippines/ or Taiwan/) and 1 and 2015*.yr.</v>
      </c>
      <c r="H10" t="str">
        <f t="shared" si="5"/>
        <v>(Far East/ or Japan/ or exp Korea/ or Mongolia/ or Philippines/ or Taiwan/) and 1 and 2016*.yr.</v>
      </c>
      <c r="I10" t="str">
        <f t="shared" si="5"/>
        <v>(Far East/ or Japan/ or exp Korea/ or Mongolia/ or Philippines/ or Taiwan/) and 1 and 2017*.yr.</v>
      </c>
      <c r="J10" t="str">
        <f t="shared" si="5"/>
        <v>(Far East/ or Japan/ or exp Korea/ or Mongolia/ or Philippines/ or Taiwan/) and 1 and 2018*.yr.</v>
      </c>
      <c r="K10" t="str">
        <f t="shared" si="5"/>
        <v>(Far East/ or Japan/ or exp Korea/ or Mongolia/ or Philippines/ or Taiwan/) and 1 and 2019*.yr.</v>
      </c>
      <c r="L10" t="str">
        <f t="shared" si="5"/>
        <v>(Far East/ or Japan/ or exp Korea/ or Mongolia/ or Philippines/ or Taiwan/) and 1 and 2020*.yr.</v>
      </c>
      <c r="M10" t="str">
        <f t="shared" si="5"/>
        <v>(Far East/ or Japan/ or exp Korea/ or Mongolia/ or Philippines/ or Taiwan/) and 1 and 2021*.yr.</v>
      </c>
      <c r="N10" t="str">
        <f t="shared" si="5"/>
        <v>(Far East/ or Japan/ or exp Korea/ or Mongolia/ or Philippines/ or Taiwan/) and 1 and 2022*.yr.</v>
      </c>
      <c r="O10" t="str">
        <f t="shared" si="5"/>
        <v>(Far East/ or Japan/ or exp Korea/ or Mongolia/ or Philippines/ or Taiwan/) and 1 and 2023*.yr.</v>
      </c>
      <c r="P10" t="str">
        <f t="shared" si="5"/>
        <v>(Far East/ or Japan/ or exp Korea/ or Mongolia/ or Philippines/ or Taiwan/) and 1 and 2024*.yr.</v>
      </c>
    </row>
    <row r="11" spans="1:16" x14ac:dyDescent="0.25">
      <c r="A11" s="1">
        <v>10</v>
      </c>
      <c r="B11" t="s">
        <v>6</v>
      </c>
      <c r="C11" t="s">
        <v>87</v>
      </c>
      <c r="D11" t="str">
        <f>C11&amp;" and 1"</f>
        <v>exp South Asia/  and 1</v>
      </c>
      <c r="E11" t="str">
        <f>C11&amp;" and 1 and 2"</f>
        <v>exp South Asia/  and 1 and 2</v>
      </c>
      <c r="F11" t="str">
        <f t="shared" si="5"/>
        <v>exp South Asia/  and 1 and 2014*.yr.</v>
      </c>
      <c r="G11" t="str">
        <f t="shared" si="5"/>
        <v>exp South Asia/  and 1 and 2015*.yr.</v>
      </c>
      <c r="H11" t="str">
        <f t="shared" si="5"/>
        <v>exp South Asia/  and 1 and 2016*.yr.</v>
      </c>
      <c r="I11" t="str">
        <f t="shared" si="5"/>
        <v>exp South Asia/  and 1 and 2017*.yr.</v>
      </c>
      <c r="J11" t="str">
        <f t="shared" si="5"/>
        <v>exp South Asia/  and 1 and 2018*.yr.</v>
      </c>
      <c r="K11" t="str">
        <f t="shared" si="5"/>
        <v>exp South Asia/  and 1 and 2019*.yr.</v>
      </c>
      <c r="L11" t="str">
        <f t="shared" si="5"/>
        <v>exp South Asia/  and 1 and 2020*.yr.</v>
      </c>
      <c r="M11" t="str">
        <f t="shared" si="5"/>
        <v>exp South Asia/  and 1 and 2021*.yr.</v>
      </c>
      <c r="N11" t="str">
        <f t="shared" si="5"/>
        <v>exp South Asia/  and 1 and 2022*.yr.</v>
      </c>
      <c r="O11" t="str">
        <f t="shared" si="5"/>
        <v>exp South Asia/  and 1 and 2023*.yr.</v>
      </c>
      <c r="P11" t="str">
        <f t="shared" si="5"/>
        <v>exp South Asia/  and 1 and 2024*.yr.</v>
      </c>
    </row>
    <row r="12" spans="1:16" x14ac:dyDescent="0.25">
      <c r="A12" s="1">
        <v>11</v>
      </c>
      <c r="B12" t="s">
        <v>42</v>
      </c>
      <c r="C12" t="s">
        <v>88</v>
      </c>
      <c r="D12" t="str">
        <f>C12&amp;" and 1"</f>
        <v>exp Southeast Asia/ and 1</v>
      </c>
      <c r="E12" t="str">
        <f>C12&amp;" and 1 and 2"</f>
        <v>exp Southeast Asia/ and 1 and 2</v>
      </c>
      <c r="F12" t="str">
        <f t="shared" si="5"/>
        <v>exp Southeast Asia/ and 1 and 2014*.yr.</v>
      </c>
      <c r="G12" t="str">
        <f t="shared" si="5"/>
        <v>exp Southeast Asia/ and 1 and 2015*.yr.</v>
      </c>
      <c r="H12" t="str">
        <f t="shared" si="5"/>
        <v>exp Southeast Asia/ and 1 and 2016*.yr.</v>
      </c>
      <c r="I12" t="str">
        <f t="shared" si="5"/>
        <v>exp Southeast Asia/ and 1 and 2017*.yr.</v>
      </c>
      <c r="J12" t="str">
        <f t="shared" si="5"/>
        <v>exp Southeast Asia/ and 1 and 2018*.yr.</v>
      </c>
      <c r="K12" t="str">
        <f t="shared" si="5"/>
        <v>exp Southeast Asia/ and 1 and 2019*.yr.</v>
      </c>
      <c r="L12" t="str">
        <f t="shared" si="5"/>
        <v>exp Southeast Asia/ and 1 and 2020*.yr.</v>
      </c>
      <c r="M12" t="str">
        <f t="shared" si="5"/>
        <v>exp Southeast Asia/ and 1 and 2021*.yr.</v>
      </c>
      <c r="N12" t="str">
        <f t="shared" si="5"/>
        <v>exp Southeast Asia/ and 1 and 2022*.yr.</v>
      </c>
      <c r="O12" t="str">
        <f t="shared" si="5"/>
        <v>exp Southeast Asia/ and 1 and 2023*.yr.</v>
      </c>
      <c r="P12" t="str">
        <f t="shared" si="5"/>
        <v>exp Southeast Asia/ and 1 and 2024*.yr.</v>
      </c>
    </row>
    <row r="13" spans="1:16" x14ac:dyDescent="0.25">
      <c r="A13" s="1">
        <v>12</v>
      </c>
      <c r="B13" t="s">
        <v>39</v>
      </c>
      <c r="C13" t="s">
        <v>5</v>
      </c>
      <c r="D13" t="str">
        <f t="shared" si="1"/>
        <v>exp Africa/ and 1</v>
      </c>
      <c r="E13" t="str">
        <f t="shared" si="2"/>
        <v>exp Africa/ and 1 and 2</v>
      </c>
      <c r="F13" t="str">
        <f t="shared" si="3"/>
        <v>exp Africa/ and 1 and 2014*.yr.</v>
      </c>
      <c r="G13" t="str">
        <f>$C13&amp;" and 1 and "&amp;G$1&amp;"*.yr."</f>
        <v>exp Africa/ and 1 and 2015*.yr.</v>
      </c>
      <c r="H13" t="str">
        <f t="shared" si="0"/>
        <v>exp Africa/ and 1 and 2016*.yr.</v>
      </c>
      <c r="I13" t="str">
        <f t="shared" si="0"/>
        <v>exp Africa/ and 1 and 2017*.yr.</v>
      </c>
      <c r="J13" t="str">
        <f t="shared" si="0"/>
        <v>exp Africa/ and 1 and 2018*.yr.</v>
      </c>
      <c r="K13" t="str">
        <f t="shared" si="0"/>
        <v>exp Africa/ and 1 and 2019*.yr.</v>
      </c>
      <c r="L13" t="str">
        <f t="shared" si="0"/>
        <v>exp Africa/ and 1 and 2020*.yr.</v>
      </c>
      <c r="M13" t="str">
        <f t="shared" si="0"/>
        <v>exp Africa/ and 1 and 2021*.yr.</v>
      </c>
      <c r="N13" t="str">
        <f t="shared" si="0"/>
        <v>exp Africa/ and 1 and 2022*.yr.</v>
      </c>
      <c r="O13" t="str">
        <f t="shared" si="0"/>
        <v>exp Africa/ and 1 and 2023*.yr.</v>
      </c>
      <c r="P13" t="str">
        <f t="shared" si="0"/>
        <v>exp Africa/ and 1 and 2024*.yr.</v>
      </c>
    </row>
    <row r="14" spans="1:16" x14ac:dyDescent="0.25">
      <c r="A14" s="1">
        <v>13</v>
      </c>
      <c r="B14" t="s">
        <v>11</v>
      </c>
      <c r="C14" t="s">
        <v>12</v>
      </c>
      <c r="D14" t="str">
        <f t="shared" si="1"/>
        <v>exp Middle East/ and 1</v>
      </c>
      <c r="E14" t="str">
        <f t="shared" si="2"/>
        <v>exp Middle East/ and 1 and 2</v>
      </c>
      <c r="F14" t="str">
        <f t="shared" si="3"/>
        <v>exp Middle East/ and 1 and 2014*.yr.</v>
      </c>
      <c r="G14" t="str">
        <f t="shared" si="0"/>
        <v>exp Middle East/ and 1 and 2015*.yr.</v>
      </c>
      <c r="H14" t="str">
        <f t="shared" si="0"/>
        <v>exp Middle East/ and 1 and 2016*.yr.</v>
      </c>
      <c r="I14" t="str">
        <f t="shared" si="0"/>
        <v>exp Middle East/ and 1 and 2017*.yr.</v>
      </c>
      <c r="J14" t="str">
        <f t="shared" si="0"/>
        <v>exp Middle East/ and 1 and 2018*.yr.</v>
      </c>
      <c r="K14" t="str">
        <f t="shared" si="0"/>
        <v>exp Middle East/ and 1 and 2019*.yr.</v>
      </c>
      <c r="L14" t="str">
        <f t="shared" si="0"/>
        <v>exp Middle East/ and 1 and 2020*.yr.</v>
      </c>
      <c r="M14" t="str">
        <f t="shared" si="0"/>
        <v>exp Middle East/ and 1 and 2021*.yr.</v>
      </c>
      <c r="N14" t="str">
        <f t="shared" si="0"/>
        <v>exp Middle East/ and 1 and 2022*.yr.</v>
      </c>
      <c r="O14" t="str">
        <f t="shared" si="0"/>
        <v>exp Middle East/ and 1 and 2023*.yr.</v>
      </c>
      <c r="P14" t="str">
        <f t="shared" si="0"/>
        <v>exp Middle East/ and 1 and 2024*.yr.</v>
      </c>
    </row>
    <row r="15" spans="1:16" x14ac:dyDescent="0.25">
      <c r="A15" s="1">
        <v>14</v>
      </c>
      <c r="B15" t="s">
        <v>15</v>
      </c>
      <c r="C15" t="s">
        <v>90</v>
      </c>
      <c r="D15" t="str">
        <f t="shared" si="1"/>
        <v>exp "Australia and New Zealand"/ and 1</v>
      </c>
      <c r="E15" t="str">
        <f t="shared" si="2"/>
        <v>exp "Australia and New Zealand"/ and 1 and 2</v>
      </c>
      <c r="F15" t="str">
        <f t="shared" si="3"/>
        <v>exp "Australia and New Zealand"/ and 1 and 2014*.yr.</v>
      </c>
      <c r="G15" t="str">
        <f t="shared" si="0"/>
        <v>exp "Australia and New Zealand"/ and 1 and 2015*.yr.</v>
      </c>
      <c r="H15" t="str">
        <f t="shared" si="0"/>
        <v>exp "Australia and New Zealand"/ and 1 and 2016*.yr.</v>
      </c>
      <c r="I15" t="str">
        <f t="shared" si="0"/>
        <v>exp "Australia and New Zealand"/ and 1 and 2017*.yr.</v>
      </c>
      <c r="J15" t="str">
        <f t="shared" si="0"/>
        <v>exp "Australia and New Zealand"/ and 1 and 2018*.yr.</v>
      </c>
      <c r="K15" t="str">
        <f t="shared" si="0"/>
        <v>exp "Australia and New Zealand"/ and 1 and 2019*.yr.</v>
      </c>
      <c r="L15" t="str">
        <f t="shared" si="0"/>
        <v>exp "Australia and New Zealand"/ and 1 and 2020*.yr.</v>
      </c>
      <c r="M15" t="str">
        <f t="shared" si="0"/>
        <v>exp "Australia and New Zealand"/ and 1 and 2021*.yr.</v>
      </c>
      <c r="N15" t="str">
        <f t="shared" si="0"/>
        <v>exp "Australia and New Zealand"/ and 1 and 2022*.yr.</v>
      </c>
      <c r="O15" t="str">
        <f t="shared" si="0"/>
        <v>exp "Australia and New Zealand"/ and 1 and 2023*.yr.</v>
      </c>
      <c r="P15" t="str">
        <f t="shared" si="0"/>
        <v>exp "Australia and New Zealand"/ and 1 and 2024*.yr.</v>
      </c>
    </row>
    <row r="16" spans="1:16" x14ac:dyDescent="0.25">
      <c r="A16" s="1">
        <v>15</v>
      </c>
      <c r="B16" t="s">
        <v>43</v>
      </c>
      <c r="C16" t="s">
        <v>91</v>
      </c>
      <c r="D16" t="str">
        <f t="shared" si="1"/>
        <v>(exp "South and Central America"/ or exp central Asia/ or northern Asia/  or western Asia/ or Armenia/ or exp Azerbaijan/ or Egypt/ or exp "Georgia (republic)"/ or Caspian Sea/) and 1</v>
      </c>
      <c r="E16" t="str">
        <f t="shared" si="2"/>
        <v>(exp "South and Central America"/ or exp central Asia/ or northern Asia/  or western Asia/ or Armenia/ or exp Azerbaijan/ or Egypt/ or exp "Georgia (republic)"/ or Caspian Sea/) and 1 and 2</v>
      </c>
      <c r="F16" t="str">
        <f t="shared" si="3"/>
        <v>(exp "South and Central America"/ or exp central Asia/ or northern Asia/  or western Asia/ or Armenia/ or exp Azerbaijan/ or Egypt/ or exp "Georgia (republic)"/ or Caspian Sea/) and 1 and 2014*.yr.</v>
      </c>
      <c r="G16" t="str">
        <f t="shared" si="0"/>
        <v>(exp "South and Central America"/ or exp central Asia/ or northern Asia/  or western Asia/ or Armenia/ or exp Azerbaijan/ or Egypt/ or exp "Georgia (republic)"/ or Caspian Sea/) and 1 and 2015*.yr.</v>
      </c>
      <c r="H16" t="str">
        <f t="shared" si="0"/>
        <v>(exp "South and Central America"/ or exp central Asia/ or northern Asia/  or western Asia/ or Armenia/ or exp Azerbaijan/ or Egypt/ or exp "Georgia (republic)"/ or Caspian Sea/) and 1 and 2016*.yr.</v>
      </c>
      <c r="I16" t="str">
        <f t="shared" si="0"/>
        <v>(exp "South and Central America"/ or exp central Asia/ or northern Asia/  or western Asia/ or Armenia/ or exp Azerbaijan/ or Egypt/ or exp "Georgia (republic)"/ or Caspian Sea/) and 1 and 2017*.yr.</v>
      </c>
      <c r="J16" t="str">
        <f t="shared" si="0"/>
        <v>(exp "South and Central America"/ or exp central Asia/ or northern Asia/  or western Asia/ or Armenia/ or exp Azerbaijan/ or Egypt/ or exp "Georgia (republic)"/ or Caspian Sea/) and 1 and 2018*.yr.</v>
      </c>
      <c r="K16" t="str">
        <f t="shared" si="0"/>
        <v>(exp "South and Central America"/ or exp central Asia/ or northern Asia/  or western Asia/ or Armenia/ or exp Azerbaijan/ or Egypt/ or exp "Georgia (republic)"/ or Caspian Sea/) and 1 and 2019*.yr.</v>
      </c>
      <c r="L16" t="str">
        <f t="shared" si="0"/>
        <v>(exp "South and Central America"/ or exp central Asia/ or northern Asia/  or western Asia/ or Armenia/ or exp Azerbaijan/ or Egypt/ or exp "Georgia (republic)"/ or Caspian Sea/) and 1 and 2020*.yr.</v>
      </c>
      <c r="M16" t="str">
        <f t="shared" si="0"/>
        <v>(exp "South and Central America"/ or exp central Asia/ or northern Asia/  or western Asia/ or Armenia/ or exp Azerbaijan/ or Egypt/ or exp "Georgia (republic)"/ or Caspian Sea/) and 1 and 2021*.yr.</v>
      </c>
      <c r="N16" t="str">
        <f t="shared" si="0"/>
        <v>(exp "South and Central America"/ or exp central Asia/ or northern Asia/  or western Asia/ or Armenia/ or exp Azerbaijan/ or Egypt/ or exp "Georgia (republic)"/ or Caspian Sea/) and 1 and 2022*.yr.</v>
      </c>
      <c r="O16" t="str">
        <f t="shared" si="0"/>
        <v>(exp "South and Central America"/ or exp central Asia/ or northern Asia/  or western Asia/ or Armenia/ or exp Azerbaijan/ or Egypt/ or exp "Georgia (republic)"/ or Caspian Sea/) and 1 and 2023*.yr.</v>
      </c>
      <c r="P16" t="str">
        <f t="shared" si="0"/>
        <v>(exp "South and Central America"/ or exp central Asia/ or northern Asia/  or western Asia/ or Armenia/ or exp Azerbaijan/ or Egypt/ or exp "Georgia (republic)"/ or Caspian Sea/) and 1 and 2024*.yr.</v>
      </c>
    </row>
    <row r="17" spans="1:16" x14ac:dyDescent="0.25">
      <c r="A17" s="1">
        <v>16</v>
      </c>
      <c r="B17" t="s">
        <v>62</v>
      </c>
      <c r="C17" t="s">
        <v>49</v>
      </c>
      <c r="D17" t="str">
        <f t="shared" si="1"/>
        <v>(4 and ( 5 OR 6 OR 7 OR 8 OR 9 OR 10 OR 11 OR 12 OR 13 OR 14 OR 15)) and 1</v>
      </c>
      <c r="E17" t="str">
        <f t="shared" si="2"/>
        <v>(4 and ( 5 OR 6 OR 7 OR 8 OR 9 OR 10 OR 11 OR 12 OR 13 OR 14 OR 15)) and 1 and 2</v>
      </c>
      <c r="F17" t="str">
        <f t="shared" si="3"/>
        <v>(4 and ( 5 OR 6 OR 7 OR 8 OR 9 OR 10 OR 11 OR 12 OR 13 OR 14 OR 15)) and 1 and 2014*.yr.</v>
      </c>
      <c r="G17" t="str">
        <f t="shared" si="0"/>
        <v>(4 and ( 5 OR 6 OR 7 OR 8 OR 9 OR 10 OR 11 OR 12 OR 13 OR 14 OR 15)) and 1 and 2015*.yr.</v>
      </c>
      <c r="H17" t="str">
        <f t="shared" si="0"/>
        <v>(4 and ( 5 OR 6 OR 7 OR 8 OR 9 OR 10 OR 11 OR 12 OR 13 OR 14 OR 15)) and 1 and 2016*.yr.</v>
      </c>
      <c r="I17" t="str">
        <f t="shared" si="0"/>
        <v>(4 and ( 5 OR 6 OR 7 OR 8 OR 9 OR 10 OR 11 OR 12 OR 13 OR 14 OR 15)) and 1 and 2017*.yr.</v>
      </c>
      <c r="J17" t="str">
        <f t="shared" si="0"/>
        <v>(4 and ( 5 OR 6 OR 7 OR 8 OR 9 OR 10 OR 11 OR 12 OR 13 OR 14 OR 15)) and 1 and 2018*.yr.</v>
      </c>
      <c r="K17" t="str">
        <f t="shared" si="0"/>
        <v>(4 and ( 5 OR 6 OR 7 OR 8 OR 9 OR 10 OR 11 OR 12 OR 13 OR 14 OR 15)) and 1 and 2019*.yr.</v>
      </c>
      <c r="L17" t="str">
        <f t="shared" si="0"/>
        <v>(4 and ( 5 OR 6 OR 7 OR 8 OR 9 OR 10 OR 11 OR 12 OR 13 OR 14 OR 15)) and 1 and 2020*.yr.</v>
      </c>
      <c r="M17" t="str">
        <f t="shared" si="0"/>
        <v>(4 and ( 5 OR 6 OR 7 OR 8 OR 9 OR 10 OR 11 OR 12 OR 13 OR 14 OR 15)) and 1 and 2021*.yr.</v>
      </c>
      <c r="N17" t="str">
        <f t="shared" si="0"/>
        <v>(4 and ( 5 OR 6 OR 7 OR 8 OR 9 OR 10 OR 11 OR 12 OR 13 OR 14 OR 15)) and 1 and 2022*.yr.</v>
      </c>
      <c r="O17" t="str">
        <f t="shared" si="0"/>
        <v>(4 and ( 5 OR 6 OR 7 OR 8 OR 9 OR 10 OR 11 OR 12 OR 13 OR 14 OR 15)) and 1 and 2023*.yr.</v>
      </c>
      <c r="P17" t="str">
        <f t="shared" si="0"/>
        <v>(4 and ( 5 OR 6 OR 7 OR 8 OR 9 OR 10 OR 11 OR 12 OR 13 OR 14 OR 15)) and 1 and 2024*.yr.</v>
      </c>
    </row>
    <row r="18" spans="1:16" x14ac:dyDescent="0.25">
      <c r="A18" s="1">
        <v>17</v>
      </c>
      <c r="B18" t="s">
        <v>64</v>
      </c>
      <c r="C18" t="s">
        <v>50</v>
      </c>
      <c r="D18" t="str">
        <f t="shared" si="1"/>
        <v>(5 and ( 4 OR 6 OR 7 OR 8 OR 9 OR 10 OR 11 OR 12 OR 13 OR 14 OR 15)) and 1</v>
      </c>
      <c r="E18" t="str">
        <f t="shared" si="2"/>
        <v>(5 and ( 4 OR 6 OR 7 OR 8 OR 9 OR 10 OR 11 OR 12 OR 13 OR 14 OR 15)) and 1 and 2</v>
      </c>
      <c r="F18" t="str">
        <f t="shared" si="3"/>
        <v>(5 and ( 4 OR 6 OR 7 OR 8 OR 9 OR 10 OR 11 OR 12 OR 13 OR 14 OR 15)) and 1 and 2014*.yr.</v>
      </c>
      <c r="G18" t="str">
        <f t="shared" si="0"/>
        <v>(5 and ( 4 OR 6 OR 7 OR 8 OR 9 OR 10 OR 11 OR 12 OR 13 OR 14 OR 15)) and 1 and 2015*.yr.</v>
      </c>
      <c r="H18" t="str">
        <f t="shared" si="0"/>
        <v>(5 and ( 4 OR 6 OR 7 OR 8 OR 9 OR 10 OR 11 OR 12 OR 13 OR 14 OR 15)) and 1 and 2016*.yr.</v>
      </c>
      <c r="I18" t="str">
        <f t="shared" si="0"/>
        <v>(5 and ( 4 OR 6 OR 7 OR 8 OR 9 OR 10 OR 11 OR 12 OR 13 OR 14 OR 15)) and 1 and 2017*.yr.</v>
      </c>
      <c r="J18" t="str">
        <f t="shared" si="0"/>
        <v>(5 and ( 4 OR 6 OR 7 OR 8 OR 9 OR 10 OR 11 OR 12 OR 13 OR 14 OR 15)) and 1 and 2018*.yr.</v>
      </c>
      <c r="K18" t="str">
        <f t="shared" si="0"/>
        <v>(5 and ( 4 OR 6 OR 7 OR 8 OR 9 OR 10 OR 11 OR 12 OR 13 OR 14 OR 15)) and 1 and 2019*.yr.</v>
      </c>
      <c r="L18" t="str">
        <f t="shared" si="0"/>
        <v>(5 and ( 4 OR 6 OR 7 OR 8 OR 9 OR 10 OR 11 OR 12 OR 13 OR 14 OR 15)) and 1 and 2020*.yr.</v>
      </c>
      <c r="M18" t="str">
        <f t="shared" si="0"/>
        <v>(5 and ( 4 OR 6 OR 7 OR 8 OR 9 OR 10 OR 11 OR 12 OR 13 OR 14 OR 15)) and 1 and 2021*.yr.</v>
      </c>
      <c r="N18" t="str">
        <f t="shared" si="0"/>
        <v>(5 and ( 4 OR 6 OR 7 OR 8 OR 9 OR 10 OR 11 OR 12 OR 13 OR 14 OR 15)) and 1 and 2022*.yr.</v>
      </c>
      <c r="O18" t="str">
        <f t="shared" si="0"/>
        <v>(5 and ( 4 OR 6 OR 7 OR 8 OR 9 OR 10 OR 11 OR 12 OR 13 OR 14 OR 15)) and 1 and 2023*.yr.</v>
      </c>
      <c r="P18" t="str">
        <f t="shared" si="0"/>
        <v>(5 and ( 4 OR 6 OR 7 OR 8 OR 9 OR 10 OR 11 OR 12 OR 13 OR 14 OR 15)) and 1 and 2024*.yr.</v>
      </c>
    </row>
    <row r="19" spans="1:16" x14ac:dyDescent="0.25">
      <c r="A19" s="1">
        <v>18</v>
      </c>
      <c r="B19" t="s">
        <v>65</v>
      </c>
      <c r="C19" t="s">
        <v>51</v>
      </c>
      <c r="D19" t="str">
        <f t="shared" si="1"/>
        <v>(6 and ( 4 OR 5 OR 7 OR 8 OR 9 OR 10 OR 11 OR 12 OR 13 OR 14 OR 15)) and 1</v>
      </c>
      <c r="E19" t="str">
        <f t="shared" si="2"/>
        <v>(6 and ( 4 OR 5 OR 7 OR 8 OR 9 OR 10 OR 11 OR 12 OR 13 OR 14 OR 15)) and 1 and 2</v>
      </c>
      <c r="F19" t="str">
        <f t="shared" si="3"/>
        <v>(6 and ( 4 OR 5 OR 7 OR 8 OR 9 OR 10 OR 11 OR 12 OR 13 OR 14 OR 15)) and 1 and 2014*.yr.</v>
      </c>
      <c r="G19" t="str">
        <f t="shared" si="0"/>
        <v>(6 and ( 4 OR 5 OR 7 OR 8 OR 9 OR 10 OR 11 OR 12 OR 13 OR 14 OR 15)) and 1 and 2015*.yr.</v>
      </c>
      <c r="H19" t="str">
        <f t="shared" si="0"/>
        <v>(6 and ( 4 OR 5 OR 7 OR 8 OR 9 OR 10 OR 11 OR 12 OR 13 OR 14 OR 15)) and 1 and 2016*.yr.</v>
      </c>
      <c r="I19" t="str">
        <f t="shared" si="0"/>
        <v>(6 and ( 4 OR 5 OR 7 OR 8 OR 9 OR 10 OR 11 OR 12 OR 13 OR 14 OR 15)) and 1 and 2017*.yr.</v>
      </c>
      <c r="J19" t="str">
        <f t="shared" si="0"/>
        <v>(6 and ( 4 OR 5 OR 7 OR 8 OR 9 OR 10 OR 11 OR 12 OR 13 OR 14 OR 15)) and 1 and 2018*.yr.</v>
      </c>
      <c r="K19" t="str">
        <f t="shared" si="0"/>
        <v>(6 and ( 4 OR 5 OR 7 OR 8 OR 9 OR 10 OR 11 OR 12 OR 13 OR 14 OR 15)) and 1 and 2019*.yr.</v>
      </c>
      <c r="L19" t="str">
        <f t="shared" si="0"/>
        <v>(6 and ( 4 OR 5 OR 7 OR 8 OR 9 OR 10 OR 11 OR 12 OR 13 OR 14 OR 15)) and 1 and 2020*.yr.</v>
      </c>
      <c r="M19" t="str">
        <f t="shared" si="0"/>
        <v>(6 and ( 4 OR 5 OR 7 OR 8 OR 9 OR 10 OR 11 OR 12 OR 13 OR 14 OR 15)) and 1 and 2021*.yr.</v>
      </c>
      <c r="N19" t="str">
        <f t="shared" si="0"/>
        <v>(6 and ( 4 OR 5 OR 7 OR 8 OR 9 OR 10 OR 11 OR 12 OR 13 OR 14 OR 15)) and 1 and 2022*.yr.</v>
      </c>
      <c r="O19" t="str">
        <f t="shared" si="0"/>
        <v>(6 and ( 4 OR 5 OR 7 OR 8 OR 9 OR 10 OR 11 OR 12 OR 13 OR 14 OR 15)) and 1 and 2023*.yr.</v>
      </c>
      <c r="P19" t="str">
        <f t="shared" si="0"/>
        <v>(6 and ( 4 OR 5 OR 7 OR 8 OR 9 OR 10 OR 11 OR 12 OR 13 OR 14 OR 15)) and 1 and 2024*.yr.</v>
      </c>
    </row>
    <row r="20" spans="1:16" x14ac:dyDescent="0.25">
      <c r="A20" s="1">
        <v>19</v>
      </c>
      <c r="B20" t="s">
        <v>66</v>
      </c>
      <c r="C20" t="s">
        <v>52</v>
      </c>
      <c r="D20" t="str">
        <f t="shared" si="1"/>
        <v>(7 AND (4 OR 5 OR 6 OR 8 OR 9 OR 10 OR 11 OR 12 OR 13 OR 14 OR 15)) and 1</v>
      </c>
      <c r="E20" t="str">
        <f t="shared" si="2"/>
        <v>(7 AND (4 OR 5 OR 6 OR 8 OR 9 OR 10 OR 11 OR 12 OR 13 OR 14 OR 15)) and 1 and 2</v>
      </c>
      <c r="F20" t="str">
        <f t="shared" si="3"/>
        <v>(7 AND (4 OR 5 OR 6 OR 8 OR 9 OR 10 OR 11 OR 12 OR 13 OR 14 OR 15)) and 1 and 2014*.yr.</v>
      </c>
      <c r="G20" t="str">
        <f t="shared" si="3"/>
        <v>(7 AND (4 OR 5 OR 6 OR 8 OR 9 OR 10 OR 11 OR 12 OR 13 OR 14 OR 15)) and 1 and 2015*.yr.</v>
      </c>
      <c r="H20" t="str">
        <f t="shared" si="3"/>
        <v>(7 AND (4 OR 5 OR 6 OR 8 OR 9 OR 10 OR 11 OR 12 OR 13 OR 14 OR 15)) and 1 and 2016*.yr.</v>
      </c>
      <c r="I20" t="str">
        <f t="shared" si="3"/>
        <v>(7 AND (4 OR 5 OR 6 OR 8 OR 9 OR 10 OR 11 OR 12 OR 13 OR 14 OR 15)) and 1 and 2017*.yr.</v>
      </c>
      <c r="J20" t="str">
        <f t="shared" si="3"/>
        <v>(7 AND (4 OR 5 OR 6 OR 8 OR 9 OR 10 OR 11 OR 12 OR 13 OR 14 OR 15)) and 1 and 2018*.yr.</v>
      </c>
      <c r="K20" t="str">
        <f t="shared" si="3"/>
        <v>(7 AND (4 OR 5 OR 6 OR 8 OR 9 OR 10 OR 11 OR 12 OR 13 OR 14 OR 15)) and 1 and 2019*.yr.</v>
      </c>
      <c r="L20" t="str">
        <f t="shared" si="3"/>
        <v>(7 AND (4 OR 5 OR 6 OR 8 OR 9 OR 10 OR 11 OR 12 OR 13 OR 14 OR 15)) and 1 and 2020*.yr.</v>
      </c>
      <c r="M20" t="str">
        <f t="shared" si="3"/>
        <v>(7 AND (4 OR 5 OR 6 OR 8 OR 9 OR 10 OR 11 OR 12 OR 13 OR 14 OR 15)) and 1 and 2021*.yr.</v>
      </c>
      <c r="N20" t="str">
        <f t="shared" si="3"/>
        <v>(7 AND (4 OR 5 OR 6 OR 8 OR 9 OR 10 OR 11 OR 12 OR 13 OR 14 OR 15)) and 1 and 2022*.yr.</v>
      </c>
      <c r="O20" t="str">
        <f t="shared" si="3"/>
        <v>(7 AND (4 OR 5 OR 6 OR 8 OR 9 OR 10 OR 11 OR 12 OR 13 OR 14 OR 15)) and 1 and 2023*.yr.</v>
      </c>
      <c r="P20" t="str">
        <f t="shared" si="3"/>
        <v>(7 AND (4 OR 5 OR 6 OR 8 OR 9 OR 10 OR 11 OR 12 OR 13 OR 14 OR 15)) and 1 and 2024*.yr.</v>
      </c>
    </row>
    <row r="21" spans="1:16" x14ac:dyDescent="0.25">
      <c r="A21" s="1">
        <v>20</v>
      </c>
      <c r="B21" t="s">
        <v>67</v>
      </c>
      <c r="C21" t="s">
        <v>53</v>
      </c>
      <c r="D21" t="str">
        <f t="shared" si="1"/>
        <v>(8 AND (4 OR 5 OR 6 OR 7 OR 9 OR 10 OR 11 OR 12 OR 13 OR 14 OR 15)) and 1</v>
      </c>
      <c r="E21" t="str">
        <f t="shared" si="2"/>
        <v>(8 AND (4 OR 5 OR 6 OR 7 OR 9 OR 10 OR 11 OR 12 OR 13 OR 14 OR 15)) and 1 and 2</v>
      </c>
      <c r="F21" t="str">
        <f t="shared" si="3"/>
        <v>(8 AND (4 OR 5 OR 6 OR 7 OR 9 OR 10 OR 11 OR 12 OR 13 OR 14 OR 15)) and 1 and 2014*.yr.</v>
      </c>
      <c r="G21" t="str">
        <f t="shared" si="3"/>
        <v>(8 AND (4 OR 5 OR 6 OR 7 OR 9 OR 10 OR 11 OR 12 OR 13 OR 14 OR 15)) and 1 and 2015*.yr.</v>
      </c>
      <c r="H21" t="str">
        <f t="shared" si="3"/>
        <v>(8 AND (4 OR 5 OR 6 OR 7 OR 9 OR 10 OR 11 OR 12 OR 13 OR 14 OR 15)) and 1 and 2016*.yr.</v>
      </c>
      <c r="I21" t="str">
        <f t="shared" si="3"/>
        <v>(8 AND (4 OR 5 OR 6 OR 7 OR 9 OR 10 OR 11 OR 12 OR 13 OR 14 OR 15)) and 1 and 2017*.yr.</v>
      </c>
      <c r="J21" t="str">
        <f t="shared" si="3"/>
        <v>(8 AND (4 OR 5 OR 6 OR 7 OR 9 OR 10 OR 11 OR 12 OR 13 OR 14 OR 15)) and 1 and 2018*.yr.</v>
      </c>
      <c r="K21" t="str">
        <f t="shared" si="3"/>
        <v>(8 AND (4 OR 5 OR 6 OR 7 OR 9 OR 10 OR 11 OR 12 OR 13 OR 14 OR 15)) and 1 and 2019*.yr.</v>
      </c>
      <c r="L21" t="str">
        <f t="shared" si="3"/>
        <v>(8 AND (4 OR 5 OR 6 OR 7 OR 9 OR 10 OR 11 OR 12 OR 13 OR 14 OR 15)) and 1 and 2020*.yr.</v>
      </c>
      <c r="M21" t="str">
        <f t="shared" si="3"/>
        <v>(8 AND (4 OR 5 OR 6 OR 7 OR 9 OR 10 OR 11 OR 12 OR 13 OR 14 OR 15)) and 1 and 2021*.yr.</v>
      </c>
      <c r="N21" t="str">
        <f t="shared" si="3"/>
        <v>(8 AND (4 OR 5 OR 6 OR 7 OR 9 OR 10 OR 11 OR 12 OR 13 OR 14 OR 15)) and 1 and 2022*.yr.</v>
      </c>
      <c r="O21" t="str">
        <f t="shared" si="3"/>
        <v>(8 AND (4 OR 5 OR 6 OR 7 OR 9 OR 10 OR 11 OR 12 OR 13 OR 14 OR 15)) and 1 and 2023*.yr.</v>
      </c>
      <c r="P21" t="str">
        <f t="shared" si="3"/>
        <v>(8 AND (4 OR 5 OR 6 OR 7 OR 9 OR 10 OR 11 OR 12 OR 13 OR 14 OR 15)) and 1 and 2024*.yr.</v>
      </c>
    </row>
    <row r="22" spans="1:16" x14ac:dyDescent="0.25">
      <c r="A22" s="1">
        <v>21</v>
      </c>
      <c r="B22" t="s">
        <v>68</v>
      </c>
      <c r="C22" t="s">
        <v>54</v>
      </c>
      <c r="D22" t="str">
        <f t="shared" si="1"/>
        <v>(9 AND (4 OR 5 OR 6 OR 7 OR 8 OR 10 OR 11 OR 12 OR 13 OR 14 OR 15)) and 1</v>
      </c>
      <c r="E22" t="str">
        <f t="shared" si="2"/>
        <v>(9 AND (4 OR 5 OR 6 OR 7 OR 8 OR 10 OR 11 OR 12 OR 13 OR 14 OR 15)) and 1 and 2</v>
      </c>
      <c r="F22" t="str">
        <f t="shared" si="3"/>
        <v>(9 AND (4 OR 5 OR 6 OR 7 OR 8 OR 10 OR 11 OR 12 OR 13 OR 14 OR 15)) and 1 and 2014*.yr.</v>
      </c>
      <c r="G22" t="str">
        <f t="shared" si="3"/>
        <v>(9 AND (4 OR 5 OR 6 OR 7 OR 8 OR 10 OR 11 OR 12 OR 13 OR 14 OR 15)) and 1 and 2015*.yr.</v>
      </c>
      <c r="H22" t="str">
        <f t="shared" si="3"/>
        <v>(9 AND (4 OR 5 OR 6 OR 7 OR 8 OR 10 OR 11 OR 12 OR 13 OR 14 OR 15)) and 1 and 2016*.yr.</v>
      </c>
      <c r="I22" t="str">
        <f t="shared" si="3"/>
        <v>(9 AND (4 OR 5 OR 6 OR 7 OR 8 OR 10 OR 11 OR 12 OR 13 OR 14 OR 15)) and 1 and 2017*.yr.</v>
      </c>
      <c r="J22" t="str">
        <f t="shared" si="3"/>
        <v>(9 AND (4 OR 5 OR 6 OR 7 OR 8 OR 10 OR 11 OR 12 OR 13 OR 14 OR 15)) and 1 and 2018*.yr.</v>
      </c>
      <c r="K22" t="str">
        <f t="shared" si="3"/>
        <v>(9 AND (4 OR 5 OR 6 OR 7 OR 8 OR 10 OR 11 OR 12 OR 13 OR 14 OR 15)) and 1 and 2019*.yr.</v>
      </c>
      <c r="L22" t="str">
        <f t="shared" si="3"/>
        <v>(9 AND (4 OR 5 OR 6 OR 7 OR 8 OR 10 OR 11 OR 12 OR 13 OR 14 OR 15)) and 1 and 2020*.yr.</v>
      </c>
      <c r="M22" t="str">
        <f t="shared" si="3"/>
        <v>(9 AND (4 OR 5 OR 6 OR 7 OR 8 OR 10 OR 11 OR 12 OR 13 OR 14 OR 15)) and 1 and 2021*.yr.</v>
      </c>
      <c r="N22" t="str">
        <f t="shared" si="3"/>
        <v>(9 AND (4 OR 5 OR 6 OR 7 OR 8 OR 10 OR 11 OR 12 OR 13 OR 14 OR 15)) and 1 and 2022*.yr.</v>
      </c>
      <c r="O22" t="str">
        <f t="shared" si="3"/>
        <v>(9 AND (4 OR 5 OR 6 OR 7 OR 8 OR 10 OR 11 OR 12 OR 13 OR 14 OR 15)) and 1 and 2023*.yr.</v>
      </c>
      <c r="P22" t="str">
        <f t="shared" si="3"/>
        <v>(9 AND (4 OR 5 OR 6 OR 7 OR 8 OR 10 OR 11 OR 12 OR 13 OR 14 OR 15)) and 1 and 2024*.yr.</v>
      </c>
    </row>
    <row r="23" spans="1:16" x14ac:dyDescent="0.25">
      <c r="A23" s="1">
        <v>22</v>
      </c>
      <c r="B23" t="s">
        <v>69</v>
      </c>
      <c r="C23" t="s">
        <v>55</v>
      </c>
      <c r="D23" t="str">
        <f t="shared" si="1"/>
        <v>(10 AND (4 OR 5 OR 6 OR 7 OR 8 OR 9 OR 11 OR 12 OR 13 OR 14 OR 15)) and 1</v>
      </c>
      <c r="E23" t="str">
        <f t="shared" si="2"/>
        <v>(10 AND (4 OR 5 OR 6 OR 7 OR 8 OR 9 OR 11 OR 12 OR 13 OR 14 OR 15)) and 1 and 2</v>
      </c>
      <c r="F23" t="str">
        <f t="shared" si="3"/>
        <v>(10 AND (4 OR 5 OR 6 OR 7 OR 8 OR 9 OR 11 OR 12 OR 13 OR 14 OR 15)) and 1 and 2014*.yr.</v>
      </c>
      <c r="G23" t="str">
        <f t="shared" si="3"/>
        <v>(10 AND (4 OR 5 OR 6 OR 7 OR 8 OR 9 OR 11 OR 12 OR 13 OR 14 OR 15)) and 1 and 2015*.yr.</v>
      </c>
      <c r="H23" t="str">
        <f t="shared" si="3"/>
        <v>(10 AND (4 OR 5 OR 6 OR 7 OR 8 OR 9 OR 11 OR 12 OR 13 OR 14 OR 15)) and 1 and 2016*.yr.</v>
      </c>
      <c r="I23" t="str">
        <f t="shared" si="3"/>
        <v>(10 AND (4 OR 5 OR 6 OR 7 OR 8 OR 9 OR 11 OR 12 OR 13 OR 14 OR 15)) and 1 and 2017*.yr.</v>
      </c>
      <c r="J23" t="str">
        <f t="shared" si="3"/>
        <v>(10 AND (4 OR 5 OR 6 OR 7 OR 8 OR 9 OR 11 OR 12 OR 13 OR 14 OR 15)) and 1 and 2018*.yr.</v>
      </c>
      <c r="K23" t="str">
        <f t="shared" si="3"/>
        <v>(10 AND (4 OR 5 OR 6 OR 7 OR 8 OR 9 OR 11 OR 12 OR 13 OR 14 OR 15)) and 1 and 2019*.yr.</v>
      </c>
      <c r="L23" t="str">
        <f t="shared" si="3"/>
        <v>(10 AND (4 OR 5 OR 6 OR 7 OR 8 OR 9 OR 11 OR 12 OR 13 OR 14 OR 15)) and 1 and 2020*.yr.</v>
      </c>
      <c r="M23" t="str">
        <f t="shared" si="3"/>
        <v>(10 AND (4 OR 5 OR 6 OR 7 OR 8 OR 9 OR 11 OR 12 OR 13 OR 14 OR 15)) and 1 and 2021*.yr.</v>
      </c>
      <c r="N23" t="str">
        <f t="shared" si="3"/>
        <v>(10 AND (4 OR 5 OR 6 OR 7 OR 8 OR 9 OR 11 OR 12 OR 13 OR 14 OR 15)) and 1 and 2022*.yr.</v>
      </c>
      <c r="O23" t="str">
        <f t="shared" si="3"/>
        <v>(10 AND (4 OR 5 OR 6 OR 7 OR 8 OR 9 OR 11 OR 12 OR 13 OR 14 OR 15)) and 1 and 2023*.yr.</v>
      </c>
      <c r="P23" t="str">
        <f t="shared" si="3"/>
        <v>(10 AND (4 OR 5 OR 6 OR 7 OR 8 OR 9 OR 11 OR 12 OR 13 OR 14 OR 15)) and 1 and 2024*.yr.</v>
      </c>
    </row>
    <row r="24" spans="1:16" x14ac:dyDescent="0.25">
      <c r="A24" s="1">
        <v>23</v>
      </c>
      <c r="B24" t="s">
        <v>70</v>
      </c>
      <c r="C24" t="s">
        <v>56</v>
      </c>
      <c r="D24" t="str">
        <f t="shared" si="1"/>
        <v>(11 AND (4 OR 5 OR 6 OR 7 OR 8 OR 9 OR 10 OR 12 OR 13 OR 14 OR 15)) and 1</v>
      </c>
      <c r="E24" t="str">
        <f t="shared" si="2"/>
        <v>(11 AND (4 OR 5 OR 6 OR 7 OR 8 OR 9 OR 10 OR 12 OR 13 OR 14 OR 15)) and 1 and 2</v>
      </c>
      <c r="F24" t="str">
        <f t="shared" si="3"/>
        <v>(11 AND (4 OR 5 OR 6 OR 7 OR 8 OR 9 OR 10 OR 12 OR 13 OR 14 OR 15)) and 1 and 2014*.yr.</v>
      </c>
      <c r="G24" t="str">
        <f t="shared" si="3"/>
        <v>(11 AND (4 OR 5 OR 6 OR 7 OR 8 OR 9 OR 10 OR 12 OR 13 OR 14 OR 15)) and 1 and 2015*.yr.</v>
      </c>
      <c r="H24" t="str">
        <f t="shared" si="3"/>
        <v>(11 AND (4 OR 5 OR 6 OR 7 OR 8 OR 9 OR 10 OR 12 OR 13 OR 14 OR 15)) and 1 and 2016*.yr.</v>
      </c>
      <c r="I24" t="str">
        <f t="shared" si="3"/>
        <v>(11 AND (4 OR 5 OR 6 OR 7 OR 8 OR 9 OR 10 OR 12 OR 13 OR 14 OR 15)) and 1 and 2017*.yr.</v>
      </c>
      <c r="J24" t="str">
        <f t="shared" si="3"/>
        <v>(11 AND (4 OR 5 OR 6 OR 7 OR 8 OR 9 OR 10 OR 12 OR 13 OR 14 OR 15)) and 1 and 2018*.yr.</v>
      </c>
      <c r="K24" t="str">
        <f t="shared" si="3"/>
        <v>(11 AND (4 OR 5 OR 6 OR 7 OR 8 OR 9 OR 10 OR 12 OR 13 OR 14 OR 15)) and 1 and 2019*.yr.</v>
      </c>
      <c r="L24" t="str">
        <f t="shared" si="3"/>
        <v>(11 AND (4 OR 5 OR 6 OR 7 OR 8 OR 9 OR 10 OR 12 OR 13 OR 14 OR 15)) and 1 and 2020*.yr.</v>
      </c>
      <c r="M24" t="str">
        <f t="shared" si="3"/>
        <v>(11 AND (4 OR 5 OR 6 OR 7 OR 8 OR 9 OR 10 OR 12 OR 13 OR 14 OR 15)) and 1 and 2021*.yr.</v>
      </c>
      <c r="N24" t="str">
        <f t="shared" si="3"/>
        <v>(11 AND (4 OR 5 OR 6 OR 7 OR 8 OR 9 OR 10 OR 12 OR 13 OR 14 OR 15)) and 1 and 2022*.yr.</v>
      </c>
      <c r="O24" t="str">
        <f t="shared" si="3"/>
        <v>(11 AND (4 OR 5 OR 6 OR 7 OR 8 OR 9 OR 10 OR 12 OR 13 OR 14 OR 15)) and 1 and 2023*.yr.</v>
      </c>
      <c r="P24" t="str">
        <f t="shared" si="3"/>
        <v>(11 AND (4 OR 5 OR 6 OR 7 OR 8 OR 9 OR 10 OR 12 OR 13 OR 14 OR 15)) and 1 and 2024*.yr.</v>
      </c>
    </row>
    <row r="25" spans="1:16" x14ac:dyDescent="0.25">
      <c r="A25" s="1">
        <v>24</v>
      </c>
      <c r="B25" t="s">
        <v>63</v>
      </c>
      <c r="C25" t="s">
        <v>57</v>
      </c>
      <c r="D25" t="str">
        <f t="shared" si="1"/>
        <v>(12 AND (4 OR 5 OR 6 OR 7 OR 8 OR 9 OR 10 OR 11 OR 13 OR 14 OR 15)) and 1</v>
      </c>
      <c r="E25" t="str">
        <f t="shared" si="2"/>
        <v>(12 AND (4 OR 5 OR 6 OR 7 OR 8 OR 9 OR 10 OR 11 OR 13 OR 14 OR 15)) and 1 and 2</v>
      </c>
      <c r="F25" t="str">
        <f t="shared" si="3"/>
        <v>(12 AND (4 OR 5 OR 6 OR 7 OR 8 OR 9 OR 10 OR 11 OR 13 OR 14 OR 15)) and 1 and 2014*.yr.</v>
      </c>
      <c r="G25" t="str">
        <f t="shared" si="3"/>
        <v>(12 AND (4 OR 5 OR 6 OR 7 OR 8 OR 9 OR 10 OR 11 OR 13 OR 14 OR 15)) and 1 and 2015*.yr.</v>
      </c>
      <c r="H25" t="str">
        <f t="shared" si="3"/>
        <v>(12 AND (4 OR 5 OR 6 OR 7 OR 8 OR 9 OR 10 OR 11 OR 13 OR 14 OR 15)) and 1 and 2016*.yr.</v>
      </c>
      <c r="I25" t="str">
        <f t="shared" si="3"/>
        <v>(12 AND (4 OR 5 OR 6 OR 7 OR 8 OR 9 OR 10 OR 11 OR 13 OR 14 OR 15)) and 1 and 2017*.yr.</v>
      </c>
      <c r="J25" t="str">
        <f t="shared" si="3"/>
        <v>(12 AND (4 OR 5 OR 6 OR 7 OR 8 OR 9 OR 10 OR 11 OR 13 OR 14 OR 15)) and 1 and 2018*.yr.</v>
      </c>
      <c r="K25" t="str">
        <f t="shared" si="3"/>
        <v>(12 AND (4 OR 5 OR 6 OR 7 OR 8 OR 9 OR 10 OR 11 OR 13 OR 14 OR 15)) and 1 and 2019*.yr.</v>
      </c>
      <c r="L25" t="str">
        <f t="shared" si="3"/>
        <v>(12 AND (4 OR 5 OR 6 OR 7 OR 8 OR 9 OR 10 OR 11 OR 13 OR 14 OR 15)) and 1 and 2020*.yr.</v>
      </c>
      <c r="M25" t="str">
        <f t="shared" si="3"/>
        <v>(12 AND (4 OR 5 OR 6 OR 7 OR 8 OR 9 OR 10 OR 11 OR 13 OR 14 OR 15)) and 1 and 2021*.yr.</v>
      </c>
      <c r="N25" t="str">
        <f t="shared" si="3"/>
        <v>(12 AND (4 OR 5 OR 6 OR 7 OR 8 OR 9 OR 10 OR 11 OR 13 OR 14 OR 15)) and 1 and 2022*.yr.</v>
      </c>
      <c r="O25" t="str">
        <f t="shared" si="3"/>
        <v>(12 AND (4 OR 5 OR 6 OR 7 OR 8 OR 9 OR 10 OR 11 OR 13 OR 14 OR 15)) and 1 and 2023*.yr.</v>
      </c>
      <c r="P25" t="str">
        <f t="shared" si="3"/>
        <v>(12 AND (4 OR 5 OR 6 OR 7 OR 8 OR 9 OR 10 OR 11 OR 13 OR 14 OR 15)) and 1 and 2024*.yr.</v>
      </c>
    </row>
    <row r="26" spans="1:16" x14ac:dyDescent="0.25">
      <c r="A26" s="1">
        <v>25</v>
      </c>
      <c r="B26" t="s">
        <v>71</v>
      </c>
      <c r="C26" t="s">
        <v>58</v>
      </c>
      <c r="D26" t="str">
        <f t="shared" si="1"/>
        <v>(13 AND (4 OR 5 OR 6 OR 7 OR 8 OR 9 OR 10 OR 11 OR 12 OR 14 OR 15)) and 1</v>
      </c>
      <c r="E26" t="str">
        <f t="shared" si="2"/>
        <v>(13 AND (4 OR 5 OR 6 OR 7 OR 8 OR 9 OR 10 OR 11 OR 12 OR 14 OR 15)) and 1 and 2</v>
      </c>
      <c r="F26" t="str">
        <f t="shared" si="3"/>
        <v>(13 AND (4 OR 5 OR 6 OR 7 OR 8 OR 9 OR 10 OR 11 OR 12 OR 14 OR 15)) and 1 and 2014*.yr.</v>
      </c>
      <c r="G26" t="str">
        <f t="shared" si="3"/>
        <v>(13 AND (4 OR 5 OR 6 OR 7 OR 8 OR 9 OR 10 OR 11 OR 12 OR 14 OR 15)) and 1 and 2015*.yr.</v>
      </c>
      <c r="H26" t="str">
        <f t="shared" si="3"/>
        <v>(13 AND (4 OR 5 OR 6 OR 7 OR 8 OR 9 OR 10 OR 11 OR 12 OR 14 OR 15)) and 1 and 2016*.yr.</v>
      </c>
      <c r="I26" t="str">
        <f t="shared" si="3"/>
        <v>(13 AND (4 OR 5 OR 6 OR 7 OR 8 OR 9 OR 10 OR 11 OR 12 OR 14 OR 15)) and 1 and 2017*.yr.</v>
      </c>
      <c r="J26" t="str">
        <f t="shared" si="3"/>
        <v>(13 AND (4 OR 5 OR 6 OR 7 OR 8 OR 9 OR 10 OR 11 OR 12 OR 14 OR 15)) and 1 and 2018*.yr.</v>
      </c>
      <c r="K26" t="str">
        <f t="shared" si="3"/>
        <v>(13 AND (4 OR 5 OR 6 OR 7 OR 8 OR 9 OR 10 OR 11 OR 12 OR 14 OR 15)) and 1 and 2019*.yr.</v>
      </c>
      <c r="L26" t="str">
        <f t="shared" si="3"/>
        <v>(13 AND (4 OR 5 OR 6 OR 7 OR 8 OR 9 OR 10 OR 11 OR 12 OR 14 OR 15)) and 1 and 2020*.yr.</v>
      </c>
      <c r="M26" t="str">
        <f t="shared" si="3"/>
        <v>(13 AND (4 OR 5 OR 6 OR 7 OR 8 OR 9 OR 10 OR 11 OR 12 OR 14 OR 15)) and 1 and 2021*.yr.</v>
      </c>
      <c r="N26" t="str">
        <f t="shared" si="3"/>
        <v>(13 AND (4 OR 5 OR 6 OR 7 OR 8 OR 9 OR 10 OR 11 OR 12 OR 14 OR 15)) and 1 and 2022*.yr.</v>
      </c>
      <c r="O26" t="str">
        <f t="shared" si="3"/>
        <v>(13 AND (4 OR 5 OR 6 OR 7 OR 8 OR 9 OR 10 OR 11 OR 12 OR 14 OR 15)) and 1 and 2023*.yr.</v>
      </c>
      <c r="P26" t="str">
        <f t="shared" si="3"/>
        <v>(13 AND (4 OR 5 OR 6 OR 7 OR 8 OR 9 OR 10 OR 11 OR 12 OR 14 OR 15)) and 1 and 2024*.yr.</v>
      </c>
    </row>
    <row r="27" spans="1:16" x14ac:dyDescent="0.25">
      <c r="A27" s="1">
        <v>26</v>
      </c>
      <c r="B27" t="s">
        <v>72</v>
      </c>
      <c r="C27" t="s">
        <v>59</v>
      </c>
      <c r="D27" t="str">
        <f t="shared" si="1"/>
        <v>(14 AND (4 OR 5 OR 6 OR 7 OR 8 OR 9 OR 10 OR 11 OR 12 OR 13 OR 15)) and 1</v>
      </c>
      <c r="E27" t="str">
        <f t="shared" si="2"/>
        <v>(14 AND (4 OR 5 OR 6 OR 7 OR 8 OR 9 OR 10 OR 11 OR 12 OR 13 OR 15)) and 1 and 2</v>
      </c>
      <c r="F27" t="str">
        <f t="shared" si="3"/>
        <v>(14 AND (4 OR 5 OR 6 OR 7 OR 8 OR 9 OR 10 OR 11 OR 12 OR 13 OR 15)) and 1 and 2014*.yr.</v>
      </c>
      <c r="G27" t="str">
        <f t="shared" si="3"/>
        <v>(14 AND (4 OR 5 OR 6 OR 7 OR 8 OR 9 OR 10 OR 11 OR 12 OR 13 OR 15)) and 1 and 2015*.yr.</v>
      </c>
      <c r="H27" t="str">
        <f t="shared" si="3"/>
        <v>(14 AND (4 OR 5 OR 6 OR 7 OR 8 OR 9 OR 10 OR 11 OR 12 OR 13 OR 15)) and 1 and 2016*.yr.</v>
      </c>
      <c r="I27" t="str">
        <f t="shared" si="3"/>
        <v>(14 AND (4 OR 5 OR 6 OR 7 OR 8 OR 9 OR 10 OR 11 OR 12 OR 13 OR 15)) and 1 and 2017*.yr.</v>
      </c>
      <c r="J27" t="str">
        <f t="shared" si="3"/>
        <v>(14 AND (4 OR 5 OR 6 OR 7 OR 8 OR 9 OR 10 OR 11 OR 12 OR 13 OR 15)) and 1 and 2018*.yr.</v>
      </c>
      <c r="K27" t="str">
        <f t="shared" si="3"/>
        <v>(14 AND (4 OR 5 OR 6 OR 7 OR 8 OR 9 OR 10 OR 11 OR 12 OR 13 OR 15)) and 1 and 2019*.yr.</v>
      </c>
      <c r="L27" t="str">
        <f t="shared" si="3"/>
        <v>(14 AND (4 OR 5 OR 6 OR 7 OR 8 OR 9 OR 10 OR 11 OR 12 OR 13 OR 15)) and 1 and 2020*.yr.</v>
      </c>
      <c r="M27" t="str">
        <f t="shared" si="3"/>
        <v>(14 AND (4 OR 5 OR 6 OR 7 OR 8 OR 9 OR 10 OR 11 OR 12 OR 13 OR 15)) and 1 and 2021*.yr.</v>
      </c>
      <c r="N27" t="str">
        <f t="shared" si="3"/>
        <v>(14 AND (4 OR 5 OR 6 OR 7 OR 8 OR 9 OR 10 OR 11 OR 12 OR 13 OR 15)) and 1 and 2022*.yr.</v>
      </c>
      <c r="O27" t="str">
        <f t="shared" si="3"/>
        <v>(14 AND (4 OR 5 OR 6 OR 7 OR 8 OR 9 OR 10 OR 11 OR 12 OR 13 OR 15)) and 1 and 2023*.yr.</v>
      </c>
      <c r="P27" t="str">
        <f t="shared" si="3"/>
        <v>(14 AND (4 OR 5 OR 6 OR 7 OR 8 OR 9 OR 10 OR 11 OR 12 OR 13 OR 15)) and 1 and 2024*.yr.</v>
      </c>
    </row>
    <row r="28" spans="1:16" x14ac:dyDescent="0.25">
      <c r="A28" s="1">
        <v>27</v>
      </c>
      <c r="B28" t="s">
        <v>73</v>
      </c>
      <c r="C28" t="s">
        <v>60</v>
      </c>
      <c r="D28" t="str">
        <f t="shared" si="1"/>
        <v>(15 AND (4 OR 5 OR 6 OR 7 OR 8 OR 9 OR 10 OR 11 OR 12 OR 13 OR 14)) and 1</v>
      </c>
      <c r="E28" t="str">
        <f t="shared" si="2"/>
        <v>(15 AND (4 OR 5 OR 6 OR 7 OR 8 OR 9 OR 10 OR 11 OR 12 OR 13 OR 14)) and 1 and 2</v>
      </c>
      <c r="F28" t="str">
        <f t="shared" si="3"/>
        <v>(15 AND (4 OR 5 OR 6 OR 7 OR 8 OR 9 OR 10 OR 11 OR 12 OR 13 OR 14)) and 1 and 2014*.yr.</v>
      </c>
      <c r="G28" t="str">
        <f t="shared" si="3"/>
        <v>(15 AND (4 OR 5 OR 6 OR 7 OR 8 OR 9 OR 10 OR 11 OR 12 OR 13 OR 14)) and 1 and 2015*.yr.</v>
      </c>
      <c r="H28" t="str">
        <f t="shared" si="3"/>
        <v>(15 AND (4 OR 5 OR 6 OR 7 OR 8 OR 9 OR 10 OR 11 OR 12 OR 13 OR 14)) and 1 and 2016*.yr.</v>
      </c>
      <c r="I28" t="str">
        <f t="shared" si="3"/>
        <v>(15 AND (4 OR 5 OR 6 OR 7 OR 8 OR 9 OR 10 OR 11 OR 12 OR 13 OR 14)) and 1 and 2017*.yr.</v>
      </c>
      <c r="J28" t="str">
        <f t="shared" si="3"/>
        <v>(15 AND (4 OR 5 OR 6 OR 7 OR 8 OR 9 OR 10 OR 11 OR 12 OR 13 OR 14)) and 1 and 2018*.yr.</v>
      </c>
      <c r="K28" t="str">
        <f t="shared" si="3"/>
        <v>(15 AND (4 OR 5 OR 6 OR 7 OR 8 OR 9 OR 10 OR 11 OR 12 OR 13 OR 14)) and 1 and 2019*.yr.</v>
      </c>
      <c r="L28" t="str">
        <f t="shared" si="3"/>
        <v>(15 AND (4 OR 5 OR 6 OR 7 OR 8 OR 9 OR 10 OR 11 OR 12 OR 13 OR 14)) and 1 and 2020*.yr.</v>
      </c>
      <c r="M28" t="str">
        <f t="shared" si="3"/>
        <v>(15 AND (4 OR 5 OR 6 OR 7 OR 8 OR 9 OR 10 OR 11 OR 12 OR 13 OR 14)) and 1 and 2021*.yr.</v>
      </c>
      <c r="N28" t="str">
        <f t="shared" si="3"/>
        <v>(15 AND (4 OR 5 OR 6 OR 7 OR 8 OR 9 OR 10 OR 11 OR 12 OR 13 OR 14)) and 1 and 2022*.yr.</v>
      </c>
      <c r="O28" t="str">
        <f t="shared" si="3"/>
        <v>(15 AND (4 OR 5 OR 6 OR 7 OR 8 OR 9 OR 10 OR 11 OR 12 OR 13 OR 14)) and 1 and 2023*.yr.</v>
      </c>
      <c r="P28" t="str">
        <f t="shared" si="3"/>
        <v>(15 AND (4 OR 5 OR 6 OR 7 OR 8 OR 9 OR 10 OR 11 OR 12 OR 13 OR 14)) and 1 and 2024*.yr.</v>
      </c>
    </row>
    <row r="29" spans="1:16" x14ac:dyDescent="0.25">
      <c r="A29" s="1">
        <v>28</v>
      </c>
      <c r="B29" t="s">
        <v>61</v>
      </c>
      <c r="C29" t="s">
        <v>89</v>
      </c>
      <c r="D29" t="str">
        <f t="shared" si="1"/>
        <v>(exp Western Hemisphere/ or exp Eastern Hemisphere/) and 1</v>
      </c>
      <c r="E29" t="str">
        <f t="shared" si="2"/>
        <v>(exp Western Hemisphere/ or exp Eastern Hemisphere/) and 1 and 2</v>
      </c>
      <c r="F29" t="str">
        <f t="shared" si="3"/>
        <v>(exp Western Hemisphere/ or exp Eastern Hemisphere/) and 1 and 2014*.yr.</v>
      </c>
      <c r="G29" t="str">
        <f t="shared" si="3"/>
        <v>(exp Western Hemisphere/ or exp Eastern Hemisphere/) and 1 and 2015*.yr.</v>
      </c>
      <c r="H29" t="str">
        <f t="shared" si="3"/>
        <v>(exp Western Hemisphere/ or exp Eastern Hemisphere/) and 1 and 2016*.yr.</v>
      </c>
      <c r="I29" t="str">
        <f t="shared" si="3"/>
        <v>(exp Western Hemisphere/ or exp Eastern Hemisphere/) and 1 and 2017*.yr.</v>
      </c>
      <c r="J29" t="str">
        <f t="shared" si="3"/>
        <v>(exp Western Hemisphere/ or exp Eastern Hemisphere/) and 1 and 2018*.yr.</v>
      </c>
      <c r="K29" t="str">
        <f t="shared" si="3"/>
        <v>(exp Western Hemisphere/ or exp Eastern Hemisphere/) and 1 and 2019*.yr.</v>
      </c>
      <c r="L29" t="str">
        <f t="shared" si="3"/>
        <v>(exp Western Hemisphere/ or exp Eastern Hemisphere/) and 1 and 2020*.yr.</v>
      </c>
      <c r="M29" t="str">
        <f t="shared" si="3"/>
        <v>(exp Western Hemisphere/ or exp Eastern Hemisphere/) and 1 and 2021*.yr.</v>
      </c>
      <c r="N29" t="str">
        <f t="shared" si="3"/>
        <v>(exp Western Hemisphere/ or exp Eastern Hemisphere/) and 1 and 2022*.yr.</v>
      </c>
      <c r="O29" t="str">
        <f t="shared" si="3"/>
        <v>(exp Western Hemisphere/ or exp Eastern Hemisphere/) and 1 and 2023*.yr.</v>
      </c>
      <c r="P29" t="str">
        <f t="shared" si="3"/>
        <v>(exp Western Hemisphere/ or exp Eastern Hemisphere/) and 1 and 2024*.yr.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583C2-185C-4421-BBF9-7DA97ADAB7F8}">
  <sheetPr>
    <tabColor theme="9" tint="-0.249977111117893"/>
  </sheetPr>
  <dimension ref="A1:O45"/>
  <sheetViews>
    <sheetView zoomScale="70" zoomScaleNormal="70" workbookViewId="0"/>
  </sheetViews>
  <sheetFormatPr defaultRowHeight="15" x14ac:dyDescent="0.25"/>
  <cols>
    <col min="1" max="1" width="28.42578125" customWidth="1"/>
    <col min="2" max="3" width="15.5703125" customWidth="1"/>
    <col min="4" max="4" width="16.85546875" customWidth="1"/>
    <col min="5" max="15" width="9.42578125" customWidth="1"/>
  </cols>
  <sheetData>
    <row r="1" spans="1:15" x14ac:dyDescent="0.25">
      <c r="A1" t="s">
        <v>22</v>
      </c>
      <c r="B1" t="s">
        <v>21</v>
      </c>
      <c r="C1" t="s">
        <v>2</v>
      </c>
      <c r="D1" t="s">
        <v>3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5" x14ac:dyDescent="0.25">
      <c r="A2" t="s">
        <v>74</v>
      </c>
      <c r="B2">
        <v>5778420</v>
      </c>
      <c r="C2">
        <v>48755</v>
      </c>
      <c r="D2">
        <v>37729</v>
      </c>
      <c r="E2">
        <v>2469</v>
      </c>
      <c r="F2">
        <v>2635</v>
      </c>
      <c r="G2">
        <v>2404</v>
      </c>
      <c r="H2">
        <v>2389</v>
      </c>
      <c r="I2">
        <v>2788</v>
      </c>
      <c r="J2">
        <v>3257</v>
      </c>
      <c r="K2">
        <v>3845</v>
      </c>
      <c r="L2">
        <v>4151</v>
      </c>
      <c r="M2">
        <v>4577</v>
      </c>
      <c r="N2">
        <v>4650</v>
      </c>
      <c r="O2">
        <v>4564</v>
      </c>
    </row>
    <row r="3" spans="1:15" x14ac:dyDescent="0.25">
      <c r="A3" t="s">
        <v>75</v>
      </c>
      <c r="B3">
        <v>1420632</v>
      </c>
      <c r="C3">
        <v>23892</v>
      </c>
      <c r="D3">
        <v>17775</v>
      </c>
      <c r="E3">
        <v>1261</v>
      </c>
      <c r="F3">
        <v>1264</v>
      </c>
      <c r="G3">
        <v>1214</v>
      </c>
      <c r="H3">
        <v>1141</v>
      </c>
      <c r="I3">
        <v>1386</v>
      </c>
      <c r="J3">
        <v>1608</v>
      </c>
      <c r="K3">
        <v>1811</v>
      </c>
      <c r="L3">
        <v>1970</v>
      </c>
      <c r="M3">
        <v>2065</v>
      </c>
      <c r="N3">
        <v>2115</v>
      </c>
      <c r="O3">
        <v>1940</v>
      </c>
    </row>
    <row r="4" spans="1:15" x14ac:dyDescent="0.25">
      <c r="A4" t="s">
        <v>37</v>
      </c>
      <c r="B4">
        <v>325886</v>
      </c>
      <c r="C4">
        <v>2597</v>
      </c>
      <c r="D4">
        <v>2029</v>
      </c>
      <c r="E4">
        <v>142</v>
      </c>
      <c r="F4">
        <v>159</v>
      </c>
      <c r="G4">
        <v>132</v>
      </c>
      <c r="H4">
        <v>142</v>
      </c>
      <c r="I4">
        <v>170</v>
      </c>
      <c r="J4">
        <v>188</v>
      </c>
      <c r="K4">
        <v>211</v>
      </c>
      <c r="L4">
        <v>226</v>
      </c>
      <c r="M4">
        <v>221</v>
      </c>
      <c r="N4">
        <v>206</v>
      </c>
      <c r="O4">
        <v>232</v>
      </c>
    </row>
    <row r="5" spans="1:15" x14ac:dyDescent="0.25">
      <c r="A5" t="s">
        <v>76</v>
      </c>
      <c r="B5">
        <v>483419</v>
      </c>
      <c r="C5">
        <v>4603</v>
      </c>
      <c r="D5">
        <v>3554</v>
      </c>
      <c r="E5">
        <v>308</v>
      </c>
      <c r="F5">
        <v>336</v>
      </c>
      <c r="G5">
        <v>243</v>
      </c>
      <c r="H5">
        <v>221</v>
      </c>
      <c r="I5">
        <v>222</v>
      </c>
      <c r="J5">
        <v>274</v>
      </c>
      <c r="K5">
        <v>277</v>
      </c>
      <c r="L5">
        <v>361</v>
      </c>
      <c r="M5">
        <v>397</v>
      </c>
      <c r="N5">
        <v>470</v>
      </c>
      <c r="O5">
        <v>445</v>
      </c>
    </row>
    <row r="6" spans="1:15" x14ac:dyDescent="0.25">
      <c r="A6" t="s">
        <v>38</v>
      </c>
      <c r="B6">
        <v>1436469</v>
      </c>
      <c r="C6">
        <v>7909</v>
      </c>
      <c r="D6">
        <v>5992</v>
      </c>
      <c r="E6">
        <v>451</v>
      </c>
      <c r="F6">
        <v>497</v>
      </c>
      <c r="G6">
        <v>414</v>
      </c>
      <c r="H6">
        <v>404</v>
      </c>
      <c r="I6">
        <v>449</v>
      </c>
      <c r="J6">
        <v>470</v>
      </c>
      <c r="K6">
        <v>565</v>
      </c>
      <c r="L6">
        <v>592</v>
      </c>
      <c r="M6">
        <v>687</v>
      </c>
      <c r="N6">
        <v>671</v>
      </c>
      <c r="O6">
        <v>792</v>
      </c>
    </row>
    <row r="7" spans="1:15" x14ac:dyDescent="0.25">
      <c r="A7" t="s">
        <v>40</v>
      </c>
      <c r="B7">
        <v>362636</v>
      </c>
      <c r="C7">
        <v>1912</v>
      </c>
      <c r="D7">
        <v>1772</v>
      </c>
      <c r="E7">
        <v>51</v>
      </c>
      <c r="F7">
        <v>51</v>
      </c>
      <c r="G7">
        <v>66</v>
      </c>
      <c r="H7">
        <v>62</v>
      </c>
      <c r="I7">
        <v>99</v>
      </c>
      <c r="J7">
        <v>142</v>
      </c>
      <c r="K7">
        <v>286</v>
      </c>
      <c r="L7">
        <v>256</v>
      </c>
      <c r="M7">
        <v>257</v>
      </c>
      <c r="N7">
        <v>244</v>
      </c>
      <c r="O7">
        <v>258</v>
      </c>
    </row>
    <row r="8" spans="1:15" x14ac:dyDescent="0.25">
      <c r="A8" t="s">
        <v>41</v>
      </c>
      <c r="B8">
        <v>374835</v>
      </c>
      <c r="C8">
        <v>2529</v>
      </c>
      <c r="D8">
        <v>1959</v>
      </c>
      <c r="E8">
        <v>84</v>
      </c>
      <c r="F8">
        <v>125</v>
      </c>
      <c r="G8">
        <v>136</v>
      </c>
      <c r="H8">
        <v>153</v>
      </c>
      <c r="I8">
        <v>138</v>
      </c>
      <c r="J8">
        <v>183</v>
      </c>
      <c r="K8">
        <v>162</v>
      </c>
      <c r="L8">
        <v>204</v>
      </c>
      <c r="M8">
        <v>246</v>
      </c>
      <c r="N8">
        <v>252</v>
      </c>
      <c r="O8">
        <v>276</v>
      </c>
    </row>
    <row r="9" spans="1:15" x14ac:dyDescent="0.25">
      <c r="A9" t="s">
        <v>6</v>
      </c>
      <c r="B9">
        <v>296398</v>
      </c>
      <c r="C9">
        <v>995</v>
      </c>
      <c r="D9">
        <v>872</v>
      </c>
      <c r="E9">
        <v>25</v>
      </c>
      <c r="F9">
        <v>35</v>
      </c>
      <c r="G9">
        <v>49</v>
      </c>
      <c r="H9">
        <v>59</v>
      </c>
      <c r="I9">
        <v>59</v>
      </c>
      <c r="J9">
        <v>68</v>
      </c>
      <c r="K9">
        <v>99</v>
      </c>
      <c r="L9">
        <v>115</v>
      </c>
      <c r="M9">
        <v>141</v>
      </c>
      <c r="N9">
        <v>123</v>
      </c>
      <c r="O9">
        <v>99</v>
      </c>
    </row>
    <row r="10" spans="1:15" x14ac:dyDescent="0.25">
      <c r="A10" t="s">
        <v>42</v>
      </c>
      <c r="B10">
        <v>171406</v>
      </c>
      <c r="C10">
        <v>933</v>
      </c>
      <c r="D10">
        <v>819</v>
      </c>
      <c r="E10">
        <v>34</v>
      </c>
      <c r="F10">
        <v>36</v>
      </c>
      <c r="G10">
        <v>32</v>
      </c>
      <c r="H10">
        <v>51</v>
      </c>
      <c r="I10">
        <v>66</v>
      </c>
      <c r="J10">
        <v>72</v>
      </c>
      <c r="K10">
        <v>95</v>
      </c>
      <c r="L10">
        <v>99</v>
      </c>
      <c r="M10">
        <v>110</v>
      </c>
      <c r="N10">
        <v>114</v>
      </c>
      <c r="O10">
        <v>110</v>
      </c>
    </row>
    <row r="11" spans="1:15" x14ac:dyDescent="0.25">
      <c r="A11" t="s">
        <v>39</v>
      </c>
      <c r="B11">
        <v>442956</v>
      </c>
      <c r="C11">
        <v>1301</v>
      </c>
      <c r="D11">
        <v>1096</v>
      </c>
      <c r="E11">
        <v>45</v>
      </c>
      <c r="F11">
        <v>57</v>
      </c>
      <c r="G11">
        <v>66</v>
      </c>
      <c r="H11">
        <v>84</v>
      </c>
      <c r="I11">
        <v>91</v>
      </c>
      <c r="J11">
        <v>95</v>
      </c>
      <c r="K11">
        <v>120</v>
      </c>
      <c r="L11">
        <v>113</v>
      </c>
      <c r="M11">
        <v>128</v>
      </c>
      <c r="N11">
        <v>146</v>
      </c>
      <c r="O11">
        <v>151</v>
      </c>
    </row>
    <row r="12" spans="1:15" x14ac:dyDescent="0.25">
      <c r="A12" t="s">
        <v>11</v>
      </c>
      <c r="B12">
        <v>251461</v>
      </c>
      <c r="C12">
        <v>2052</v>
      </c>
      <c r="D12">
        <v>1815</v>
      </c>
      <c r="E12">
        <v>76</v>
      </c>
      <c r="F12">
        <v>69</v>
      </c>
      <c r="G12">
        <v>75</v>
      </c>
      <c r="H12">
        <v>108</v>
      </c>
      <c r="I12">
        <v>138</v>
      </c>
      <c r="J12">
        <v>129</v>
      </c>
      <c r="K12">
        <v>194</v>
      </c>
      <c r="L12">
        <v>253</v>
      </c>
      <c r="M12">
        <v>244</v>
      </c>
      <c r="N12">
        <v>282</v>
      </c>
      <c r="O12">
        <v>247</v>
      </c>
    </row>
    <row r="13" spans="1:15" x14ac:dyDescent="0.25">
      <c r="A13" t="s">
        <v>15</v>
      </c>
      <c r="B13">
        <v>277011</v>
      </c>
      <c r="C13">
        <v>1991</v>
      </c>
      <c r="D13">
        <v>1512</v>
      </c>
      <c r="E13">
        <v>99</v>
      </c>
      <c r="F13">
        <v>98</v>
      </c>
      <c r="G13">
        <v>87</v>
      </c>
      <c r="H13">
        <v>83</v>
      </c>
      <c r="I13">
        <v>112</v>
      </c>
      <c r="J13">
        <v>122</v>
      </c>
      <c r="K13">
        <v>151</v>
      </c>
      <c r="L13">
        <v>134</v>
      </c>
      <c r="M13">
        <v>231</v>
      </c>
      <c r="N13">
        <v>209</v>
      </c>
      <c r="O13">
        <v>186</v>
      </c>
    </row>
    <row r="14" spans="1:15" x14ac:dyDescent="0.25">
      <c r="A14" t="s">
        <v>43</v>
      </c>
      <c r="B14">
        <v>357879</v>
      </c>
      <c r="C14">
        <v>1283</v>
      </c>
      <c r="D14">
        <v>1127</v>
      </c>
      <c r="E14">
        <v>41</v>
      </c>
      <c r="F14">
        <v>58</v>
      </c>
      <c r="G14">
        <v>49</v>
      </c>
      <c r="H14">
        <v>51</v>
      </c>
      <c r="I14">
        <v>83</v>
      </c>
      <c r="J14">
        <v>100</v>
      </c>
      <c r="K14">
        <v>125</v>
      </c>
      <c r="L14">
        <v>149</v>
      </c>
      <c r="M14">
        <v>126</v>
      </c>
      <c r="N14">
        <v>149</v>
      </c>
      <c r="O14">
        <v>196</v>
      </c>
    </row>
    <row r="15" spans="1:15" x14ac:dyDescent="0.25">
      <c r="A15" t="s">
        <v>62</v>
      </c>
      <c r="B15">
        <v>154511</v>
      </c>
      <c r="C15">
        <v>1201</v>
      </c>
      <c r="D15">
        <v>923</v>
      </c>
      <c r="E15">
        <v>63</v>
      </c>
      <c r="F15">
        <v>51</v>
      </c>
      <c r="G15">
        <v>52</v>
      </c>
      <c r="H15">
        <v>55</v>
      </c>
      <c r="I15">
        <v>79</v>
      </c>
      <c r="J15">
        <v>90</v>
      </c>
      <c r="K15">
        <v>95</v>
      </c>
      <c r="L15">
        <v>95</v>
      </c>
      <c r="M15">
        <v>104</v>
      </c>
      <c r="N15">
        <v>109</v>
      </c>
      <c r="O15">
        <v>130</v>
      </c>
    </row>
    <row r="16" spans="1:15" x14ac:dyDescent="0.25">
      <c r="A16" t="s">
        <v>64</v>
      </c>
      <c r="B16">
        <v>89698</v>
      </c>
      <c r="C16">
        <v>528</v>
      </c>
      <c r="D16">
        <v>419</v>
      </c>
      <c r="E16">
        <v>31</v>
      </c>
      <c r="F16">
        <v>28</v>
      </c>
      <c r="G16">
        <v>26</v>
      </c>
      <c r="H16">
        <v>27</v>
      </c>
      <c r="I16">
        <v>39</v>
      </c>
      <c r="J16">
        <v>39</v>
      </c>
      <c r="K16">
        <v>34</v>
      </c>
      <c r="L16">
        <v>45</v>
      </c>
      <c r="M16">
        <v>48</v>
      </c>
      <c r="N16">
        <v>48</v>
      </c>
      <c r="O16">
        <v>54</v>
      </c>
    </row>
    <row r="17" spans="1:15" x14ac:dyDescent="0.25">
      <c r="A17" t="s">
        <v>65</v>
      </c>
      <c r="B17">
        <v>89639</v>
      </c>
      <c r="C17">
        <v>760</v>
      </c>
      <c r="D17">
        <v>562</v>
      </c>
      <c r="E17">
        <v>57</v>
      </c>
      <c r="F17">
        <v>72</v>
      </c>
      <c r="G17">
        <v>46</v>
      </c>
      <c r="H17">
        <v>31</v>
      </c>
      <c r="I17">
        <v>40</v>
      </c>
      <c r="J17">
        <v>48</v>
      </c>
      <c r="K17">
        <v>42</v>
      </c>
      <c r="L17">
        <v>56</v>
      </c>
      <c r="M17">
        <v>47</v>
      </c>
      <c r="N17">
        <v>58</v>
      </c>
      <c r="O17">
        <v>65</v>
      </c>
    </row>
    <row r="18" spans="1:15" x14ac:dyDescent="0.25">
      <c r="A18" t="s">
        <v>66</v>
      </c>
      <c r="B18">
        <v>196189</v>
      </c>
      <c r="C18">
        <v>1282</v>
      </c>
      <c r="D18">
        <v>1005</v>
      </c>
      <c r="E18">
        <v>76</v>
      </c>
      <c r="F18">
        <v>99</v>
      </c>
      <c r="G18">
        <v>63</v>
      </c>
      <c r="H18">
        <v>60</v>
      </c>
      <c r="I18">
        <v>90</v>
      </c>
      <c r="J18">
        <v>73</v>
      </c>
      <c r="K18">
        <v>98</v>
      </c>
      <c r="L18">
        <v>102</v>
      </c>
      <c r="M18">
        <v>100</v>
      </c>
      <c r="N18">
        <v>119</v>
      </c>
      <c r="O18">
        <v>125</v>
      </c>
    </row>
    <row r="19" spans="1:15" x14ac:dyDescent="0.25">
      <c r="A19" t="s">
        <v>67</v>
      </c>
      <c r="B19">
        <v>46546</v>
      </c>
      <c r="C19">
        <v>200</v>
      </c>
      <c r="D19">
        <v>173</v>
      </c>
      <c r="E19">
        <v>10</v>
      </c>
      <c r="F19">
        <v>10</v>
      </c>
      <c r="G19">
        <v>16</v>
      </c>
      <c r="H19">
        <v>3</v>
      </c>
      <c r="I19">
        <v>9</v>
      </c>
      <c r="J19">
        <v>16</v>
      </c>
      <c r="K19">
        <v>22</v>
      </c>
      <c r="L19">
        <v>28</v>
      </c>
      <c r="M19">
        <v>23</v>
      </c>
      <c r="N19">
        <v>13</v>
      </c>
      <c r="O19">
        <v>23</v>
      </c>
    </row>
    <row r="20" spans="1:15" x14ac:dyDescent="0.25">
      <c r="A20" t="s">
        <v>68</v>
      </c>
      <c r="B20">
        <v>59416</v>
      </c>
      <c r="C20">
        <v>342</v>
      </c>
      <c r="D20">
        <v>276</v>
      </c>
      <c r="E20">
        <v>13</v>
      </c>
      <c r="F20">
        <v>15</v>
      </c>
      <c r="G20">
        <v>27</v>
      </c>
      <c r="H20">
        <v>23</v>
      </c>
      <c r="I20">
        <v>19</v>
      </c>
      <c r="J20">
        <v>18</v>
      </c>
      <c r="K20">
        <v>18</v>
      </c>
      <c r="L20">
        <v>32</v>
      </c>
      <c r="M20">
        <v>33</v>
      </c>
      <c r="N20">
        <v>43</v>
      </c>
      <c r="O20">
        <v>35</v>
      </c>
    </row>
    <row r="21" spans="1:15" x14ac:dyDescent="0.25">
      <c r="A21" t="s">
        <v>69</v>
      </c>
      <c r="B21">
        <v>40943</v>
      </c>
      <c r="C21">
        <v>221</v>
      </c>
      <c r="D21">
        <v>176</v>
      </c>
      <c r="E21">
        <v>9</v>
      </c>
      <c r="F21">
        <v>12</v>
      </c>
      <c r="G21">
        <v>15</v>
      </c>
      <c r="H21">
        <v>16</v>
      </c>
      <c r="I21">
        <v>14</v>
      </c>
      <c r="J21">
        <v>12</v>
      </c>
      <c r="K21">
        <v>16</v>
      </c>
      <c r="L21">
        <v>21</v>
      </c>
      <c r="M21">
        <v>19</v>
      </c>
      <c r="N21">
        <v>23</v>
      </c>
      <c r="O21">
        <v>19</v>
      </c>
    </row>
    <row r="22" spans="1:15" x14ac:dyDescent="0.25">
      <c r="A22" t="s">
        <v>70</v>
      </c>
      <c r="B22">
        <v>35786</v>
      </c>
      <c r="C22">
        <v>143</v>
      </c>
      <c r="D22">
        <v>121</v>
      </c>
      <c r="E22">
        <v>6</v>
      </c>
      <c r="F22">
        <v>8</v>
      </c>
      <c r="G22">
        <v>2</v>
      </c>
      <c r="H22">
        <v>12</v>
      </c>
      <c r="I22">
        <v>4</v>
      </c>
      <c r="J22">
        <v>9</v>
      </c>
      <c r="K22">
        <v>14</v>
      </c>
      <c r="L22">
        <v>20</v>
      </c>
      <c r="M22">
        <v>14</v>
      </c>
      <c r="N22">
        <v>9</v>
      </c>
      <c r="O22">
        <v>23</v>
      </c>
    </row>
    <row r="23" spans="1:15" x14ac:dyDescent="0.25">
      <c r="A23" t="s">
        <v>63</v>
      </c>
      <c r="B23">
        <v>86570</v>
      </c>
      <c r="C23">
        <v>325</v>
      </c>
      <c r="D23">
        <v>269</v>
      </c>
      <c r="E23">
        <v>12</v>
      </c>
      <c r="F23">
        <v>14</v>
      </c>
      <c r="G23">
        <v>14</v>
      </c>
      <c r="H23">
        <v>17</v>
      </c>
      <c r="I23">
        <v>34</v>
      </c>
      <c r="J23">
        <v>18</v>
      </c>
      <c r="K23">
        <v>27</v>
      </c>
      <c r="L23">
        <v>29</v>
      </c>
      <c r="M23">
        <v>29</v>
      </c>
      <c r="N23">
        <v>37</v>
      </c>
      <c r="O23">
        <v>38</v>
      </c>
    </row>
    <row r="24" spans="1:15" x14ac:dyDescent="0.25">
      <c r="A24" t="s">
        <v>71</v>
      </c>
      <c r="B24">
        <v>42127</v>
      </c>
      <c r="C24">
        <v>395</v>
      </c>
      <c r="D24">
        <v>324</v>
      </c>
      <c r="E24">
        <v>17</v>
      </c>
      <c r="F24">
        <v>19</v>
      </c>
      <c r="G24">
        <v>19</v>
      </c>
      <c r="H24">
        <v>24</v>
      </c>
      <c r="I24">
        <v>51</v>
      </c>
      <c r="J24">
        <v>15</v>
      </c>
      <c r="K24">
        <v>36</v>
      </c>
      <c r="L24">
        <v>45</v>
      </c>
      <c r="M24">
        <v>28</v>
      </c>
      <c r="N24">
        <v>42</v>
      </c>
      <c r="O24">
        <v>28</v>
      </c>
    </row>
    <row r="25" spans="1:15" x14ac:dyDescent="0.25">
      <c r="A25" t="s">
        <v>72</v>
      </c>
      <c r="B25">
        <v>46865</v>
      </c>
      <c r="C25">
        <v>283</v>
      </c>
      <c r="D25">
        <v>199</v>
      </c>
      <c r="E25">
        <v>12</v>
      </c>
      <c r="F25">
        <v>12</v>
      </c>
      <c r="G25">
        <v>13</v>
      </c>
      <c r="H25">
        <v>18</v>
      </c>
      <c r="I25">
        <v>18</v>
      </c>
      <c r="J25">
        <v>10</v>
      </c>
      <c r="K25">
        <v>18</v>
      </c>
      <c r="L25">
        <v>22</v>
      </c>
      <c r="M25">
        <v>26</v>
      </c>
      <c r="N25">
        <v>26</v>
      </c>
      <c r="O25">
        <v>24</v>
      </c>
    </row>
    <row r="26" spans="1:15" x14ac:dyDescent="0.25">
      <c r="A26" t="s">
        <v>73</v>
      </c>
      <c r="B26">
        <v>89109</v>
      </c>
      <c r="C26">
        <v>376</v>
      </c>
      <c r="D26">
        <v>319</v>
      </c>
      <c r="E26">
        <v>17</v>
      </c>
      <c r="F26">
        <v>12</v>
      </c>
      <c r="G26">
        <v>11</v>
      </c>
      <c r="H26">
        <v>18</v>
      </c>
      <c r="I26">
        <v>27</v>
      </c>
      <c r="J26">
        <v>21</v>
      </c>
      <c r="K26">
        <v>28</v>
      </c>
      <c r="L26">
        <v>47</v>
      </c>
      <c r="M26">
        <v>31</v>
      </c>
      <c r="N26">
        <v>46</v>
      </c>
      <c r="O26">
        <v>61</v>
      </c>
    </row>
    <row r="27" spans="1:15" x14ac:dyDescent="0.25">
      <c r="A27" t="s">
        <v>61</v>
      </c>
      <c r="B27">
        <v>5671357</v>
      </c>
      <c r="C27">
        <v>48603</v>
      </c>
      <c r="D27">
        <v>37592</v>
      </c>
      <c r="E27">
        <v>2460</v>
      </c>
      <c r="F27">
        <v>2620</v>
      </c>
      <c r="G27">
        <v>2393</v>
      </c>
      <c r="H27">
        <v>2379</v>
      </c>
      <c r="I27">
        <v>2772</v>
      </c>
      <c r="J27">
        <v>3242</v>
      </c>
      <c r="K27">
        <v>3836</v>
      </c>
      <c r="L27">
        <v>4141</v>
      </c>
      <c r="M27">
        <v>4565</v>
      </c>
      <c r="N27">
        <v>4634</v>
      </c>
      <c r="O27">
        <v>4550</v>
      </c>
    </row>
    <row r="29" spans="1:15" x14ac:dyDescent="0.25">
      <c r="A29" t="s">
        <v>101</v>
      </c>
    </row>
    <row r="31" spans="1:15" x14ac:dyDescent="0.25">
      <c r="A31" s="3" t="s">
        <v>22</v>
      </c>
      <c r="B31" s="3" t="s">
        <v>23</v>
      </c>
      <c r="C31" s="3" t="s">
        <v>24</v>
      </c>
      <c r="D31" s="3" t="s">
        <v>25</v>
      </c>
      <c r="E31" s="3" t="s">
        <v>26</v>
      </c>
      <c r="F31" s="3" t="s">
        <v>27</v>
      </c>
      <c r="G31" s="3" t="s">
        <v>28</v>
      </c>
      <c r="H31" s="3" t="s">
        <v>29</v>
      </c>
      <c r="I31" s="3" t="s">
        <v>30</v>
      </c>
      <c r="J31" s="3" t="s">
        <v>31</v>
      </c>
      <c r="K31" s="3" t="s">
        <v>32</v>
      </c>
      <c r="L31" s="3" t="s">
        <v>33</v>
      </c>
    </row>
    <row r="32" spans="1:15" x14ac:dyDescent="0.25">
      <c r="A32" t="s">
        <v>75</v>
      </c>
      <c r="B32">
        <f>E3-E15</f>
        <v>1198</v>
      </c>
      <c r="C32">
        <f t="shared" ref="C32:L32" si="0">F3-F15</f>
        <v>1213</v>
      </c>
      <c r="D32">
        <f t="shared" si="0"/>
        <v>1162</v>
      </c>
      <c r="E32">
        <f t="shared" si="0"/>
        <v>1086</v>
      </c>
      <c r="F32">
        <f t="shared" si="0"/>
        <v>1307</v>
      </c>
      <c r="G32">
        <f t="shared" si="0"/>
        <v>1518</v>
      </c>
      <c r="H32">
        <f t="shared" si="0"/>
        <v>1716</v>
      </c>
      <c r="I32">
        <f t="shared" si="0"/>
        <v>1875</v>
      </c>
      <c r="J32">
        <f t="shared" si="0"/>
        <v>1961</v>
      </c>
      <c r="K32">
        <f t="shared" si="0"/>
        <v>2006</v>
      </c>
      <c r="L32">
        <f t="shared" si="0"/>
        <v>1810</v>
      </c>
    </row>
    <row r="33" spans="1:12" x14ac:dyDescent="0.25">
      <c r="A33" t="s">
        <v>37</v>
      </c>
      <c r="B33">
        <f t="shared" ref="B33:B41" si="1">E4-E16</f>
        <v>111</v>
      </c>
      <c r="C33">
        <f t="shared" ref="C33:C42" si="2">F4-F16</f>
        <v>131</v>
      </c>
      <c r="D33">
        <f t="shared" ref="D33:D42" si="3">G4-G16</f>
        <v>106</v>
      </c>
      <c r="E33">
        <f t="shared" ref="E33:E42" si="4">H4-H16</f>
        <v>115</v>
      </c>
      <c r="F33">
        <f t="shared" ref="F33:F42" si="5">I4-I16</f>
        <v>131</v>
      </c>
      <c r="G33">
        <f t="shared" ref="G33:G42" si="6">J4-J16</f>
        <v>149</v>
      </c>
      <c r="H33">
        <f t="shared" ref="H33:H42" si="7">K4-K16</f>
        <v>177</v>
      </c>
      <c r="I33">
        <f t="shared" ref="I33:I42" si="8">L4-L16</f>
        <v>181</v>
      </c>
      <c r="J33">
        <f t="shared" ref="J33:J42" si="9">M4-M16</f>
        <v>173</v>
      </c>
      <c r="K33">
        <f t="shared" ref="K33:K42" si="10">N4-N16</f>
        <v>158</v>
      </c>
      <c r="L33">
        <f t="shared" ref="L33:L42" si="11">O4-O16</f>
        <v>178</v>
      </c>
    </row>
    <row r="34" spans="1:12" x14ac:dyDescent="0.25">
      <c r="A34" t="s">
        <v>76</v>
      </c>
      <c r="B34">
        <f t="shared" si="1"/>
        <v>251</v>
      </c>
      <c r="C34">
        <f t="shared" si="2"/>
        <v>264</v>
      </c>
      <c r="D34">
        <f t="shared" si="3"/>
        <v>197</v>
      </c>
      <c r="E34">
        <f t="shared" si="4"/>
        <v>190</v>
      </c>
      <c r="F34">
        <f t="shared" si="5"/>
        <v>182</v>
      </c>
      <c r="G34">
        <f t="shared" si="6"/>
        <v>226</v>
      </c>
      <c r="H34">
        <f t="shared" si="7"/>
        <v>235</v>
      </c>
      <c r="I34">
        <f t="shared" si="8"/>
        <v>305</v>
      </c>
      <c r="J34">
        <f t="shared" si="9"/>
        <v>350</v>
      </c>
      <c r="K34">
        <f t="shared" si="10"/>
        <v>412</v>
      </c>
      <c r="L34">
        <f t="shared" si="11"/>
        <v>380</v>
      </c>
    </row>
    <row r="35" spans="1:12" x14ac:dyDescent="0.25">
      <c r="A35" t="s">
        <v>38</v>
      </c>
      <c r="B35">
        <f t="shared" si="1"/>
        <v>375</v>
      </c>
      <c r="C35">
        <f t="shared" si="2"/>
        <v>398</v>
      </c>
      <c r="D35">
        <f t="shared" si="3"/>
        <v>351</v>
      </c>
      <c r="E35">
        <f t="shared" si="4"/>
        <v>344</v>
      </c>
      <c r="F35">
        <f t="shared" si="5"/>
        <v>359</v>
      </c>
      <c r="G35">
        <f t="shared" si="6"/>
        <v>397</v>
      </c>
      <c r="H35">
        <f t="shared" si="7"/>
        <v>467</v>
      </c>
      <c r="I35">
        <f t="shared" si="8"/>
        <v>490</v>
      </c>
      <c r="J35">
        <f t="shared" si="9"/>
        <v>587</v>
      </c>
      <c r="K35">
        <f t="shared" si="10"/>
        <v>552</v>
      </c>
      <c r="L35">
        <f t="shared" si="11"/>
        <v>667</v>
      </c>
    </row>
    <row r="36" spans="1:12" x14ac:dyDescent="0.25">
      <c r="A36" t="s">
        <v>40</v>
      </c>
      <c r="B36">
        <f t="shared" si="1"/>
        <v>41</v>
      </c>
      <c r="C36">
        <f t="shared" si="2"/>
        <v>41</v>
      </c>
      <c r="D36">
        <f t="shared" si="3"/>
        <v>50</v>
      </c>
      <c r="E36">
        <f t="shared" si="4"/>
        <v>59</v>
      </c>
      <c r="F36">
        <f t="shared" si="5"/>
        <v>90</v>
      </c>
      <c r="G36">
        <f t="shared" si="6"/>
        <v>126</v>
      </c>
      <c r="H36">
        <f t="shared" si="7"/>
        <v>264</v>
      </c>
      <c r="I36">
        <f t="shared" si="8"/>
        <v>228</v>
      </c>
      <c r="J36">
        <f t="shared" si="9"/>
        <v>234</v>
      </c>
      <c r="K36">
        <f t="shared" si="10"/>
        <v>231</v>
      </c>
      <c r="L36">
        <f t="shared" si="11"/>
        <v>235</v>
      </c>
    </row>
    <row r="37" spans="1:12" x14ac:dyDescent="0.25">
      <c r="A37" t="s">
        <v>41</v>
      </c>
      <c r="B37">
        <f t="shared" si="1"/>
        <v>71</v>
      </c>
      <c r="C37">
        <f t="shared" si="2"/>
        <v>110</v>
      </c>
      <c r="D37">
        <f t="shared" si="3"/>
        <v>109</v>
      </c>
      <c r="E37">
        <f t="shared" si="4"/>
        <v>130</v>
      </c>
      <c r="F37">
        <f t="shared" si="5"/>
        <v>119</v>
      </c>
      <c r="G37">
        <f t="shared" si="6"/>
        <v>165</v>
      </c>
      <c r="H37">
        <f t="shared" si="7"/>
        <v>144</v>
      </c>
      <c r="I37">
        <f t="shared" si="8"/>
        <v>172</v>
      </c>
      <c r="J37">
        <f t="shared" si="9"/>
        <v>213</v>
      </c>
      <c r="K37">
        <f t="shared" si="10"/>
        <v>209</v>
      </c>
      <c r="L37">
        <f t="shared" si="11"/>
        <v>241</v>
      </c>
    </row>
    <row r="38" spans="1:12" x14ac:dyDescent="0.25">
      <c r="A38" t="s">
        <v>6</v>
      </c>
      <c r="B38">
        <f t="shared" si="1"/>
        <v>16</v>
      </c>
      <c r="C38">
        <f t="shared" si="2"/>
        <v>23</v>
      </c>
      <c r="D38">
        <f t="shared" si="3"/>
        <v>34</v>
      </c>
      <c r="E38">
        <f t="shared" si="4"/>
        <v>43</v>
      </c>
      <c r="F38">
        <f t="shared" si="5"/>
        <v>45</v>
      </c>
      <c r="G38">
        <f t="shared" si="6"/>
        <v>56</v>
      </c>
      <c r="H38">
        <f t="shared" si="7"/>
        <v>83</v>
      </c>
      <c r="I38">
        <f t="shared" si="8"/>
        <v>94</v>
      </c>
      <c r="J38">
        <f t="shared" si="9"/>
        <v>122</v>
      </c>
      <c r="K38">
        <f t="shared" si="10"/>
        <v>100</v>
      </c>
      <c r="L38">
        <f t="shared" si="11"/>
        <v>80</v>
      </c>
    </row>
    <row r="39" spans="1:12" x14ac:dyDescent="0.25">
      <c r="A39" t="s">
        <v>42</v>
      </c>
      <c r="B39">
        <f t="shared" si="1"/>
        <v>28</v>
      </c>
      <c r="C39">
        <f t="shared" si="2"/>
        <v>28</v>
      </c>
      <c r="D39">
        <f t="shared" si="3"/>
        <v>30</v>
      </c>
      <c r="E39">
        <f t="shared" si="4"/>
        <v>39</v>
      </c>
      <c r="F39">
        <f t="shared" si="5"/>
        <v>62</v>
      </c>
      <c r="G39">
        <f t="shared" si="6"/>
        <v>63</v>
      </c>
      <c r="H39">
        <f t="shared" si="7"/>
        <v>81</v>
      </c>
      <c r="I39">
        <f t="shared" si="8"/>
        <v>79</v>
      </c>
      <c r="J39">
        <f t="shared" si="9"/>
        <v>96</v>
      </c>
      <c r="K39">
        <f t="shared" si="10"/>
        <v>105</v>
      </c>
      <c r="L39">
        <f t="shared" si="11"/>
        <v>87</v>
      </c>
    </row>
    <row r="40" spans="1:12" x14ac:dyDescent="0.25">
      <c r="A40" t="s">
        <v>39</v>
      </c>
      <c r="B40">
        <f t="shared" si="1"/>
        <v>33</v>
      </c>
      <c r="C40">
        <f t="shared" si="2"/>
        <v>43</v>
      </c>
      <c r="D40">
        <f t="shared" si="3"/>
        <v>52</v>
      </c>
      <c r="E40">
        <f t="shared" si="4"/>
        <v>67</v>
      </c>
      <c r="F40">
        <f t="shared" si="5"/>
        <v>57</v>
      </c>
      <c r="G40">
        <f t="shared" si="6"/>
        <v>77</v>
      </c>
      <c r="H40">
        <f t="shared" si="7"/>
        <v>93</v>
      </c>
      <c r="I40">
        <f t="shared" si="8"/>
        <v>84</v>
      </c>
      <c r="J40">
        <f t="shared" si="9"/>
        <v>99</v>
      </c>
      <c r="K40">
        <f t="shared" si="10"/>
        <v>109</v>
      </c>
      <c r="L40">
        <f t="shared" si="11"/>
        <v>113</v>
      </c>
    </row>
    <row r="41" spans="1:12" x14ac:dyDescent="0.25">
      <c r="A41" t="s">
        <v>11</v>
      </c>
      <c r="B41">
        <f t="shared" si="1"/>
        <v>59</v>
      </c>
      <c r="C41">
        <f t="shared" si="2"/>
        <v>50</v>
      </c>
      <c r="D41">
        <f t="shared" si="3"/>
        <v>56</v>
      </c>
      <c r="E41">
        <f t="shared" si="4"/>
        <v>84</v>
      </c>
      <c r="F41">
        <f t="shared" si="5"/>
        <v>87</v>
      </c>
      <c r="G41">
        <f t="shared" si="6"/>
        <v>114</v>
      </c>
      <c r="H41">
        <f t="shared" si="7"/>
        <v>158</v>
      </c>
      <c r="I41">
        <f t="shared" si="8"/>
        <v>208</v>
      </c>
      <c r="J41">
        <f t="shared" si="9"/>
        <v>216</v>
      </c>
      <c r="K41">
        <f t="shared" si="10"/>
        <v>240</v>
      </c>
      <c r="L41">
        <f t="shared" si="11"/>
        <v>219</v>
      </c>
    </row>
    <row r="42" spans="1:12" x14ac:dyDescent="0.25">
      <c r="A42" t="s">
        <v>15</v>
      </c>
      <c r="B42">
        <f>E13-E25</f>
        <v>87</v>
      </c>
      <c r="C42">
        <f t="shared" si="2"/>
        <v>86</v>
      </c>
      <c r="D42">
        <f t="shared" si="3"/>
        <v>74</v>
      </c>
      <c r="E42">
        <f t="shared" si="4"/>
        <v>65</v>
      </c>
      <c r="F42">
        <f t="shared" si="5"/>
        <v>94</v>
      </c>
      <c r="G42">
        <f t="shared" si="6"/>
        <v>112</v>
      </c>
      <c r="H42">
        <f t="shared" si="7"/>
        <v>133</v>
      </c>
      <c r="I42">
        <f t="shared" si="8"/>
        <v>112</v>
      </c>
      <c r="J42">
        <f t="shared" si="9"/>
        <v>205</v>
      </c>
      <c r="K42">
        <f t="shared" si="10"/>
        <v>183</v>
      </c>
      <c r="L42">
        <f t="shared" si="11"/>
        <v>162</v>
      </c>
    </row>
    <row r="43" spans="1:12" x14ac:dyDescent="0.25">
      <c r="A43" t="s">
        <v>44</v>
      </c>
      <c r="B43">
        <f>E27-SUM(B32:B42)-B44</f>
        <v>166</v>
      </c>
      <c r="C43">
        <f t="shared" ref="C43:L43" si="12">F27-SUM(C32:C42)-C44</f>
        <v>187</v>
      </c>
      <c r="D43">
        <f t="shared" si="12"/>
        <v>134</v>
      </c>
      <c r="E43">
        <f t="shared" si="12"/>
        <v>124</v>
      </c>
      <c r="F43">
        <f t="shared" si="12"/>
        <v>183</v>
      </c>
      <c r="G43">
        <f t="shared" si="12"/>
        <v>160</v>
      </c>
      <c r="H43">
        <f t="shared" si="12"/>
        <v>188</v>
      </c>
      <c r="I43">
        <f t="shared" si="12"/>
        <v>211</v>
      </c>
      <c r="J43">
        <f t="shared" si="12"/>
        <v>214</v>
      </c>
      <c r="K43">
        <f t="shared" si="12"/>
        <v>226</v>
      </c>
      <c r="L43">
        <f t="shared" si="12"/>
        <v>243</v>
      </c>
    </row>
    <row r="44" spans="1:12" x14ac:dyDescent="0.25">
      <c r="A44" t="s">
        <v>43</v>
      </c>
      <c r="B44">
        <f>E14-E26</f>
        <v>24</v>
      </c>
      <c r="C44">
        <f t="shared" ref="C44:L44" si="13">F14-F26</f>
        <v>46</v>
      </c>
      <c r="D44">
        <f t="shared" si="13"/>
        <v>38</v>
      </c>
      <c r="E44">
        <f t="shared" si="13"/>
        <v>33</v>
      </c>
      <c r="F44">
        <f t="shared" si="13"/>
        <v>56</v>
      </c>
      <c r="G44">
        <f t="shared" si="13"/>
        <v>79</v>
      </c>
      <c r="H44">
        <f t="shared" si="13"/>
        <v>97</v>
      </c>
      <c r="I44">
        <f t="shared" si="13"/>
        <v>102</v>
      </c>
      <c r="J44">
        <f t="shared" si="13"/>
        <v>95</v>
      </c>
      <c r="K44">
        <f t="shared" si="13"/>
        <v>103</v>
      </c>
      <c r="L44">
        <f t="shared" si="13"/>
        <v>135</v>
      </c>
    </row>
    <row r="45" spans="1:12" x14ac:dyDescent="0.25">
      <c r="A45" t="s">
        <v>78</v>
      </c>
      <c r="B45">
        <f>SUM(B32:B44)</f>
        <v>2460</v>
      </c>
      <c r="C45">
        <f t="shared" ref="C45:L45" si="14">SUM(C32:C44)</f>
        <v>2620</v>
      </c>
      <c r="D45">
        <f t="shared" si="14"/>
        <v>2393</v>
      </c>
      <c r="E45">
        <f t="shared" si="14"/>
        <v>2379</v>
      </c>
      <c r="F45">
        <f t="shared" si="14"/>
        <v>2772</v>
      </c>
      <c r="G45">
        <f t="shared" si="14"/>
        <v>3242</v>
      </c>
      <c r="H45">
        <f t="shared" si="14"/>
        <v>3836</v>
      </c>
      <c r="I45">
        <f t="shared" si="14"/>
        <v>4141</v>
      </c>
      <c r="J45">
        <f t="shared" si="14"/>
        <v>4565</v>
      </c>
      <c r="K45">
        <f t="shared" si="14"/>
        <v>4634</v>
      </c>
      <c r="L45">
        <f t="shared" si="14"/>
        <v>4550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702B-65CA-440C-A2F8-51078769ABD4}">
  <dimension ref="A1:AA87"/>
  <sheetViews>
    <sheetView zoomScale="85" zoomScaleNormal="85" workbookViewId="0">
      <selection activeCell="A24" sqref="A24"/>
    </sheetView>
  </sheetViews>
  <sheetFormatPr defaultRowHeight="15" x14ac:dyDescent="0.25"/>
  <cols>
    <col min="1" max="1" width="45.42578125" customWidth="1"/>
    <col min="2" max="12" width="10.5703125" customWidth="1"/>
    <col min="13" max="13" width="25.42578125" customWidth="1"/>
    <col min="15" max="15" width="39.85546875" customWidth="1"/>
    <col min="27" max="27" width="12.42578125" bestFit="1" customWidth="1"/>
  </cols>
  <sheetData>
    <row r="1" spans="1:27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27" ht="18.75" x14ac:dyDescent="0.3">
      <c r="A3" s="16" t="s">
        <v>106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27" ht="18.75" x14ac:dyDescent="0.25">
      <c r="A4" s="15" t="s">
        <v>34</v>
      </c>
      <c r="B4" s="7">
        <v>2014</v>
      </c>
      <c r="C4" s="7">
        <v>2015</v>
      </c>
      <c r="D4" s="7">
        <v>2016</v>
      </c>
      <c r="E4" s="7">
        <v>2017</v>
      </c>
      <c r="F4" s="7">
        <v>2018</v>
      </c>
      <c r="G4" s="7">
        <v>2019</v>
      </c>
      <c r="H4" s="7">
        <v>2020</v>
      </c>
      <c r="I4" s="7">
        <v>2021</v>
      </c>
      <c r="J4" s="7">
        <v>2022</v>
      </c>
      <c r="K4" s="7">
        <v>2023</v>
      </c>
      <c r="L4" s="13">
        <v>2024</v>
      </c>
      <c r="M4" s="12" t="s">
        <v>79</v>
      </c>
      <c r="O4" t="s">
        <v>34</v>
      </c>
      <c r="P4">
        <v>2014</v>
      </c>
      <c r="Q4">
        <v>2015</v>
      </c>
      <c r="R4">
        <v>2016</v>
      </c>
      <c r="S4">
        <v>2017</v>
      </c>
      <c r="T4">
        <v>2018</v>
      </c>
      <c r="U4">
        <v>2019</v>
      </c>
      <c r="V4">
        <v>2020</v>
      </c>
      <c r="W4">
        <v>2021</v>
      </c>
      <c r="X4">
        <v>2022</v>
      </c>
      <c r="Y4">
        <v>2023</v>
      </c>
      <c r="Z4">
        <v>2024</v>
      </c>
    </row>
    <row r="5" spans="1:27" ht="18.75" x14ac:dyDescent="0.25">
      <c r="A5" s="10" t="s">
        <v>75</v>
      </c>
      <c r="B5" s="8">
        <f>P5/P$18</f>
        <v>0.58883248730964466</v>
      </c>
      <c r="C5" s="8">
        <f t="shared" ref="C5:M17" si="0">Q5/Q$18</f>
        <v>0.52779953014878622</v>
      </c>
      <c r="D5" s="8">
        <f t="shared" si="0"/>
        <v>0.55162790697674413</v>
      </c>
      <c r="E5" s="8">
        <f t="shared" si="0"/>
        <v>0.5</v>
      </c>
      <c r="F5" s="8">
        <f t="shared" si="0"/>
        <v>0.51076923076923075</v>
      </c>
      <c r="G5" s="8">
        <f t="shared" si="0"/>
        <v>0.44666001994017945</v>
      </c>
      <c r="H5" s="8">
        <f t="shared" si="0"/>
        <v>0.46349557522123896</v>
      </c>
      <c r="I5" s="8">
        <f t="shared" si="0"/>
        <v>0.43371522094926351</v>
      </c>
      <c r="J5" s="8">
        <f t="shared" si="0"/>
        <v>0.38123167155425219</v>
      </c>
      <c r="K5" s="8">
        <f t="shared" si="0"/>
        <v>0.4096774193548387</v>
      </c>
      <c r="L5" s="8">
        <f>Z5/Z$18</f>
        <v>0.39433551198257083</v>
      </c>
      <c r="M5" s="9">
        <f>AA5/AA$18</f>
        <v>4.2791775806516934E-2</v>
      </c>
      <c r="O5" t="s">
        <v>75</v>
      </c>
      <c r="P5">
        <f>'V2-Medline-Results'!B32</f>
        <v>696</v>
      </c>
      <c r="Q5">
        <f>'V2-Medline-Results'!C32</f>
        <v>674</v>
      </c>
      <c r="R5">
        <f>'V2-Medline-Results'!D32</f>
        <v>593</v>
      </c>
      <c r="S5">
        <f>'V2-Medline-Results'!E32</f>
        <v>466</v>
      </c>
      <c r="T5">
        <f>'V2-Medline-Results'!F32</f>
        <v>498</v>
      </c>
      <c r="U5">
        <f>'V2-Medline-Results'!G32</f>
        <v>448</v>
      </c>
      <c r="V5">
        <f>'V2-Medline-Results'!H32</f>
        <v>419</v>
      </c>
      <c r="W5">
        <f>'V2-Medline-Results'!I32</f>
        <v>265</v>
      </c>
      <c r="X5">
        <f>'V2-Medline-Results'!J32</f>
        <v>130</v>
      </c>
      <c r="Y5">
        <f>'V2-Medline-Results'!K32</f>
        <v>127</v>
      </c>
      <c r="Z5">
        <f>'V2-Medline-Results'!L32</f>
        <v>362</v>
      </c>
      <c r="AA5">
        <f>Population!B2/1000</f>
        <v>348.75367999999997</v>
      </c>
    </row>
    <row r="6" spans="1:27" ht="18.75" x14ac:dyDescent="0.25">
      <c r="A6" s="10" t="s">
        <v>37</v>
      </c>
      <c r="B6" s="8">
        <f t="shared" ref="B6:B17" si="1">P6/P$18</f>
        <v>4.060913705583756E-2</v>
      </c>
      <c r="C6" s="8">
        <f t="shared" si="0"/>
        <v>4.698512137823023E-2</v>
      </c>
      <c r="D6" s="8">
        <f t="shared" si="0"/>
        <v>3.9069767441860463E-2</v>
      </c>
      <c r="E6" s="8">
        <f t="shared" si="0"/>
        <v>5.257510729613734E-2</v>
      </c>
      <c r="F6" s="8">
        <f t="shared" si="0"/>
        <v>0.04</v>
      </c>
      <c r="G6" s="8">
        <f t="shared" si="0"/>
        <v>5.1844466600199403E-2</v>
      </c>
      <c r="H6" s="8">
        <f t="shared" si="0"/>
        <v>5.3097345132743362E-2</v>
      </c>
      <c r="I6" s="8">
        <f t="shared" si="0"/>
        <v>6.0556464811783964E-2</v>
      </c>
      <c r="J6" s="8">
        <f t="shared" si="0"/>
        <v>4.9853372434017593E-2</v>
      </c>
      <c r="K6" s="8">
        <f t="shared" si="0"/>
        <v>5.1612903225806452E-2</v>
      </c>
      <c r="L6" s="8">
        <f t="shared" si="0"/>
        <v>3.1590413943355121E-2</v>
      </c>
      <c r="M6" s="9">
        <f>AA6/AA$18</f>
        <v>2.0939746128804355E-2</v>
      </c>
      <c r="O6" t="s">
        <v>37</v>
      </c>
      <c r="P6">
        <f>'V2-Medline-Results'!B33</f>
        <v>48</v>
      </c>
      <c r="Q6">
        <f>'V2-Medline-Results'!C33</f>
        <v>60</v>
      </c>
      <c r="R6">
        <f>'V2-Medline-Results'!D33</f>
        <v>42</v>
      </c>
      <c r="S6">
        <f>'V2-Medline-Results'!E33</f>
        <v>49</v>
      </c>
      <c r="T6">
        <f>'V2-Medline-Results'!F33</f>
        <v>39</v>
      </c>
      <c r="U6">
        <f>'V2-Medline-Results'!G33</f>
        <v>52</v>
      </c>
      <c r="V6">
        <f>'V2-Medline-Results'!H33</f>
        <v>48</v>
      </c>
      <c r="W6">
        <f>'V2-Medline-Results'!I33</f>
        <v>37</v>
      </c>
      <c r="X6">
        <f>'V2-Medline-Results'!J33</f>
        <v>17</v>
      </c>
      <c r="Y6">
        <f>'V2-Medline-Results'!K33</f>
        <v>16</v>
      </c>
      <c r="Z6">
        <f>'V2-Medline-Results'!L33</f>
        <v>29</v>
      </c>
      <c r="AA6">
        <f>Population!B3/1000</f>
        <v>170.659277</v>
      </c>
    </row>
    <row r="7" spans="1:27" ht="18.75" x14ac:dyDescent="0.25">
      <c r="A7" s="10" t="s">
        <v>76</v>
      </c>
      <c r="B7" s="8">
        <f t="shared" si="1"/>
        <v>7.7834179357021999E-2</v>
      </c>
      <c r="C7" s="8">
        <f t="shared" si="0"/>
        <v>8.2223962411902898E-2</v>
      </c>
      <c r="D7" s="8">
        <f t="shared" si="0"/>
        <v>7.3488372093023252E-2</v>
      </c>
      <c r="E7" s="8">
        <f t="shared" si="0"/>
        <v>0.10300429184549356</v>
      </c>
      <c r="F7" s="8">
        <f t="shared" si="0"/>
        <v>0.10871794871794872</v>
      </c>
      <c r="G7" s="8">
        <f t="shared" si="0"/>
        <v>0.11465603190428714</v>
      </c>
      <c r="H7" s="8">
        <f t="shared" si="0"/>
        <v>0.10287610619469026</v>
      </c>
      <c r="I7" s="8">
        <f t="shared" si="0"/>
        <v>0.10638297872340426</v>
      </c>
      <c r="J7" s="8">
        <f t="shared" si="0"/>
        <v>0.11730205278592376</v>
      </c>
      <c r="K7" s="8">
        <f t="shared" si="0"/>
        <v>8.7096774193548387E-2</v>
      </c>
      <c r="L7" s="8">
        <f t="shared" si="0"/>
        <v>0.11546840958605664</v>
      </c>
      <c r="M7" s="9">
        <f t="shared" si="0"/>
        <v>8.4831965406986457E-3</v>
      </c>
      <c r="O7" t="s">
        <v>76</v>
      </c>
      <c r="P7">
        <f>'V2-Medline-Results'!B34</f>
        <v>92</v>
      </c>
      <c r="Q7">
        <f>'V2-Medline-Results'!C34</f>
        <v>105</v>
      </c>
      <c r="R7">
        <f>'V2-Medline-Results'!D34</f>
        <v>79</v>
      </c>
      <c r="S7">
        <f>'V2-Medline-Results'!E34</f>
        <v>96</v>
      </c>
      <c r="T7">
        <f>'V2-Medline-Results'!F34</f>
        <v>106</v>
      </c>
      <c r="U7">
        <f>'V2-Medline-Results'!G34</f>
        <v>115</v>
      </c>
      <c r="V7">
        <f>'V2-Medline-Results'!H34</f>
        <v>93</v>
      </c>
      <c r="W7">
        <f>'V2-Medline-Results'!I34</f>
        <v>65</v>
      </c>
      <c r="X7">
        <f>'V2-Medline-Results'!J34</f>
        <v>40</v>
      </c>
      <c r="Y7">
        <f>'V2-Medline-Results'!K34</f>
        <v>27</v>
      </c>
      <c r="Z7">
        <f>'V2-Medline-Results'!L34</f>
        <v>106</v>
      </c>
      <c r="AA7">
        <f>Population!B4/1000</f>
        <v>69.138191999999989</v>
      </c>
    </row>
    <row r="8" spans="1:27" ht="18.75" x14ac:dyDescent="0.25">
      <c r="A8" s="10" t="s">
        <v>38</v>
      </c>
      <c r="B8" s="8">
        <f t="shared" si="1"/>
        <v>0.155668358714044</v>
      </c>
      <c r="C8" s="8">
        <f t="shared" si="0"/>
        <v>0.17619420516836334</v>
      </c>
      <c r="D8" s="8">
        <f t="shared" si="0"/>
        <v>0.15720930232558139</v>
      </c>
      <c r="E8" s="8">
        <f t="shared" si="0"/>
        <v>0.15772532188841201</v>
      </c>
      <c r="F8" s="8">
        <f t="shared" si="0"/>
        <v>0.14974358974358976</v>
      </c>
      <c r="G8" s="8">
        <f t="shared" si="0"/>
        <v>0.14057826520438685</v>
      </c>
      <c r="H8" s="8">
        <f t="shared" si="0"/>
        <v>0.12942477876106195</v>
      </c>
      <c r="I8" s="8">
        <f t="shared" si="0"/>
        <v>0.14075286415711949</v>
      </c>
      <c r="J8" s="8">
        <f>X8/X$18</f>
        <v>0.15542521994134897</v>
      </c>
      <c r="K8" s="8">
        <f t="shared" si="0"/>
        <v>0.15806451612903225</v>
      </c>
      <c r="L8" s="8">
        <f t="shared" si="0"/>
        <v>0.22984749455337691</v>
      </c>
      <c r="M8" s="9">
        <f t="shared" si="0"/>
        <v>8.5005546036606899E-2</v>
      </c>
      <c r="O8" t="s">
        <v>38</v>
      </c>
      <c r="P8">
        <f>'V2-Medline-Results'!B35</f>
        <v>184</v>
      </c>
      <c r="Q8">
        <f>'V2-Medline-Results'!C35</f>
        <v>225</v>
      </c>
      <c r="R8">
        <f>'V2-Medline-Results'!D35</f>
        <v>169</v>
      </c>
      <c r="S8">
        <f>'V2-Medline-Results'!E35</f>
        <v>147</v>
      </c>
      <c r="T8">
        <f>'V2-Medline-Results'!F35</f>
        <v>146</v>
      </c>
      <c r="U8">
        <f>'V2-Medline-Results'!G35</f>
        <v>141</v>
      </c>
      <c r="V8">
        <f>'V2-Medline-Results'!H35</f>
        <v>117</v>
      </c>
      <c r="W8">
        <f>'V2-Medline-Results'!I35</f>
        <v>86</v>
      </c>
      <c r="X8">
        <f>'V2-Medline-Results'!J35</f>
        <v>53</v>
      </c>
      <c r="Y8">
        <f>'V2-Medline-Results'!K35</f>
        <v>49</v>
      </c>
      <c r="Z8">
        <f>'V2-Medline-Results'!L35</f>
        <v>211</v>
      </c>
      <c r="AA8">
        <f>Population!B5/1000</f>
        <v>692.796605</v>
      </c>
    </row>
    <row r="9" spans="1:27" ht="18.75" x14ac:dyDescent="0.25">
      <c r="A9" s="10" t="s">
        <v>40</v>
      </c>
      <c r="B9" s="8">
        <f t="shared" si="1"/>
        <v>6.7681895093062603E-3</v>
      </c>
      <c r="C9" s="8">
        <f t="shared" si="0"/>
        <v>1.7227877838684416E-2</v>
      </c>
      <c r="D9" s="8">
        <f t="shared" si="0"/>
        <v>1.6744186046511629E-2</v>
      </c>
      <c r="E9" s="8">
        <f t="shared" si="0"/>
        <v>2.6824034334763949E-2</v>
      </c>
      <c r="F9" s="8">
        <f t="shared" si="0"/>
        <v>3.5897435897435895E-2</v>
      </c>
      <c r="G9" s="8">
        <f t="shared" si="0"/>
        <v>5.3838484546360914E-2</v>
      </c>
      <c r="H9" s="8">
        <f t="shared" si="0"/>
        <v>5.5309734513274339E-2</v>
      </c>
      <c r="I9" s="8">
        <f t="shared" si="0"/>
        <v>4.4189852700491E-2</v>
      </c>
      <c r="J9" s="8">
        <f t="shared" si="0"/>
        <v>5.865102639296188E-2</v>
      </c>
      <c r="K9" s="8">
        <f t="shared" si="0"/>
        <v>5.4838709677419356E-2</v>
      </c>
      <c r="L9" s="8">
        <f t="shared" si="0"/>
        <v>4.1394335511982572E-2</v>
      </c>
      <c r="M9" s="9">
        <f t="shared" si="0"/>
        <v>0.1751476755226398</v>
      </c>
      <c r="O9" t="s">
        <v>40</v>
      </c>
      <c r="P9">
        <f>'V2-Medline-Results'!B36</f>
        <v>8</v>
      </c>
      <c r="Q9">
        <f>'V2-Medline-Results'!C36</f>
        <v>22</v>
      </c>
      <c r="R9">
        <f>'V2-Medline-Results'!D36</f>
        <v>18</v>
      </c>
      <c r="S9">
        <f>'V2-Medline-Results'!E36</f>
        <v>25</v>
      </c>
      <c r="T9">
        <f>'V2-Medline-Results'!F36</f>
        <v>35</v>
      </c>
      <c r="U9">
        <f>'V2-Medline-Results'!G36</f>
        <v>54</v>
      </c>
      <c r="V9">
        <f>'V2-Medline-Results'!H36</f>
        <v>50</v>
      </c>
      <c r="W9">
        <f>'V2-Medline-Results'!I36</f>
        <v>27</v>
      </c>
      <c r="X9">
        <f>'V2-Medline-Results'!J36</f>
        <v>20</v>
      </c>
      <c r="Y9">
        <f>'V2-Medline-Results'!K36</f>
        <v>17</v>
      </c>
      <c r="Z9">
        <f>'V2-Medline-Results'!L36</f>
        <v>38</v>
      </c>
      <c r="AA9">
        <f>Population!B6/1000</f>
        <v>1427.4564499999999</v>
      </c>
    </row>
    <row r="10" spans="1:27" ht="18.75" x14ac:dyDescent="0.25">
      <c r="A10" s="10" t="s">
        <v>41</v>
      </c>
      <c r="B10" s="8">
        <f t="shared" si="1"/>
        <v>1.8612521150592216E-2</v>
      </c>
      <c r="C10" s="8">
        <f t="shared" si="0"/>
        <v>3.4455755677368832E-2</v>
      </c>
      <c r="D10" s="8">
        <f t="shared" si="0"/>
        <v>3.9069767441860463E-2</v>
      </c>
      <c r="E10" s="8">
        <f t="shared" si="0"/>
        <v>2.7896995708154508E-2</v>
      </c>
      <c r="F10" s="8">
        <f t="shared" si="0"/>
        <v>2.9743589743589743E-2</v>
      </c>
      <c r="G10" s="8">
        <f t="shared" si="0"/>
        <v>3.3898305084745763E-2</v>
      </c>
      <c r="H10" s="8">
        <f t="shared" si="0"/>
        <v>3.6504424778761063E-2</v>
      </c>
      <c r="I10" s="8">
        <f t="shared" si="0"/>
        <v>5.0736497545008183E-2</v>
      </c>
      <c r="J10" s="8">
        <f t="shared" si="0"/>
        <v>4.1055718475073312E-2</v>
      </c>
      <c r="K10" s="8">
        <f t="shared" si="0"/>
        <v>4.1935483870967745E-2</v>
      </c>
      <c r="L10" s="8">
        <f t="shared" si="0"/>
        <v>3.9215686274509803E-2</v>
      </c>
      <c r="M10" s="9">
        <f t="shared" si="0"/>
        <v>2.8056256729116727E-2</v>
      </c>
      <c r="O10" t="s">
        <v>41</v>
      </c>
      <c r="P10">
        <f>'V2-Medline-Results'!B37</f>
        <v>22</v>
      </c>
      <c r="Q10">
        <f>'V2-Medline-Results'!C37</f>
        <v>44</v>
      </c>
      <c r="R10">
        <f>'V2-Medline-Results'!D37</f>
        <v>42</v>
      </c>
      <c r="S10">
        <f>'V2-Medline-Results'!E37</f>
        <v>26</v>
      </c>
      <c r="T10">
        <f>'V2-Medline-Results'!F37</f>
        <v>29</v>
      </c>
      <c r="U10">
        <f>'V2-Medline-Results'!G37</f>
        <v>34</v>
      </c>
      <c r="V10">
        <f>'V2-Medline-Results'!H37</f>
        <v>33</v>
      </c>
      <c r="W10">
        <f>'V2-Medline-Results'!I37</f>
        <v>31</v>
      </c>
      <c r="X10">
        <f>'V2-Medline-Results'!J37</f>
        <v>14</v>
      </c>
      <c r="Y10">
        <f>'V2-Medline-Results'!K37</f>
        <v>13</v>
      </c>
      <c r="Z10">
        <f>'V2-Medline-Results'!L37</f>
        <v>36</v>
      </c>
      <c r="AA10">
        <f>Population!B7/1000</f>
        <v>228.65895600000002</v>
      </c>
    </row>
    <row r="11" spans="1:27" ht="18.75" x14ac:dyDescent="0.25">
      <c r="A11" s="10" t="s">
        <v>6</v>
      </c>
      <c r="B11" s="8">
        <f t="shared" si="1"/>
        <v>1.6920473773265651E-3</v>
      </c>
      <c r="C11" s="8">
        <f t="shared" si="0"/>
        <v>3.9154267815191858E-3</v>
      </c>
      <c r="D11" s="8">
        <f t="shared" si="0"/>
        <v>6.5116279069767444E-3</v>
      </c>
      <c r="E11" s="8">
        <f t="shared" si="0"/>
        <v>1.1802575107296138E-2</v>
      </c>
      <c r="F11" s="8">
        <f t="shared" si="0"/>
        <v>7.1794871794871795E-3</v>
      </c>
      <c r="G11" s="8">
        <f t="shared" si="0"/>
        <v>1.2961116650049851E-2</v>
      </c>
      <c r="H11" s="8">
        <f t="shared" si="0"/>
        <v>1.6592920353982302E-2</v>
      </c>
      <c r="I11" s="8">
        <f t="shared" si="0"/>
        <v>1.6366612111292964E-2</v>
      </c>
      <c r="J11" s="8">
        <f t="shared" si="0"/>
        <v>3.2258064516129031E-2</v>
      </c>
      <c r="K11" s="8">
        <f t="shared" si="0"/>
        <v>2.5806451612903226E-2</v>
      </c>
      <c r="L11" s="8">
        <f t="shared" si="0"/>
        <v>1.0893246187363835E-2</v>
      </c>
      <c r="M11" s="9">
        <f t="shared" si="0"/>
        <v>0.24202266912065895</v>
      </c>
      <c r="O11" t="s">
        <v>6</v>
      </c>
      <c r="P11">
        <f>'V2-Medline-Results'!B38</f>
        <v>2</v>
      </c>
      <c r="Q11">
        <f>'V2-Medline-Results'!C38</f>
        <v>5</v>
      </c>
      <c r="R11">
        <f>'V2-Medline-Results'!D38</f>
        <v>7</v>
      </c>
      <c r="S11">
        <f>'V2-Medline-Results'!E38</f>
        <v>11</v>
      </c>
      <c r="T11">
        <f>'V2-Medline-Results'!F38</f>
        <v>7</v>
      </c>
      <c r="U11">
        <f>'V2-Medline-Results'!G38</f>
        <v>13</v>
      </c>
      <c r="V11">
        <f>'V2-Medline-Results'!H38</f>
        <v>15</v>
      </c>
      <c r="W11">
        <f>'V2-Medline-Results'!I38</f>
        <v>10</v>
      </c>
      <c r="X11">
        <f>'V2-Medline-Results'!J38</f>
        <v>11</v>
      </c>
      <c r="Y11">
        <f>'V2-Medline-Results'!K38</f>
        <v>8</v>
      </c>
      <c r="Z11">
        <f>'V2-Medline-Results'!L38</f>
        <v>10</v>
      </c>
      <c r="AA11">
        <f>Population!B8/1000</f>
        <v>1972.4887530000001</v>
      </c>
    </row>
    <row r="12" spans="1:27" ht="18.75" x14ac:dyDescent="0.25">
      <c r="A12" s="10" t="s">
        <v>42</v>
      </c>
      <c r="B12" s="8">
        <f t="shared" si="1"/>
        <v>4.2301184433164128E-3</v>
      </c>
      <c r="C12" s="8">
        <f t="shared" si="0"/>
        <v>1.5661707126076742E-3</v>
      </c>
      <c r="D12" s="8">
        <f t="shared" si="0"/>
        <v>9.3023255813953487E-3</v>
      </c>
      <c r="E12" s="8">
        <f t="shared" si="0"/>
        <v>5.3648068669527897E-3</v>
      </c>
      <c r="F12" s="8">
        <f t="shared" si="0"/>
        <v>7.1794871794871795E-3</v>
      </c>
      <c r="G12" s="8">
        <f t="shared" si="0"/>
        <v>1.1964107676969093E-2</v>
      </c>
      <c r="H12" s="8">
        <f t="shared" si="0"/>
        <v>7.743362831858407E-3</v>
      </c>
      <c r="I12" s="8">
        <f t="shared" si="0"/>
        <v>9.8199672667757774E-3</v>
      </c>
      <c r="J12" s="8">
        <f t="shared" si="0"/>
        <v>8.7976539589442824E-3</v>
      </c>
      <c r="K12" s="8">
        <f t="shared" si="0"/>
        <v>6.4516129032258064E-3</v>
      </c>
      <c r="L12" s="8">
        <f t="shared" si="0"/>
        <v>1.0893246187363835E-2</v>
      </c>
      <c r="M12" s="9">
        <f t="shared" si="0"/>
        <v>8.5294235512572272E-2</v>
      </c>
      <c r="O12" t="s">
        <v>42</v>
      </c>
      <c r="P12">
        <f>'V2-Medline-Results'!B39</f>
        <v>5</v>
      </c>
      <c r="Q12">
        <f>'V2-Medline-Results'!C39</f>
        <v>2</v>
      </c>
      <c r="R12">
        <f>'V2-Medline-Results'!D39</f>
        <v>10</v>
      </c>
      <c r="S12">
        <f>'V2-Medline-Results'!E39</f>
        <v>5</v>
      </c>
      <c r="T12">
        <f>'V2-Medline-Results'!F39</f>
        <v>7</v>
      </c>
      <c r="U12">
        <f>'V2-Medline-Results'!G39</f>
        <v>12</v>
      </c>
      <c r="V12">
        <f>'V2-Medline-Results'!H39</f>
        <v>7</v>
      </c>
      <c r="W12">
        <f>'V2-Medline-Results'!I39</f>
        <v>6</v>
      </c>
      <c r="X12">
        <f>'V2-Medline-Results'!J39</f>
        <v>3</v>
      </c>
      <c r="Y12">
        <f>'V2-Medline-Results'!K39</f>
        <v>2</v>
      </c>
      <c r="Z12">
        <f>'V2-Medline-Results'!L39</f>
        <v>10</v>
      </c>
      <c r="AA12">
        <f>Population!B9/1000</f>
        <v>695.14942900000005</v>
      </c>
    </row>
    <row r="13" spans="1:27" ht="18.75" x14ac:dyDescent="0.25">
      <c r="A13" s="10" t="s">
        <v>39</v>
      </c>
      <c r="B13" s="8">
        <f t="shared" si="1"/>
        <v>1.3536379018612521E-2</v>
      </c>
      <c r="C13" s="8">
        <f t="shared" si="0"/>
        <v>1.7227877838684416E-2</v>
      </c>
      <c r="D13" s="8">
        <f t="shared" si="0"/>
        <v>1.1162790697674419E-2</v>
      </c>
      <c r="E13" s="8">
        <f t="shared" si="0"/>
        <v>1.6094420600858368E-2</v>
      </c>
      <c r="F13" s="8">
        <f t="shared" si="0"/>
        <v>1.7435897435897435E-2</v>
      </c>
      <c r="G13" s="8">
        <f t="shared" si="0"/>
        <v>1.794616151545364E-2</v>
      </c>
      <c r="H13" s="8">
        <f t="shared" si="0"/>
        <v>3.0973451327433628E-2</v>
      </c>
      <c r="I13" s="8">
        <f t="shared" si="0"/>
        <v>3.2733224222585927E-2</v>
      </c>
      <c r="J13" s="8">
        <f t="shared" si="0"/>
        <v>3.519061583577713E-2</v>
      </c>
      <c r="K13" s="8">
        <f t="shared" si="0"/>
        <v>4.1935483870967745E-2</v>
      </c>
      <c r="L13" s="8">
        <f t="shared" si="0"/>
        <v>3.0501089324618737E-2</v>
      </c>
      <c r="M13" s="9">
        <f t="shared" si="0"/>
        <v>0.18552954305997196</v>
      </c>
      <c r="O13" t="s">
        <v>39</v>
      </c>
      <c r="P13">
        <f>'V2-Medline-Results'!B40</f>
        <v>16</v>
      </c>
      <c r="Q13">
        <f>'V2-Medline-Results'!C40</f>
        <v>22</v>
      </c>
      <c r="R13">
        <f>'V2-Medline-Results'!D40</f>
        <v>12</v>
      </c>
      <c r="S13">
        <f>'V2-Medline-Results'!E40</f>
        <v>15</v>
      </c>
      <c r="T13">
        <f>'V2-Medline-Results'!F40</f>
        <v>17</v>
      </c>
      <c r="U13">
        <f>'V2-Medline-Results'!G40</f>
        <v>18</v>
      </c>
      <c r="V13">
        <f>'V2-Medline-Results'!H40</f>
        <v>28</v>
      </c>
      <c r="W13">
        <f>'V2-Medline-Results'!I40</f>
        <v>20</v>
      </c>
      <c r="X13">
        <f>'V2-Medline-Results'!J40</f>
        <v>12</v>
      </c>
      <c r="Y13">
        <f>'V2-Medline-Results'!K40</f>
        <v>13</v>
      </c>
      <c r="Z13">
        <f>'V2-Medline-Results'!L40</f>
        <v>28</v>
      </c>
      <c r="AA13">
        <f>Population!B10/1000</f>
        <v>1512.0688419999999</v>
      </c>
    </row>
    <row r="14" spans="1:27" ht="18.75" x14ac:dyDescent="0.25">
      <c r="A14" s="10" t="s">
        <v>11</v>
      </c>
      <c r="B14" s="8">
        <f t="shared" si="1"/>
        <v>2.1996615905245348E-2</v>
      </c>
      <c r="C14" s="8">
        <f t="shared" si="0"/>
        <v>1.4095536413469069E-2</v>
      </c>
      <c r="D14" s="8">
        <f t="shared" si="0"/>
        <v>1.7674418604651163E-2</v>
      </c>
      <c r="E14" s="8">
        <f t="shared" si="0"/>
        <v>2.8969957081545063E-2</v>
      </c>
      <c r="F14" s="8">
        <f t="shared" si="0"/>
        <v>2.0512820512820513E-2</v>
      </c>
      <c r="G14" s="8">
        <f t="shared" si="0"/>
        <v>2.7916251246261216E-2</v>
      </c>
      <c r="H14" s="8">
        <f t="shared" si="0"/>
        <v>3.2079646017699116E-2</v>
      </c>
      <c r="I14" s="8">
        <f t="shared" si="0"/>
        <v>2.4549918166939442E-2</v>
      </c>
      <c r="J14" s="8">
        <f t="shared" si="0"/>
        <v>3.8123167155425221E-2</v>
      </c>
      <c r="K14" s="8">
        <f t="shared" si="0"/>
        <v>4.1935483870967745E-2</v>
      </c>
      <c r="L14" s="8">
        <f t="shared" si="0"/>
        <v>2.178649237472767E-2</v>
      </c>
      <c r="M14" s="9">
        <f t="shared" si="0"/>
        <v>4.6251040571202891E-2</v>
      </c>
      <c r="O14" t="s">
        <v>11</v>
      </c>
      <c r="P14">
        <f>'V2-Medline-Results'!B41</f>
        <v>26</v>
      </c>
      <c r="Q14">
        <f>'V2-Medline-Results'!C41</f>
        <v>18</v>
      </c>
      <c r="R14">
        <f>'V2-Medline-Results'!D41</f>
        <v>19</v>
      </c>
      <c r="S14">
        <f>'V2-Medline-Results'!E41</f>
        <v>27</v>
      </c>
      <c r="T14">
        <f>'V2-Medline-Results'!F41</f>
        <v>20</v>
      </c>
      <c r="U14">
        <f>'V2-Medline-Results'!G41</f>
        <v>28</v>
      </c>
      <c r="V14">
        <f>'V2-Medline-Results'!H41</f>
        <v>29</v>
      </c>
      <c r="W14">
        <f>'V2-Medline-Results'!I41</f>
        <v>15</v>
      </c>
      <c r="X14">
        <f>'V2-Medline-Results'!J41</f>
        <v>13</v>
      </c>
      <c r="Y14">
        <f>'V2-Medline-Results'!K41</f>
        <v>13</v>
      </c>
      <c r="Z14">
        <f>'V2-Medline-Results'!L41</f>
        <v>20</v>
      </c>
      <c r="AA14">
        <f>Population!B11/1000</f>
        <v>376.94674500000002</v>
      </c>
    </row>
    <row r="15" spans="1:27" ht="18.75" x14ac:dyDescent="0.25">
      <c r="A15" s="10" t="s">
        <v>15</v>
      </c>
      <c r="B15" s="8">
        <f t="shared" si="1"/>
        <v>4.2301184433164128E-2</v>
      </c>
      <c r="C15" s="8">
        <f t="shared" si="0"/>
        <v>3.3672670321064996E-2</v>
      </c>
      <c r="D15" s="8">
        <f t="shared" si="0"/>
        <v>3.5348837209302326E-2</v>
      </c>
      <c r="E15" s="8">
        <f t="shared" si="0"/>
        <v>4.1845493562231759E-2</v>
      </c>
      <c r="F15" s="8">
        <f t="shared" si="0"/>
        <v>2.4615384615384615E-2</v>
      </c>
      <c r="G15" s="8">
        <f t="shared" si="0"/>
        <v>5.2841475573280158E-2</v>
      </c>
      <c r="H15" s="8">
        <f t="shared" si="0"/>
        <v>2.6548672566371681E-2</v>
      </c>
      <c r="I15" s="8">
        <f t="shared" si="0"/>
        <v>5.0736497545008183E-2</v>
      </c>
      <c r="J15" s="8">
        <f t="shared" si="0"/>
        <v>6.7448680351906154E-2</v>
      </c>
      <c r="K15" s="8">
        <f t="shared" si="0"/>
        <v>6.1290322580645158E-2</v>
      </c>
      <c r="L15" s="8">
        <f t="shared" si="0"/>
        <v>4.4662309368191724E-2</v>
      </c>
      <c r="M15" s="9">
        <f t="shared" si="0"/>
        <v>3.9174336515940458E-3</v>
      </c>
      <c r="O15" t="s">
        <v>15</v>
      </c>
      <c r="P15">
        <f>'V2-Medline-Results'!B42</f>
        <v>50</v>
      </c>
      <c r="Q15">
        <f>'V2-Medline-Results'!C42</f>
        <v>43</v>
      </c>
      <c r="R15">
        <f>'V2-Medline-Results'!D42</f>
        <v>38</v>
      </c>
      <c r="S15">
        <f>'V2-Medline-Results'!E42</f>
        <v>39</v>
      </c>
      <c r="T15">
        <f>'V2-Medline-Results'!F42</f>
        <v>24</v>
      </c>
      <c r="U15">
        <f>'V2-Medline-Results'!G42</f>
        <v>53</v>
      </c>
      <c r="V15">
        <f>'V2-Medline-Results'!H42</f>
        <v>24</v>
      </c>
      <c r="W15">
        <f>'V2-Medline-Results'!I42</f>
        <v>31</v>
      </c>
      <c r="X15">
        <f>'V2-Medline-Results'!J42</f>
        <v>23</v>
      </c>
      <c r="Y15">
        <f>'V2-Medline-Results'!K42</f>
        <v>19</v>
      </c>
      <c r="Z15">
        <f>'V2-Medline-Results'!L42</f>
        <v>41</v>
      </c>
      <c r="AA15">
        <f>Population!B12/1000</f>
        <v>31.927149</v>
      </c>
    </row>
    <row r="16" spans="1:27" ht="18.75" x14ac:dyDescent="0.25">
      <c r="A16" s="10" t="s">
        <v>44</v>
      </c>
      <c r="B16" s="8">
        <f t="shared" si="1"/>
        <v>2.2842639593908629E-2</v>
      </c>
      <c r="C16" s="8">
        <f t="shared" si="0"/>
        <v>1.9577133907595929E-2</v>
      </c>
      <c r="D16" s="8">
        <f t="shared" si="0"/>
        <v>3.0697674418604652E-2</v>
      </c>
      <c r="E16" s="8">
        <f t="shared" si="0"/>
        <v>2.03862660944206E-2</v>
      </c>
      <c r="F16" s="8">
        <f t="shared" si="0"/>
        <v>2.9743589743589743E-2</v>
      </c>
      <c r="G16" s="8">
        <f t="shared" si="0"/>
        <v>1.8943170488534396E-2</v>
      </c>
      <c r="H16" s="8">
        <f t="shared" si="0"/>
        <v>1.6592920353982302E-2</v>
      </c>
      <c r="I16" s="8">
        <f t="shared" si="0"/>
        <v>1.4729950900163666E-2</v>
      </c>
      <c r="J16" s="8">
        <f t="shared" si="0"/>
        <v>0</v>
      </c>
      <c r="K16" s="8">
        <f t="shared" si="0"/>
        <v>1.935483870967742E-2</v>
      </c>
      <c r="L16" s="8">
        <f t="shared" si="0"/>
        <v>1.8518518518518517E-2</v>
      </c>
      <c r="M16" s="9" t="s">
        <v>13</v>
      </c>
      <c r="O16" t="s">
        <v>44</v>
      </c>
      <c r="P16">
        <f>'V2-Medline-Results'!B43</f>
        <v>27</v>
      </c>
      <c r="Q16">
        <f>'V2-Medline-Results'!C43</f>
        <v>25</v>
      </c>
      <c r="R16">
        <f>'V2-Medline-Results'!D43</f>
        <v>33</v>
      </c>
      <c r="S16">
        <f>'V2-Medline-Results'!E43</f>
        <v>19</v>
      </c>
      <c r="T16">
        <f>'V2-Medline-Results'!F43</f>
        <v>29</v>
      </c>
      <c r="U16">
        <f>'V2-Medline-Results'!G43</f>
        <v>19</v>
      </c>
      <c r="V16">
        <f>'V2-Medline-Results'!H43</f>
        <v>15</v>
      </c>
      <c r="W16">
        <f>'V2-Medline-Results'!I43</f>
        <v>9</v>
      </c>
      <c r="X16">
        <f>'V2-Medline-Results'!J43</f>
        <v>0</v>
      </c>
      <c r="Y16">
        <f>'V2-Medline-Results'!K43</f>
        <v>6</v>
      </c>
      <c r="Z16">
        <f>'V2-Medline-Results'!L43</f>
        <v>17</v>
      </c>
      <c r="AA16">
        <v>0</v>
      </c>
    </row>
    <row r="17" spans="1:27" ht="18.75" x14ac:dyDescent="0.25">
      <c r="A17" s="10" t="s">
        <v>43</v>
      </c>
      <c r="B17" s="8">
        <f t="shared" si="1"/>
        <v>5.076142131979695E-3</v>
      </c>
      <c r="C17" s="8">
        <f t="shared" si="0"/>
        <v>2.5058731401722788E-2</v>
      </c>
      <c r="D17" s="8">
        <f t="shared" si="0"/>
        <v>1.2093023255813953E-2</v>
      </c>
      <c r="E17" s="8">
        <f t="shared" si="0"/>
        <v>7.5107296137339056E-3</v>
      </c>
      <c r="F17" s="8">
        <f t="shared" si="0"/>
        <v>1.8461538461538463E-2</v>
      </c>
      <c r="G17" s="8">
        <f t="shared" si="0"/>
        <v>1.5952143569292122E-2</v>
      </c>
      <c r="H17" s="8">
        <f t="shared" si="0"/>
        <v>2.8761061946902654E-2</v>
      </c>
      <c r="I17" s="8">
        <f t="shared" si="0"/>
        <v>1.4729950900163666E-2</v>
      </c>
      <c r="J17" s="8">
        <f t="shared" si="0"/>
        <v>1.466275659824047E-2</v>
      </c>
      <c r="K17" s="8">
        <f t="shared" si="0"/>
        <v>0</v>
      </c>
      <c r="L17" s="8">
        <f t="shared" si="0"/>
        <v>1.0893246187363835E-2</v>
      </c>
      <c r="M17" s="9">
        <f t="shared" si="0"/>
        <v>7.6560881319616608E-2</v>
      </c>
      <c r="O17" t="s">
        <v>43</v>
      </c>
      <c r="P17">
        <f>'V2-Medline-Results'!B44</f>
        <v>6</v>
      </c>
      <c r="Q17">
        <f>'V2-Medline-Results'!C44</f>
        <v>32</v>
      </c>
      <c r="R17">
        <f>'V2-Medline-Results'!D44</f>
        <v>13</v>
      </c>
      <c r="S17">
        <f>'V2-Medline-Results'!E44</f>
        <v>7</v>
      </c>
      <c r="T17">
        <f>'V2-Medline-Results'!F44</f>
        <v>18</v>
      </c>
      <c r="U17">
        <f>'V2-Medline-Results'!G44</f>
        <v>16</v>
      </c>
      <c r="V17">
        <f>'V2-Medline-Results'!H44</f>
        <v>26</v>
      </c>
      <c r="W17">
        <f>'V2-Medline-Results'!I44</f>
        <v>9</v>
      </c>
      <c r="X17">
        <f>'V2-Medline-Results'!J44</f>
        <v>5</v>
      </c>
      <c r="Y17">
        <f>'V2-Medline-Results'!K44</f>
        <v>0</v>
      </c>
      <c r="Z17">
        <f>'V2-Medline-Results'!L44</f>
        <v>10</v>
      </c>
      <c r="AA17">
        <f>Population!B13/1000</f>
        <v>623.97244799999999</v>
      </c>
    </row>
    <row r="18" spans="1:27" ht="18.75" x14ac:dyDescent="0.25">
      <c r="A18" s="18" t="s">
        <v>78</v>
      </c>
      <c r="B18" s="19">
        <f>P18</f>
        <v>1182</v>
      </c>
      <c r="C18" s="19">
        <f t="shared" ref="C18:L18" si="2">Q18</f>
        <v>1277</v>
      </c>
      <c r="D18" s="19">
        <f t="shared" si="2"/>
        <v>1075</v>
      </c>
      <c r="E18" s="19">
        <f t="shared" si="2"/>
        <v>932</v>
      </c>
      <c r="F18" s="19">
        <f t="shared" si="2"/>
        <v>975</v>
      </c>
      <c r="G18" s="19">
        <f t="shared" si="2"/>
        <v>1003</v>
      </c>
      <c r="H18" s="19">
        <f t="shared" si="2"/>
        <v>904</v>
      </c>
      <c r="I18" s="19">
        <f t="shared" si="2"/>
        <v>611</v>
      </c>
      <c r="J18" s="19">
        <f t="shared" si="2"/>
        <v>341</v>
      </c>
      <c r="K18" s="19">
        <f t="shared" si="2"/>
        <v>310</v>
      </c>
      <c r="L18" s="19">
        <f t="shared" si="2"/>
        <v>918</v>
      </c>
      <c r="M18" s="20">
        <f>AA18</f>
        <v>8150.0165259999994</v>
      </c>
      <c r="O18" t="s">
        <v>78</v>
      </c>
      <c r="P18">
        <f>'V2-Medline-Results'!B45</f>
        <v>1182</v>
      </c>
      <c r="Q18">
        <f>'V2-Medline-Results'!C45</f>
        <v>1277</v>
      </c>
      <c r="R18">
        <f>'V2-Medline-Results'!D45</f>
        <v>1075</v>
      </c>
      <c r="S18">
        <f>'V2-Medline-Results'!E45</f>
        <v>932</v>
      </c>
      <c r="T18">
        <f>'V2-Medline-Results'!F45</f>
        <v>975</v>
      </c>
      <c r="U18">
        <f>'V2-Medline-Results'!G45</f>
        <v>1003</v>
      </c>
      <c r="V18">
        <f>'V2-Medline-Results'!H45</f>
        <v>904</v>
      </c>
      <c r="W18">
        <f>'V2-Medline-Results'!I45</f>
        <v>611</v>
      </c>
      <c r="X18">
        <f>'V2-Medline-Results'!J45</f>
        <v>341</v>
      </c>
      <c r="Y18">
        <f>'V2-Medline-Results'!K45</f>
        <v>310</v>
      </c>
      <c r="Z18">
        <f>'V2-Medline-Results'!L45</f>
        <v>918</v>
      </c>
      <c r="AA18">
        <v>8150.0165259999994</v>
      </c>
    </row>
    <row r="19" spans="1:27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27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27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27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27" ht="18.75" x14ac:dyDescent="0.3">
      <c r="A23" s="16" t="s">
        <v>107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27" ht="18.75" x14ac:dyDescent="0.25">
      <c r="A24" s="11" t="s">
        <v>34</v>
      </c>
      <c r="B24" s="7">
        <v>2014</v>
      </c>
      <c r="C24" s="7">
        <v>2015</v>
      </c>
      <c r="D24" s="7">
        <v>2016</v>
      </c>
      <c r="E24" s="7">
        <v>2017</v>
      </c>
      <c r="F24" s="7">
        <v>2018</v>
      </c>
      <c r="G24" s="7">
        <v>2019</v>
      </c>
      <c r="H24" s="7">
        <v>2020</v>
      </c>
      <c r="I24" s="7">
        <v>2021</v>
      </c>
      <c r="J24" s="7">
        <v>2022</v>
      </c>
      <c r="K24" s="7">
        <v>2023</v>
      </c>
      <c r="L24" s="13">
        <v>2024</v>
      </c>
      <c r="M24" s="12" t="s">
        <v>79</v>
      </c>
      <c r="O24" t="s">
        <v>34</v>
      </c>
      <c r="P24">
        <v>2014</v>
      </c>
      <c r="Q24">
        <v>2015</v>
      </c>
      <c r="R24">
        <v>2016</v>
      </c>
      <c r="S24">
        <v>2017</v>
      </c>
      <c r="T24">
        <v>2018</v>
      </c>
      <c r="U24">
        <v>2019</v>
      </c>
      <c r="V24">
        <v>2020</v>
      </c>
      <c r="W24">
        <v>2021</v>
      </c>
      <c r="X24">
        <v>2022</v>
      </c>
      <c r="Y24">
        <v>2023</v>
      </c>
      <c r="Z24">
        <v>2024</v>
      </c>
    </row>
    <row r="25" spans="1:27" ht="18.75" x14ac:dyDescent="0.25">
      <c r="A25" s="10" t="s">
        <v>75</v>
      </c>
      <c r="B25" s="8">
        <f>P25/P$38</f>
        <v>0.50023353573096685</v>
      </c>
      <c r="C25" s="8">
        <f t="shared" ref="C25:L37" si="3">Q25/Q$38</f>
        <v>0.47974797479747977</v>
      </c>
      <c r="D25" s="8">
        <f t="shared" si="3"/>
        <v>0.48554033485540332</v>
      </c>
      <c r="E25" s="8">
        <f t="shared" si="3"/>
        <v>0.45077168706758913</v>
      </c>
      <c r="F25" s="8">
        <f t="shared" si="3"/>
        <v>0.47283609576427255</v>
      </c>
      <c r="G25" s="8">
        <f t="shared" si="3"/>
        <v>0.46022727272727271</v>
      </c>
      <c r="H25" s="8">
        <f t="shared" si="3"/>
        <v>0.44655505473277529</v>
      </c>
      <c r="I25" s="8">
        <f t="shared" si="3"/>
        <v>0.45164126611957794</v>
      </c>
      <c r="J25" s="8">
        <f t="shared" si="3"/>
        <v>0.42073804573804574</v>
      </c>
      <c r="K25" s="8">
        <f t="shared" si="3"/>
        <v>0.42662975081802162</v>
      </c>
      <c r="L25" s="8">
        <f t="shared" si="3"/>
        <v>0.3918784255107125</v>
      </c>
      <c r="M25" s="9">
        <f>AA25/AA$18</f>
        <v>4.2791775806516934E-2</v>
      </c>
      <c r="O25" t="s">
        <v>75</v>
      </c>
      <c r="P25">
        <f>'V2-Embase-Results'!B32</f>
        <v>1071</v>
      </c>
      <c r="Q25">
        <f>'V2-Embase-Results'!C32</f>
        <v>1066</v>
      </c>
      <c r="R25">
        <f>'V2-Embase-Results'!D32</f>
        <v>957</v>
      </c>
      <c r="S25">
        <f>'V2-Embase-Results'!E32</f>
        <v>847</v>
      </c>
      <c r="T25">
        <f>'V2-Embase-Results'!F32</f>
        <v>1027</v>
      </c>
      <c r="U25">
        <f>'V2-Embase-Results'!G32</f>
        <v>1215</v>
      </c>
      <c r="V25">
        <f>'V2-Embase-Results'!H32</f>
        <v>1387</v>
      </c>
      <c r="W25">
        <f>'V2-Embase-Results'!I32</f>
        <v>1541</v>
      </c>
      <c r="X25">
        <f>'V2-Embase-Results'!J32</f>
        <v>1619</v>
      </c>
      <c r="Y25">
        <f>'V2-Embase-Results'!K32</f>
        <v>1695</v>
      </c>
      <c r="Z25">
        <f>'V2-Embase-Results'!L32</f>
        <v>1573</v>
      </c>
      <c r="AA25">
        <f>AA5</f>
        <v>348.75367999999997</v>
      </c>
    </row>
    <row r="26" spans="1:27" ht="18.75" x14ac:dyDescent="0.25">
      <c r="A26" s="10" t="s">
        <v>37</v>
      </c>
      <c r="B26" s="8">
        <f t="shared" ref="B26:B37" si="4">P26/P$38</f>
        <v>4.3904717421765528E-2</v>
      </c>
      <c r="C26" s="8">
        <f t="shared" si="3"/>
        <v>5.4905490549054907E-2</v>
      </c>
      <c r="D26" s="8">
        <f t="shared" si="3"/>
        <v>4.7184170471841702E-2</v>
      </c>
      <c r="E26" s="8">
        <f t="shared" si="3"/>
        <v>4.7365620010643962E-2</v>
      </c>
      <c r="F26" s="8">
        <f t="shared" si="3"/>
        <v>4.5580110497237571E-2</v>
      </c>
      <c r="G26" s="8">
        <f t="shared" si="3"/>
        <v>4.4318181818181819E-2</v>
      </c>
      <c r="H26" s="8">
        <f t="shared" si="3"/>
        <v>4.7005795235028978E-2</v>
      </c>
      <c r="I26" s="8">
        <f t="shared" si="3"/>
        <v>3.9859320046893319E-2</v>
      </c>
      <c r="J26" s="8">
        <f t="shared" si="3"/>
        <v>3.6902286902286904E-2</v>
      </c>
      <c r="K26" s="8">
        <f t="shared" si="3"/>
        <v>3.3224263780518501E-2</v>
      </c>
      <c r="L26" s="8">
        <f t="shared" si="3"/>
        <v>3.8365719980069754E-2</v>
      </c>
      <c r="M26" s="9">
        <f t="shared" ref="M26:M35" si="5">AA26/AA$18</f>
        <v>2.0939746128804355E-2</v>
      </c>
      <c r="O26" t="s">
        <v>37</v>
      </c>
      <c r="P26">
        <f>'V2-Embase-Results'!B33</f>
        <v>94</v>
      </c>
      <c r="Q26">
        <f>'V2-Embase-Results'!C33</f>
        <v>122</v>
      </c>
      <c r="R26">
        <f>'V2-Embase-Results'!D33</f>
        <v>93</v>
      </c>
      <c r="S26">
        <f>'V2-Embase-Results'!E33</f>
        <v>89</v>
      </c>
      <c r="T26">
        <f>'V2-Embase-Results'!F33</f>
        <v>99</v>
      </c>
      <c r="U26">
        <f>'V2-Embase-Results'!G33</f>
        <v>117</v>
      </c>
      <c r="V26">
        <f>'V2-Embase-Results'!H33</f>
        <v>146</v>
      </c>
      <c r="W26">
        <f>'V2-Embase-Results'!I33</f>
        <v>136</v>
      </c>
      <c r="X26">
        <f>'V2-Embase-Results'!J33</f>
        <v>142</v>
      </c>
      <c r="Y26">
        <f>'V2-Embase-Results'!K33</f>
        <v>132</v>
      </c>
      <c r="Z26">
        <f>'V2-Embase-Results'!L33</f>
        <v>154</v>
      </c>
      <c r="AA26">
        <f t="shared" ref="AA26:AA37" si="6">AA6</f>
        <v>170.659277</v>
      </c>
    </row>
    <row r="27" spans="1:27" ht="18.75" x14ac:dyDescent="0.25">
      <c r="A27" s="10" t="s">
        <v>76</v>
      </c>
      <c r="B27" s="8">
        <f t="shared" si="4"/>
        <v>0.10228865016347501</v>
      </c>
      <c r="C27" s="8">
        <f t="shared" si="3"/>
        <v>9.8109810981098111E-2</v>
      </c>
      <c r="D27" s="8">
        <f t="shared" si="3"/>
        <v>9.9949264332825971E-2</v>
      </c>
      <c r="E27" s="8">
        <f t="shared" si="3"/>
        <v>0.10697179350718468</v>
      </c>
      <c r="F27" s="8">
        <f t="shared" si="3"/>
        <v>9.0239410681399637E-2</v>
      </c>
      <c r="G27" s="8">
        <f t="shared" si="3"/>
        <v>9.8484848484848481E-2</v>
      </c>
      <c r="H27" s="8">
        <f t="shared" si="3"/>
        <v>7.7591757887958787E-2</v>
      </c>
      <c r="I27" s="8">
        <f t="shared" si="3"/>
        <v>9.8182883939038693E-2</v>
      </c>
      <c r="J27" s="8">
        <f t="shared" si="3"/>
        <v>9.9272349272349278E-2</v>
      </c>
      <c r="K27" s="8">
        <f t="shared" si="3"/>
        <v>0.11150264283916436</v>
      </c>
      <c r="L27" s="8">
        <f t="shared" si="3"/>
        <v>0.10563029397110114</v>
      </c>
      <c r="M27" s="9">
        <f t="shared" si="5"/>
        <v>8.4831965406986457E-3</v>
      </c>
      <c r="O27" t="s">
        <v>76</v>
      </c>
      <c r="P27">
        <f>'V2-Embase-Results'!B34</f>
        <v>219</v>
      </c>
      <c r="Q27">
        <f>'V2-Embase-Results'!C34</f>
        <v>218</v>
      </c>
      <c r="R27">
        <f>'V2-Embase-Results'!D34</f>
        <v>197</v>
      </c>
      <c r="S27">
        <f>'V2-Embase-Results'!E34</f>
        <v>201</v>
      </c>
      <c r="T27">
        <f>'V2-Embase-Results'!F34</f>
        <v>196</v>
      </c>
      <c r="U27">
        <f>'V2-Embase-Results'!G34</f>
        <v>260</v>
      </c>
      <c r="V27">
        <f>'V2-Embase-Results'!H34</f>
        <v>241</v>
      </c>
      <c r="W27">
        <f>'V2-Embase-Results'!I34</f>
        <v>335</v>
      </c>
      <c r="X27">
        <f>'V2-Embase-Results'!J34</f>
        <v>382</v>
      </c>
      <c r="Y27">
        <f>'V2-Embase-Results'!K34</f>
        <v>443</v>
      </c>
      <c r="Z27">
        <f>'V2-Embase-Results'!L34</f>
        <v>424</v>
      </c>
      <c r="AA27">
        <f t="shared" si="6"/>
        <v>69.138191999999989</v>
      </c>
    </row>
    <row r="28" spans="1:27" ht="18.75" x14ac:dyDescent="0.25">
      <c r="A28" s="10" t="s">
        <v>38</v>
      </c>
      <c r="B28" s="8">
        <f t="shared" si="4"/>
        <v>0.14852872489490893</v>
      </c>
      <c r="C28" s="8">
        <f t="shared" si="3"/>
        <v>0.14221422142214221</v>
      </c>
      <c r="D28" s="8">
        <f t="shared" si="3"/>
        <v>0.14003044140030441</v>
      </c>
      <c r="E28" s="8">
        <f t="shared" si="3"/>
        <v>0.14050026609898883</v>
      </c>
      <c r="F28" s="8">
        <f t="shared" si="3"/>
        <v>0.12476979742173112</v>
      </c>
      <c r="G28" s="8">
        <f t="shared" si="3"/>
        <v>0.11666666666666667</v>
      </c>
      <c r="H28" s="8">
        <f t="shared" si="3"/>
        <v>0.11719253058596266</v>
      </c>
      <c r="I28" s="8">
        <f t="shared" si="3"/>
        <v>0.11723329425556858</v>
      </c>
      <c r="J28" s="8">
        <f t="shared" si="3"/>
        <v>0.13669438669438669</v>
      </c>
      <c r="K28" s="8">
        <f t="shared" si="3"/>
        <v>0.12308079536873899</v>
      </c>
      <c r="L28" s="8">
        <f t="shared" si="3"/>
        <v>0.1512207274539113</v>
      </c>
      <c r="M28" s="9">
        <f t="shared" si="5"/>
        <v>8.5005546036606899E-2</v>
      </c>
      <c r="O28" t="s">
        <v>38</v>
      </c>
      <c r="P28">
        <f>'V2-Embase-Results'!B35</f>
        <v>318</v>
      </c>
      <c r="Q28">
        <f>'V2-Embase-Results'!C35</f>
        <v>316</v>
      </c>
      <c r="R28">
        <f>'V2-Embase-Results'!D35</f>
        <v>276</v>
      </c>
      <c r="S28">
        <f>'V2-Embase-Results'!E35</f>
        <v>264</v>
      </c>
      <c r="T28">
        <f>'V2-Embase-Results'!F35</f>
        <v>271</v>
      </c>
      <c r="U28">
        <f>'V2-Embase-Results'!G35</f>
        <v>308</v>
      </c>
      <c r="V28">
        <f>'V2-Embase-Results'!H35</f>
        <v>364</v>
      </c>
      <c r="W28">
        <f>'V2-Embase-Results'!I35</f>
        <v>400</v>
      </c>
      <c r="X28">
        <f>'V2-Embase-Results'!J35</f>
        <v>526</v>
      </c>
      <c r="Y28">
        <f>'V2-Embase-Results'!K35</f>
        <v>489</v>
      </c>
      <c r="Z28">
        <f>'V2-Embase-Results'!L35</f>
        <v>607</v>
      </c>
      <c r="AA28">
        <f t="shared" si="6"/>
        <v>692.796605</v>
      </c>
    </row>
    <row r="29" spans="1:27" ht="18.75" x14ac:dyDescent="0.25">
      <c r="A29" s="10" t="s">
        <v>40</v>
      </c>
      <c r="B29" s="8">
        <f t="shared" si="4"/>
        <v>1.5880429705744978E-2</v>
      </c>
      <c r="C29" s="8">
        <f t="shared" si="3"/>
        <v>1.5751575157515751E-2</v>
      </c>
      <c r="D29" s="8">
        <f t="shared" si="3"/>
        <v>2.2831050228310501E-2</v>
      </c>
      <c r="E29" s="8">
        <f t="shared" si="3"/>
        <v>2.3948908994145823E-2</v>
      </c>
      <c r="F29" s="8">
        <f t="shared" si="3"/>
        <v>3.2228360957642727E-2</v>
      </c>
      <c r="G29" s="8">
        <f t="shared" si="3"/>
        <v>3.7499999999999999E-2</v>
      </c>
      <c r="H29" s="8">
        <f t="shared" si="3"/>
        <v>6.4069542820347714E-2</v>
      </c>
      <c r="I29" s="8">
        <f t="shared" si="3"/>
        <v>4.8944900351699884E-2</v>
      </c>
      <c r="J29" s="8">
        <f t="shared" si="3"/>
        <v>4.4178794178794181E-2</v>
      </c>
      <c r="K29" s="8">
        <f t="shared" si="3"/>
        <v>4.5809212182230052E-2</v>
      </c>
      <c r="L29" s="8">
        <f t="shared" si="3"/>
        <v>4.4593921275535624E-2</v>
      </c>
      <c r="M29" s="9">
        <f t="shared" si="5"/>
        <v>0.1751476755226398</v>
      </c>
      <c r="O29" t="s">
        <v>40</v>
      </c>
      <c r="P29">
        <f>'V2-Embase-Results'!B36</f>
        <v>34</v>
      </c>
      <c r="Q29">
        <f>'V2-Embase-Results'!C36</f>
        <v>35</v>
      </c>
      <c r="R29">
        <f>'V2-Embase-Results'!D36</f>
        <v>45</v>
      </c>
      <c r="S29">
        <f>'V2-Embase-Results'!E36</f>
        <v>45</v>
      </c>
      <c r="T29">
        <f>'V2-Embase-Results'!F36</f>
        <v>70</v>
      </c>
      <c r="U29">
        <f>'V2-Embase-Results'!G36</f>
        <v>99</v>
      </c>
      <c r="V29">
        <f>'V2-Embase-Results'!H36</f>
        <v>199</v>
      </c>
      <c r="W29">
        <f>'V2-Embase-Results'!I36</f>
        <v>167</v>
      </c>
      <c r="X29">
        <f>'V2-Embase-Results'!J36</f>
        <v>170</v>
      </c>
      <c r="Y29">
        <f>'V2-Embase-Results'!K36</f>
        <v>182</v>
      </c>
      <c r="Z29">
        <f>'V2-Embase-Results'!L36</f>
        <v>179</v>
      </c>
      <c r="AA29">
        <f t="shared" si="6"/>
        <v>1427.4564499999999</v>
      </c>
    </row>
    <row r="30" spans="1:27" ht="18.75" x14ac:dyDescent="0.25">
      <c r="A30" s="10" t="s">
        <v>41</v>
      </c>
      <c r="B30" s="8">
        <f t="shared" si="4"/>
        <v>2.2419430172816442E-2</v>
      </c>
      <c r="C30" s="8">
        <f t="shared" si="3"/>
        <v>3.4203420342034205E-2</v>
      </c>
      <c r="D30" s="8">
        <f t="shared" si="3"/>
        <v>3.7544393708777268E-2</v>
      </c>
      <c r="E30" s="8">
        <f t="shared" si="3"/>
        <v>4.5236828100053222E-2</v>
      </c>
      <c r="F30" s="8">
        <f t="shared" si="3"/>
        <v>3.7753222836095765E-2</v>
      </c>
      <c r="G30" s="8">
        <f t="shared" si="3"/>
        <v>3.9772727272727272E-2</v>
      </c>
      <c r="H30" s="8">
        <f t="shared" si="3"/>
        <v>3.0907920154539602E-2</v>
      </c>
      <c r="I30" s="8">
        <f t="shared" si="3"/>
        <v>3.9273153575615477E-2</v>
      </c>
      <c r="J30" s="8">
        <f t="shared" si="3"/>
        <v>4.1580041580041582E-2</v>
      </c>
      <c r="K30" s="8">
        <f t="shared" si="3"/>
        <v>4.2537125597785046E-2</v>
      </c>
      <c r="L30" s="8">
        <f t="shared" si="3"/>
        <v>4.8081714000996513E-2</v>
      </c>
      <c r="M30" s="9">
        <f t="shared" si="5"/>
        <v>2.8056256729116727E-2</v>
      </c>
      <c r="O30" t="s">
        <v>41</v>
      </c>
      <c r="P30">
        <f>'V2-Embase-Results'!B37</f>
        <v>48</v>
      </c>
      <c r="Q30">
        <f>'V2-Embase-Results'!C37</f>
        <v>76</v>
      </c>
      <c r="R30">
        <f>'V2-Embase-Results'!D37</f>
        <v>74</v>
      </c>
      <c r="S30">
        <f>'V2-Embase-Results'!E37</f>
        <v>85</v>
      </c>
      <c r="T30">
        <f>'V2-Embase-Results'!F37</f>
        <v>82</v>
      </c>
      <c r="U30">
        <f>'V2-Embase-Results'!G37</f>
        <v>105</v>
      </c>
      <c r="V30">
        <f>'V2-Embase-Results'!H37</f>
        <v>96</v>
      </c>
      <c r="W30">
        <f>'V2-Embase-Results'!I37</f>
        <v>134</v>
      </c>
      <c r="X30">
        <f>'V2-Embase-Results'!J37</f>
        <v>160</v>
      </c>
      <c r="Y30">
        <f>'V2-Embase-Results'!K37</f>
        <v>169</v>
      </c>
      <c r="Z30">
        <f>'V2-Embase-Results'!L37</f>
        <v>193</v>
      </c>
      <c r="AA30">
        <f t="shared" si="6"/>
        <v>228.65895600000002</v>
      </c>
    </row>
    <row r="31" spans="1:27" ht="18.75" x14ac:dyDescent="0.25">
      <c r="A31" s="10" t="s">
        <v>6</v>
      </c>
      <c r="B31" s="8">
        <f t="shared" si="4"/>
        <v>6.5390004670714619E-3</v>
      </c>
      <c r="C31" s="8">
        <f t="shared" si="3"/>
        <v>9.0009000900090012E-3</v>
      </c>
      <c r="D31" s="8">
        <f t="shared" si="3"/>
        <v>1.3698630136986301E-2</v>
      </c>
      <c r="E31" s="8">
        <f t="shared" si="3"/>
        <v>1.6498137307078234E-2</v>
      </c>
      <c r="F31" s="8">
        <f t="shared" si="3"/>
        <v>1.3351749539594844E-2</v>
      </c>
      <c r="G31" s="8">
        <f t="shared" si="3"/>
        <v>1.5909090909090907E-2</v>
      </c>
      <c r="H31" s="8">
        <f t="shared" si="3"/>
        <v>2.092723760463619E-2</v>
      </c>
      <c r="I31" s="8">
        <f t="shared" si="3"/>
        <v>2.1395076201641265E-2</v>
      </c>
      <c r="J31" s="8">
        <f t="shared" si="3"/>
        <v>2.468814968814969E-2</v>
      </c>
      <c r="K31" s="8">
        <f t="shared" si="3"/>
        <v>1.9129121570601561E-2</v>
      </c>
      <c r="L31" s="8">
        <f t="shared" si="3"/>
        <v>1.6940707523667164E-2</v>
      </c>
      <c r="M31" s="9">
        <f t="shared" si="5"/>
        <v>0.24202266912065895</v>
      </c>
      <c r="O31" t="s">
        <v>6</v>
      </c>
      <c r="P31">
        <f>'V2-Embase-Results'!B38</f>
        <v>14</v>
      </c>
      <c r="Q31">
        <f>'V2-Embase-Results'!C38</f>
        <v>20</v>
      </c>
      <c r="R31">
        <f>'V2-Embase-Results'!D38</f>
        <v>27</v>
      </c>
      <c r="S31">
        <f>'V2-Embase-Results'!E38</f>
        <v>31</v>
      </c>
      <c r="T31">
        <f>'V2-Embase-Results'!F38</f>
        <v>29</v>
      </c>
      <c r="U31">
        <f>'V2-Embase-Results'!G38</f>
        <v>42</v>
      </c>
      <c r="V31">
        <f>'V2-Embase-Results'!H38</f>
        <v>65</v>
      </c>
      <c r="W31">
        <f>'V2-Embase-Results'!I38</f>
        <v>73</v>
      </c>
      <c r="X31">
        <f>'V2-Embase-Results'!J38</f>
        <v>95</v>
      </c>
      <c r="Y31">
        <f>'V2-Embase-Results'!K38</f>
        <v>76</v>
      </c>
      <c r="Z31">
        <f>'V2-Embase-Results'!L38</f>
        <v>68</v>
      </c>
      <c r="AA31">
        <f t="shared" si="6"/>
        <v>1972.4887530000001</v>
      </c>
    </row>
    <row r="32" spans="1:27" ht="18.75" x14ac:dyDescent="0.25">
      <c r="A32" s="10" t="s">
        <v>42</v>
      </c>
      <c r="B32" s="8">
        <f t="shared" si="4"/>
        <v>1.1209715086408221E-2</v>
      </c>
      <c r="C32" s="8">
        <f t="shared" si="3"/>
        <v>1.2151215121512151E-2</v>
      </c>
      <c r="D32" s="8">
        <f t="shared" si="3"/>
        <v>1.3191273465246067E-2</v>
      </c>
      <c r="E32" s="8">
        <f t="shared" si="3"/>
        <v>1.6498137307078234E-2</v>
      </c>
      <c r="F32" s="8">
        <f t="shared" si="3"/>
        <v>2.4401473296500921E-2</v>
      </c>
      <c r="G32" s="8">
        <f t="shared" si="3"/>
        <v>1.7424242424242425E-2</v>
      </c>
      <c r="H32" s="8">
        <f t="shared" si="3"/>
        <v>2.1571152607855762E-2</v>
      </c>
      <c r="I32" s="8">
        <f t="shared" si="3"/>
        <v>1.817116060961313E-2</v>
      </c>
      <c r="J32" s="8">
        <f t="shared" si="3"/>
        <v>2.1569646569646571E-2</v>
      </c>
      <c r="K32" s="8">
        <f t="shared" si="3"/>
        <v>2.3156305059149257E-2</v>
      </c>
      <c r="L32" s="8">
        <f t="shared" si="3"/>
        <v>1.8186347782760338E-2</v>
      </c>
      <c r="M32" s="9">
        <f t="shared" si="5"/>
        <v>8.5294235512572272E-2</v>
      </c>
      <c r="O32" t="s">
        <v>42</v>
      </c>
      <c r="P32">
        <f>'V2-Embase-Results'!B39</f>
        <v>24</v>
      </c>
      <c r="Q32">
        <f>'V2-Embase-Results'!C39</f>
        <v>27</v>
      </c>
      <c r="R32">
        <f>'V2-Embase-Results'!D39</f>
        <v>26</v>
      </c>
      <c r="S32">
        <f>'V2-Embase-Results'!E39</f>
        <v>31</v>
      </c>
      <c r="T32">
        <f>'V2-Embase-Results'!F39</f>
        <v>53</v>
      </c>
      <c r="U32">
        <f>'V2-Embase-Results'!G39</f>
        <v>46</v>
      </c>
      <c r="V32">
        <f>'V2-Embase-Results'!H39</f>
        <v>67</v>
      </c>
      <c r="W32">
        <f>'V2-Embase-Results'!I39</f>
        <v>62</v>
      </c>
      <c r="X32">
        <f>'V2-Embase-Results'!J39</f>
        <v>83</v>
      </c>
      <c r="Y32">
        <f>'V2-Embase-Results'!K39</f>
        <v>92</v>
      </c>
      <c r="Z32">
        <f>'V2-Embase-Results'!L39</f>
        <v>73</v>
      </c>
      <c r="AA32">
        <f t="shared" si="6"/>
        <v>695.14942900000005</v>
      </c>
    </row>
    <row r="33" spans="1:27" ht="18.75" x14ac:dyDescent="0.25">
      <c r="A33" s="10" t="s">
        <v>39</v>
      </c>
      <c r="B33" s="8">
        <f t="shared" si="4"/>
        <v>1.2610929472209247E-2</v>
      </c>
      <c r="C33" s="8">
        <f t="shared" si="3"/>
        <v>1.7101710171017102E-2</v>
      </c>
      <c r="D33" s="8">
        <f t="shared" si="3"/>
        <v>1.8772196854388634E-2</v>
      </c>
      <c r="E33" s="8">
        <f t="shared" si="3"/>
        <v>2.9270888770622672E-2</v>
      </c>
      <c r="F33" s="8">
        <f t="shared" si="3"/>
        <v>1.8876611418047883E-2</v>
      </c>
      <c r="G33" s="8">
        <f t="shared" si="3"/>
        <v>2.1212121212121213E-2</v>
      </c>
      <c r="H33" s="8">
        <f t="shared" si="3"/>
        <v>2.2537025112685124E-2</v>
      </c>
      <c r="I33" s="8">
        <f t="shared" si="3"/>
        <v>1.8757327080890972E-2</v>
      </c>
      <c r="J33" s="8">
        <f t="shared" si="3"/>
        <v>2.0010395010395012E-2</v>
      </c>
      <c r="K33" s="8">
        <f t="shared" si="3"/>
        <v>2.2149509187012334E-2</v>
      </c>
      <c r="L33" s="8">
        <f t="shared" si="3"/>
        <v>2.3418036870951668E-2</v>
      </c>
      <c r="M33" s="9">
        <f t="shared" si="5"/>
        <v>0.18552954305997196</v>
      </c>
      <c r="O33" t="s">
        <v>39</v>
      </c>
      <c r="P33">
        <f>'V2-Embase-Results'!B40</f>
        <v>27</v>
      </c>
      <c r="Q33">
        <f>'V2-Embase-Results'!C40</f>
        <v>38</v>
      </c>
      <c r="R33">
        <f>'V2-Embase-Results'!D40</f>
        <v>37</v>
      </c>
      <c r="S33">
        <f>'V2-Embase-Results'!E40</f>
        <v>55</v>
      </c>
      <c r="T33">
        <f>'V2-Embase-Results'!F40</f>
        <v>41</v>
      </c>
      <c r="U33">
        <f>'V2-Embase-Results'!G40</f>
        <v>56</v>
      </c>
      <c r="V33">
        <f>'V2-Embase-Results'!H40</f>
        <v>70</v>
      </c>
      <c r="W33">
        <f>'V2-Embase-Results'!I40</f>
        <v>64</v>
      </c>
      <c r="X33">
        <f>'V2-Embase-Results'!J40</f>
        <v>77</v>
      </c>
      <c r="Y33">
        <f>'V2-Embase-Results'!K40</f>
        <v>88</v>
      </c>
      <c r="Z33">
        <f>'V2-Embase-Results'!L40</f>
        <v>94</v>
      </c>
      <c r="AA33">
        <f t="shared" si="6"/>
        <v>1512.0688419999999</v>
      </c>
    </row>
    <row r="34" spans="1:27" ht="18.75" x14ac:dyDescent="0.25">
      <c r="A34" s="10" t="s">
        <v>11</v>
      </c>
      <c r="B34" s="8">
        <f t="shared" si="4"/>
        <v>2.4287716020551145E-2</v>
      </c>
      <c r="C34" s="8">
        <f t="shared" si="3"/>
        <v>1.6651665166516651E-2</v>
      </c>
      <c r="D34" s="8">
        <f t="shared" si="3"/>
        <v>2.2831050228310501E-2</v>
      </c>
      <c r="E34" s="8">
        <f t="shared" si="3"/>
        <v>3.4592868547099524E-2</v>
      </c>
      <c r="F34" s="8">
        <f t="shared" si="3"/>
        <v>2.9465930018416207E-2</v>
      </c>
      <c r="G34" s="8">
        <f t="shared" si="3"/>
        <v>3.3333333333333333E-2</v>
      </c>
      <c r="H34" s="8">
        <f t="shared" si="3"/>
        <v>3.9922730199613649E-2</v>
      </c>
      <c r="I34" s="8">
        <f t="shared" si="3"/>
        <v>4.8065650644783117E-2</v>
      </c>
      <c r="J34" s="8">
        <f t="shared" si="3"/>
        <v>4.5218295218295221E-2</v>
      </c>
      <c r="K34" s="8">
        <f t="shared" si="3"/>
        <v>5.0339793606846213E-2</v>
      </c>
      <c r="L34" s="8">
        <f t="shared" si="3"/>
        <v>4.3348281016442454E-2</v>
      </c>
      <c r="M34" s="9">
        <f t="shared" si="5"/>
        <v>4.6251040571202891E-2</v>
      </c>
      <c r="O34" t="s">
        <v>11</v>
      </c>
      <c r="P34">
        <f>'V2-Embase-Results'!B41</f>
        <v>52</v>
      </c>
      <c r="Q34">
        <f>'V2-Embase-Results'!C41</f>
        <v>37</v>
      </c>
      <c r="R34">
        <f>'V2-Embase-Results'!D41</f>
        <v>45</v>
      </c>
      <c r="S34">
        <f>'V2-Embase-Results'!E41</f>
        <v>65</v>
      </c>
      <c r="T34">
        <f>'V2-Embase-Results'!F41</f>
        <v>64</v>
      </c>
      <c r="U34">
        <f>'V2-Embase-Results'!G41</f>
        <v>88</v>
      </c>
      <c r="V34">
        <f>'V2-Embase-Results'!H41</f>
        <v>124</v>
      </c>
      <c r="W34">
        <f>'V2-Embase-Results'!I41</f>
        <v>164</v>
      </c>
      <c r="X34">
        <f>'V2-Embase-Results'!J41</f>
        <v>174</v>
      </c>
      <c r="Y34">
        <f>'V2-Embase-Results'!K41</f>
        <v>200</v>
      </c>
      <c r="Z34">
        <f>'V2-Embase-Results'!L41</f>
        <v>174</v>
      </c>
      <c r="AA34">
        <f t="shared" si="6"/>
        <v>376.94674500000002</v>
      </c>
    </row>
    <row r="35" spans="1:27" ht="18.75" x14ac:dyDescent="0.25">
      <c r="A35" s="10" t="s">
        <v>15</v>
      </c>
      <c r="B35" s="8">
        <f t="shared" si="4"/>
        <v>3.8299859878561417E-2</v>
      </c>
      <c r="C35" s="8">
        <f t="shared" si="3"/>
        <v>3.4653465346534656E-2</v>
      </c>
      <c r="D35" s="8">
        <f t="shared" si="3"/>
        <v>2.7397260273972601E-2</v>
      </c>
      <c r="E35" s="8">
        <f t="shared" si="3"/>
        <v>2.8206492815327302E-2</v>
      </c>
      <c r="F35" s="8">
        <f t="shared" si="3"/>
        <v>3.3149171270718231E-2</v>
      </c>
      <c r="G35" s="8">
        <f t="shared" si="3"/>
        <v>3.7121212121212124E-2</v>
      </c>
      <c r="H35" s="8">
        <f t="shared" si="3"/>
        <v>3.5093367675466836E-2</v>
      </c>
      <c r="I35" s="8">
        <f t="shared" si="3"/>
        <v>2.6377491207502931E-2</v>
      </c>
      <c r="J35" s="8">
        <f t="shared" si="3"/>
        <v>4.3139293139293142E-2</v>
      </c>
      <c r="K35" s="8">
        <f t="shared" si="3"/>
        <v>3.6748049332997731E-2</v>
      </c>
      <c r="L35" s="8">
        <f t="shared" si="3"/>
        <v>3.2884902840059793E-2</v>
      </c>
      <c r="M35" s="9">
        <f t="shared" si="5"/>
        <v>3.9174336515940458E-3</v>
      </c>
      <c r="O35" t="s">
        <v>15</v>
      </c>
      <c r="P35">
        <f>'V2-Embase-Results'!B42</f>
        <v>82</v>
      </c>
      <c r="Q35">
        <f>'V2-Embase-Results'!C42</f>
        <v>77</v>
      </c>
      <c r="R35">
        <f>'V2-Embase-Results'!D42</f>
        <v>54</v>
      </c>
      <c r="S35">
        <f>'V2-Embase-Results'!E42</f>
        <v>53</v>
      </c>
      <c r="T35">
        <f>'V2-Embase-Results'!F42</f>
        <v>72</v>
      </c>
      <c r="U35">
        <f>'V2-Embase-Results'!G42</f>
        <v>98</v>
      </c>
      <c r="V35">
        <f>'V2-Embase-Results'!H42</f>
        <v>109</v>
      </c>
      <c r="W35">
        <f>'V2-Embase-Results'!I42</f>
        <v>90</v>
      </c>
      <c r="X35">
        <f>'V2-Embase-Results'!J42</f>
        <v>166</v>
      </c>
      <c r="Y35">
        <f>'V2-Embase-Results'!K42</f>
        <v>146</v>
      </c>
      <c r="Z35">
        <f>'V2-Embase-Results'!L42</f>
        <v>132</v>
      </c>
      <c r="AA35">
        <f t="shared" si="6"/>
        <v>31.927149</v>
      </c>
    </row>
    <row r="36" spans="1:27" ht="18.75" x14ac:dyDescent="0.25">
      <c r="A36" s="10" t="s">
        <v>44</v>
      </c>
      <c r="B36" s="8">
        <f t="shared" si="4"/>
        <v>6.4922933208780939E-2</v>
      </c>
      <c r="C36" s="8">
        <f t="shared" si="3"/>
        <v>6.6156615661566151E-2</v>
      </c>
      <c r="D36" s="8">
        <f t="shared" si="3"/>
        <v>5.4287163876204969E-2</v>
      </c>
      <c r="E36" s="8">
        <f t="shared" si="3"/>
        <v>4.5236828100053222E-2</v>
      </c>
      <c r="F36" s="8">
        <f t="shared" si="3"/>
        <v>5.4788213627992632E-2</v>
      </c>
      <c r="G36" s="8">
        <f t="shared" si="3"/>
        <v>5.0378787878787877E-2</v>
      </c>
      <c r="H36" s="8">
        <f t="shared" si="3"/>
        <v>5.1191242755956212E-2</v>
      </c>
      <c r="I36" s="8">
        <f>W36/W$38</f>
        <v>4.8358733880422042E-2</v>
      </c>
      <c r="J36" s="8">
        <f t="shared" si="3"/>
        <v>4.4958419958419961E-2</v>
      </c>
      <c r="K36" s="8">
        <f t="shared" si="3"/>
        <v>4.3040523533853514E-2</v>
      </c>
      <c r="L36" s="8">
        <f t="shared" si="3"/>
        <v>5.6053811659192827E-2</v>
      </c>
      <c r="M36" s="9" t="s">
        <v>13</v>
      </c>
      <c r="O36" t="s">
        <v>44</v>
      </c>
      <c r="P36">
        <f>'V2-Embase-Results'!B43</f>
        <v>139</v>
      </c>
      <c r="Q36">
        <f>'V2-Embase-Results'!C43</f>
        <v>147</v>
      </c>
      <c r="R36">
        <f>'V2-Embase-Results'!D43</f>
        <v>107</v>
      </c>
      <c r="S36">
        <f>'V2-Embase-Results'!E43</f>
        <v>85</v>
      </c>
      <c r="T36">
        <f>'V2-Embase-Results'!F43</f>
        <v>119</v>
      </c>
      <c r="U36">
        <f>'V2-Embase-Results'!G43</f>
        <v>133</v>
      </c>
      <c r="V36">
        <f>'V2-Embase-Results'!H43</f>
        <v>159</v>
      </c>
      <c r="W36">
        <f>'V2-Embase-Results'!I43</f>
        <v>165</v>
      </c>
      <c r="X36">
        <f>'V2-Embase-Results'!J43</f>
        <v>173</v>
      </c>
      <c r="Y36">
        <f>'V2-Embase-Results'!K43</f>
        <v>171</v>
      </c>
      <c r="Z36">
        <f>'V2-Embase-Results'!L43</f>
        <v>225</v>
      </c>
      <c r="AA36">
        <f t="shared" si="6"/>
        <v>0</v>
      </c>
    </row>
    <row r="37" spans="1:27" ht="18.75" x14ac:dyDescent="0.25">
      <c r="A37" s="10" t="s">
        <v>43</v>
      </c>
      <c r="B37" s="8">
        <f t="shared" si="4"/>
        <v>8.874357776739842E-3</v>
      </c>
      <c r="C37" s="8">
        <f t="shared" si="3"/>
        <v>1.9351935193519351E-2</v>
      </c>
      <c r="D37" s="8">
        <f t="shared" si="3"/>
        <v>1.6742770167427701E-2</v>
      </c>
      <c r="E37" s="8">
        <f t="shared" si="3"/>
        <v>1.4901543374135177E-2</v>
      </c>
      <c r="F37" s="8">
        <f t="shared" si="3"/>
        <v>2.2559852670349909E-2</v>
      </c>
      <c r="G37" s="8">
        <f t="shared" si="3"/>
        <v>2.7651515151515153E-2</v>
      </c>
      <c r="H37" s="8">
        <f t="shared" si="3"/>
        <v>2.5434642627173213E-2</v>
      </c>
      <c r="I37" s="8">
        <f t="shared" si="3"/>
        <v>2.3739742086752638E-2</v>
      </c>
      <c r="J37" s="8">
        <f t="shared" si="3"/>
        <v>2.1049896049896051E-2</v>
      </c>
      <c r="K37" s="8">
        <f t="shared" si="3"/>
        <v>2.2652907123080795E-2</v>
      </c>
      <c r="L37" s="8">
        <f t="shared" si="3"/>
        <v>2.9397110114598904E-2</v>
      </c>
      <c r="M37" s="9">
        <f t="shared" ref="M37" si="7">AA37/AA$18</f>
        <v>7.6560881319616608E-2</v>
      </c>
      <c r="O37" t="s">
        <v>43</v>
      </c>
      <c r="P37">
        <f>'V2-Embase-Results'!B44</f>
        <v>19</v>
      </c>
      <c r="Q37">
        <f>'V2-Embase-Results'!C44</f>
        <v>43</v>
      </c>
      <c r="R37">
        <f>'V2-Embase-Results'!D44</f>
        <v>33</v>
      </c>
      <c r="S37">
        <f>'V2-Embase-Results'!E44</f>
        <v>28</v>
      </c>
      <c r="T37">
        <f>'V2-Embase-Results'!F44</f>
        <v>49</v>
      </c>
      <c r="U37">
        <f>'V2-Embase-Results'!G44</f>
        <v>73</v>
      </c>
      <c r="V37">
        <f>'V2-Embase-Results'!H44</f>
        <v>79</v>
      </c>
      <c r="W37">
        <f>'V2-Embase-Results'!I44</f>
        <v>81</v>
      </c>
      <c r="X37">
        <f>'V2-Embase-Results'!J44</f>
        <v>81</v>
      </c>
      <c r="Y37">
        <f>'V2-Embase-Results'!K44</f>
        <v>90</v>
      </c>
      <c r="Z37">
        <f>'V2-Embase-Results'!L44</f>
        <v>118</v>
      </c>
      <c r="AA37">
        <f t="shared" si="6"/>
        <v>623.97244799999999</v>
      </c>
    </row>
    <row r="38" spans="1:27" ht="18.75" x14ac:dyDescent="0.25">
      <c r="A38" s="18" t="s">
        <v>78</v>
      </c>
      <c r="B38" s="19">
        <f>P38</f>
        <v>2141</v>
      </c>
      <c r="C38" s="19">
        <f t="shared" ref="C38:L38" si="8">Q38</f>
        <v>2222</v>
      </c>
      <c r="D38" s="19">
        <f t="shared" si="8"/>
        <v>1971</v>
      </c>
      <c r="E38" s="19">
        <f t="shared" si="8"/>
        <v>1879</v>
      </c>
      <c r="F38" s="19">
        <f t="shared" si="8"/>
        <v>2172</v>
      </c>
      <c r="G38" s="19">
        <f t="shared" si="8"/>
        <v>2640</v>
      </c>
      <c r="H38" s="19">
        <f t="shared" si="8"/>
        <v>3106</v>
      </c>
      <c r="I38" s="19">
        <f t="shared" si="8"/>
        <v>3412</v>
      </c>
      <c r="J38" s="19">
        <f t="shared" si="8"/>
        <v>3848</v>
      </c>
      <c r="K38" s="19">
        <f t="shared" si="8"/>
        <v>3973</v>
      </c>
      <c r="L38" s="19">
        <f t="shared" si="8"/>
        <v>4014</v>
      </c>
      <c r="M38" s="20">
        <f>AA38</f>
        <v>8150.0165259999994</v>
      </c>
      <c r="O38" t="s">
        <v>78</v>
      </c>
      <c r="P38">
        <f>'V2-Embase-Results'!B45</f>
        <v>2141</v>
      </c>
      <c r="Q38">
        <f>'V2-Embase-Results'!C45</f>
        <v>2222</v>
      </c>
      <c r="R38">
        <f>'V2-Embase-Results'!D45</f>
        <v>1971</v>
      </c>
      <c r="S38">
        <f>'V2-Embase-Results'!E45</f>
        <v>1879</v>
      </c>
      <c r="T38">
        <f>'V2-Embase-Results'!F45</f>
        <v>2172</v>
      </c>
      <c r="U38">
        <f>'V2-Embase-Results'!G45</f>
        <v>2640</v>
      </c>
      <c r="V38">
        <f>'V2-Embase-Results'!H45</f>
        <v>3106</v>
      </c>
      <c r="W38">
        <f>'V2-Embase-Results'!I45</f>
        <v>3412</v>
      </c>
      <c r="X38">
        <f>'V2-Embase-Results'!J45</f>
        <v>3848</v>
      </c>
      <c r="Y38">
        <f>'V2-Embase-Results'!K45</f>
        <v>3973</v>
      </c>
      <c r="Z38">
        <f>'V2-Embase-Results'!L45</f>
        <v>4014</v>
      </c>
      <c r="AA38">
        <v>8150.0165259999994</v>
      </c>
    </row>
    <row r="39" spans="1:27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27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2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27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27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27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27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27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27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27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8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8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8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8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R52" s="14"/>
    </row>
    <row r="53" spans="1:18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8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8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8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8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8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8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8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8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8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8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8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1:13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 x14ac:dyDescent="0.25">
      <c r="M87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1AACF-3DA7-41FB-B4F0-B4D89CF5DEE5}">
  <sheetPr>
    <tabColor theme="5" tint="-0.499984740745262"/>
  </sheetPr>
  <dimension ref="A1:P29"/>
  <sheetViews>
    <sheetView zoomScale="85" zoomScaleNormal="85" workbookViewId="0">
      <selection activeCell="B1" sqref="B1"/>
    </sheetView>
  </sheetViews>
  <sheetFormatPr defaultRowHeight="15" x14ac:dyDescent="0.25"/>
  <cols>
    <col min="1" max="1" width="24.85546875" style="1" customWidth="1"/>
    <col min="2" max="16" width="25.7109375" customWidth="1"/>
    <col min="17" max="17" width="9.425781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</row>
    <row r="2" spans="1:16" x14ac:dyDescent="0.25">
      <c r="A2" s="1">
        <v>1</v>
      </c>
      <c r="C2" t="s">
        <v>93</v>
      </c>
      <c r="D2" t="s">
        <v>93</v>
      </c>
      <c r="E2" t="s">
        <v>93</v>
      </c>
      <c r="F2" t="s">
        <v>93</v>
      </c>
      <c r="G2" t="s">
        <v>93</v>
      </c>
      <c r="H2" t="s">
        <v>93</v>
      </c>
      <c r="I2" t="s">
        <v>93</v>
      </c>
      <c r="J2" t="s">
        <v>93</v>
      </c>
      <c r="K2" t="s">
        <v>93</v>
      </c>
      <c r="L2" t="s">
        <v>93</v>
      </c>
      <c r="M2" t="s">
        <v>93</v>
      </c>
      <c r="N2" t="s">
        <v>93</v>
      </c>
      <c r="O2" t="s">
        <v>93</v>
      </c>
      <c r="P2" t="s">
        <v>93</v>
      </c>
    </row>
    <row r="3" spans="1:16" x14ac:dyDescent="0.25">
      <c r="A3" s="1">
        <v>2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  <c r="N3" t="s">
        <v>16</v>
      </c>
      <c r="O3" t="s">
        <v>16</v>
      </c>
      <c r="P3" t="s">
        <v>16</v>
      </c>
    </row>
    <row r="4" spans="1:16" x14ac:dyDescent="0.25">
      <c r="A4" s="1">
        <v>3</v>
      </c>
      <c r="B4" t="s">
        <v>74</v>
      </c>
      <c r="C4" t="s">
        <v>4</v>
      </c>
      <c r="D4" t="str">
        <f>C4&amp;" and 1"</f>
        <v>exp geographic locations/ and 1</v>
      </c>
      <c r="E4" t="str">
        <f>C4&amp;" and 1 and 2"</f>
        <v>exp geographic locations/ and 1 and 2</v>
      </c>
      <c r="F4" t="str">
        <f>$C4&amp;" and 1 and "&amp;F$1&amp;"*.dt."</f>
        <v>exp geographic locations/ and 1 and 2014*.dt.</v>
      </c>
      <c r="G4" t="str">
        <f t="shared" ref="G4:P19" si="0">$C4&amp;" and 1 and "&amp;G$1&amp;"*.dt."</f>
        <v>exp geographic locations/ and 1 and 2015*.dt.</v>
      </c>
      <c r="H4" t="str">
        <f t="shared" si="0"/>
        <v>exp geographic locations/ and 1 and 2016*.dt.</v>
      </c>
      <c r="I4" t="str">
        <f t="shared" si="0"/>
        <v>exp geographic locations/ and 1 and 2017*.dt.</v>
      </c>
      <c r="J4" t="str">
        <f t="shared" si="0"/>
        <v>exp geographic locations/ and 1 and 2018*.dt.</v>
      </c>
      <c r="K4" t="str">
        <f t="shared" si="0"/>
        <v>exp geographic locations/ and 1 and 2019*.dt.</v>
      </c>
      <c r="L4" t="str">
        <f t="shared" si="0"/>
        <v>exp geographic locations/ and 1 and 2020*.dt.</v>
      </c>
      <c r="M4" t="str">
        <f t="shared" si="0"/>
        <v>exp geographic locations/ and 1 and 2021*.dt.</v>
      </c>
      <c r="N4" t="str">
        <f t="shared" si="0"/>
        <v>exp geographic locations/ and 1 and 2022*.dt.</v>
      </c>
      <c r="O4" t="str">
        <f t="shared" si="0"/>
        <v>exp geographic locations/ and 1 and 2023*.dt.</v>
      </c>
      <c r="P4" t="str">
        <f>$C4&amp;" and 1 and "&amp;P$1&amp;"*.dt."</f>
        <v>exp geographic locations/ and 1 and 2024*.dt.</v>
      </c>
    </row>
    <row r="5" spans="1:16" x14ac:dyDescent="0.25">
      <c r="A5" s="1">
        <v>4</v>
      </c>
      <c r="B5" s="2" t="s">
        <v>75</v>
      </c>
      <c r="C5" t="s">
        <v>18</v>
      </c>
      <c r="D5" t="str">
        <f t="shared" ref="D5:D29" si="1">C5&amp;" and 1"</f>
        <v>(exp United States/ or Puerto Rico/ or United States Virgin Islands/) and 1</v>
      </c>
      <c r="E5" t="str">
        <f t="shared" ref="E5:E29" si="2">C5&amp;" and 1 and 2"</f>
        <v>(exp United States/ or Puerto Rico/ or United States Virgin Islands/) and 1 and 2</v>
      </c>
      <c r="F5" t="str">
        <f t="shared" ref="F5:P29" si="3">$C5&amp;" and 1 and "&amp;F$1&amp;"*.dt."</f>
        <v>(exp United States/ or Puerto Rico/ or United States Virgin Islands/) and 1 and 2014*.dt.</v>
      </c>
      <c r="G5" t="str">
        <f t="shared" si="0"/>
        <v>(exp United States/ or Puerto Rico/ or United States Virgin Islands/) and 1 and 2015*.dt.</v>
      </c>
      <c r="H5" t="str">
        <f t="shared" si="0"/>
        <v>(exp United States/ or Puerto Rico/ or United States Virgin Islands/) and 1 and 2016*.dt.</v>
      </c>
      <c r="I5" t="str">
        <f t="shared" si="0"/>
        <v>(exp United States/ or Puerto Rico/ or United States Virgin Islands/) and 1 and 2017*.dt.</v>
      </c>
      <c r="J5" t="str">
        <f t="shared" si="0"/>
        <v>(exp United States/ or Puerto Rico/ or United States Virgin Islands/) and 1 and 2018*.dt.</v>
      </c>
      <c r="K5" t="str">
        <f t="shared" si="0"/>
        <v>(exp United States/ or Puerto Rico/ or United States Virgin Islands/) and 1 and 2019*.dt.</v>
      </c>
      <c r="L5" t="str">
        <f t="shared" si="0"/>
        <v>(exp United States/ or Puerto Rico/ or United States Virgin Islands/) and 1 and 2020*.dt.</v>
      </c>
      <c r="M5" t="str">
        <f t="shared" si="0"/>
        <v>(exp United States/ or Puerto Rico/ or United States Virgin Islands/) and 1 and 2021*.dt.</v>
      </c>
      <c r="N5" t="str">
        <f t="shared" si="0"/>
        <v>(exp United States/ or Puerto Rico/ or United States Virgin Islands/) and 1 and 2022*.dt.</v>
      </c>
      <c r="O5" t="str">
        <f t="shared" si="0"/>
        <v>(exp United States/ or Puerto Rico/ or United States Virgin Islands/) and 1 and 2023*.dt.</v>
      </c>
      <c r="P5" t="str">
        <f t="shared" si="0"/>
        <v>(exp United States/ or Puerto Rico/ or United States Virgin Islands/) and 1 and 2024*.dt.</v>
      </c>
    </row>
    <row r="6" spans="1:16" x14ac:dyDescent="0.25">
      <c r="A6" s="1">
        <v>5</v>
      </c>
      <c r="B6" t="s">
        <v>37</v>
      </c>
      <c r="C6" t="s">
        <v>19</v>
      </c>
      <c r="D6" t="str">
        <f>C6&amp;" and 1"</f>
        <v>(north america/ or exp canada/ or greenland/ or mexico/ ) and 1</v>
      </c>
      <c r="E6" t="str">
        <f>C6&amp;" and 1 and 2"</f>
        <v>(north america/ or exp canada/ or greenland/ or mexico/ ) and 1 and 2</v>
      </c>
      <c r="F6" t="str">
        <f t="shared" si="3"/>
        <v>(north america/ or exp canada/ or greenland/ or mexico/ ) and 1 and 2014*.dt.</v>
      </c>
      <c r="G6" t="str">
        <f t="shared" si="3"/>
        <v>(north america/ or exp canada/ or greenland/ or mexico/ ) and 1 and 2015*.dt.</v>
      </c>
      <c r="H6" t="str">
        <f t="shared" si="3"/>
        <v>(north america/ or exp canada/ or greenland/ or mexico/ ) and 1 and 2016*.dt.</v>
      </c>
      <c r="I6" t="str">
        <f t="shared" si="3"/>
        <v>(north america/ or exp canada/ or greenland/ or mexico/ ) and 1 and 2017*.dt.</v>
      </c>
      <c r="J6" t="str">
        <f t="shared" si="3"/>
        <v>(north america/ or exp canada/ or greenland/ or mexico/ ) and 1 and 2018*.dt.</v>
      </c>
      <c r="K6" t="str">
        <f t="shared" si="3"/>
        <v>(north america/ or exp canada/ or greenland/ or mexico/ ) and 1 and 2019*.dt.</v>
      </c>
      <c r="L6" t="str">
        <f t="shared" si="3"/>
        <v>(north america/ or exp canada/ or greenland/ or mexico/ ) and 1 and 2020*.dt.</v>
      </c>
      <c r="M6" t="str">
        <f t="shared" si="3"/>
        <v>(north america/ or exp canada/ or greenland/ or mexico/ ) and 1 and 2021*.dt.</v>
      </c>
      <c r="N6" t="str">
        <f t="shared" si="3"/>
        <v>(north america/ or exp canada/ or greenland/ or mexico/ ) and 1 and 2022*.dt.</v>
      </c>
      <c r="O6" t="str">
        <f t="shared" si="3"/>
        <v>(north america/ or exp canada/ or greenland/ or mexico/ ) and 1 and 2023*.dt.</v>
      </c>
      <c r="P6" t="str">
        <f t="shared" si="3"/>
        <v>(north america/ or exp canada/ or greenland/ or mexico/ ) and 1 and 2024*.dt.</v>
      </c>
    </row>
    <row r="7" spans="1:16" x14ac:dyDescent="0.25">
      <c r="A7" s="1">
        <v>6</v>
      </c>
      <c r="B7" t="s">
        <v>76</v>
      </c>
      <c r="C7" t="s">
        <v>10</v>
      </c>
      <c r="D7" t="str">
        <f t="shared" si="1"/>
        <v>exp united kingdom/ and 1</v>
      </c>
      <c r="E7" t="str">
        <f t="shared" si="2"/>
        <v>exp united kingdom/ and 1 and 2</v>
      </c>
      <c r="F7" t="str">
        <f t="shared" si="3"/>
        <v>exp united kingdom/ and 1 and 2014*.dt.</v>
      </c>
      <c r="G7" t="str">
        <f t="shared" si="0"/>
        <v>exp united kingdom/ and 1 and 2015*.dt.</v>
      </c>
      <c r="H7" t="str">
        <f t="shared" si="0"/>
        <v>exp united kingdom/ and 1 and 2016*.dt.</v>
      </c>
      <c r="I7" t="str">
        <f t="shared" si="0"/>
        <v>exp united kingdom/ and 1 and 2017*.dt.</v>
      </c>
      <c r="J7" t="str">
        <f t="shared" si="0"/>
        <v>exp united kingdom/ and 1 and 2018*.dt.</v>
      </c>
      <c r="K7" t="str">
        <f t="shared" si="0"/>
        <v>exp united kingdom/ and 1 and 2019*.dt.</v>
      </c>
      <c r="L7" t="str">
        <f t="shared" si="0"/>
        <v>exp united kingdom/ and 1 and 2020*.dt.</v>
      </c>
      <c r="M7" t="str">
        <f t="shared" si="0"/>
        <v>exp united kingdom/ and 1 and 2021*.dt.</v>
      </c>
      <c r="N7" t="str">
        <f t="shared" si="0"/>
        <v>exp united kingdom/ and 1 and 2022*.dt.</v>
      </c>
      <c r="O7" t="str">
        <f t="shared" si="0"/>
        <v>exp united kingdom/ and 1 and 2023*.dt.</v>
      </c>
      <c r="P7" t="str">
        <f t="shared" si="0"/>
        <v>exp united kingdom/ and 1 and 2024*.dt.</v>
      </c>
    </row>
    <row r="8" spans="1:16" x14ac:dyDescent="0.25">
      <c r="A8" s="1">
        <v>7</v>
      </c>
      <c r="B8" t="s">
        <v>38</v>
      </c>
      <c r="C8" t="s">
        <v>17</v>
      </c>
      <c r="D8" t="str">
        <f>C8&amp;" and 1"</f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</v>
      </c>
      <c r="E8" t="str">
        <f t="shared" si="2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</v>
      </c>
      <c r="F8" t="str">
        <f t="shared" si="3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2014*.dt.</v>
      </c>
      <c r="G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2015*.dt.</v>
      </c>
      <c r="H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2016*.dt.</v>
      </c>
      <c r="I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2017*.dt.</v>
      </c>
      <c r="J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2018*.dt.</v>
      </c>
      <c r="K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2019*.dt.</v>
      </c>
      <c r="L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2020*.dt.</v>
      </c>
      <c r="M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2021*.dt.</v>
      </c>
      <c r="N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2022*.dt.</v>
      </c>
      <c r="O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2023*.dt.</v>
      </c>
      <c r="P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2024*.dt.</v>
      </c>
    </row>
    <row r="9" spans="1:16" x14ac:dyDescent="0.25">
      <c r="A9" s="1">
        <v>8</v>
      </c>
      <c r="B9" t="s">
        <v>40</v>
      </c>
      <c r="C9" t="s">
        <v>45</v>
      </c>
      <c r="D9" t="str">
        <f>C9&amp;" and 1"</f>
        <v>exp China/ and 1</v>
      </c>
      <c r="E9" t="str">
        <f>C9&amp;" and 1 and 2"</f>
        <v>exp China/ and 1 and 2</v>
      </c>
      <c r="F9" t="str">
        <f t="shared" si="3"/>
        <v>exp China/ and 1 and 2014*.dt.</v>
      </c>
      <c r="G9" t="str">
        <f t="shared" si="3"/>
        <v>exp China/ and 1 and 2015*.dt.</v>
      </c>
      <c r="H9" t="str">
        <f t="shared" si="3"/>
        <v>exp China/ and 1 and 2016*.dt.</v>
      </c>
      <c r="I9" t="str">
        <f t="shared" si="3"/>
        <v>exp China/ and 1 and 2017*.dt.</v>
      </c>
      <c r="J9" t="str">
        <f t="shared" si="3"/>
        <v>exp China/ and 1 and 2018*.dt.</v>
      </c>
      <c r="K9" t="str">
        <f t="shared" si="3"/>
        <v>exp China/ and 1 and 2019*.dt.</v>
      </c>
      <c r="L9" t="str">
        <f t="shared" si="3"/>
        <v>exp China/ and 1 and 2020*.dt.</v>
      </c>
      <c r="M9" t="str">
        <f t="shared" si="3"/>
        <v>exp China/ and 1 and 2021*.dt.</v>
      </c>
      <c r="N9" t="str">
        <f t="shared" si="3"/>
        <v>exp China/ and 1 and 2022*.dt.</v>
      </c>
      <c r="O9" t="str">
        <f t="shared" si="3"/>
        <v>exp China/ and 1 and 2023*.dt.</v>
      </c>
      <c r="P9" t="str">
        <f t="shared" si="3"/>
        <v>exp China/ and 1 and 2024*.dt.</v>
      </c>
    </row>
    <row r="10" spans="1:16" x14ac:dyDescent="0.25">
      <c r="A10" s="1">
        <v>9</v>
      </c>
      <c r="B10" t="s">
        <v>41</v>
      </c>
      <c r="C10" t="s">
        <v>46</v>
      </c>
      <c r="D10" t="str">
        <f>C10&amp;" and 1"</f>
        <v>(Asia, Eastern/ or exp Japan/ or exp Korea/ or Mongolia/ or Taiwan/) and 1</v>
      </c>
      <c r="E10" t="str">
        <f>C10&amp;" and 1 and 2"</f>
        <v>(Asia, Eastern/ or exp Japan/ or exp Korea/ or Mongolia/ or Taiwan/) and 1 and 2</v>
      </c>
      <c r="F10" t="str">
        <f t="shared" si="3"/>
        <v>(Asia, Eastern/ or exp Japan/ or exp Korea/ or Mongolia/ or Taiwan/) and 1 and 2014*.dt.</v>
      </c>
      <c r="G10" t="str">
        <f t="shared" si="3"/>
        <v>(Asia, Eastern/ or exp Japan/ or exp Korea/ or Mongolia/ or Taiwan/) and 1 and 2015*.dt.</v>
      </c>
      <c r="H10" t="str">
        <f t="shared" si="3"/>
        <v>(Asia, Eastern/ or exp Japan/ or exp Korea/ or Mongolia/ or Taiwan/) and 1 and 2016*.dt.</v>
      </c>
      <c r="I10" t="str">
        <f t="shared" si="3"/>
        <v>(Asia, Eastern/ or exp Japan/ or exp Korea/ or Mongolia/ or Taiwan/) and 1 and 2017*.dt.</v>
      </c>
      <c r="J10" t="str">
        <f t="shared" si="3"/>
        <v>(Asia, Eastern/ or exp Japan/ or exp Korea/ or Mongolia/ or Taiwan/) and 1 and 2018*.dt.</v>
      </c>
      <c r="K10" t="str">
        <f t="shared" si="3"/>
        <v>(Asia, Eastern/ or exp Japan/ or exp Korea/ or Mongolia/ or Taiwan/) and 1 and 2019*.dt.</v>
      </c>
      <c r="L10" t="str">
        <f t="shared" si="3"/>
        <v>(Asia, Eastern/ or exp Japan/ or exp Korea/ or Mongolia/ or Taiwan/) and 1 and 2020*.dt.</v>
      </c>
      <c r="M10" t="str">
        <f t="shared" si="3"/>
        <v>(Asia, Eastern/ or exp Japan/ or exp Korea/ or Mongolia/ or Taiwan/) and 1 and 2021*.dt.</v>
      </c>
      <c r="N10" t="str">
        <f t="shared" si="3"/>
        <v>(Asia, Eastern/ or exp Japan/ or exp Korea/ or Mongolia/ or Taiwan/) and 1 and 2022*.dt.</v>
      </c>
      <c r="O10" t="str">
        <f t="shared" si="3"/>
        <v>(Asia, Eastern/ or exp Japan/ or exp Korea/ or Mongolia/ or Taiwan/) and 1 and 2023*.dt.</v>
      </c>
      <c r="P10" t="str">
        <f t="shared" si="3"/>
        <v>(Asia, Eastern/ or exp Japan/ or exp Korea/ or Mongolia/ or Taiwan/) and 1 and 2024*.dt.</v>
      </c>
    </row>
    <row r="11" spans="1:16" x14ac:dyDescent="0.25">
      <c r="A11" s="1">
        <v>10</v>
      </c>
      <c r="B11" t="s">
        <v>6</v>
      </c>
      <c r="C11" t="s">
        <v>7</v>
      </c>
      <c r="D11" t="str">
        <f>C11&amp;" and 1"</f>
        <v>exp asia, southern/ and 1</v>
      </c>
      <c r="E11" t="str">
        <f>C11&amp;" and 1 and 2"</f>
        <v>exp asia, southern/ and 1 and 2</v>
      </c>
      <c r="F11" t="str">
        <f t="shared" si="3"/>
        <v>exp asia, southern/ and 1 and 2014*.dt.</v>
      </c>
      <c r="G11" t="str">
        <f t="shared" si="3"/>
        <v>exp asia, southern/ and 1 and 2015*.dt.</v>
      </c>
      <c r="H11" t="str">
        <f t="shared" si="3"/>
        <v>exp asia, southern/ and 1 and 2016*.dt.</v>
      </c>
      <c r="I11" t="str">
        <f t="shared" si="3"/>
        <v>exp asia, southern/ and 1 and 2017*.dt.</v>
      </c>
      <c r="J11" t="str">
        <f t="shared" si="3"/>
        <v>exp asia, southern/ and 1 and 2018*.dt.</v>
      </c>
      <c r="K11" t="str">
        <f t="shared" si="3"/>
        <v>exp asia, southern/ and 1 and 2019*.dt.</v>
      </c>
      <c r="L11" t="str">
        <f t="shared" si="3"/>
        <v>exp asia, southern/ and 1 and 2020*.dt.</v>
      </c>
      <c r="M11" t="str">
        <f t="shared" si="3"/>
        <v>exp asia, southern/ and 1 and 2021*.dt.</v>
      </c>
      <c r="N11" t="str">
        <f t="shared" si="3"/>
        <v>exp asia, southern/ and 1 and 2022*.dt.</v>
      </c>
      <c r="O11" t="str">
        <f t="shared" si="3"/>
        <v>exp asia, southern/ and 1 and 2023*.dt.</v>
      </c>
      <c r="P11" t="str">
        <f t="shared" si="3"/>
        <v>exp asia, southern/ and 1 and 2024*.dt.</v>
      </c>
    </row>
    <row r="12" spans="1:16" x14ac:dyDescent="0.25">
      <c r="A12" s="1">
        <v>11</v>
      </c>
      <c r="B12" t="s">
        <v>42</v>
      </c>
      <c r="C12" t="s">
        <v>8</v>
      </c>
      <c r="D12" t="str">
        <f>C12&amp;" and 1"</f>
        <v>exp asia, southeastern/ and 1</v>
      </c>
      <c r="E12" t="str">
        <f>C12&amp;" and 1 and 2"</f>
        <v>exp asia, southeastern/ and 1 and 2</v>
      </c>
      <c r="F12" t="str">
        <f t="shared" si="3"/>
        <v>exp asia, southeastern/ and 1 and 2014*.dt.</v>
      </c>
      <c r="G12" t="str">
        <f t="shared" si="3"/>
        <v>exp asia, southeastern/ and 1 and 2015*.dt.</v>
      </c>
      <c r="H12" t="str">
        <f t="shared" si="3"/>
        <v>exp asia, southeastern/ and 1 and 2016*.dt.</v>
      </c>
      <c r="I12" t="str">
        <f t="shared" si="3"/>
        <v>exp asia, southeastern/ and 1 and 2017*.dt.</v>
      </c>
      <c r="J12" t="str">
        <f t="shared" si="3"/>
        <v>exp asia, southeastern/ and 1 and 2018*.dt.</v>
      </c>
      <c r="K12" t="str">
        <f t="shared" si="3"/>
        <v>exp asia, southeastern/ and 1 and 2019*.dt.</v>
      </c>
      <c r="L12" t="str">
        <f t="shared" si="3"/>
        <v>exp asia, southeastern/ and 1 and 2020*.dt.</v>
      </c>
      <c r="M12" t="str">
        <f t="shared" si="3"/>
        <v>exp asia, southeastern/ and 1 and 2021*.dt.</v>
      </c>
      <c r="N12" t="str">
        <f t="shared" si="3"/>
        <v>exp asia, southeastern/ and 1 and 2022*.dt.</v>
      </c>
      <c r="O12" t="str">
        <f t="shared" si="3"/>
        <v>exp asia, southeastern/ and 1 and 2023*.dt.</v>
      </c>
      <c r="P12" t="str">
        <f t="shared" si="3"/>
        <v>exp asia, southeastern/ and 1 and 2024*.dt.</v>
      </c>
    </row>
    <row r="13" spans="1:16" x14ac:dyDescent="0.25">
      <c r="A13" s="1">
        <v>12</v>
      </c>
      <c r="B13" t="s">
        <v>39</v>
      </c>
      <c r="C13" t="s">
        <v>5</v>
      </c>
      <c r="D13" t="str">
        <f t="shared" si="1"/>
        <v>exp Africa/ and 1</v>
      </c>
      <c r="E13" t="str">
        <f t="shared" si="2"/>
        <v>exp Africa/ and 1 and 2</v>
      </c>
      <c r="F13" t="str">
        <f t="shared" si="3"/>
        <v>exp Africa/ and 1 and 2014*.dt.</v>
      </c>
      <c r="G13" t="str">
        <f t="shared" si="0"/>
        <v>exp Africa/ and 1 and 2015*.dt.</v>
      </c>
      <c r="H13" t="str">
        <f t="shared" si="0"/>
        <v>exp Africa/ and 1 and 2016*.dt.</v>
      </c>
      <c r="I13" t="str">
        <f t="shared" si="0"/>
        <v>exp Africa/ and 1 and 2017*.dt.</v>
      </c>
      <c r="J13" t="str">
        <f t="shared" si="0"/>
        <v>exp Africa/ and 1 and 2018*.dt.</v>
      </c>
      <c r="K13" t="str">
        <f t="shared" si="0"/>
        <v>exp Africa/ and 1 and 2019*.dt.</v>
      </c>
      <c r="L13" t="str">
        <f t="shared" si="0"/>
        <v>exp Africa/ and 1 and 2020*.dt.</v>
      </c>
      <c r="M13" t="str">
        <f t="shared" si="0"/>
        <v>exp Africa/ and 1 and 2021*.dt.</v>
      </c>
      <c r="N13" t="str">
        <f t="shared" si="0"/>
        <v>exp Africa/ and 1 and 2022*.dt.</v>
      </c>
      <c r="O13" t="str">
        <f t="shared" si="0"/>
        <v>exp Africa/ and 1 and 2023*.dt.</v>
      </c>
      <c r="P13" t="str">
        <f t="shared" si="0"/>
        <v>exp Africa/ and 1 and 2024*.dt.</v>
      </c>
    </row>
    <row r="14" spans="1:16" x14ac:dyDescent="0.25">
      <c r="A14" s="1">
        <v>13</v>
      </c>
      <c r="B14" t="s">
        <v>11</v>
      </c>
      <c r="C14" t="s">
        <v>12</v>
      </c>
      <c r="D14" t="str">
        <f t="shared" si="1"/>
        <v>exp Middle East/ and 1</v>
      </c>
      <c r="E14" t="str">
        <f t="shared" si="2"/>
        <v>exp Middle East/ and 1 and 2</v>
      </c>
      <c r="F14" t="str">
        <f t="shared" si="3"/>
        <v>exp Middle East/ and 1 and 2014*.dt.</v>
      </c>
      <c r="G14" t="str">
        <f t="shared" si="0"/>
        <v>exp Middle East/ and 1 and 2015*.dt.</v>
      </c>
      <c r="H14" t="str">
        <f t="shared" si="0"/>
        <v>exp Middle East/ and 1 and 2016*.dt.</v>
      </c>
      <c r="I14" t="str">
        <f t="shared" si="0"/>
        <v>exp Middle East/ and 1 and 2017*.dt.</v>
      </c>
      <c r="J14" t="str">
        <f t="shared" si="0"/>
        <v>exp Middle East/ and 1 and 2018*.dt.</v>
      </c>
      <c r="K14" t="str">
        <f t="shared" si="0"/>
        <v>exp Middle East/ and 1 and 2019*.dt.</v>
      </c>
      <c r="L14" t="str">
        <f t="shared" si="0"/>
        <v>exp Middle East/ and 1 and 2020*.dt.</v>
      </c>
      <c r="M14" t="str">
        <f t="shared" si="0"/>
        <v>exp Middle East/ and 1 and 2021*.dt.</v>
      </c>
      <c r="N14" t="str">
        <f t="shared" si="0"/>
        <v>exp Middle East/ and 1 and 2022*.dt.</v>
      </c>
      <c r="O14" t="str">
        <f t="shared" si="0"/>
        <v>exp Middle East/ and 1 and 2023*.dt.</v>
      </c>
      <c r="P14" t="str">
        <f t="shared" si="0"/>
        <v>exp Middle East/ and 1 and 2024*.dt.</v>
      </c>
    </row>
    <row r="15" spans="1:16" x14ac:dyDescent="0.25">
      <c r="A15" s="1">
        <v>14</v>
      </c>
      <c r="B15" t="s">
        <v>15</v>
      </c>
      <c r="C15" t="s">
        <v>20</v>
      </c>
      <c r="D15" t="str">
        <f t="shared" si="1"/>
        <v>(exp Australia/ or New Zealand/) and 1</v>
      </c>
      <c r="E15" t="str">
        <f t="shared" si="2"/>
        <v>(exp Australia/ or New Zealand/) and 1 and 2</v>
      </c>
      <c r="F15" t="str">
        <f t="shared" si="3"/>
        <v>(exp Australia/ or New Zealand/) and 1 and 2014*.dt.</v>
      </c>
      <c r="G15" t="str">
        <f t="shared" si="0"/>
        <v>(exp Australia/ or New Zealand/) and 1 and 2015*.dt.</v>
      </c>
      <c r="H15" t="str">
        <f t="shared" si="0"/>
        <v>(exp Australia/ or New Zealand/) and 1 and 2016*.dt.</v>
      </c>
      <c r="I15" t="str">
        <f t="shared" si="0"/>
        <v>(exp Australia/ or New Zealand/) and 1 and 2017*.dt.</v>
      </c>
      <c r="J15" t="str">
        <f t="shared" si="0"/>
        <v>(exp Australia/ or New Zealand/) and 1 and 2018*.dt.</v>
      </c>
      <c r="K15" t="str">
        <f t="shared" si="0"/>
        <v>(exp Australia/ or New Zealand/) and 1 and 2019*.dt.</v>
      </c>
      <c r="L15" t="str">
        <f t="shared" si="0"/>
        <v>(exp Australia/ or New Zealand/) and 1 and 2020*.dt.</v>
      </c>
      <c r="M15" t="str">
        <f t="shared" si="0"/>
        <v>(exp Australia/ or New Zealand/) and 1 and 2021*.dt.</v>
      </c>
      <c r="N15" t="str">
        <f t="shared" si="0"/>
        <v>(exp Australia/ or New Zealand/) and 1 and 2022*.dt.</v>
      </c>
      <c r="O15" t="str">
        <f t="shared" si="0"/>
        <v>(exp Australia/ or New Zealand/) and 1 and 2023*.dt.</v>
      </c>
      <c r="P15" t="str">
        <f t="shared" si="0"/>
        <v>(exp Australia/ or New Zealand/) and 1 and 2024*.dt.</v>
      </c>
    </row>
    <row r="16" spans="1:16" x14ac:dyDescent="0.25">
      <c r="A16" s="1">
        <v>15</v>
      </c>
      <c r="B16" t="s">
        <v>43</v>
      </c>
      <c r="C16" t="s">
        <v>47</v>
      </c>
      <c r="D16" t="str">
        <f>C16&amp;" and 1"</f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</v>
      </c>
      <c r="E16" t="str">
        <f>C16&amp;" and 1 and 2"</f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</v>
      </c>
      <c r="F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2014*.dt.</v>
      </c>
      <c r="G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2015*.dt.</v>
      </c>
      <c r="H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2016*.dt.</v>
      </c>
      <c r="I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2017*.dt.</v>
      </c>
      <c r="J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2018*.dt.</v>
      </c>
      <c r="K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2019*.dt.</v>
      </c>
      <c r="L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2020*.dt.</v>
      </c>
      <c r="M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2021*.dt.</v>
      </c>
      <c r="N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2022*.dt.</v>
      </c>
      <c r="O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2023*.dt.</v>
      </c>
      <c r="P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2024*.dt.</v>
      </c>
    </row>
    <row r="17" spans="1:16" x14ac:dyDescent="0.25">
      <c r="A17" s="1">
        <v>16</v>
      </c>
      <c r="B17" t="s">
        <v>62</v>
      </c>
      <c r="C17" t="s">
        <v>49</v>
      </c>
      <c r="D17" t="str">
        <f t="shared" si="1"/>
        <v>(4 and ( 5 OR 6 OR 7 OR 8 OR 9 OR 10 OR 11 OR 12 OR 13 OR 14 OR 15)) and 1</v>
      </c>
      <c r="E17" t="str">
        <f t="shared" si="2"/>
        <v>(4 and ( 5 OR 6 OR 7 OR 8 OR 9 OR 10 OR 11 OR 12 OR 13 OR 14 OR 15)) and 1 and 2</v>
      </c>
      <c r="F17" t="str">
        <f t="shared" si="3"/>
        <v>(4 and ( 5 OR 6 OR 7 OR 8 OR 9 OR 10 OR 11 OR 12 OR 13 OR 14 OR 15)) and 1 and 2014*.dt.</v>
      </c>
      <c r="G17" t="str">
        <f t="shared" si="0"/>
        <v>(4 and ( 5 OR 6 OR 7 OR 8 OR 9 OR 10 OR 11 OR 12 OR 13 OR 14 OR 15)) and 1 and 2015*.dt.</v>
      </c>
      <c r="H17" t="str">
        <f t="shared" si="0"/>
        <v>(4 and ( 5 OR 6 OR 7 OR 8 OR 9 OR 10 OR 11 OR 12 OR 13 OR 14 OR 15)) and 1 and 2016*.dt.</v>
      </c>
      <c r="I17" t="str">
        <f t="shared" si="0"/>
        <v>(4 and ( 5 OR 6 OR 7 OR 8 OR 9 OR 10 OR 11 OR 12 OR 13 OR 14 OR 15)) and 1 and 2017*.dt.</v>
      </c>
      <c r="J17" t="str">
        <f t="shared" si="0"/>
        <v>(4 and ( 5 OR 6 OR 7 OR 8 OR 9 OR 10 OR 11 OR 12 OR 13 OR 14 OR 15)) and 1 and 2018*.dt.</v>
      </c>
      <c r="K17" t="str">
        <f t="shared" si="0"/>
        <v>(4 and ( 5 OR 6 OR 7 OR 8 OR 9 OR 10 OR 11 OR 12 OR 13 OR 14 OR 15)) and 1 and 2019*.dt.</v>
      </c>
      <c r="L17" t="str">
        <f t="shared" si="0"/>
        <v>(4 and ( 5 OR 6 OR 7 OR 8 OR 9 OR 10 OR 11 OR 12 OR 13 OR 14 OR 15)) and 1 and 2020*.dt.</v>
      </c>
      <c r="M17" t="str">
        <f t="shared" si="0"/>
        <v>(4 and ( 5 OR 6 OR 7 OR 8 OR 9 OR 10 OR 11 OR 12 OR 13 OR 14 OR 15)) and 1 and 2021*.dt.</v>
      </c>
      <c r="N17" t="str">
        <f t="shared" si="0"/>
        <v>(4 and ( 5 OR 6 OR 7 OR 8 OR 9 OR 10 OR 11 OR 12 OR 13 OR 14 OR 15)) and 1 and 2022*.dt.</v>
      </c>
      <c r="O17" t="str">
        <f t="shared" si="0"/>
        <v>(4 and ( 5 OR 6 OR 7 OR 8 OR 9 OR 10 OR 11 OR 12 OR 13 OR 14 OR 15)) and 1 and 2023*.dt.</v>
      </c>
      <c r="P17" t="str">
        <f t="shared" si="0"/>
        <v>(4 and ( 5 OR 6 OR 7 OR 8 OR 9 OR 10 OR 11 OR 12 OR 13 OR 14 OR 15)) and 1 and 2024*.dt.</v>
      </c>
    </row>
    <row r="18" spans="1:16" x14ac:dyDescent="0.25">
      <c r="A18" s="1">
        <v>17</v>
      </c>
      <c r="B18" t="s">
        <v>64</v>
      </c>
      <c r="C18" t="s">
        <v>50</v>
      </c>
      <c r="D18" t="str">
        <f t="shared" si="1"/>
        <v>(5 and ( 4 OR 6 OR 7 OR 8 OR 9 OR 10 OR 11 OR 12 OR 13 OR 14 OR 15)) and 1</v>
      </c>
      <c r="E18" t="str">
        <f t="shared" si="2"/>
        <v>(5 and ( 4 OR 6 OR 7 OR 8 OR 9 OR 10 OR 11 OR 12 OR 13 OR 14 OR 15)) and 1 and 2</v>
      </c>
      <c r="F18" t="str">
        <f t="shared" si="3"/>
        <v>(5 and ( 4 OR 6 OR 7 OR 8 OR 9 OR 10 OR 11 OR 12 OR 13 OR 14 OR 15)) and 1 and 2014*.dt.</v>
      </c>
      <c r="G18" t="str">
        <f t="shared" si="0"/>
        <v>(5 and ( 4 OR 6 OR 7 OR 8 OR 9 OR 10 OR 11 OR 12 OR 13 OR 14 OR 15)) and 1 and 2015*.dt.</v>
      </c>
      <c r="H18" t="str">
        <f t="shared" si="0"/>
        <v>(5 and ( 4 OR 6 OR 7 OR 8 OR 9 OR 10 OR 11 OR 12 OR 13 OR 14 OR 15)) and 1 and 2016*.dt.</v>
      </c>
      <c r="I18" t="str">
        <f t="shared" si="0"/>
        <v>(5 and ( 4 OR 6 OR 7 OR 8 OR 9 OR 10 OR 11 OR 12 OR 13 OR 14 OR 15)) and 1 and 2017*.dt.</v>
      </c>
      <c r="J18" t="str">
        <f t="shared" si="0"/>
        <v>(5 and ( 4 OR 6 OR 7 OR 8 OR 9 OR 10 OR 11 OR 12 OR 13 OR 14 OR 15)) and 1 and 2018*.dt.</v>
      </c>
      <c r="K18" t="str">
        <f t="shared" si="0"/>
        <v>(5 and ( 4 OR 6 OR 7 OR 8 OR 9 OR 10 OR 11 OR 12 OR 13 OR 14 OR 15)) and 1 and 2019*.dt.</v>
      </c>
      <c r="L18" t="str">
        <f t="shared" si="0"/>
        <v>(5 and ( 4 OR 6 OR 7 OR 8 OR 9 OR 10 OR 11 OR 12 OR 13 OR 14 OR 15)) and 1 and 2020*.dt.</v>
      </c>
      <c r="M18" t="str">
        <f t="shared" si="0"/>
        <v>(5 and ( 4 OR 6 OR 7 OR 8 OR 9 OR 10 OR 11 OR 12 OR 13 OR 14 OR 15)) and 1 and 2021*.dt.</v>
      </c>
      <c r="N18" t="str">
        <f t="shared" si="0"/>
        <v>(5 and ( 4 OR 6 OR 7 OR 8 OR 9 OR 10 OR 11 OR 12 OR 13 OR 14 OR 15)) and 1 and 2022*.dt.</v>
      </c>
      <c r="O18" t="str">
        <f t="shared" si="0"/>
        <v>(5 and ( 4 OR 6 OR 7 OR 8 OR 9 OR 10 OR 11 OR 12 OR 13 OR 14 OR 15)) and 1 and 2023*.dt.</v>
      </c>
      <c r="P18" t="str">
        <f t="shared" si="0"/>
        <v>(5 and ( 4 OR 6 OR 7 OR 8 OR 9 OR 10 OR 11 OR 12 OR 13 OR 14 OR 15)) and 1 and 2024*.dt.</v>
      </c>
    </row>
    <row r="19" spans="1:16" x14ac:dyDescent="0.25">
      <c r="A19" s="1">
        <v>18</v>
      </c>
      <c r="B19" t="s">
        <v>65</v>
      </c>
      <c r="C19" t="s">
        <v>51</v>
      </c>
      <c r="D19" t="str">
        <f t="shared" si="1"/>
        <v>(6 and ( 4 OR 5 OR 7 OR 8 OR 9 OR 10 OR 11 OR 12 OR 13 OR 14 OR 15)) and 1</v>
      </c>
      <c r="E19" t="str">
        <f t="shared" si="2"/>
        <v>(6 and ( 4 OR 5 OR 7 OR 8 OR 9 OR 10 OR 11 OR 12 OR 13 OR 14 OR 15)) and 1 and 2</v>
      </c>
      <c r="F19" t="str">
        <f t="shared" si="3"/>
        <v>(6 and ( 4 OR 5 OR 7 OR 8 OR 9 OR 10 OR 11 OR 12 OR 13 OR 14 OR 15)) and 1 and 2014*.dt.</v>
      </c>
      <c r="G19" t="str">
        <f t="shared" si="0"/>
        <v>(6 and ( 4 OR 5 OR 7 OR 8 OR 9 OR 10 OR 11 OR 12 OR 13 OR 14 OR 15)) and 1 and 2015*.dt.</v>
      </c>
      <c r="H19" t="str">
        <f t="shared" si="0"/>
        <v>(6 and ( 4 OR 5 OR 7 OR 8 OR 9 OR 10 OR 11 OR 12 OR 13 OR 14 OR 15)) and 1 and 2016*.dt.</v>
      </c>
      <c r="I19" t="str">
        <f t="shared" si="0"/>
        <v>(6 and ( 4 OR 5 OR 7 OR 8 OR 9 OR 10 OR 11 OR 12 OR 13 OR 14 OR 15)) and 1 and 2017*.dt.</v>
      </c>
      <c r="J19" t="str">
        <f t="shared" si="0"/>
        <v>(6 and ( 4 OR 5 OR 7 OR 8 OR 9 OR 10 OR 11 OR 12 OR 13 OR 14 OR 15)) and 1 and 2018*.dt.</v>
      </c>
      <c r="K19" t="str">
        <f t="shared" si="0"/>
        <v>(6 and ( 4 OR 5 OR 7 OR 8 OR 9 OR 10 OR 11 OR 12 OR 13 OR 14 OR 15)) and 1 and 2019*.dt.</v>
      </c>
      <c r="L19" t="str">
        <f t="shared" si="0"/>
        <v>(6 and ( 4 OR 5 OR 7 OR 8 OR 9 OR 10 OR 11 OR 12 OR 13 OR 14 OR 15)) and 1 and 2020*.dt.</v>
      </c>
      <c r="M19" t="str">
        <f t="shared" si="0"/>
        <v>(6 and ( 4 OR 5 OR 7 OR 8 OR 9 OR 10 OR 11 OR 12 OR 13 OR 14 OR 15)) and 1 and 2021*.dt.</v>
      </c>
      <c r="N19" t="str">
        <f t="shared" si="0"/>
        <v>(6 and ( 4 OR 5 OR 7 OR 8 OR 9 OR 10 OR 11 OR 12 OR 13 OR 14 OR 15)) and 1 and 2022*.dt.</v>
      </c>
      <c r="O19" t="str">
        <f t="shared" si="0"/>
        <v>(6 and ( 4 OR 5 OR 7 OR 8 OR 9 OR 10 OR 11 OR 12 OR 13 OR 14 OR 15)) and 1 and 2023*.dt.</v>
      </c>
      <c r="P19" t="str">
        <f t="shared" si="0"/>
        <v>(6 and ( 4 OR 5 OR 7 OR 8 OR 9 OR 10 OR 11 OR 12 OR 13 OR 14 OR 15)) and 1 and 2024*.dt.</v>
      </c>
    </row>
    <row r="20" spans="1:16" x14ac:dyDescent="0.25">
      <c r="A20" s="1">
        <v>19</v>
      </c>
      <c r="B20" t="s">
        <v>66</v>
      </c>
      <c r="C20" t="s">
        <v>52</v>
      </c>
      <c r="D20" t="str">
        <f t="shared" si="1"/>
        <v>(7 AND (4 OR 5 OR 6 OR 8 OR 9 OR 10 OR 11 OR 12 OR 13 OR 14 OR 15)) and 1</v>
      </c>
      <c r="E20" t="str">
        <f t="shared" si="2"/>
        <v>(7 AND (4 OR 5 OR 6 OR 8 OR 9 OR 10 OR 11 OR 12 OR 13 OR 14 OR 15)) and 1 and 2</v>
      </c>
      <c r="F20" t="str">
        <f t="shared" si="3"/>
        <v>(7 AND (4 OR 5 OR 6 OR 8 OR 9 OR 10 OR 11 OR 12 OR 13 OR 14 OR 15)) and 1 and 2014*.dt.</v>
      </c>
      <c r="G20" t="str">
        <f t="shared" si="3"/>
        <v>(7 AND (4 OR 5 OR 6 OR 8 OR 9 OR 10 OR 11 OR 12 OR 13 OR 14 OR 15)) and 1 and 2015*.dt.</v>
      </c>
      <c r="H20" t="str">
        <f t="shared" si="3"/>
        <v>(7 AND (4 OR 5 OR 6 OR 8 OR 9 OR 10 OR 11 OR 12 OR 13 OR 14 OR 15)) and 1 and 2016*.dt.</v>
      </c>
      <c r="I20" t="str">
        <f t="shared" si="3"/>
        <v>(7 AND (4 OR 5 OR 6 OR 8 OR 9 OR 10 OR 11 OR 12 OR 13 OR 14 OR 15)) and 1 and 2017*.dt.</v>
      </c>
      <c r="J20" t="str">
        <f t="shared" si="3"/>
        <v>(7 AND (4 OR 5 OR 6 OR 8 OR 9 OR 10 OR 11 OR 12 OR 13 OR 14 OR 15)) and 1 and 2018*.dt.</v>
      </c>
      <c r="K20" t="str">
        <f>$C20&amp;" and 1 and "&amp;K$1&amp;"*.dt."</f>
        <v>(7 AND (4 OR 5 OR 6 OR 8 OR 9 OR 10 OR 11 OR 12 OR 13 OR 14 OR 15)) and 1 and 2019*.dt.</v>
      </c>
      <c r="L20" t="str">
        <f t="shared" si="3"/>
        <v>(7 AND (4 OR 5 OR 6 OR 8 OR 9 OR 10 OR 11 OR 12 OR 13 OR 14 OR 15)) and 1 and 2020*.dt.</v>
      </c>
      <c r="M20" t="str">
        <f t="shared" si="3"/>
        <v>(7 AND (4 OR 5 OR 6 OR 8 OR 9 OR 10 OR 11 OR 12 OR 13 OR 14 OR 15)) and 1 and 2021*.dt.</v>
      </c>
      <c r="N20" t="str">
        <f t="shared" si="3"/>
        <v>(7 AND (4 OR 5 OR 6 OR 8 OR 9 OR 10 OR 11 OR 12 OR 13 OR 14 OR 15)) and 1 and 2022*.dt.</v>
      </c>
      <c r="O20" t="str">
        <f t="shared" si="3"/>
        <v>(7 AND (4 OR 5 OR 6 OR 8 OR 9 OR 10 OR 11 OR 12 OR 13 OR 14 OR 15)) and 1 and 2023*.dt.</v>
      </c>
      <c r="P20" t="str">
        <f t="shared" si="3"/>
        <v>(7 AND (4 OR 5 OR 6 OR 8 OR 9 OR 10 OR 11 OR 12 OR 13 OR 14 OR 15)) and 1 and 2024*.dt.</v>
      </c>
    </row>
    <row r="21" spans="1:16" x14ac:dyDescent="0.25">
      <c r="A21" s="1">
        <v>20</v>
      </c>
      <c r="B21" t="s">
        <v>67</v>
      </c>
      <c r="C21" t="s">
        <v>53</v>
      </c>
      <c r="D21" t="str">
        <f t="shared" si="1"/>
        <v>(8 AND (4 OR 5 OR 6 OR 7 OR 9 OR 10 OR 11 OR 12 OR 13 OR 14 OR 15)) and 1</v>
      </c>
      <c r="E21" t="str">
        <f t="shared" si="2"/>
        <v>(8 AND (4 OR 5 OR 6 OR 7 OR 9 OR 10 OR 11 OR 12 OR 13 OR 14 OR 15)) and 1 and 2</v>
      </c>
      <c r="F21" t="str">
        <f t="shared" si="3"/>
        <v>(8 AND (4 OR 5 OR 6 OR 7 OR 9 OR 10 OR 11 OR 12 OR 13 OR 14 OR 15)) and 1 and 2014*.dt.</v>
      </c>
      <c r="G21" t="str">
        <f t="shared" si="3"/>
        <v>(8 AND (4 OR 5 OR 6 OR 7 OR 9 OR 10 OR 11 OR 12 OR 13 OR 14 OR 15)) and 1 and 2015*.dt.</v>
      </c>
      <c r="H21" t="str">
        <f t="shared" si="3"/>
        <v>(8 AND (4 OR 5 OR 6 OR 7 OR 9 OR 10 OR 11 OR 12 OR 13 OR 14 OR 15)) and 1 and 2016*.dt.</v>
      </c>
      <c r="I21" t="str">
        <f t="shared" si="3"/>
        <v>(8 AND (4 OR 5 OR 6 OR 7 OR 9 OR 10 OR 11 OR 12 OR 13 OR 14 OR 15)) and 1 and 2017*.dt.</v>
      </c>
      <c r="J21" t="str">
        <f t="shared" si="3"/>
        <v>(8 AND (4 OR 5 OR 6 OR 7 OR 9 OR 10 OR 11 OR 12 OR 13 OR 14 OR 15)) and 1 and 2018*.dt.</v>
      </c>
      <c r="K21" t="str">
        <f t="shared" si="3"/>
        <v>(8 AND (4 OR 5 OR 6 OR 7 OR 9 OR 10 OR 11 OR 12 OR 13 OR 14 OR 15)) and 1 and 2019*.dt.</v>
      </c>
      <c r="L21" t="str">
        <f t="shared" si="3"/>
        <v>(8 AND (4 OR 5 OR 6 OR 7 OR 9 OR 10 OR 11 OR 12 OR 13 OR 14 OR 15)) and 1 and 2020*.dt.</v>
      </c>
      <c r="M21" t="str">
        <f t="shared" si="3"/>
        <v>(8 AND (4 OR 5 OR 6 OR 7 OR 9 OR 10 OR 11 OR 12 OR 13 OR 14 OR 15)) and 1 and 2021*.dt.</v>
      </c>
      <c r="N21" t="str">
        <f t="shared" si="3"/>
        <v>(8 AND (4 OR 5 OR 6 OR 7 OR 9 OR 10 OR 11 OR 12 OR 13 OR 14 OR 15)) and 1 and 2022*.dt.</v>
      </c>
      <c r="O21" t="str">
        <f t="shared" si="3"/>
        <v>(8 AND (4 OR 5 OR 6 OR 7 OR 9 OR 10 OR 11 OR 12 OR 13 OR 14 OR 15)) and 1 and 2023*.dt.</v>
      </c>
      <c r="P21" t="str">
        <f t="shared" si="3"/>
        <v>(8 AND (4 OR 5 OR 6 OR 7 OR 9 OR 10 OR 11 OR 12 OR 13 OR 14 OR 15)) and 1 and 2024*.dt.</v>
      </c>
    </row>
    <row r="22" spans="1:16" x14ac:dyDescent="0.25">
      <c r="A22" s="1">
        <v>21</v>
      </c>
      <c r="B22" t="s">
        <v>68</v>
      </c>
      <c r="C22" t="s">
        <v>54</v>
      </c>
      <c r="D22" t="str">
        <f t="shared" si="1"/>
        <v>(9 AND (4 OR 5 OR 6 OR 7 OR 8 OR 10 OR 11 OR 12 OR 13 OR 14 OR 15)) and 1</v>
      </c>
      <c r="E22" t="str">
        <f t="shared" si="2"/>
        <v>(9 AND (4 OR 5 OR 6 OR 7 OR 8 OR 10 OR 11 OR 12 OR 13 OR 14 OR 15)) and 1 and 2</v>
      </c>
      <c r="F22" t="str">
        <f t="shared" si="3"/>
        <v>(9 AND (4 OR 5 OR 6 OR 7 OR 8 OR 10 OR 11 OR 12 OR 13 OR 14 OR 15)) and 1 and 2014*.dt.</v>
      </c>
      <c r="G22" t="str">
        <f t="shared" si="3"/>
        <v>(9 AND (4 OR 5 OR 6 OR 7 OR 8 OR 10 OR 11 OR 12 OR 13 OR 14 OR 15)) and 1 and 2015*.dt.</v>
      </c>
      <c r="H22" t="str">
        <f t="shared" si="3"/>
        <v>(9 AND (4 OR 5 OR 6 OR 7 OR 8 OR 10 OR 11 OR 12 OR 13 OR 14 OR 15)) and 1 and 2016*.dt.</v>
      </c>
      <c r="I22" t="str">
        <f t="shared" si="3"/>
        <v>(9 AND (4 OR 5 OR 6 OR 7 OR 8 OR 10 OR 11 OR 12 OR 13 OR 14 OR 15)) and 1 and 2017*.dt.</v>
      </c>
      <c r="J22" t="str">
        <f t="shared" si="3"/>
        <v>(9 AND (4 OR 5 OR 6 OR 7 OR 8 OR 10 OR 11 OR 12 OR 13 OR 14 OR 15)) and 1 and 2018*.dt.</v>
      </c>
      <c r="K22" t="str">
        <f t="shared" si="3"/>
        <v>(9 AND (4 OR 5 OR 6 OR 7 OR 8 OR 10 OR 11 OR 12 OR 13 OR 14 OR 15)) and 1 and 2019*.dt.</v>
      </c>
      <c r="L22" t="str">
        <f t="shared" si="3"/>
        <v>(9 AND (4 OR 5 OR 6 OR 7 OR 8 OR 10 OR 11 OR 12 OR 13 OR 14 OR 15)) and 1 and 2020*.dt.</v>
      </c>
      <c r="M22" t="str">
        <f t="shared" si="3"/>
        <v>(9 AND (4 OR 5 OR 6 OR 7 OR 8 OR 10 OR 11 OR 12 OR 13 OR 14 OR 15)) and 1 and 2021*.dt.</v>
      </c>
      <c r="N22" t="str">
        <f t="shared" si="3"/>
        <v>(9 AND (4 OR 5 OR 6 OR 7 OR 8 OR 10 OR 11 OR 12 OR 13 OR 14 OR 15)) and 1 and 2022*.dt.</v>
      </c>
      <c r="O22" t="str">
        <f t="shared" si="3"/>
        <v>(9 AND (4 OR 5 OR 6 OR 7 OR 8 OR 10 OR 11 OR 12 OR 13 OR 14 OR 15)) and 1 and 2023*.dt.</v>
      </c>
      <c r="P22" t="str">
        <f t="shared" si="3"/>
        <v>(9 AND (4 OR 5 OR 6 OR 7 OR 8 OR 10 OR 11 OR 12 OR 13 OR 14 OR 15)) and 1 and 2024*.dt.</v>
      </c>
    </row>
    <row r="23" spans="1:16" x14ac:dyDescent="0.25">
      <c r="A23" s="1">
        <v>22</v>
      </c>
      <c r="B23" t="s">
        <v>69</v>
      </c>
      <c r="C23" t="s">
        <v>55</v>
      </c>
      <c r="D23" t="str">
        <f t="shared" si="1"/>
        <v>(10 AND (4 OR 5 OR 6 OR 7 OR 8 OR 9 OR 11 OR 12 OR 13 OR 14 OR 15)) and 1</v>
      </c>
      <c r="E23" t="str">
        <f t="shared" si="2"/>
        <v>(10 AND (4 OR 5 OR 6 OR 7 OR 8 OR 9 OR 11 OR 12 OR 13 OR 14 OR 15)) and 1 and 2</v>
      </c>
      <c r="F23" t="str">
        <f t="shared" si="3"/>
        <v>(10 AND (4 OR 5 OR 6 OR 7 OR 8 OR 9 OR 11 OR 12 OR 13 OR 14 OR 15)) and 1 and 2014*.dt.</v>
      </c>
      <c r="G23" t="str">
        <f t="shared" si="3"/>
        <v>(10 AND (4 OR 5 OR 6 OR 7 OR 8 OR 9 OR 11 OR 12 OR 13 OR 14 OR 15)) and 1 and 2015*.dt.</v>
      </c>
      <c r="H23" t="str">
        <f t="shared" si="3"/>
        <v>(10 AND (4 OR 5 OR 6 OR 7 OR 8 OR 9 OR 11 OR 12 OR 13 OR 14 OR 15)) and 1 and 2016*.dt.</v>
      </c>
      <c r="I23" t="str">
        <f t="shared" si="3"/>
        <v>(10 AND (4 OR 5 OR 6 OR 7 OR 8 OR 9 OR 11 OR 12 OR 13 OR 14 OR 15)) and 1 and 2017*.dt.</v>
      </c>
      <c r="J23" t="str">
        <f t="shared" si="3"/>
        <v>(10 AND (4 OR 5 OR 6 OR 7 OR 8 OR 9 OR 11 OR 12 OR 13 OR 14 OR 15)) and 1 and 2018*.dt.</v>
      </c>
      <c r="K23" t="str">
        <f t="shared" si="3"/>
        <v>(10 AND (4 OR 5 OR 6 OR 7 OR 8 OR 9 OR 11 OR 12 OR 13 OR 14 OR 15)) and 1 and 2019*.dt.</v>
      </c>
      <c r="L23" t="str">
        <f t="shared" si="3"/>
        <v>(10 AND (4 OR 5 OR 6 OR 7 OR 8 OR 9 OR 11 OR 12 OR 13 OR 14 OR 15)) and 1 and 2020*.dt.</v>
      </c>
      <c r="M23" t="str">
        <f t="shared" si="3"/>
        <v>(10 AND (4 OR 5 OR 6 OR 7 OR 8 OR 9 OR 11 OR 12 OR 13 OR 14 OR 15)) and 1 and 2021*.dt.</v>
      </c>
      <c r="N23" t="str">
        <f t="shared" si="3"/>
        <v>(10 AND (4 OR 5 OR 6 OR 7 OR 8 OR 9 OR 11 OR 12 OR 13 OR 14 OR 15)) and 1 and 2022*.dt.</v>
      </c>
      <c r="O23" t="str">
        <f t="shared" si="3"/>
        <v>(10 AND (4 OR 5 OR 6 OR 7 OR 8 OR 9 OR 11 OR 12 OR 13 OR 14 OR 15)) and 1 and 2023*.dt.</v>
      </c>
      <c r="P23" t="str">
        <f t="shared" si="3"/>
        <v>(10 AND (4 OR 5 OR 6 OR 7 OR 8 OR 9 OR 11 OR 12 OR 13 OR 14 OR 15)) and 1 and 2024*.dt.</v>
      </c>
    </row>
    <row r="24" spans="1:16" x14ac:dyDescent="0.25">
      <c r="A24" s="1">
        <v>23</v>
      </c>
      <c r="B24" t="s">
        <v>70</v>
      </c>
      <c r="C24" t="s">
        <v>56</v>
      </c>
      <c r="D24" t="str">
        <f t="shared" si="1"/>
        <v>(11 AND (4 OR 5 OR 6 OR 7 OR 8 OR 9 OR 10 OR 12 OR 13 OR 14 OR 15)) and 1</v>
      </c>
      <c r="E24" t="str">
        <f t="shared" si="2"/>
        <v>(11 AND (4 OR 5 OR 6 OR 7 OR 8 OR 9 OR 10 OR 12 OR 13 OR 14 OR 15)) and 1 and 2</v>
      </c>
      <c r="F24" t="str">
        <f t="shared" si="3"/>
        <v>(11 AND (4 OR 5 OR 6 OR 7 OR 8 OR 9 OR 10 OR 12 OR 13 OR 14 OR 15)) and 1 and 2014*.dt.</v>
      </c>
      <c r="G24" t="str">
        <f t="shared" si="3"/>
        <v>(11 AND (4 OR 5 OR 6 OR 7 OR 8 OR 9 OR 10 OR 12 OR 13 OR 14 OR 15)) and 1 and 2015*.dt.</v>
      </c>
      <c r="H24" t="str">
        <f t="shared" si="3"/>
        <v>(11 AND (4 OR 5 OR 6 OR 7 OR 8 OR 9 OR 10 OR 12 OR 13 OR 14 OR 15)) and 1 and 2016*.dt.</v>
      </c>
      <c r="I24" t="str">
        <f t="shared" si="3"/>
        <v>(11 AND (4 OR 5 OR 6 OR 7 OR 8 OR 9 OR 10 OR 12 OR 13 OR 14 OR 15)) and 1 and 2017*.dt.</v>
      </c>
      <c r="J24" t="str">
        <f t="shared" si="3"/>
        <v>(11 AND (4 OR 5 OR 6 OR 7 OR 8 OR 9 OR 10 OR 12 OR 13 OR 14 OR 15)) and 1 and 2018*.dt.</v>
      </c>
      <c r="K24" t="str">
        <f t="shared" si="3"/>
        <v>(11 AND (4 OR 5 OR 6 OR 7 OR 8 OR 9 OR 10 OR 12 OR 13 OR 14 OR 15)) and 1 and 2019*.dt.</v>
      </c>
      <c r="L24" t="str">
        <f t="shared" si="3"/>
        <v>(11 AND (4 OR 5 OR 6 OR 7 OR 8 OR 9 OR 10 OR 12 OR 13 OR 14 OR 15)) and 1 and 2020*.dt.</v>
      </c>
      <c r="M24" t="str">
        <f t="shared" si="3"/>
        <v>(11 AND (4 OR 5 OR 6 OR 7 OR 8 OR 9 OR 10 OR 12 OR 13 OR 14 OR 15)) and 1 and 2021*.dt.</v>
      </c>
      <c r="N24" t="str">
        <f t="shared" si="3"/>
        <v>(11 AND (4 OR 5 OR 6 OR 7 OR 8 OR 9 OR 10 OR 12 OR 13 OR 14 OR 15)) and 1 and 2022*.dt.</v>
      </c>
      <c r="O24" t="str">
        <f t="shared" si="3"/>
        <v>(11 AND (4 OR 5 OR 6 OR 7 OR 8 OR 9 OR 10 OR 12 OR 13 OR 14 OR 15)) and 1 and 2023*.dt.</v>
      </c>
      <c r="P24" t="str">
        <f t="shared" si="3"/>
        <v>(11 AND (4 OR 5 OR 6 OR 7 OR 8 OR 9 OR 10 OR 12 OR 13 OR 14 OR 15)) and 1 and 2024*.dt.</v>
      </c>
    </row>
    <row r="25" spans="1:16" x14ac:dyDescent="0.25">
      <c r="A25" s="1">
        <v>24</v>
      </c>
      <c r="B25" t="s">
        <v>63</v>
      </c>
      <c r="C25" t="s">
        <v>57</v>
      </c>
      <c r="D25" t="str">
        <f t="shared" si="1"/>
        <v>(12 AND (4 OR 5 OR 6 OR 7 OR 8 OR 9 OR 10 OR 11 OR 13 OR 14 OR 15)) and 1</v>
      </c>
      <c r="E25" t="str">
        <f t="shared" si="2"/>
        <v>(12 AND (4 OR 5 OR 6 OR 7 OR 8 OR 9 OR 10 OR 11 OR 13 OR 14 OR 15)) and 1 and 2</v>
      </c>
      <c r="F25" t="str">
        <f t="shared" si="3"/>
        <v>(12 AND (4 OR 5 OR 6 OR 7 OR 8 OR 9 OR 10 OR 11 OR 13 OR 14 OR 15)) and 1 and 2014*.dt.</v>
      </c>
      <c r="G25" t="str">
        <f t="shared" si="3"/>
        <v>(12 AND (4 OR 5 OR 6 OR 7 OR 8 OR 9 OR 10 OR 11 OR 13 OR 14 OR 15)) and 1 and 2015*.dt.</v>
      </c>
      <c r="H25" t="str">
        <f t="shared" si="3"/>
        <v>(12 AND (4 OR 5 OR 6 OR 7 OR 8 OR 9 OR 10 OR 11 OR 13 OR 14 OR 15)) and 1 and 2016*.dt.</v>
      </c>
      <c r="I25" t="str">
        <f t="shared" si="3"/>
        <v>(12 AND (4 OR 5 OR 6 OR 7 OR 8 OR 9 OR 10 OR 11 OR 13 OR 14 OR 15)) and 1 and 2017*.dt.</v>
      </c>
      <c r="J25" t="str">
        <f t="shared" si="3"/>
        <v>(12 AND (4 OR 5 OR 6 OR 7 OR 8 OR 9 OR 10 OR 11 OR 13 OR 14 OR 15)) and 1 and 2018*.dt.</v>
      </c>
      <c r="K25" t="str">
        <f t="shared" si="3"/>
        <v>(12 AND (4 OR 5 OR 6 OR 7 OR 8 OR 9 OR 10 OR 11 OR 13 OR 14 OR 15)) and 1 and 2019*.dt.</v>
      </c>
      <c r="L25" t="str">
        <f t="shared" si="3"/>
        <v>(12 AND (4 OR 5 OR 6 OR 7 OR 8 OR 9 OR 10 OR 11 OR 13 OR 14 OR 15)) and 1 and 2020*.dt.</v>
      </c>
      <c r="M25" t="str">
        <f t="shared" si="3"/>
        <v>(12 AND (4 OR 5 OR 6 OR 7 OR 8 OR 9 OR 10 OR 11 OR 13 OR 14 OR 15)) and 1 and 2021*.dt.</v>
      </c>
      <c r="N25" t="str">
        <f t="shared" si="3"/>
        <v>(12 AND (4 OR 5 OR 6 OR 7 OR 8 OR 9 OR 10 OR 11 OR 13 OR 14 OR 15)) and 1 and 2022*.dt.</v>
      </c>
      <c r="O25" t="str">
        <f t="shared" si="3"/>
        <v>(12 AND (4 OR 5 OR 6 OR 7 OR 8 OR 9 OR 10 OR 11 OR 13 OR 14 OR 15)) and 1 and 2023*.dt.</v>
      </c>
      <c r="P25" t="str">
        <f t="shared" si="3"/>
        <v>(12 AND (4 OR 5 OR 6 OR 7 OR 8 OR 9 OR 10 OR 11 OR 13 OR 14 OR 15)) and 1 and 2024*.dt.</v>
      </c>
    </row>
    <row r="26" spans="1:16" x14ac:dyDescent="0.25">
      <c r="A26" s="1">
        <v>25</v>
      </c>
      <c r="B26" t="s">
        <v>71</v>
      </c>
      <c r="C26" t="s">
        <v>58</v>
      </c>
      <c r="D26" t="str">
        <f t="shared" si="1"/>
        <v>(13 AND (4 OR 5 OR 6 OR 7 OR 8 OR 9 OR 10 OR 11 OR 12 OR 14 OR 15)) and 1</v>
      </c>
      <c r="E26" t="str">
        <f t="shared" si="2"/>
        <v>(13 AND (4 OR 5 OR 6 OR 7 OR 8 OR 9 OR 10 OR 11 OR 12 OR 14 OR 15)) and 1 and 2</v>
      </c>
      <c r="F26" t="str">
        <f t="shared" si="3"/>
        <v>(13 AND (4 OR 5 OR 6 OR 7 OR 8 OR 9 OR 10 OR 11 OR 12 OR 14 OR 15)) and 1 and 2014*.dt.</v>
      </c>
      <c r="G26" t="str">
        <f t="shared" si="3"/>
        <v>(13 AND (4 OR 5 OR 6 OR 7 OR 8 OR 9 OR 10 OR 11 OR 12 OR 14 OR 15)) and 1 and 2015*.dt.</v>
      </c>
      <c r="H26" t="str">
        <f t="shared" si="3"/>
        <v>(13 AND (4 OR 5 OR 6 OR 7 OR 8 OR 9 OR 10 OR 11 OR 12 OR 14 OR 15)) and 1 and 2016*.dt.</v>
      </c>
      <c r="I26" t="str">
        <f t="shared" si="3"/>
        <v>(13 AND (4 OR 5 OR 6 OR 7 OR 8 OR 9 OR 10 OR 11 OR 12 OR 14 OR 15)) and 1 and 2017*.dt.</v>
      </c>
      <c r="J26" t="str">
        <f t="shared" si="3"/>
        <v>(13 AND (4 OR 5 OR 6 OR 7 OR 8 OR 9 OR 10 OR 11 OR 12 OR 14 OR 15)) and 1 and 2018*.dt.</v>
      </c>
      <c r="K26" t="str">
        <f t="shared" si="3"/>
        <v>(13 AND (4 OR 5 OR 6 OR 7 OR 8 OR 9 OR 10 OR 11 OR 12 OR 14 OR 15)) and 1 and 2019*.dt.</v>
      </c>
      <c r="L26" t="str">
        <f t="shared" si="3"/>
        <v>(13 AND (4 OR 5 OR 6 OR 7 OR 8 OR 9 OR 10 OR 11 OR 12 OR 14 OR 15)) and 1 and 2020*.dt.</v>
      </c>
      <c r="M26" t="str">
        <f t="shared" si="3"/>
        <v>(13 AND (4 OR 5 OR 6 OR 7 OR 8 OR 9 OR 10 OR 11 OR 12 OR 14 OR 15)) and 1 and 2021*.dt.</v>
      </c>
      <c r="N26" t="str">
        <f t="shared" si="3"/>
        <v>(13 AND (4 OR 5 OR 6 OR 7 OR 8 OR 9 OR 10 OR 11 OR 12 OR 14 OR 15)) and 1 and 2022*.dt.</v>
      </c>
      <c r="O26" t="str">
        <f t="shared" si="3"/>
        <v>(13 AND (4 OR 5 OR 6 OR 7 OR 8 OR 9 OR 10 OR 11 OR 12 OR 14 OR 15)) and 1 and 2023*.dt.</v>
      </c>
      <c r="P26" t="str">
        <f t="shared" si="3"/>
        <v>(13 AND (4 OR 5 OR 6 OR 7 OR 8 OR 9 OR 10 OR 11 OR 12 OR 14 OR 15)) and 1 and 2024*.dt.</v>
      </c>
    </row>
    <row r="27" spans="1:16" x14ac:dyDescent="0.25">
      <c r="A27" s="1">
        <v>26</v>
      </c>
      <c r="B27" t="s">
        <v>72</v>
      </c>
      <c r="C27" t="s">
        <v>59</v>
      </c>
      <c r="D27" t="str">
        <f t="shared" si="1"/>
        <v>(14 AND (4 OR 5 OR 6 OR 7 OR 8 OR 9 OR 10 OR 11 OR 12 OR 13 OR 15)) and 1</v>
      </c>
      <c r="E27" t="str">
        <f t="shared" si="2"/>
        <v>(14 AND (4 OR 5 OR 6 OR 7 OR 8 OR 9 OR 10 OR 11 OR 12 OR 13 OR 15)) and 1 and 2</v>
      </c>
      <c r="F27" t="str">
        <f t="shared" si="3"/>
        <v>(14 AND (4 OR 5 OR 6 OR 7 OR 8 OR 9 OR 10 OR 11 OR 12 OR 13 OR 15)) and 1 and 2014*.dt.</v>
      </c>
      <c r="G27" t="str">
        <f t="shared" si="3"/>
        <v>(14 AND (4 OR 5 OR 6 OR 7 OR 8 OR 9 OR 10 OR 11 OR 12 OR 13 OR 15)) and 1 and 2015*.dt.</v>
      </c>
      <c r="H27" t="str">
        <f t="shared" si="3"/>
        <v>(14 AND (4 OR 5 OR 6 OR 7 OR 8 OR 9 OR 10 OR 11 OR 12 OR 13 OR 15)) and 1 and 2016*.dt.</v>
      </c>
      <c r="I27" t="str">
        <f t="shared" si="3"/>
        <v>(14 AND (4 OR 5 OR 6 OR 7 OR 8 OR 9 OR 10 OR 11 OR 12 OR 13 OR 15)) and 1 and 2017*.dt.</v>
      </c>
      <c r="J27" t="str">
        <f t="shared" si="3"/>
        <v>(14 AND (4 OR 5 OR 6 OR 7 OR 8 OR 9 OR 10 OR 11 OR 12 OR 13 OR 15)) and 1 and 2018*.dt.</v>
      </c>
      <c r="K27" t="str">
        <f t="shared" si="3"/>
        <v>(14 AND (4 OR 5 OR 6 OR 7 OR 8 OR 9 OR 10 OR 11 OR 12 OR 13 OR 15)) and 1 and 2019*.dt.</v>
      </c>
      <c r="L27" t="str">
        <f t="shared" si="3"/>
        <v>(14 AND (4 OR 5 OR 6 OR 7 OR 8 OR 9 OR 10 OR 11 OR 12 OR 13 OR 15)) and 1 and 2020*.dt.</v>
      </c>
      <c r="M27" t="str">
        <f t="shared" si="3"/>
        <v>(14 AND (4 OR 5 OR 6 OR 7 OR 8 OR 9 OR 10 OR 11 OR 12 OR 13 OR 15)) and 1 and 2021*.dt.</v>
      </c>
      <c r="N27" t="str">
        <f t="shared" si="3"/>
        <v>(14 AND (4 OR 5 OR 6 OR 7 OR 8 OR 9 OR 10 OR 11 OR 12 OR 13 OR 15)) and 1 and 2022*.dt.</v>
      </c>
      <c r="O27" t="str">
        <f t="shared" si="3"/>
        <v>(14 AND (4 OR 5 OR 6 OR 7 OR 8 OR 9 OR 10 OR 11 OR 12 OR 13 OR 15)) and 1 and 2023*.dt.</v>
      </c>
      <c r="P27" t="str">
        <f t="shared" si="3"/>
        <v>(14 AND (4 OR 5 OR 6 OR 7 OR 8 OR 9 OR 10 OR 11 OR 12 OR 13 OR 15)) and 1 and 2024*.dt.</v>
      </c>
    </row>
    <row r="28" spans="1:16" x14ac:dyDescent="0.25">
      <c r="A28" s="1">
        <v>27</v>
      </c>
      <c r="B28" t="s">
        <v>73</v>
      </c>
      <c r="C28" t="s">
        <v>60</v>
      </c>
      <c r="D28" t="str">
        <f t="shared" si="1"/>
        <v>(15 AND (4 OR 5 OR 6 OR 7 OR 8 OR 9 OR 10 OR 11 OR 12 OR 13 OR 14)) and 1</v>
      </c>
      <c r="E28" t="str">
        <f t="shared" si="2"/>
        <v>(15 AND (4 OR 5 OR 6 OR 7 OR 8 OR 9 OR 10 OR 11 OR 12 OR 13 OR 14)) and 1 and 2</v>
      </c>
      <c r="F28" t="str">
        <f t="shared" si="3"/>
        <v>(15 AND (4 OR 5 OR 6 OR 7 OR 8 OR 9 OR 10 OR 11 OR 12 OR 13 OR 14)) and 1 and 2014*.dt.</v>
      </c>
      <c r="G28" t="str">
        <f t="shared" si="3"/>
        <v>(15 AND (4 OR 5 OR 6 OR 7 OR 8 OR 9 OR 10 OR 11 OR 12 OR 13 OR 14)) and 1 and 2015*.dt.</v>
      </c>
      <c r="H28" t="str">
        <f t="shared" si="3"/>
        <v>(15 AND (4 OR 5 OR 6 OR 7 OR 8 OR 9 OR 10 OR 11 OR 12 OR 13 OR 14)) and 1 and 2016*.dt.</v>
      </c>
      <c r="I28" t="str">
        <f t="shared" si="3"/>
        <v>(15 AND (4 OR 5 OR 6 OR 7 OR 8 OR 9 OR 10 OR 11 OR 12 OR 13 OR 14)) and 1 and 2017*.dt.</v>
      </c>
      <c r="J28" t="str">
        <f t="shared" si="3"/>
        <v>(15 AND (4 OR 5 OR 6 OR 7 OR 8 OR 9 OR 10 OR 11 OR 12 OR 13 OR 14)) and 1 and 2018*.dt.</v>
      </c>
      <c r="K28" t="str">
        <f t="shared" si="3"/>
        <v>(15 AND (4 OR 5 OR 6 OR 7 OR 8 OR 9 OR 10 OR 11 OR 12 OR 13 OR 14)) and 1 and 2019*.dt.</v>
      </c>
      <c r="L28" t="str">
        <f t="shared" si="3"/>
        <v>(15 AND (4 OR 5 OR 6 OR 7 OR 8 OR 9 OR 10 OR 11 OR 12 OR 13 OR 14)) and 1 and 2020*.dt.</v>
      </c>
      <c r="M28" t="str">
        <f t="shared" si="3"/>
        <v>(15 AND (4 OR 5 OR 6 OR 7 OR 8 OR 9 OR 10 OR 11 OR 12 OR 13 OR 14)) and 1 and 2021*.dt.</v>
      </c>
      <c r="N28" t="str">
        <f t="shared" si="3"/>
        <v>(15 AND (4 OR 5 OR 6 OR 7 OR 8 OR 9 OR 10 OR 11 OR 12 OR 13 OR 14)) and 1 and 2022*.dt.</v>
      </c>
      <c r="O28" t="str">
        <f t="shared" si="3"/>
        <v>(15 AND (4 OR 5 OR 6 OR 7 OR 8 OR 9 OR 10 OR 11 OR 12 OR 13 OR 14)) and 1 and 2023*.dt.</v>
      </c>
      <c r="P28" t="str">
        <f t="shared" si="3"/>
        <v>(15 AND (4 OR 5 OR 6 OR 7 OR 8 OR 9 OR 10 OR 11 OR 12 OR 13 OR 14)) and 1 and 2024*.dt.</v>
      </c>
    </row>
    <row r="29" spans="1:16" x14ac:dyDescent="0.25">
      <c r="A29" s="1">
        <v>28</v>
      </c>
      <c r="B29" t="s">
        <v>61</v>
      </c>
      <c r="C29" t="s">
        <v>48</v>
      </c>
      <c r="D29" t="str">
        <f t="shared" si="1"/>
        <v>(exp africa/ or exp americas/ or exp asia/ or exp europe/  or exp oceania/) and 1</v>
      </c>
      <c r="E29" t="str">
        <f t="shared" si="2"/>
        <v>(exp africa/ or exp americas/ or exp asia/ or exp europe/  or exp oceania/) and 1 and 2</v>
      </c>
      <c r="F29" t="str">
        <f t="shared" si="3"/>
        <v>(exp africa/ or exp americas/ or exp asia/ or exp europe/  or exp oceania/) and 1 and 2014*.dt.</v>
      </c>
      <c r="G29" t="str">
        <f t="shared" si="3"/>
        <v>(exp africa/ or exp americas/ or exp asia/ or exp europe/  or exp oceania/) and 1 and 2015*.dt.</v>
      </c>
      <c r="H29" t="str">
        <f t="shared" si="3"/>
        <v>(exp africa/ or exp americas/ or exp asia/ or exp europe/  or exp oceania/) and 1 and 2016*.dt.</v>
      </c>
      <c r="I29" t="str">
        <f t="shared" si="3"/>
        <v>(exp africa/ or exp americas/ or exp asia/ or exp europe/  or exp oceania/) and 1 and 2017*.dt.</v>
      </c>
      <c r="J29" t="str">
        <f t="shared" si="3"/>
        <v>(exp africa/ or exp americas/ or exp asia/ or exp europe/  or exp oceania/) and 1 and 2018*.dt.</v>
      </c>
      <c r="K29" t="str">
        <f t="shared" si="3"/>
        <v>(exp africa/ or exp americas/ or exp asia/ or exp europe/  or exp oceania/) and 1 and 2019*.dt.</v>
      </c>
      <c r="L29" t="str">
        <f t="shared" si="3"/>
        <v>(exp africa/ or exp americas/ or exp asia/ or exp europe/  or exp oceania/) and 1 and 2020*.dt.</v>
      </c>
      <c r="M29" t="str">
        <f t="shared" si="3"/>
        <v>(exp africa/ or exp americas/ or exp asia/ or exp europe/  or exp oceania/) and 1 and 2021*.dt.</v>
      </c>
      <c r="N29" t="str">
        <f t="shared" si="3"/>
        <v>(exp africa/ or exp americas/ or exp asia/ or exp europe/  or exp oceania/) and 1 and 2022*.dt.</v>
      </c>
      <c r="O29" t="str">
        <f t="shared" si="3"/>
        <v>(exp africa/ or exp americas/ or exp asia/ or exp europe/  or exp oceania/) and 1 and 2023*.dt.</v>
      </c>
      <c r="P29" t="str">
        <f t="shared" si="3"/>
        <v>(exp africa/ or exp americas/ or exp asia/ or exp europe/  or exp oceania/) and 1 and 2024*.dt.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44200-3C96-4571-A5E7-204EC4BD6416}">
  <sheetPr>
    <tabColor theme="5" tint="-0.499984740745262"/>
  </sheetPr>
  <dimension ref="A1:O50"/>
  <sheetViews>
    <sheetView zoomScale="70" zoomScaleNormal="70" workbookViewId="0"/>
  </sheetViews>
  <sheetFormatPr defaultRowHeight="15" x14ac:dyDescent="0.25"/>
  <cols>
    <col min="1" max="1" width="28.42578125" customWidth="1"/>
    <col min="2" max="3" width="15.5703125" customWidth="1"/>
    <col min="4" max="4" width="16.85546875" customWidth="1"/>
    <col min="5" max="15" width="9.42578125" customWidth="1"/>
  </cols>
  <sheetData>
    <row r="1" spans="1:15" x14ac:dyDescent="0.25">
      <c r="A1" t="s">
        <v>22</v>
      </c>
      <c r="B1" t="s">
        <v>21</v>
      </c>
      <c r="C1" t="s">
        <v>2</v>
      </c>
      <c r="D1" t="s">
        <v>3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5" x14ac:dyDescent="0.25">
      <c r="A2" t="s">
        <v>74</v>
      </c>
      <c r="B2">
        <v>5139969</v>
      </c>
      <c r="C2">
        <v>13359</v>
      </c>
      <c r="D2">
        <v>9534</v>
      </c>
      <c r="E2">
        <v>1182</v>
      </c>
      <c r="F2">
        <v>1277</v>
      </c>
      <c r="G2">
        <v>1077</v>
      </c>
      <c r="H2">
        <v>932</v>
      </c>
      <c r="I2">
        <v>975</v>
      </c>
      <c r="J2">
        <v>1006</v>
      </c>
      <c r="K2">
        <v>904</v>
      </c>
      <c r="L2">
        <v>611</v>
      </c>
      <c r="M2">
        <v>342</v>
      </c>
      <c r="N2">
        <v>310</v>
      </c>
      <c r="O2">
        <v>918</v>
      </c>
    </row>
    <row r="3" spans="1:15" x14ac:dyDescent="0.25">
      <c r="A3" t="s">
        <v>14</v>
      </c>
      <c r="B3">
        <v>1516089</v>
      </c>
      <c r="C3">
        <v>7396</v>
      </c>
      <c r="D3">
        <v>4797</v>
      </c>
      <c r="E3">
        <v>712</v>
      </c>
      <c r="F3">
        <v>689</v>
      </c>
      <c r="G3">
        <v>613</v>
      </c>
      <c r="H3">
        <v>474</v>
      </c>
      <c r="I3">
        <v>516</v>
      </c>
      <c r="J3">
        <v>463</v>
      </c>
      <c r="K3">
        <v>429</v>
      </c>
      <c r="L3">
        <v>270</v>
      </c>
      <c r="M3">
        <v>131</v>
      </c>
      <c r="N3">
        <v>129</v>
      </c>
      <c r="O3">
        <v>371</v>
      </c>
    </row>
    <row r="4" spans="1:15" x14ac:dyDescent="0.25">
      <c r="A4" t="s">
        <v>37</v>
      </c>
      <c r="B4">
        <v>260726</v>
      </c>
      <c r="C4">
        <v>641</v>
      </c>
      <c r="D4">
        <v>486</v>
      </c>
      <c r="E4">
        <v>53</v>
      </c>
      <c r="F4">
        <v>67</v>
      </c>
      <c r="G4">
        <v>50</v>
      </c>
      <c r="H4">
        <v>51</v>
      </c>
      <c r="I4">
        <v>48</v>
      </c>
      <c r="J4">
        <v>56</v>
      </c>
      <c r="K4">
        <v>53</v>
      </c>
      <c r="L4">
        <v>38</v>
      </c>
      <c r="M4">
        <v>18</v>
      </c>
      <c r="N4">
        <v>18</v>
      </c>
      <c r="O4">
        <v>34</v>
      </c>
    </row>
    <row r="5" spans="1:15" x14ac:dyDescent="0.25">
      <c r="A5" t="s">
        <v>9</v>
      </c>
      <c r="B5">
        <v>402267</v>
      </c>
      <c r="C5">
        <v>1214</v>
      </c>
      <c r="D5">
        <v>981</v>
      </c>
      <c r="E5">
        <v>101</v>
      </c>
      <c r="F5">
        <v>109</v>
      </c>
      <c r="G5">
        <v>90</v>
      </c>
      <c r="H5">
        <v>103</v>
      </c>
      <c r="I5">
        <v>112</v>
      </c>
      <c r="J5">
        <v>122</v>
      </c>
      <c r="K5">
        <v>96</v>
      </c>
      <c r="L5">
        <v>66</v>
      </c>
      <c r="M5">
        <v>40</v>
      </c>
      <c r="N5">
        <v>28</v>
      </c>
      <c r="O5">
        <v>114</v>
      </c>
    </row>
    <row r="6" spans="1:15" x14ac:dyDescent="0.25">
      <c r="A6" t="s">
        <v>38</v>
      </c>
      <c r="B6">
        <v>1179722</v>
      </c>
      <c r="C6">
        <v>2125</v>
      </c>
      <c r="D6">
        <v>1611</v>
      </c>
      <c r="E6">
        <v>197</v>
      </c>
      <c r="F6">
        <v>233</v>
      </c>
      <c r="G6">
        <v>184</v>
      </c>
      <c r="H6">
        <v>157</v>
      </c>
      <c r="I6">
        <v>153</v>
      </c>
      <c r="J6">
        <v>146</v>
      </c>
      <c r="K6">
        <v>127</v>
      </c>
      <c r="L6">
        <v>90</v>
      </c>
      <c r="M6">
        <v>53</v>
      </c>
      <c r="N6">
        <v>54</v>
      </c>
      <c r="O6">
        <v>217</v>
      </c>
    </row>
    <row r="7" spans="1:15" x14ac:dyDescent="0.25">
      <c r="A7" t="s">
        <v>40</v>
      </c>
      <c r="B7">
        <v>308324</v>
      </c>
      <c r="C7">
        <v>366</v>
      </c>
      <c r="D7">
        <v>328</v>
      </c>
      <c r="E7">
        <v>9</v>
      </c>
      <c r="F7">
        <v>23</v>
      </c>
      <c r="G7">
        <v>21</v>
      </c>
      <c r="H7">
        <v>25</v>
      </c>
      <c r="I7">
        <v>38</v>
      </c>
      <c r="J7">
        <v>57</v>
      </c>
      <c r="K7">
        <v>50</v>
      </c>
      <c r="L7">
        <v>30</v>
      </c>
      <c r="M7">
        <v>20</v>
      </c>
      <c r="N7">
        <v>17</v>
      </c>
      <c r="O7">
        <v>38</v>
      </c>
    </row>
    <row r="8" spans="1:15" x14ac:dyDescent="0.25">
      <c r="A8" t="s">
        <v>41</v>
      </c>
      <c r="B8">
        <v>278100</v>
      </c>
      <c r="C8">
        <v>443</v>
      </c>
      <c r="D8">
        <v>345</v>
      </c>
      <c r="E8">
        <v>25</v>
      </c>
      <c r="F8">
        <v>47</v>
      </c>
      <c r="G8">
        <v>45</v>
      </c>
      <c r="H8">
        <v>27</v>
      </c>
      <c r="I8">
        <v>34</v>
      </c>
      <c r="J8">
        <v>37</v>
      </c>
      <c r="K8">
        <v>35</v>
      </c>
      <c r="L8">
        <v>32</v>
      </c>
      <c r="M8">
        <v>14</v>
      </c>
      <c r="N8">
        <v>13</v>
      </c>
      <c r="O8">
        <v>36</v>
      </c>
    </row>
    <row r="9" spans="1:15" x14ac:dyDescent="0.25">
      <c r="A9" t="s">
        <v>6</v>
      </c>
      <c r="B9">
        <v>186785</v>
      </c>
      <c r="C9">
        <v>127</v>
      </c>
      <c r="D9">
        <v>111</v>
      </c>
      <c r="E9">
        <v>5</v>
      </c>
      <c r="F9">
        <v>5</v>
      </c>
      <c r="G9">
        <v>9</v>
      </c>
      <c r="H9">
        <v>12</v>
      </c>
      <c r="I9">
        <v>8</v>
      </c>
      <c r="J9">
        <v>15</v>
      </c>
      <c r="K9">
        <v>15</v>
      </c>
      <c r="L9">
        <v>11</v>
      </c>
      <c r="M9">
        <v>11</v>
      </c>
      <c r="N9">
        <v>9</v>
      </c>
      <c r="O9">
        <v>11</v>
      </c>
    </row>
    <row r="10" spans="1:15" x14ac:dyDescent="0.25">
      <c r="A10" t="s">
        <v>42</v>
      </c>
      <c r="B10">
        <v>121253</v>
      </c>
      <c r="C10">
        <v>95</v>
      </c>
      <c r="D10">
        <v>82</v>
      </c>
      <c r="E10">
        <v>6</v>
      </c>
      <c r="F10">
        <v>3</v>
      </c>
      <c r="G10">
        <v>12</v>
      </c>
      <c r="H10">
        <v>7</v>
      </c>
      <c r="I10">
        <v>9</v>
      </c>
      <c r="J10">
        <v>14</v>
      </c>
      <c r="K10">
        <v>7</v>
      </c>
      <c r="L10">
        <v>7</v>
      </c>
      <c r="M10">
        <v>3</v>
      </c>
      <c r="N10">
        <v>3</v>
      </c>
      <c r="O10">
        <v>11</v>
      </c>
    </row>
    <row r="11" spans="1:15" x14ac:dyDescent="0.25">
      <c r="A11" t="s">
        <v>39</v>
      </c>
      <c r="B11">
        <v>349335</v>
      </c>
      <c r="C11">
        <v>266</v>
      </c>
      <c r="D11">
        <v>216</v>
      </c>
      <c r="E11">
        <v>19</v>
      </c>
      <c r="F11">
        <v>26</v>
      </c>
      <c r="G11">
        <v>15</v>
      </c>
      <c r="H11">
        <v>15</v>
      </c>
      <c r="I11">
        <v>18</v>
      </c>
      <c r="J11">
        <v>18</v>
      </c>
      <c r="K11">
        <v>30</v>
      </c>
      <c r="L11">
        <v>21</v>
      </c>
      <c r="M11">
        <v>12</v>
      </c>
      <c r="N11">
        <v>13</v>
      </c>
      <c r="O11">
        <v>29</v>
      </c>
    </row>
    <row r="12" spans="1:15" x14ac:dyDescent="0.25">
      <c r="A12" t="s">
        <v>11</v>
      </c>
      <c r="B12">
        <v>175318</v>
      </c>
      <c r="C12">
        <v>284</v>
      </c>
      <c r="D12">
        <v>241</v>
      </c>
      <c r="E12">
        <v>28</v>
      </c>
      <c r="F12">
        <v>21</v>
      </c>
      <c r="G12">
        <v>19</v>
      </c>
      <c r="H12">
        <v>27</v>
      </c>
      <c r="I12">
        <v>23</v>
      </c>
      <c r="J12">
        <v>30</v>
      </c>
      <c r="K12">
        <v>31</v>
      </c>
      <c r="L12">
        <v>15</v>
      </c>
      <c r="M12">
        <v>13</v>
      </c>
      <c r="N12">
        <v>13</v>
      </c>
      <c r="O12">
        <v>21</v>
      </c>
    </row>
    <row r="13" spans="1:15" x14ac:dyDescent="0.25">
      <c r="A13" t="s">
        <v>15</v>
      </c>
      <c r="B13">
        <v>219498</v>
      </c>
      <c r="C13">
        <v>521</v>
      </c>
      <c r="D13">
        <v>410</v>
      </c>
      <c r="E13">
        <v>51</v>
      </c>
      <c r="F13">
        <v>48</v>
      </c>
      <c r="G13">
        <v>41</v>
      </c>
      <c r="H13">
        <v>47</v>
      </c>
      <c r="I13">
        <v>26</v>
      </c>
      <c r="J13">
        <v>54</v>
      </c>
      <c r="K13">
        <v>25</v>
      </c>
      <c r="L13">
        <v>32</v>
      </c>
      <c r="M13">
        <v>23</v>
      </c>
      <c r="N13">
        <v>19</v>
      </c>
      <c r="O13">
        <v>44</v>
      </c>
    </row>
    <row r="14" spans="1:15" x14ac:dyDescent="0.25">
      <c r="A14" t="s">
        <v>43</v>
      </c>
      <c r="B14">
        <v>287601</v>
      </c>
      <c r="C14">
        <v>193</v>
      </c>
      <c r="D14">
        <v>156</v>
      </c>
      <c r="E14">
        <v>8</v>
      </c>
      <c r="F14">
        <v>36</v>
      </c>
      <c r="G14">
        <v>14</v>
      </c>
      <c r="H14">
        <v>8</v>
      </c>
      <c r="I14">
        <v>20</v>
      </c>
      <c r="J14">
        <v>17</v>
      </c>
      <c r="K14">
        <v>27</v>
      </c>
      <c r="L14">
        <v>11</v>
      </c>
      <c r="M14">
        <v>5</v>
      </c>
      <c r="N14">
        <v>0</v>
      </c>
      <c r="O14">
        <v>10</v>
      </c>
    </row>
    <row r="15" spans="1:15" x14ac:dyDescent="0.25">
      <c r="A15" t="s">
        <v>62</v>
      </c>
      <c r="B15">
        <v>120641</v>
      </c>
      <c r="C15">
        <v>164</v>
      </c>
      <c r="D15">
        <v>119</v>
      </c>
      <c r="E15">
        <v>16</v>
      </c>
      <c r="F15">
        <v>15</v>
      </c>
      <c r="G15">
        <v>20</v>
      </c>
      <c r="H15">
        <v>8</v>
      </c>
      <c r="I15">
        <v>18</v>
      </c>
      <c r="J15">
        <v>15</v>
      </c>
      <c r="K15">
        <v>10</v>
      </c>
      <c r="L15">
        <v>5</v>
      </c>
      <c r="M15">
        <v>1</v>
      </c>
      <c r="N15">
        <v>2</v>
      </c>
      <c r="O15">
        <v>9</v>
      </c>
    </row>
    <row r="16" spans="1:15" x14ac:dyDescent="0.25">
      <c r="A16" t="s">
        <v>64</v>
      </c>
      <c r="B16">
        <v>56803</v>
      </c>
      <c r="C16">
        <v>71</v>
      </c>
      <c r="D16">
        <v>49</v>
      </c>
      <c r="E16">
        <v>5</v>
      </c>
      <c r="F16">
        <v>7</v>
      </c>
      <c r="G16">
        <v>8</v>
      </c>
      <c r="H16">
        <v>2</v>
      </c>
      <c r="I16">
        <v>9</v>
      </c>
      <c r="J16">
        <v>4</v>
      </c>
      <c r="K16">
        <v>5</v>
      </c>
      <c r="L16">
        <v>1</v>
      </c>
      <c r="M16">
        <v>1</v>
      </c>
      <c r="N16">
        <v>2</v>
      </c>
      <c r="O16">
        <v>5</v>
      </c>
    </row>
    <row r="17" spans="1:15" x14ac:dyDescent="0.25">
      <c r="A17" t="s">
        <v>65</v>
      </c>
      <c r="B17">
        <v>50129</v>
      </c>
      <c r="C17">
        <v>73</v>
      </c>
      <c r="D17">
        <v>57</v>
      </c>
      <c r="E17">
        <v>9</v>
      </c>
      <c r="F17">
        <v>4</v>
      </c>
      <c r="G17">
        <v>11</v>
      </c>
      <c r="H17">
        <v>7</v>
      </c>
      <c r="I17">
        <v>6</v>
      </c>
      <c r="J17">
        <v>7</v>
      </c>
      <c r="K17">
        <v>3</v>
      </c>
      <c r="L17">
        <v>1</v>
      </c>
      <c r="M17">
        <v>0</v>
      </c>
      <c r="N17">
        <v>1</v>
      </c>
      <c r="O17">
        <v>8</v>
      </c>
    </row>
    <row r="18" spans="1:15" x14ac:dyDescent="0.25">
      <c r="A18" t="s">
        <v>66</v>
      </c>
      <c r="B18">
        <v>107366</v>
      </c>
      <c r="C18">
        <v>112</v>
      </c>
      <c r="D18">
        <v>83</v>
      </c>
      <c r="E18">
        <v>13</v>
      </c>
      <c r="F18">
        <v>8</v>
      </c>
      <c r="G18">
        <v>15</v>
      </c>
      <c r="H18">
        <v>10</v>
      </c>
      <c r="I18">
        <v>7</v>
      </c>
      <c r="J18">
        <v>5</v>
      </c>
      <c r="K18">
        <v>10</v>
      </c>
      <c r="L18">
        <v>4</v>
      </c>
      <c r="M18">
        <v>0</v>
      </c>
      <c r="N18">
        <v>5</v>
      </c>
      <c r="O18">
        <v>6</v>
      </c>
    </row>
    <row r="19" spans="1:15" x14ac:dyDescent="0.25">
      <c r="A19" t="s">
        <v>67</v>
      </c>
      <c r="B19">
        <v>25157</v>
      </c>
      <c r="C19">
        <v>19</v>
      </c>
      <c r="D19">
        <v>14</v>
      </c>
      <c r="E19">
        <v>1</v>
      </c>
      <c r="F19">
        <v>1</v>
      </c>
      <c r="G19">
        <v>3</v>
      </c>
      <c r="H19">
        <v>0</v>
      </c>
      <c r="I19">
        <v>3</v>
      </c>
      <c r="J19">
        <v>3</v>
      </c>
      <c r="K19">
        <v>0</v>
      </c>
      <c r="L19">
        <v>3</v>
      </c>
      <c r="M19">
        <v>0</v>
      </c>
      <c r="N19">
        <v>0</v>
      </c>
      <c r="O19">
        <v>0</v>
      </c>
    </row>
    <row r="20" spans="1:15" x14ac:dyDescent="0.25">
      <c r="A20" t="s">
        <v>68</v>
      </c>
      <c r="B20">
        <v>28361</v>
      </c>
      <c r="C20">
        <v>26</v>
      </c>
      <c r="D20">
        <v>21</v>
      </c>
      <c r="E20">
        <v>3</v>
      </c>
      <c r="F20">
        <v>3</v>
      </c>
      <c r="G20">
        <v>3</v>
      </c>
      <c r="H20">
        <v>1</v>
      </c>
      <c r="I20">
        <v>5</v>
      </c>
      <c r="J20">
        <v>3</v>
      </c>
      <c r="K20">
        <v>2</v>
      </c>
      <c r="L20">
        <v>1</v>
      </c>
      <c r="M20">
        <v>0</v>
      </c>
      <c r="N20">
        <v>0</v>
      </c>
      <c r="O20">
        <v>0</v>
      </c>
    </row>
    <row r="21" spans="1:15" x14ac:dyDescent="0.25">
      <c r="A21" t="s">
        <v>69</v>
      </c>
      <c r="B21">
        <v>19558</v>
      </c>
      <c r="C21">
        <v>14</v>
      </c>
      <c r="D21">
        <v>12</v>
      </c>
      <c r="E21">
        <v>3</v>
      </c>
      <c r="F21">
        <v>0</v>
      </c>
      <c r="G21">
        <v>2</v>
      </c>
      <c r="H21">
        <v>1</v>
      </c>
      <c r="I21">
        <v>1</v>
      </c>
      <c r="J21">
        <v>2</v>
      </c>
      <c r="K21">
        <v>0</v>
      </c>
      <c r="L21">
        <v>1</v>
      </c>
      <c r="M21">
        <v>0</v>
      </c>
      <c r="N21">
        <v>1</v>
      </c>
      <c r="O21">
        <v>1</v>
      </c>
    </row>
    <row r="22" spans="1:15" x14ac:dyDescent="0.25">
      <c r="A22" t="s">
        <v>70</v>
      </c>
      <c r="B22">
        <v>20754</v>
      </c>
      <c r="C22">
        <v>15</v>
      </c>
      <c r="D22">
        <v>13</v>
      </c>
      <c r="E22">
        <v>1</v>
      </c>
      <c r="F22">
        <v>1</v>
      </c>
      <c r="G22">
        <v>2</v>
      </c>
      <c r="H22">
        <v>2</v>
      </c>
      <c r="I22">
        <v>2</v>
      </c>
      <c r="J22">
        <v>2</v>
      </c>
      <c r="K22">
        <v>0</v>
      </c>
      <c r="L22">
        <v>1</v>
      </c>
      <c r="M22">
        <v>0</v>
      </c>
      <c r="N22">
        <v>1</v>
      </c>
      <c r="O22">
        <v>1</v>
      </c>
    </row>
    <row r="23" spans="1:15" x14ac:dyDescent="0.25">
      <c r="A23" t="s">
        <v>63</v>
      </c>
      <c r="B23">
        <v>38952</v>
      </c>
      <c r="C23">
        <v>18</v>
      </c>
      <c r="D23">
        <v>15</v>
      </c>
      <c r="E23">
        <v>3</v>
      </c>
      <c r="F23">
        <v>4</v>
      </c>
      <c r="G23">
        <v>3</v>
      </c>
      <c r="H23">
        <v>0</v>
      </c>
      <c r="I23">
        <v>1</v>
      </c>
      <c r="J23">
        <v>0</v>
      </c>
      <c r="K23">
        <v>2</v>
      </c>
      <c r="L23">
        <v>1</v>
      </c>
      <c r="M23">
        <v>0</v>
      </c>
      <c r="N23">
        <v>0</v>
      </c>
      <c r="O23">
        <v>1</v>
      </c>
    </row>
    <row r="24" spans="1:15" x14ac:dyDescent="0.25">
      <c r="A24" t="s">
        <v>71</v>
      </c>
      <c r="B24">
        <v>20831</v>
      </c>
      <c r="C24">
        <v>18</v>
      </c>
      <c r="D24">
        <v>13</v>
      </c>
      <c r="E24">
        <v>2</v>
      </c>
      <c r="F24">
        <v>3</v>
      </c>
      <c r="G24">
        <v>0</v>
      </c>
      <c r="H24">
        <v>0</v>
      </c>
      <c r="I24">
        <v>3</v>
      </c>
      <c r="J24">
        <v>2</v>
      </c>
      <c r="K24">
        <v>2</v>
      </c>
      <c r="L24">
        <v>0</v>
      </c>
      <c r="M24">
        <v>0</v>
      </c>
      <c r="N24">
        <v>0</v>
      </c>
      <c r="O24">
        <v>1</v>
      </c>
    </row>
    <row r="25" spans="1:15" x14ac:dyDescent="0.25">
      <c r="A25" t="s">
        <v>72</v>
      </c>
      <c r="B25">
        <v>24364</v>
      </c>
      <c r="C25">
        <v>37</v>
      </c>
      <c r="D25">
        <v>25</v>
      </c>
      <c r="E25">
        <v>1</v>
      </c>
      <c r="F25">
        <v>5</v>
      </c>
      <c r="G25">
        <v>3</v>
      </c>
      <c r="H25">
        <v>8</v>
      </c>
      <c r="I25">
        <v>2</v>
      </c>
      <c r="J25">
        <v>1</v>
      </c>
      <c r="K25">
        <v>1</v>
      </c>
      <c r="L25">
        <v>1</v>
      </c>
      <c r="M25">
        <v>0</v>
      </c>
      <c r="N25">
        <v>0</v>
      </c>
      <c r="O25">
        <v>3</v>
      </c>
    </row>
    <row r="26" spans="1:15" x14ac:dyDescent="0.25">
      <c r="A26" t="s">
        <v>73</v>
      </c>
      <c r="B26">
        <v>39083</v>
      </c>
      <c r="C26">
        <v>23</v>
      </c>
      <c r="D26">
        <v>14</v>
      </c>
      <c r="E26">
        <v>2</v>
      </c>
      <c r="F26">
        <v>4</v>
      </c>
      <c r="G26">
        <v>1</v>
      </c>
      <c r="H26">
        <v>1</v>
      </c>
      <c r="I26">
        <v>2</v>
      </c>
      <c r="J26">
        <v>1</v>
      </c>
      <c r="K26">
        <v>1</v>
      </c>
      <c r="L26">
        <v>2</v>
      </c>
      <c r="M26">
        <v>0</v>
      </c>
      <c r="N26">
        <v>0</v>
      </c>
      <c r="O26">
        <v>0</v>
      </c>
    </row>
    <row r="27" spans="1:15" x14ac:dyDescent="0.25">
      <c r="A27" t="s">
        <v>61</v>
      </c>
      <c r="B27">
        <v>5023991</v>
      </c>
      <c r="C27">
        <v>13352</v>
      </c>
      <c r="D27">
        <v>9528</v>
      </c>
      <c r="E27">
        <v>1182</v>
      </c>
      <c r="F27">
        <v>1277</v>
      </c>
      <c r="G27">
        <v>1075</v>
      </c>
      <c r="H27">
        <v>932</v>
      </c>
      <c r="I27">
        <v>975</v>
      </c>
      <c r="J27">
        <v>1003</v>
      </c>
      <c r="K27">
        <v>904</v>
      </c>
      <c r="L27">
        <v>611</v>
      </c>
      <c r="M27">
        <v>341</v>
      </c>
      <c r="N27">
        <v>310</v>
      </c>
      <c r="O27">
        <v>918</v>
      </c>
    </row>
    <row r="29" spans="1:15" x14ac:dyDescent="0.25">
      <c r="A29" t="s">
        <v>100</v>
      </c>
    </row>
    <row r="31" spans="1:15" x14ac:dyDescent="0.25">
      <c r="A31" s="3" t="s">
        <v>22</v>
      </c>
      <c r="B31" s="3" t="s">
        <v>23</v>
      </c>
      <c r="C31" s="3" t="s">
        <v>24</v>
      </c>
      <c r="D31" s="3" t="s">
        <v>25</v>
      </c>
      <c r="E31" s="3" t="s">
        <v>26</v>
      </c>
      <c r="F31" s="3" t="s">
        <v>27</v>
      </c>
      <c r="G31" s="3" t="s">
        <v>28</v>
      </c>
      <c r="H31" s="3" t="s">
        <v>29</v>
      </c>
      <c r="I31" s="3" t="s">
        <v>30</v>
      </c>
      <c r="J31" s="3" t="s">
        <v>31</v>
      </c>
      <c r="K31" s="3" t="s">
        <v>32</v>
      </c>
      <c r="L31" s="3" t="s">
        <v>33</v>
      </c>
    </row>
    <row r="32" spans="1:15" x14ac:dyDescent="0.25">
      <c r="A32" t="s">
        <v>75</v>
      </c>
      <c r="B32">
        <f t="shared" ref="B32:B42" si="0">E3-E15</f>
        <v>696</v>
      </c>
      <c r="C32">
        <f t="shared" ref="C32:C42" si="1">F3-F15</f>
        <v>674</v>
      </c>
      <c r="D32">
        <f t="shared" ref="D32:D42" si="2">G3-G15</f>
        <v>593</v>
      </c>
      <c r="E32">
        <f t="shared" ref="E32:E42" si="3">H3-H15</f>
        <v>466</v>
      </c>
      <c r="F32">
        <f t="shared" ref="F32:F42" si="4">I3-I15</f>
        <v>498</v>
      </c>
      <c r="G32">
        <f t="shared" ref="G32:G42" si="5">J3-J15</f>
        <v>448</v>
      </c>
      <c r="H32">
        <f t="shared" ref="H32:H42" si="6">K3-K15</f>
        <v>419</v>
      </c>
      <c r="I32">
        <f t="shared" ref="I32:I42" si="7">L3-L15</f>
        <v>265</v>
      </c>
      <c r="J32">
        <f t="shared" ref="J32:J42" si="8">M3-M15</f>
        <v>130</v>
      </c>
      <c r="K32">
        <f t="shared" ref="K32:K42" si="9">N3-N15</f>
        <v>127</v>
      </c>
      <c r="L32">
        <f t="shared" ref="L32:L42" si="10">O3-O15</f>
        <v>362</v>
      </c>
    </row>
    <row r="33" spans="1:12" x14ac:dyDescent="0.25">
      <c r="A33" t="s">
        <v>37</v>
      </c>
      <c r="B33">
        <f t="shared" si="0"/>
        <v>48</v>
      </c>
      <c r="C33">
        <f t="shared" si="1"/>
        <v>60</v>
      </c>
      <c r="D33">
        <f t="shared" si="2"/>
        <v>42</v>
      </c>
      <c r="E33">
        <f t="shared" si="3"/>
        <v>49</v>
      </c>
      <c r="F33">
        <f t="shared" si="4"/>
        <v>39</v>
      </c>
      <c r="G33">
        <f t="shared" si="5"/>
        <v>52</v>
      </c>
      <c r="H33">
        <f t="shared" si="6"/>
        <v>48</v>
      </c>
      <c r="I33">
        <f t="shared" si="7"/>
        <v>37</v>
      </c>
      <c r="J33">
        <f t="shared" si="8"/>
        <v>17</v>
      </c>
      <c r="K33">
        <f t="shared" si="9"/>
        <v>16</v>
      </c>
      <c r="L33">
        <f t="shared" si="10"/>
        <v>29</v>
      </c>
    </row>
    <row r="34" spans="1:12" x14ac:dyDescent="0.25">
      <c r="A34" t="s">
        <v>76</v>
      </c>
      <c r="B34">
        <f t="shared" si="0"/>
        <v>92</v>
      </c>
      <c r="C34">
        <f t="shared" si="1"/>
        <v>105</v>
      </c>
      <c r="D34">
        <f t="shared" si="2"/>
        <v>79</v>
      </c>
      <c r="E34">
        <f t="shared" si="3"/>
        <v>96</v>
      </c>
      <c r="F34">
        <f t="shared" si="4"/>
        <v>106</v>
      </c>
      <c r="G34">
        <f t="shared" si="5"/>
        <v>115</v>
      </c>
      <c r="H34">
        <f t="shared" si="6"/>
        <v>93</v>
      </c>
      <c r="I34">
        <f t="shared" si="7"/>
        <v>65</v>
      </c>
      <c r="J34">
        <f t="shared" si="8"/>
        <v>40</v>
      </c>
      <c r="K34">
        <f t="shared" si="9"/>
        <v>27</v>
      </c>
      <c r="L34">
        <f t="shared" si="10"/>
        <v>106</v>
      </c>
    </row>
    <row r="35" spans="1:12" x14ac:dyDescent="0.25">
      <c r="A35" t="s">
        <v>38</v>
      </c>
      <c r="B35">
        <f t="shared" si="0"/>
        <v>184</v>
      </c>
      <c r="C35">
        <f t="shared" si="1"/>
        <v>225</v>
      </c>
      <c r="D35">
        <f t="shared" si="2"/>
        <v>169</v>
      </c>
      <c r="E35">
        <f t="shared" si="3"/>
        <v>147</v>
      </c>
      <c r="F35">
        <f t="shared" si="4"/>
        <v>146</v>
      </c>
      <c r="G35">
        <f t="shared" si="5"/>
        <v>141</v>
      </c>
      <c r="H35">
        <f t="shared" si="6"/>
        <v>117</v>
      </c>
      <c r="I35">
        <f t="shared" si="7"/>
        <v>86</v>
      </c>
      <c r="J35">
        <f t="shared" si="8"/>
        <v>53</v>
      </c>
      <c r="K35">
        <f t="shared" si="9"/>
        <v>49</v>
      </c>
      <c r="L35">
        <f t="shared" si="10"/>
        <v>211</v>
      </c>
    </row>
    <row r="36" spans="1:12" x14ac:dyDescent="0.25">
      <c r="A36" t="s">
        <v>40</v>
      </c>
      <c r="B36">
        <f t="shared" si="0"/>
        <v>8</v>
      </c>
      <c r="C36">
        <f t="shared" si="1"/>
        <v>22</v>
      </c>
      <c r="D36">
        <f t="shared" si="2"/>
        <v>18</v>
      </c>
      <c r="E36">
        <f t="shared" si="3"/>
        <v>25</v>
      </c>
      <c r="F36">
        <f t="shared" si="4"/>
        <v>35</v>
      </c>
      <c r="G36">
        <f t="shared" si="5"/>
        <v>54</v>
      </c>
      <c r="H36">
        <f t="shared" si="6"/>
        <v>50</v>
      </c>
      <c r="I36">
        <f t="shared" si="7"/>
        <v>27</v>
      </c>
      <c r="J36">
        <f t="shared" si="8"/>
        <v>20</v>
      </c>
      <c r="K36">
        <f t="shared" si="9"/>
        <v>17</v>
      </c>
      <c r="L36">
        <f t="shared" si="10"/>
        <v>38</v>
      </c>
    </row>
    <row r="37" spans="1:12" x14ac:dyDescent="0.25">
      <c r="A37" t="s">
        <v>41</v>
      </c>
      <c r="B37">
        <f t="shared" si="0"/>
        <v>22</v>
      </c>
      <c r="C37">
        <f t="shared" si="1"/>
        <v>44</v>
      </c>
      <c r="D37">
        <f t="shared" si="2"/>
        <v>42</v>
      </c>
      <c r="E37">
        <f t="shared" si="3"/>
        <v>26</v>
      </c>
      <c r="F37">
        <f t="shared" si="4"/>
        <v>29</v>
      </c>
      <c r="G37">
        <f t="shared" si="5"/>
        <v>34</v>
      </c>
      <c r="H37">
        <f t="shared" si="6"/>
        <v>33</v>
      </c>
      <c r="I37">
        <f t="shared" si="7"/>
        <v>31</v>
      </c>
      <c r="J37">
        <f t="shared" si="8"/>
        <v>14</v>
      </c>
      <c r="K37">
        <f t="shared" si="9"/>
        <v>13</v>
      </c>
      <c r="L37">
        <f t="shared" si="10"/>
        <v>36</v>
      </c>
    </row>
    <row r="38" spans="1:12" x14ac:dyDescent="0.25">
      <c r="A38" t="s">
        <v>6</v>
      </c>
      <c r="B38">
        <f t="shared" si="0"/>
        <v>2</v>
      </c>
      <c r="C38">
        <f t="shared" si="1"/>
        <v>5</v>
      </c>
      <c r="D38">
        <f t="shared" si="2"/>
        <v>7</v>
      </c>
      <c r="E38">
        <f t="shared" si="3"/>
        <v>11</v>
      </c>
      <c r="F38">
        <f t="shared" si="4"/>
        <v>7</v>
      </c>
      <c r="G38">
        <f t="shared" si="5"/>
        <v>13</v>
      </c>
      <c r="H38">
        <f t="shared" si="6"/>
        <v>15</v>
      </c>
      <c r="I38">
        <f t="shared" si="7"/>
        <v>10</v>
      </c>
      <c r="J38">
        <f t="shared" si="8"/>
        <v>11</v>
      </c>
      <c r="K38">
        <f t="shared" si="9"/>
        <v>8</v>
      </c>
      <c r="L38">
        <f t="shared" si="10"/>
        <v>10</v>
      </c>
    </row>
    <row r="39" spans="1:12" x14ac:dyDescent="0.25">
      <c r="A39" t="s">
        <v>42</v>
      </c>
      <c r="B39">
        <f t="shared" si="0"/>
        <v>5</v>
      </c>
      <c r="C39">
        <f t="shared" si="1"/>
        <v>2</v>
      </c>
      <c r="D39">
        <f t="shared" si="2"/>
        <v>10</v>
      </c>
      <c r="E39">
        <f t="shared" si="3"/>
        <v>5</v>
      </c>
      <c r="F39">
        <f t="shared" si="4"/>
        <v>7</v>
      </c>
      <c r="G39">
        <f t="shared" si="5"/>
        <v>12</v>
      </c>
      <c r="H39">
        <f t="shared" si="6"/>
        <v>7</v>
      </c>
      <c r="I39">
        <f t="shared" si="7"/>
        <v>6</v>
      </c>
      <c r="J39">
        <f t="shared" si="8"/>
        <v>3</v>
      </c>
      <c r="K39">
        <f t="shared" si="9"/>
        <v>2</v>
      </c>
      <c r="L39">
        <f t="shared" si="10"/>
        <v>10</v>
      </c>
    </row>
    <row r="40" spans="1:12" x14ac:dyDescent="0.25">
      <c r="A40" t="s">
        <v>39</v>
      </c>
      <c r="B40">
        <f t="shared" si="0"/>
        <v>16</v>
      </c>
      <c r="C40">
        <f t="shared" si="1"/>
        <v>22</v>
      </c>
      <c r="D40">
        <f t="shared" si="2"/>
        <v>12</v>
      </c>
      <c r="E40">
        <f t="shared" si="3"/>
        <v>15</v>
      </c>
      <c r="F40">
        <f t="shared" si="4"/>
        <v>17</v>
      </c>
      <c r="G40">
        <f t="shared" si="5"/>
        <v>18</v>
      </c>
      <c r="H40">
        <f t="shared" si="6"/>
        <v>28</v>
      </c>
      <c r="I40">
        <f t="shared" si="7"/>
        <v>20</v>
      </c>
      <c r="J40">
        <f t="shared" si="8"/>
        <v>12</v>
      </c>
      <c r="K40">
        <f t="shared" si="9"/>
        <v>13</v>
      </c>
      <c r="L40">
        <f t="shared" si="10"/>
        <v>28</v>
      </c>
    </row>
    <row r="41" spans="1:12" x14ac:dyDescent="0.25">
      <c r="A41" t="s">
        <v>11</v>
      </c>
      <c r="B41">
        <f t="shared" si="0"/>
        <v>26</v>
      </c>
      <c r="C41">
        <f t="shared" si="1"/>
        <v>18</v>
      </c>
      <c r="D41">
        <f t="shared" si="2"/>
        <v>19</v>
      </c>
      <c r="E41">
        <f t="shared" si="3"/>
        <v>27</v>
      </c>
      <c r="F41">
        <f t="shared" si="4"/>
        <v>20</v>
      </c>
      <c r="G41">
        <f t="shared" si="5"/>
        <v>28</v>
      </c>
      <c r="H41">
        <f t="shared" si="6"/>
        <v>29</v>
      </c>
      <c r="I41">
        <f t="shared" si="7"/>
        <v>15</v>
      </c>
      <c r="J41">
        <f t="shared" si="8"/>
        <v>13</v>
      </c>
      <c r="K41">
        <f t="shared" si="9"/>
        <v>13</v>
      </c>
      <c r="L41">
        <f t="shared" si="10"/>
        <v>20</v>
      </c>
    </row>
    <row r="42" spans="1:12" x14ac:dyDescent="0.25">
      <c r="A42" t="s">
        <v>15</v>
      </c>
      <c r="B42">
        <f t="shared" si="0"/>
        <v>50</v>
      </c>
      <c r="C42">
        <f t="shared" si="1"/>
        <v>43</v>
      </c>
      <c r="D42">
        <f t="shared" si="2"/>
        <v>38</v>
      </c>
      <c r="E42">
        <f t="shared" si="3"/>
        <v>39</v>
      </c>
      <c r="F42">
        <f t="shared" si="4"/>
        <v>24</v>
      </c>
      <c r="G42">
        <f t="shared" si="5"/>
        <v>53</v>
      </c>
      <c r="H42">
        <f t="shared" si="6"/>
        <v>24</v>
      </c>
      <c r="I42">
        <f t="shared" si="7"/>
        <v>31</v>
      </c>
      <c r="J42">
        <f t="shared" si="8"/>
        <v>23</v>
      </c>
      <c r="K42">
        <f t="shared" si="9"/>
        <v>19</v>
      </c>
      <c r="L42">
        <f t="shared" si="10"/>
        <v>41</v>
      </c>
    </row>
    <row r="43" spans="1:12" x14ac:dyDescent="0.25">
      <c r="A43" t="s">
        <v>44</v>
      </c>
      <c r="B43">
        <f t="shared" ref="B43:L43" si="11">E27-SUM(B32:B42)-B44</f>
        <v>27</v>
      </c>
      <c r="C43">
        <f t="shared" si="11"/>
        <v>25</v>
      </c>
      <c r="D43">
        <f t="shared" si="11"/>
        <v>33</v>
      </c>
      <c r="E43">
        <f t="shared" si="11"/>
        <v>19</v>
      </c>
      <c r="F43">
        <f t="shared" si="11"/>
        <v>29</v>
      </c>
      <c r="G43">
        <f t="shared" si="11"/>
        <v>19</v>
      </c>
      <c r="H43">
        <f t="shared" si="11"/>
        <v>15</v>
      </c>
      <c r="I43">
        <f t="shared" si="11"/>
        <v>9</v>
      </c>
      <c r="J43">
        <f t="shared" si="11"/>
        <v>0</v>
      </c>
      <c r="K43">
        <f t="shared" si="11"/>
        <v>6</v>
      </c>
      <c r="L43">
        <f t="shared" si="11"/>
        <v>17</v>
      </c>
    </row>
    <row r="44" spans="1:12" x14ac:dyDescent="0.25">
      <c r="A44" t="s">
        <v>43</v>
      </c>
      <c r="B44">
        <f t="shared" ref="B44:L44" si="12">E14-E26</f>
        <v>6</v>
      </c>
      <c r="C44">
        <f t="shared" si="12"/>
        <v>32</v>
      </c>
      <c r="D44">
        <f t="shared" si="12"/>
        <v>13</v>
      </c>
      <c r="E44">
        <f t="shared" si="12"/>
        <v>7</v>
      </c>
      <c r="F44">
        <f t="shared" si="12"/>
        <v>18</v>
      </c>
      <c r="G44">
        <f t="shared" si="12"/>
        <v>16</v>
      </c>
      <c r="H44">
        <f t="shared" si="12"/>
        <v>26</v>
      </c>
      <c r="I44">
        <f t="shared" si="12"/>
        <v>9</v>
      </c>
      <c r="J44">
        <f t="shared" si="12"/>
        <v>5</v>
      </c>
      <c r="K44">
        <f t="shared" si="12"/>
        <v>0</v>
      </c>
      <c r="L44">
        <f t="shared" si="12"/>
        <v>10</v>
      </c>
    </row>
    <row r="45" spans="1:12" x14ac:dyDescent="0.25">
      <c r="A45" t="s">
        <v>78</v>
      </c>
      <c r="B45">
        <f>SUM(B32:B44)</f>
        <v>1182</v>
      </c>
      <c r="C45">
        <f t="shared" ref="C45:L45" si="13">SUM(C32:C44)</f>
        <v>1277</v>
      </c>
      <c r="D45">
        <f t="shared" si="13"/>
        <v>1075</v>
      </c>
      <c r="E45">
        <f t="shared" si="13"/>
        <v>932</v>
      </c>
      <c r="F45">
        <f t="shared" si="13"/>
        <v>975</v>
      </c>
      <c r="G45">
        <f t="shared" si="13"/>
        <v>1003</v>
      </c>
      <c r="H45">
        <f t="shared" si="13"/>
        <v>904</v>
      </c>
      <c r="I45">
        <f t="shared" si="13"/>
        <v>611</v>
      </c>
      <c r="J45">
        <f t="shared" si="13"/>
        <v>341</v>
      </c>
      <c r="K45">
        <f t="shared" si="13"/>
        <v>310</v>
      </c>
      <c r="L45">
        <f t="shared" si="13"/>
        <v>918</v>
      </c>
    </row>
    <row r="48" spans="1:12" x14ac:dyDescent="0.25">
      <c r="A48" s="21"/>
      <c r="B48" s="22">
        <v>2014</v>
      </c>
      <c r="C48" s="22">
        <v>2015</v>
      </c>
      <c r="D48" s="22">
        <v>2016</v>
      </c>
      <c r="E48" s="22">
        <v>2017</v>
      </c>
      <c r="F48" s="22">
        <v>2018</v>
      </c>
      <c r="G48" s="22">
        <v>2019</v>
      </c>
      <c r="H48" s="22">
        <v>2020</v>
      </c>
      <c r="I48" s="22">
        <v>2021</v>
      </c>
      <c r="J48" s="22">
        <v>2022</v>
      </c>
      <c r="K48" s="22">
        <v>2023</v>
      </c>
      <c r="L48" s="23">
        <v>2024</v>
      </c>
    </row>
    <row r="49" spans="1:12" x14ac:dyDescent="0.25">
      <c r="A49" s="24" t="s">
        <v>96</v>
      </c>
      <c r="B49" s="25">
        <f>B45</f>
        <v>1182</v>
      </c>
      <c r="C49" s="25">
        <f t="shared" ref="C49:L49" si="14">C45</f>
        <v>1277</v>
      </c>
      <c r="D49" s="25">
        <f t="shared" si="14"/>
        <v>1075</v>
      </c>
      <c r="E49" s="25">
        <f t="shared" si="14"/>
        <v>932</v>
      </c>
      <c r="F49" s="25">
        <f t="shared" si="14"/>
        <v>975</v>
      </c>
      <c r="G49" s="25">
        <f t="shared" si="14"/>
        <v>1003</v>
      </c>
      <c r="H49" s="25">
        <f t="shared" si="14"/>
        <v>904</v>
      </c>
      <c r="I49" s="25">
        <f t="shared" si="14"/>
        <v>611</v>
      </c>
      <c r="J49" s="25">
        <f t="shared" si="14"/>
        <v>341</v>
      </c>
      <c r="K49" s="25">
        <f t="shared" si="14"/>
        <v>310</v>
      </c>
      <c r="L49" s="26">
        <f t="shared" si="14"/>
        <v>918</v>
      </c>
    </row>
    <row r="50" spans="1:12" x14ac:dyDescent="0.25">
      <c r="A50" s="27" t="s">
        <v>97</v>
      </c>
      <c r="B50" s="28">
        <f>'V2-Embase-Results'!B45</f>
        <v>2141</v>
      </c>
      <c r="C50" s="28">
        <f>'V2-Embase-Results'!C45</f>
        <v>2222</v>
      </c>
      <c r="D50" s="28">
        <f>'V2-Embase-Results'!D45</f>
        <v>1971</v>
      </c>
      <c r="E50" s="28">
        <f>'V2-Embase-Results'!E45</f>
        <v>1879</v>
      </c>
      <c r="F50" s="28">
        <f>'V2-Embase-Results'!F45</f>
        <v>2172</v>
      </c>
      <c r="G50" s="28">
        <f>'V2-Embase-Results'!G45</f>
        <v>2640</v>
      </c>
      <c r="H50" s="28">
        <f>'V2-Embase-Results'!H45</f>
        <v>3106</v>
      </c>
      <c r="I50" s="28">
        <f>'V2-Embase-Results'!I45</f>
        <v>3412</v>
      </c>
      <c r="J50" s="28">
        <f>'V2-Embase-Results'!J45</f>
        <v>3848</v>
      </c>
      <c r="K50" s="28">
        <f>'V2-Embase-Results'!K45</f>
        <v>3973</v>
      </c>
      <c r="L50" s="28">
        <f>'V2-Embase-Results'!L45</f>
        <v>4014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3 _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1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 G e o g r a p h y < / s t r i n g > < / k e y > < v a l u e > < i n t > 1 0 8 < / i n t > < / v a l u e > < / i t e m > < i t e m > < k e y > < s t r i n g > Y e a r < / s t r i n g > < / k e y > < v a l u e > < i n t > 6 5 < / i n t > < / v a l u e > < / i t e m > < i t e m > < k e y > < s t r i n g > V a l u e < / s t r i n g > < / k e y > < v a l u e > < i n t > 7 1 < / i n t > < / v a l u e > < / i t e m > < i t e m > < k e y > < s t r i n g > D a t a   S o u r c e < / s t r i n g > < / k e y > < v a l u e > < i n t > 1 1 8 < / i n t > < / v a l u e > < / i t e m > < / C o l u m n W i d t h s > < C o l u m n D i s p l a y I n d e x > < i t e m > < k e y > < s t r i n g > G e o g r a p h y 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 V a l u e < / s t r i n g > < / k e y > < v a l u e > < i n t > 2 < / i n t > < / v a l u e > < / i t e m > < i t e m > < k e y > < s t r i n g > D a t a   S o u r c e 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 T a b l e 3 _ 1 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l e 3 _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 V a l u e < / K e y > < / D i a g r a m O b j e c t K e y > < D i a g r a m O b j e c t K e y > < K e y > M e a s u r e s \ S u m   o f   V a l u e \ T a g I n f o \ F o r m u l a < / K e y > < / D i a g r a m O b j e c t K e y > < D i a g r a m O b j e c t K e y > < K e y > M e a s u r e s \ S u m   o f   V a l u e \ T a g I n f o \ V a l u e < / K e y > < / D i a g r a m O b j e c t K e y > < D i a g r a m O b j e c t K e y > < K e y > C o l u m n s \ G e o g r a p h y < / K e y > < / D i a g r a m O b j e c t K e y > < D i a g r a m O b j e c t K e y > < K e y > C o l u m n s \ Y e a r < / K e y > < / D i a g r a m O b j e c t K e y > < D i a g r a m O b j e c t K e y > < K e y > C o l u m n s \ V a l u e < / K e y > < / D i a g r a m O b j e c t K e y > < D i a g r a m O b j e c t K e y > < K e y > C o l u m n s \ D a t a   S o u r c e < / K e y > < / D i a g r a m O b j e c t K e y > < D i a g r a m O b j e c t K e y > < K e y > L i n k s \ & l t ; C o l u m n s \ S u m   o f   V a l u e & g t ; - & l t ; M e a s u r e s \ V a l u e & g t ; < / K e y > < / D i a g r a m O b j e c t K e y > < D i a g r a m O b j e c t K e y > < K e y > L i n k s \ & l t ; C o l u m n s \ S u m   o f   V a l u e & g t ; - & l t ; M e a s u r e s \ V a l u e & g t ; \ C O L U M N < / K e y > < / D i a g r a m O b j e c t K e y > < D i a g r a m O b j e c t K e y > < K e y > L i n k s \ & l t ; C o l u m n s \ S u m   o f   V a l u e & g t ; - & l t ; M e a s u r e s \ V a l u e & g t ; \ M E A S U R E 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 V a l u e 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 C o l u m n s \ G e o g r a p h y 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 S o u r c e 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 V a l u e   2 < / K e y > < / D i a g r a m O b j e c t K e y > < D i a g r a m O b j e c t K e y > < K e y > M e a s u r e s \ S u m   o f   V a l u e   2 \ T a g I n f o \ F o r m u l a < / K e y > < / D i a g r a m O b j e c t K e y > < D i a g r a m O b j e c t K e y > < K e y > M e a s u r e s \ S u m   o f   V a l u e   2 \ T a g I n f o \ V a l u e < / K e y > < / D i a g r a m O b j e c t K e y > < D i a g r a m O b j e c t K e y > < K e y > C o l u m n s \ P o p u l a t i o n < / K e y > < / D i a g r a m O b j e c t K e y > < D i a g r a m O b j e c t K e y > < K e y > C o l u m n s \ Y e a r < / K e y > < / D i a g r a m O b j e c t K e y > < D i a g r a m O b j e c t K e y > < K e y > C o l u m n s \ V a l u e < / K e y > < / D i a g r a m O b j e c t K e y > < D i a g r a m O b j e c t K e y > < K e y > C o l u m n s \ D a t a   S o u r c e < / K e y > < / D i a g r a m O b j e c t K e y > < D i a g r a m O b j e c t K e y > < K e y > L i n k s \ & l t ; C o l u m n s \ S u m   o f   V a l u e   2 & g t ; - & l t ; M e a s u r e s \ V a l u e & g t ; < / K e y > < / D i a g r a m O b j e c t K e y > < D i a g r a m O b j e c t K e y > < K e y > L i n k s \ & l t ; C o l u m n s \ S u m   o f   V a l u e   2 & g t ; - & l t ; M e a s u r e s \ V a l u e & g t ; \ C O L U M N < / K e y > < / D i a g r a m O b j e c t K e y > < D i a g r a m O b j e c t K e y > < K e y > L i n k s \ & l t ; C o l u m n s \ S u m   o f   V a l u e   2 & g t ; - & l t ; M e a s u r e s \ V a l u e & g t ; \ M E A S U R E 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 V a l u e 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 V a l u e 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 V a l u e 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 S o u r c e 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 V a l u e   2 & g t ; - & l t ; M e a s u r e s \ V a l u e & g t ; 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 V a l u e   2 & g t ; - & l t ; M e a s u r e s \ V a l u e & g t ; \ C O L U M N 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 V a l u e   2 & g t ; - & l t ; M e a s u r e s \ V a l u e & g t ; \ M E A S U R E 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  s t a n d a l o n e = " n o " ? > < D a t a M a s h u p   x m l n s = " h t t p : / / s c h e m a s . m i c r o s o f t . c o m / D a t a M a s h u p " > A A A A A J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E 8 S Q 5 q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q X m 6 Y Y G 2 + j D u D b 6 U C / Y A Q A A A P / / A w B Q S w M E F A A C A A g A A A A h A O O k X 4 C p A Q A A 6 R Q A A B M A A A B G b 3 J t d W x h c y 9 T Z W N 0 a W 9 u M S 5 t 7 J Z d a 8 I w F I b v C / 6 H E G 8 q F L H 1 Y x v D i 1 H G G A w H 0 2 0 M 8 a J 1 R 1 t s E 0 n T o R T / + 1 J j 1 u k i g 8 G 8 M b 0 p f f N x z n l z n t A M p j y m B A 3 l 2 7 2 2 r C w K G L y j U R A m 4 K E + S o D X L C S e I c 3 Z F I R y u 5 p C 0 v R z x o D w V 8 o W I a U L u 1 G M B 0 E K f S x X 4 s l m 7 F P C x Z S J I z e o Y z 8 K y L z c f L 0 E L H b a T m 2 O W E C y G W W p T 5 M 8 J e V g Z s t o T l H g O 6 B z F i y j N X Y Q F 2 O I w 4 p v H F R g r + V 2 h H h P e K / T L J c p t a t V e 1 r 1 Q q t e a t U r n e q 1 t K q r V T 2 t 2 t a q B 7 V t G l 8 + P p N l / E G 5 c P K R J G t x e o k 4 P / E l D c w q a 3 c T 7 Q P r v 5 m n 7 F I G K U u U C a p s V a g q T R W j 0 p c J i 9 T x D e c s D n N e h s E v Q Z I D r j J / A i K a R J O p H N j J 9 u 8 l l p 2 x F + k N A o a 3 1 s m Y Q h r k a Q g M 0 R l 6 E I t z B h k W L t a s m B x L p + r / + q 6 P k e 0 1 s M H A Y H D u G L Q N B g Y D g 0 H H Y G A w O F c M Z B e 7 7 t 8 J c F 3 D w G k Y 4 J E 4 5 W O 9 v x 2 t + u o H B 5 W 1 / 9 K 8 e 7 m d 7 u 7 u m r v b 3 N 3 m F 6 Z n M D A Y n B k G n w A A A P / / A w B Q S w E C L Q A U A A Y A C A A A A C E A K t 2 q Q N I A A A A 3 A Q A A E w A A A A A A A A A A A A A A A A A A A A A A W 0 N v b n R l b n R f V H l w Z X N d L n h t b F B L A Q I t A B Q A A g A I A A A A I Q A T x J D m r A A A A P Y A A A A S A A A A A A A A A A A A A A A A A A s D A A B D b 2 5 m a W c v U G F j a 2 F n Z S 5 4 b W x Q S w E C L Q A U A A I A C A A A A C E A 4 6 R f g K k B A A D p F A A A E w A A A A A A A A A A A A A A A A D n A w A A R m 9 y b X V s Y X M v U 2 V j d G l v b j E u b V B L B Q Y A A A A A A w A D A M I A A A D B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E E A A A A A A A A O Q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O V Q y M T o x M T o y M C 4 1 N T I 0 O T k y W i I v P j x F b n R y e S B U e X B l P S J G a W x s Q 2 9 s d W 1 u V H l w Z X M i I F Z h b H V l P S J z Q m d Z R C I v P j x F b n R y e S B U e X B l P S J G a W x s Q 2 9 s d W 1 u T m F t Z X M i I F Z h b H V l P S J z W y Z x d W 9 0 O 0 d l b 2 d y Y X B o e S Z x d W 9 0 O y w m c X V v d D t Z Z W F y J n F 1 b 3 Q 7 L C Z x d W 9 0 O 0 5 1 b W J l c i B v Z i B M Z W N 0 d X J l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d h Y 2 I 3 M z A t Y W Y w M y 0 0 Y z h i L W I 0 N T M t M T k 0 M D Y 5 N 2 Y z Y 2 U z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H Z W 9 n c m F w a H k s M H 0 m c X V v d D s s J n F 1 b 3 Q 7 U 2 V j d G l v b j E v V G F i b G U y L 0 F 1 d G 9 S Z W 1 v d m V k Q 2 9 s d W 1 u c z E u e 1 l l Y X I s M X 0 m c X V v d D s s J n F 1 b 3 Q 7 U 2 V j d G l v b j E v V G F i b G U y L 0 F 1 d G 9 S Z W 1 v d m V k Q 2 9 s d W 1 u c z E u e 0 5 1 b W J l c i B v Z i B M Z W N 0 d X J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I v Q X V 0 b 1 J l b W 9 2 Z W R D b 2 x 1 b W 5 z M S 5 7 R 2 V v Z 3 J h c G h 5 L D B 9 J n F 1 b 3 Q 7 L C Z x d W 9 0 O 1 N l Y 3 R p b 2 4 x L 1 R h Y m x l M i 9 B d X R v U m V t b 3 Z l Z E N v b H V t b n M x L n t Z Z W F y L D F 9 J n F 1 b 3 Q 7 L C Z x d W 9 0 O 1 N l Y 3 R p b 2 4 x L 1 R h Y m x l M i 9 B d X R v U m V t b 3 Z l Z E N v b H V t b n M x L n t O d W 1 i Z X I g b 2 Y g T G V j d H V y Z X M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l U M j E 6 M T E 6 M j A u N T U y N D k 5 M l o i L z 4 8 R W 5 0 c n k g V H l w Z T 0 i R m l s b E N v b H V t b l R 5 c G V z I i B W Y W x 1 Z T 0 i c 0 J n W U Q i L z 4 8 R W 5 0 c n k g V H l w Z T 0 i R m l s b E N v b H V t b k 5 h b W V z I i B W Y W x 1 Z T 0 i c 1 s m c X V v d D t H Z W 9 n c m F w a H k m c X V v d D s s J n F 1 b 3 Q 7 W W V h c i Z x d W 9 0 O y w m c X V v d D t O d W 1 i Z X I g b 2 Y g T G V j d H V y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4 O W R h M z c 0 L T U 1 N D g t N G F m M y 1 h Y W M 2 L W U 2 Z T E 5 M W U y N z l j Z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R 2 V v Z 3 J h c G h 5 L D B 9 J n F 1 b 3 Q 7 L C Z x d W 9 0 O 1 N l Y 3 R p b 2 4 x L 1 R h Y m x l M i 9 B d X R v U m V t b 3 Z l Z E N v b H V t b n M x L n t Z Z W F y L D F 9 J n F 1 b 3 Q 7 L C Z x d W 9 0 O 1 N l Y 3 R p b 2 4 x L 1 R h Y m x l M i 9 B d X R v U m V t b 3 Z l Z E N v b H V t b n M x L n t O d W 1 i Z X I g b 2 Y g T G V j d H V y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L 0 F 1 d G 9 S Z W 1 v d m V k Q 2 9 s d W 1 u c z E u e 0 d l b 2 d y Y X B o e S w w f S Z x d W 9 0 O y w m c X V v d D t T Z W N 0 a W 9 u M S 9 U Y W J s Z T I v Q X V 0 b 1 J l b W 9 2 Z W R D b 2 x 1 b W 5 z M S 5 7 W W V h c i w x f S Z x d W 9 0 O y w m c X V v d D t T Z W N 0 a W 9 u M S 9 U Y W J s Z T I v Q X V 0 b 1 J l b W 9 2 Z W R D b 2 x 1 b W 5 z M S 5 7 T n V t Y m V y I G 9 m I E x l Y 3 R 1 c m V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E 5 V D I x O j E x O j I w L j U 1 M j Q 5 O T J a I i 8 + P E V u d H J 5 I F R 5 c G U 9 I k Z p b G x D b 2 x 1 b W 5 U e X B l c y I g V m F s d W U 9 I n N C Z 1 l E I i 8 + P E V u d H J 5 I F R 5 c G U 9 I k Z p b G x D b 2 x 1 b W 5 O Y W 1 l c y I g V m F s d W U 9 I n N b J n F 1 b 3 Q 7 R 2 V v Z 3 J h c G h 5 J n F 1 b 3 Q 7 L C Z x d W 9 0 O 1 l l Y X I m c X V v d D s s J n F 1 b 3 Q 7 T n V t Y m V y I G 9 m I E x l Y 3 R 1 c m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M W Q 1 N j Q x Y i 0 3 Z D U 3 L T R m N G I t Y j U 2 M i 0 1 M T E y O G F i N m U x N W E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0 d l b 2 d y Y X B o e S w w f S Z x d W 9 0 O y w m c X V v d D t T Z W N 0 a W 9 u M S 9 U Y W J s Z T I v Q X V 0 b 1 J l b W 9 2 Z W R D b 2 x 1 b W 5 z M S 5 7 W W V h c i w x f S Z x d W 9 0 O y w m c X V v d D t T Z W N 0 a W 9 u M S 9 U Y W J s Z T I v Q X V 0 b 1 J l b W 9 2 Z W R D b 2 x 1 b W 5 z M S 5 7 T n V t Y m V y I G 9 m I E x l Y 3 R 1 c m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i 9 B d X R v U m V t b 3 Z l Z E N v b H V t b n M x L n t H Z W 9 n c m F w a H k s M H 0 m c X V v d D s s J n F 1 b 3 Q 7 U 2 V j d G l v b j E v V G F i b G U y L 0 F 1 d G 9 S Z W 1 v d m V k Q 2 9 s d W 1 u c z E u e 1 l l Y X I s M X 0 m c X V v d D s s J n F 1 b 3 Q 7 U 2 V j d G l v b j E v V G F i b G U y L 0 F 1 d G 9 S Z W 1 v d m V k Q 2 9 s d W 1 u c z E u e 0 5 1 b W J l c i B v Z i B M Z W N 0 d X J l c y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l U M j E 6 M T E 6 M j A u N T U y N D k 5 M l o i L z 4 8 R W 5 0 c n k g V H l w Z T 0 i R m l s b E N v b H V t b l R 5 c G V z I i B W Y W x 1 Z T 0 i c 0 J n W U Q i L z 4 8 R W 5 0 c n k g V H l w Z T 0 i R m l s b E N v b H V t b k 5 h b W V z I i B W Y W x 1 Z T 0 i c 1 s m c X V v d D t H Z W 9 n c m F w a H k m c X V v d D s s J n F 1 b 3 Q 7 W W V h c i Z x d W 9 0 O y w m c X V v d D t O d W 1 i Z X I g b 2 Y g T G V j d H V y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3 Z D h j N z Y 1 L T k z Y z k t N D l j M y 0 5 Z T k 0 L T E z O D Y x M T I 3 Y m N k N y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R 2 V v Z 3 J h c G h 5 L D B 9 J n F 1 b 3 Q 7 L C Z x d W 9 0 O 1 N l Y 3 R p b 2 4 x L 1 R h Y m x l M i 9 B d X R v U m V t b 3 Z l Z E N v b H V t b n M x L n t Z Z W F y L D F 9 J n F 1 b 3 Q 7 L C Z x d W 9 0 O 1 N l Y 3 R p b 2 4 x L 1 R h Y m x l M i 9 B d X R v U m V t b 3 Z l Z E N v b H V t b n M x L n t O d W 1 i Z X I g b 2 Y g T G V j d H V y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L 0 F 1 d G 9 S Z W 1 v d m V k Q 2 9 s d W 1 u c z E u e 0 d l b 2 d y Y X B o e S w w f S Z x d W 9 0 O y w m c X V v d D t T Z W N 0 a W 9 u M S 9 U Y W J s Z T I v Q X V 0 b 1 J l b W 9 2 Z W R D b 2 x 1 b W 5 z M S 5 7 W W V h c i w x f S Z x d W 9 0 O y w m c X V v d D t T Z W N 0 a W 9 u M S 9 U Y W J s Z T I v Q X V 0 b 1 J l b W 9 2 Z W R D b 2 x 1 b W 5 z M S 5 7 T n V t Y m V y I G 9 m I E x l Y 3 R 1 c m V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y M T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l U M j E 6 M z U 6 N D c u O T U 4 M j U w M V o i L z 4 8 R W 5 0 c n k g V H l w Z T 0 i R m l s b E N v b H V t b l R 5 c G V z I i B W Y W x 1 Z T 0 i c 0 J n W U Q i L z 4 8 R W 5 0 c n k g V H l w Z T 0 i R m l s b E N v b H V t b k 5 h b W V z I i B W Y W x 1 Z T 0 i c 1 s m c X V v d D t H Z W 9 n c m F w a H k m c X V v d D s s J n F 1 b 3 Q 7 W W V h c i Z x d W 9 0 O y w m c X V v d D t O d W 1 i Z X I g b 2 Y g T G V j d H V y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Q w M D Y 2 Z G N m L T d h N G Q t N D k w M C 0 5 N 2 V k L W V m N T c 1 M j U 1 M T k 5 M S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x M S 9 B d X R v U m V t b 3 Z l Z E N v b H V t b n M x L n t H Z W 9 n c m F w a H k s M H 0 m c X V v d D s s J n F 1 b 3 Q 7 U 2 V j d G l v b j E v V G F i b G U y M T E v Q X V 0 b 1 J l b W 9 2 Z W R D b 2 x 1 b W 5 z M S 5 7 W W V h c i w x f S Z x d W 9 0 O y w m c X V v d D t T Z W N 0 a W 9 u M S 9 U Y W J s Z T I x M S 9 B d X R v U m V t b 3 Z l Z E N v b H V t b n M x L n t O d W 1 i Z X I g b 2 Y g T G V j d H V y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M T E v Q X V 0 b 1 J l b W 9 2 Z W R D b 2 x 1 b W 5 z M S 5 7 R 2 V v Z 3 J h c G h 5 L D B 9 J n F 1 b 3 Q 7 L C Z x d W 9 0 O 1 N l Y 3 R p b 2 4 x L 1 R h Y m x l M j E x L 0 F 1 d G 9 S Z W 1 v d m V k Q 2 9 s d W 1 u c z E u e 1 l l Y X I s M X 0 m c X V v d D s s J n F 1 b 3 Q 7 U 2 V j d G l v b j E v V G F i b G U y M T E v Q X V 0 b 1 J l b W 9 2 Z W R D b 2 x 1 b W 5 z M S 5 7 T n V t Y m V y I G 9 m I E x l Y 3 R 1 c m V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I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l U M j E 6 M T E 6 M j A u N T U y N D k 5 M l o i L z 4 8 R W 5 0 c n k g V H l w Z T 0 i R m l s b E N v b H V t b l R 5 c G V z I i B W Y W x 1 Z T 0 i c 0 J n W U Q i L z 4 8 R W 5 0 c n k g V H l w Z T 0 i R m l s b E N v b H V t b k 5 h b W V z I i B W Y W x 1 Z T 0 i c 1 s m c X V v d D t H Z W 9 n c m F w a H k m c X V v d D s s J n F 1 b 3 Q 7 W W V h c i Z x d W 9 0 O y w m c X V v d D t O d W 1 i Z X I g b 2 Y g T G V j d H V y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k 5 N 2 N m M D B i L T Y y O W E t N G M 5 Z C 0 4 Z T U 3 L T k y M j N k Z G V j Z j Y 3 N y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R 2 V v Z 3 J h c G h 5 L D B 9 J n F 1 b 3 Q 7 L C Z x d W 9 0 O 1 N l Y 3 R p b 2 4 x L 1 R h Y m x l M i 9 B d X R v U m V t b 3 Z l Z E N v b H V t b n M x L n t Z Z W F y L D F 9 J n F 1 b 3 Q 7 L C Z x d W 9 0 O 1 N l Y 3 R p b 2 4 x L 1 R h Y m x l M i 9 B d X R v U m V t b 3 Z l Z E N v b H V t b n M x L n t O d W 1 i Z X I g b 2 Y g T G V j d H V y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L 0 F 1 d G 9 S Z W 1 v d m V k Q 2 9 s d W 1 u c z E u e 0 d l b 2 d y Y X B o e S w w f S Z x d W 9 0 O y w m c X V v d D t T Z W N 0 a W 9 u M S 9 U Y W J s Z T I v Q X V 0 b 1 J l b W 9 2 Z W R D b 2 x 1 b W 5 z M S 5 7 W W V h c i w x f S Z x d W 9 0 O y w m c X V v d D t T Z W N 0 a W 9 u M S 9 U Y W J s Z T I v Q X V 0 b 1 J l b W 9 2 Z W R D b 2 x 1 b W 5 z M S 5 7 T n V t Y m V y I G 9 m I E x l Y 3 R 1 c m V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y J T I w K D Y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E 5 V D I x O j E x O j I w L j U 1 M j Q 5 O T J a I i 8 + P E V u d H J 5 I F R 5 c G U 9 I k Z p b G x D b 2 x 1 b W 5 U e X B l c y I g V m F s d W U 9 I n N C Z 1 l E I i 8 + P E V u d H J 5 I F R 5 c G U 9 I k Z p b G x D b 2 x 1 b W 5 O Y W 1 l c y I g V m F s d W U 9 I n N b J n F 1 b 3 Q 7 R 2 V v Z 3 J h c G h 5 J n F 1 b 3 Q 7 L C Z x d W 9 0 O 1 l l Y X I m c X V v d D s s J n F 1 b 3 Q 7 T n V t Y m V y I G 9 m I E x l Y 3 R 1 c m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Y T R l N 2 I 5 N C 1 h Z D Q y L T Q y Y j k t O D N k Z S 1 i M T E z M T c y Y W J m M 2 M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0 d l b 2 d y Y X B o e S w w f S Z x d W 9 0 O y w m c X V v d D t T Z W N 0 a W 9 u M S 9 U Y W J s Z T I v Q X V 0 b 1 J l b W 9 2 Z W R D b 2 x 1 b W 5 z M S 5 7 W W V h c i w x f S Z x d W 9 0 O y w m c X V v d D t T Z W N 0 a W 9 u M S 9 U Y W J s Z T I v Q X V 0 b 1 J l b W 9 2 Z W R D b 2 x 1 b W 5 z M S 5 7 T n V t Y m V y I G 9 m I E x l Y 3 R 1 c m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i 9 B d X R v U m V t b 3 Z l Z E N v b H V t b n M x L n t H Z W 9 n c m F w a H k s M H 0 m c X V v d D s s J n F 1 b 3 Q 7 U 2 V j d G l v b j E v V G F i b G U y L 0 F 1 d G 9 S Z W 1 v d m V k Q 2 9 s d W 1 u c z E u e 1 l l Y X I s M X 0 m c X V v d D s s J n F 1 b 3 Q 7 U 2 V j d G l v b j E v V G F i b G U y L 0 F 1 d G 9 S Z W 1 v d m V k Q 2 9 s d W 1 u c z E u e 0 5 1 b W J l c i B v Z i B M Z W N 0 d X J l c y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L 1 V u c G l 2 b 3 R l Z C U y M E 9 u b H k l M j B T Z W x l Y 3 R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M i k v V W 5 w a X Z v d G V k J T I w T 2 5 s e S U y M F N l b G V j d G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I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U y M C g z K S 9 V b n B p d m 9 0 Z W Q l M j B P b m x 5 J T I w U 2 V s Z W N 0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M y k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U y M C g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Q p L 1 V u c G l 2 b 3 R l Z C U y M E 9 u b H k l M j B T Z W x l Y 3 R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U y M C g 0 K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M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x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M T E v V W 5 w a X Z v d G V k J T I w T 3 R o Z X I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x M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U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N S k v V W 5 w a X Z v d G V k J T I w T 2 5 s e S U y M F N l b G V j d G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U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N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N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U y M C g 2 K S 9 V b n B p d m 9 0 Z W Q l M j B P b m x 5 J T I w U 2 V s Z W N 0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N i k v U m V u Y W 1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o n E I I Y z 0 V P q A p m i K 1 z t a g A A A A A A g A A A A A A E G Y A A A A B A A A g A A A A d G T I B w L s M x 6 9 V L F D C T f o z f p k y L U e W o z g k V 7 f 2 a S J t h U A A A A A D o A A A A A C A A A g A A A A 8 3 f g G g / Y d B t W Q H H k K i T 2 k K t B F t B z t 3 f u x k k 9 p 1 n A V 2 1 Q A A A A e l U Z O Q h S m N G L H s X a 7 A + U H c g 8 q c / v o c 2 b v n J o b 8 8 X 7 / i q m X k J h 2 h v H W R f b 9 l F a s 3 n S n u f Y 7 R K Y r x m 9 S 6 j X M r 0 z u i s W A C T Y N 9 n 7 o N 8 y F V C u + 5 A A A A A k T A b e i 4 n a a L Z I G m 7 q k 5 5 P n v 6 h u 4 9 s U T a Y 1 f I 4 d a v x Q x l d a 1 A n Q U e n D a Q z X x p e I A O m o f R J Q 1 C s B z a z R d + R e V M O A = = < / D a t a M a s h u p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3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 P o p u l a t i o n < / s t r i n g > < / k e y > < v a l u e > < i n t > 1 0 5 < / i n t > < / v a l u e > < / i t e m > < i t e m > < k e y > < s t r i n g > Y e a r < / s t r i n g > < / k e y > < v a l u e > < i n t > 6 5 < / i n t > < / v a l u e > < / i t e m > < i t e m > < k e y > < s t r i n g > V a l u e < / s t r i n g > < / k e y > < v a l u e > < i n t > 7 1 < / i n t > < / v a l u e > < / i t e m > < i t e m > < k e y > < s t r i n g > D a t a   S o u r c e < / s t r i n g > < / k e y > < v a l u e > < i n t > 1 1 8 < / i n t > < / v a l u e > < / i t e m > < / C o l u m n W i d t h s > < C o l u m n D i s p l a y I n d e x > < i t e m > < k e y > < s t r i n g > P o p u l a t i o n 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 V a l u e < / s t r i n g > < / k e y > < v a l u e > < i n t > 2 < / i n t > < / v a l u e > < / i t e m > < i t e m > < k e y > < s t r i n g > D a t a   S o u r c e 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 2 0 2 4 - 1 1 - 1 4 T 1 5 : 2 0 : 0 8 . 8 5 9 6 0 0 1 - 0 5 : 0 0 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FB211B2C-D7B3-4A91-B072-77A78CA796D2}">
  <ds:schemaRefs/>
</ds:datastoreItem>
</file>

<file path=customXml/itemProps10.xml><?xml version="1.0" encoding="utf-8"?>
<ds:datastoreItem xmlns:ds="http://schemas.openxmlformats.org/officeDocument/2006/customXml" ds:itemID="{069D6477-D2CA-435F-ACCE-1023F55266C7}">
  <ds:schemaRefs/>
</ds:datastoreItem>
</file>

<file path=customXml/itemProps11.xml><?xml version="1.0" encoding="utf-8"?>
<ds:datastoreItem xmlns:ds="http://schemas.openxmlformats.org/officeDocument/2006/customXml" ds:itemID="{FEE0B873-52E1-4D16-8161-B15D6A55DF9B}">
  <ds:schemaRefs/>
</ds:datastoreItem>
</file>

<file path=customXml/itemProps12.xml><?xml version="1.0" encoding="utf-8"?>
<ds:datastoreItem xmlns:ds="http://schemas.openxmlformats.org/officeDocument/2006/customXml" ds:itemID="{097FC8AE-19F1-4A8D-9C75-CC8FFE17887E}">
  <ds:schemaRefs/>
</ds:datastoreItem>
</file>

<file path=customXml/itemProps13.xml><?xml version="1.0" encoding="utf-8"?>
<ds:datastoreItem xmlns:ds="http://schemas.openxmlformats.org/officeDocument/2006/customXml" ds:itemID="{1726D6EC-93CE-45D1-9568-91FB096E7529}">
  <ds:schemaRefs/>
</ds:datastoreItem>
</file>

<file path=customXml/itemProps14.xml><?xml version="1.0" encoding="utf-8"?>
<ds:datastoreItem xmlns:ds="http://schemas.openxmlformats.org/officeDocument/2006/customXml" ds:itemID="{8DDBC0C1-0D31-451C-ADDF-B34DD4ABBBAC}">
  <ds:schemaRefs/>
</ds:datastoreItem>
</file>

<file path=customXml/itemProps15.xml><?xml version="1.0" encoding="utf-8"?>
<ds:datastoreItem xmlns:ds="http://schemas.openxmlformats.org/officeDocument/2006/customXml" ds:itemID="{91F524BC-B6A5-4F5A-8AEF-C97B2061571D}">
  <ds:schemaRefs/>
</ds:datastoreItem>
</file>

<file path=customXml/itemProps16.xml><?xml version="1.0" encoding="utf-8"?>
<ds:datastoreItem xmlns:ds="http://schemas.openxmlformats.org/officeDocument/2006/customXml" ds:itemID="{72A25BC5-5062-44F3-9F5C-083F2595E1B2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72C62258-3968-481F-A3F2-1400D8DCC7C6}">
  <ds:schemaRefs/>
</ds:datastoreItem>
</file>

<file path=customXml/itemProps18.xml><?xml version="1.0" encoding="utf-8"?>
<ds:datastoreItem xmlns:ds="http://schemas.openxmlformats.org/officeDocument/2006/customXml" ds:itemID="{A974E88A-21D9-4237-9BA2-9BA5D0DC2639}">
  <ds:schemaRefs/>
</ds:datastoreItem>
</file>

<file path=customXml/itemProps2.xml><?xml version="1.0" encoding="utf-8"?>
<ds:datastoreItem xmlns:ds="http://schemas.openxmlformats.org/officeDocument/2006/customXml" ds:itemID="{E2CB9B20-45A6-48CC-A3B8-44D2629FC48F}">
  <ds:schemaRefs/>
</ds:datastoreItem>
</file>

<file path=customXml/itemProps3.xml><?xml version="1.0" encoding="utf-8"?>
<ds:datastoreItem xmlns:ds="http://schemas.openxmlformats.org/officeDocument/2006/customXml" ds:itemID="{95CB9223-83DD-41A0-97B0-66898C8F7CFD}">
  <ds:schemaRefs/>
</ds:datastoreItem>
</file>

<file path=customXml/itemProps4.xml><?xml version="1.0" encoding="utf-8"?>
<ds:datastoreItem xmlns:ds="http://schemas.openxmlformats.org/officeDocument/2006/customXml" ds:itemID="{2F6A6119-B5E0-4112-B623-88A5233A7513}">
  <ds:schemaRefs/>
</ds:datastoreItem>
</file>

<file path=customXml/itemProps5.xml><?xml version="1.0" encoding="utf-8"?>
<ds:datastoreItem xmlns:ds="http://schemas.openxmlformats.org/officeDocument/2006/customXml" ds:itemID="{57AAA394-E973-4935-91BA-45C06F4B0D9B}">
  <ds:schemaRefs/>
</ds:datastoreItem>
</file>

<file path=customXml/itemProps6.xml><?xml version="1.0" encoding="utf-8"?>
<ds:datastoreItem xmlns:ds="http://schemas.openxmlformats.org/officeDocument/2006/customXml" ds:itemID="{1E7025FA-7B4C-4561-8004-47DA4AFF2048}">
  <ds:schemaRefs/>
</ds:datastoreItem>
</file>

<file path=customXml/itemProps7.xml><?xml version="1.0" encoding="utf-8"?>
<ds:datastoreItem xmlns:ds="http://schemas.openxmlformats.org/officeDocument/2006/customXml" ds:itemID="{EFFA8757-77BC-4EB5-B703-5A974EAA4AEF}">
  <ds:schemaRefs/>
</ds:datastoreItem>
</file>

<file path=customXml/itemProps8.xml><?xml version="1.0" encoding="utf-8"?>
<ds:datastoreItem xmlns:ds="http://schemas.openxmlformats.org/officeDocument/2006/customXml" ds:itemID="{E8FE99F2-F754-446C-B470-48A687DCAB67}">
  <ds:schemaRefs/>
</ds:datastoreItem>
</file>

<file path=customXml/itemProps9.xml><?xml version="1.0" encoding="utf-8"?>
<ds:datastoreItem xmlns:ds="http://schemas.openxmlformats.org/officeDocument/2006/customXml" ds:itemID="{2F8A6956-C4E7-4C36-B9DC-E1427327421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Graphs</vt:lpstr>
      <vt:lpstr>V1-Tables</vt:lpstr>
      <vt:lpstr>V1-Medline-Queries</vt:lpstr>
      <vt:lpstr>V1-Medline-Results</vt:lpstr>
      <vt:lpstr>V1-Embase-Queries</vt:lpstr>
      <vt:lpstr>V1-Embase-Results</vt:lpstr>
      <vt:lpstr>V2-Tables</vt:lpstr>
      <vt:lpstr>V2-Medline-Queries</vt:lpstr>
      <vt:lpstr>V2-Medline-Results</vt:lpstr>
      <vt:lpstr>V2-Embase-Queries</vt:lpstr>
      <vt:lpstr>V2-Embase-Results</vt:lpstr>
      <vt:lpstr>Population</vt:lpstr>
      <vt:lpstr>Geotable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Nyhan, Kate</dc:creator>
  <cp:lastModifiedBy>Ren, Yi</cp:lastModifiedBy>
  <dcterms:created xsi:type="dcterms:W3CDTF">2024-10-31T17:03:56Z</dcterms:created>
  <dcterms:modified xsi:type="dcterms:W3CDTF">2025-02-12T22:23:15Z</dcterms:modified>
</cp:coreProperties>
</file>