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统计结果" sheetId="1" state="visible" r:id="rId1"/>
    <sheet xmlns:r="http://schemas.openxmlformats.org/officeDocument/2006/relationships" name="标准数据" sheetId="2" state="visible" r:id="rId2"/>
    <sheet xmlns:r="http://schemas.openxmlformats.org/officeDocument/2006/relationships" name="测试数据" sheetId="3" state="visible" r:id="rId3"/>
    <sheet xmlns:r="http://schemas.openxmlformats.org/officeDocument/2006/relationships"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<sst xmlns="http://schemas.openxmlformats.org/spreadsheetml/2006/main" uniqueCount="205">
  <si>
    <t>指标类别</t>
  </si>
  <si>
    <t>指标结果</t>
  </si>
  <si>
    <t>计算方式</t>
  </si>
  <si>
    <t>抓拍率</t>
  </si>
  <si>
    <t>(29-2)/29</t>
  </si>
  <si>
    <t>误抓率</t>
  </si>
  <si>
    <t>1/28</t>
  </si>
  <si>
    <t>识别率</t>
  </si>
  <si>
    <t>(27-1)/27</t>
  </si>
  <si>
    <t>车身颜色</t>
  </si>
  <si>
    <t>(27-21)/27</t>
  </si>
  <si>
    <t>车型</t>
  </si>
  <si>
    <t>(27-19)/27</t>
  </si>
  <si>
    <t>车标</t>
  </si>
  <si>
    <t>(27-25)/27</t>
  </si>
  <si>
    <t>子品牌</t>
  </si>
  <si>
    <t>(27-26)/27</t>
  </si>
  <si>
    <t>接打电话</t>
  </si>
  <si>
    <t>(27-18)/27</t>
  </si>
  <si>
    <t>不系安全带</t>
  </si>
  <si>
    <t>(27-15)/27</t>
  </si>
  <si>
    <t>纸巾盒</t>
  </si>
  <si>
    <t>(27-0)/27</t>
  </si>
  <si>
    <t>挂坠</t>
  </si>
  <si>
    <t>(27-4)/27</t>
  </si>
  <si>
    <t>主遮阳板</t>
  </si>
  <si>
    <t>(27-2)/27</t>
  </si>
  <si>
    <t>副遮阳板</t>
  </si>
  <si>
    <t>主驾驶性别</t>
  </si>
  <si>
    <t>副驾驶性别</t>
  </si>
  <si>
    <t>(27-11)/27</t>
  </si>
  <si>
    <t>接打电话有效率</t>
  </si>
  <si>
    <t>0/0</t>
  </si>
  <si>
    <t>不系安全带有效率</t>
  </si>
  <si>
    <t>抓拍时间</t>
  </si>
  <si>
    <t>车牌号码</t>
  </si>
  <si>
    <t>车道名称</t>
  </si>
  <si>
    <t>违法代码</t>
  </si>
  <si>
    <t>车辆品牌</t>
  </si>
  <si>
    <t>车辆子品牌</t>
  </si>
  <si>
    <t>车辆类型</t>
  </si>
  <si>
    <t>是否打电话</t>
  </si>
  <si>
    <t>主驾驶安全带</t>
  </si>
  <si>
    <t>主驾驶遮阳板</t>
  </si>
  <si>
    <t>副驾驶遮阳板</t>
  </si>
  <si>
    <t>2018-07-19-10-14-00-100</t>
  </si>
  <si>
    <t>津DED811</t>
  </si>
  <si>
    <t>车道名称1</t>
  </si>
  <si>
    <t>0</t>
  </si>
  <si>
    <t>五菱</t>
  </si>
  <si>
    <t>宏光V</t>
  </si>
  <si>
    <t>面包车</t>
  </si>
  <si>
    <t>白色</t>
  </si>
  <si>
    <t>否</t>
  </si>
  <si>
    <t>是</t>
  </si>
  <si>
    <t>未知</t>
  </si>
  <si>
    <t>2018-07-19-10-14-00-330</t>
  </si>
  <si>
    <t>津DMA538</t>
  </si>
  <si>
    <t>车道名称2</t>
  </si>
  <si>
    <t>2018-07-19-10-14-15-180</t>
  </si>
  <si>
    <t>津JXX800</t>
  </si>
  <si>
    <t>大众</t>
  </si>
  <si>
    <t>POLO</t>
  </si>
  <si>
    <t>轿车</t>
  </si>
  <si>
    <t>2018-07-19-10-14-19-880</t>
  </si>
  <si>
    <t>津ATS300</t>
  </si>
  <si>
    <t>哈飞</t>
  </si>
  <si>
    <t>中意</t>
  </si>
  <si>
    <t>灰色</t>
  </si>
  <si>
    <t>2018-07-19-10-14-20-160</t>
  </si>
  <si>
    <t>津LS5900</t>
  </si>
  <si>
    <t>福田</t>
  </si>
  <si>
    <t>风景</t>
  </si>
  <si>
    <t>2018-07-19-10-14-30-220</t>
  </si>
  <si>
    <t>津LH5577</t>
  </si>
  <si>
    <t>凯玛</t>
  </si>
  <si>
    <t>福运来</t>
  </si>
  <si>
    <t>轻微型货车</t>
  </si>
  <si>
    <t>红色</t>
  </si>
  <si>
    <t>2018-07-19-10-14-50-640</t>
  </si>
  <si>
    <t>津MBJ200</t>
  </si>
  <si>
    <t>比亚迪</t>
  </si>
  <si>
    <t>唐</t>
  </si>
  <si>
    <t>2018-07-19-10-14-52-380</t>
  </si>
  <si>
    <t>津KCL991</t>
  </si>
  <si>
    <t>高尔夫6</t>
  </si>
  <si>
    <t>2018-07-19-10-14-54-050</t>
  </si>
  <si>
    <t>津E30168</t>
  </si>
  <si>
    <t>跃进</t>
  </si>
  <si>
    <t>欧卡</t>
  </si>
  <si>
    <t>蓝色</t>
  </si>
  <si>
    <t>2018-07-19-10-14-54-600</t>
  </si>
  <si>
    <t>津AD65330</t>
  </si>
  <si>
    <t>丰田</t>
  </si>
  <si>
    <t>花冠EX</t>
  </si>
  <si>
    <t>青色</t>
  </si>
  <si>
    <t>2018-07-19-10-15-00-870</t>
  </si>
  <si>
    <t>津HPR318</t>
  </si>
  <si>
    <t>奥迪</t>
  </si>
  <si>
    <t>A5</t>
  </si>
  <si>
    <t>黑色</t>
  </si>
  <si>
    <t>2018-07-19-10-15-08-730</t>
  </si>
  <si>
    <t>冀RW0A75</t>
  </si>
  <si>
    <t>速腾</t>
  </si>
  <si>
    <t>2018-07-19-10-15-10-270</t>
  </si>
  <si>
    <t>蒙A675RK</t>
  </si>
  <si>
    <t>长安</t>
  </si>
  <si>
    <t>S30</t>
  </si>
  <si>
    <t>黄色</t>
  </si>
  <si>
    <t>2018-07-19-10-15-12-930</t>
  </si>
  <si>
    <t>2018-07-19-10-15-15-110</t>
  </si>
  <si>
    <t>津HA0012</t>
  </si>
  <si>
    <t>金杯</t>
  </si>
  <si>
    <t>2018-07-19-10-15-37-060</t>
  </si>
  <si>
    <t>津ADL083</t>
  </si>
  <si>
    <t>F3</t>
  </si>
  <si>
    <t>2018-07-19-10-15-55-920</t>
  </si>
  <si>
    <t>津J05729</t>
  </si>
  <si>
    <t>夏利</t>
  </si>
  <si>
    <t>2018-07-19-10-15-55-921</t>
  </si>
  <si>
    <t>津DTB110</t>
  </si>
  <si>
    <t>2018-07-19-10-16-05-380</t>
  </si>
  <si>
    <t>津KBQ776</t>
  </si>
  <si>
    <t>一汽</t>
  </si>
  <si>
    <t>2018-07-19-10-16-07-110</t>
  </si>
  <si>
    <t>津E14465</t>
  </si>
  <si>
    <t>2018-07-19-10-16-19-810</t>
  </si>
  <si>
    <t>津AT6361</t>
  </si>
  <si>
    <t>哈弗</t>
  </si>
  <si>
    <t>H6</t>
  </si>
  <si>
    <t>9</t>
  </si>
  <si>
    <t>2018-07-19-10-16-26-780</t>
  </si>
  <si>
    <t>京K11067</t>
  </si>
  <si>
    <t>2018-07-19-10-16-29-250</t>
  </si>
  <si>
    <t>津AF19997</t>
  </si>
  <si>
    <t>解放</t>
  </si>
  <si>
    <t>2018-07-19-10-16-29-400</t>
  </si>
  <si>
    <t>津AVJ858</t>
  </si>
  <si>
    <t>马自达</t>
  </si>
  <si>
    <t>马自达3昂克赛拉</t>
  </si>
  <si>
    <t>2018-07-19-10-16-33-570</t>
  </si>
  <si>
    <t>津NAK486</t>
  </si>
  <si>
    <t>尼桑</t>
  </si>
  <si>
    <t>2018-07-19-10-16-36-060</t>
  </si>
  <si>
    <t>京PRW265</t>
  </si>
  <si>
    <t>起亚</t>
  </si>
  <si>
    <t>2018-07-19-10-16-36-061</t>
  </si>
  <si>
    <t>津MCE695</t>
  </si>
  <si>
    <t>2018-07-19-10-16-41-780</t>
  </si>
  <si>
    <t>津HXX477</t>
  </si>
  <si>
    <t>A6L豪华型</t>
  </si>
  <si>
    <t>2018-07-19-10-16-45-670</t>
  </si>
  <si>
    <t>津GKN388</t>
  </si>
  <si>
    <t>A7L豪华型</t>
  </si>
  <si>
    <t>图片路径</t>
  </si>
  <si>
    <t>2018-07-31-10-17-50-014</t>
  </si>
  <si>
    <t>津DED81T</t>
  </si>
  <si>
    <t>H1</t>
  </si>
  <si>
    <t>SUV/MPV</t>
  </si>
  <si>
    <t>男</t>
  </si>
  <si>
    <t>2018-07-31-10-18-13-092</t>
  </si>
  <si>
    <t>1</t>
  </si>
  <si>
    <t>女</t>
  </si>
  <si>
    <t>2018-07-31-10-18-29-004</t>
  </si>
  <si>
    <t>K5</t>
  </si>
  <si>
    <t>2018-07-31-10-18-33-083</t>
  </si>
  <si>
    <t>日产</t>
  </si>
  <si>
    <t>骐达-颐达</t>
  </si>
  <si>
    <t>2018-07-31-10-18-34-007</t>
  </si>
  <si>
    <t>2018-07-31-10-18-44-037</t>
  </si>
  <si>
    <t>B款</t>
  </si>
  <si>
    <t>小货车</t>
  </si>
  <si>
    <t>2018-07-31-10-19-04-086</t>
  </si>
  <si>
    <t>风行</t>
  </si>
  <si>
    <t>菱智</t>
  </si>
  <si>
    <t>2018-07-31-10-19-06-053</t>
  </si>
  <si>
    <t>2018-07-31-10-19-08-031</t>
  </si>
  <si>
    <t>2018-07-31-10-19-08-093</t>
  </si>
  <si>
    <t>解放T80</t>
  </si>
  <si>
    <t>2018-07-31-10-19-15-029</t>
  </si>
  <si>
    <t>夏利绅雅</t>
  </si>
  <si>
    <t>2018-07-31-10-19-23-025</t>
  </si>
  <si>
    <t>桑塔纳·尚纳</t>
  </si>
  <si>
    <t>2018-07-31-10-19-24-053</t>
  </si>
  <si>
    <t>2018-07-31-10-19-27-029</t>
  </si>
  <si>
    <t>2018-07-31-10-19-29-066</t>
  </si>
  <si>
    <t>凯美瑞</t>
  </si>
  <si>
    <t>2018-07-31-10-19-51-072</t>
  </si>
  <si>
    <t>本田</t>
  </si>
  <si>
    <t>锋范</t>
  </si>
  <si>
    <t>2018-07-31-10-20-09-021</t>
  </si>
  <si>
    <t>2018-07-31-10-20-10-082</t>
  </si>
  <si>
    <t>2018-07-31-10-20-20-019</t>
  </si>
  <si>
    <t>2018-07-31-10-20-22-001</t>
  </si>
  <si>
    <t>2018-07-31-10-20-34-093</t>
  </si>
  <si>
    <t>欧卡W3308</t>
  </si>
  <si>
    <t>2018-07-31-10-20-41-096</t>
  </si>
  <si>
    <t>2018-07-31-10-20-44-041</t>
  </si>
  <si>
    <t>2018-07-31-10-20-44-058</t>
  </si>
  <si>
    <t>凯马</t>
  </si>
  <si>
    <t>2018-07-31-10-20-48-086</t>
  </si>
  <si>
    <t>2018-07-31-10-20-51-033</t>
  </si>
  <si>
    <t>2018-07-31-10-20-57-008</t>
  </si>
  <si>
    <t>2018-07-31-10-21-01-001</t>
  </si>
  <si>
    <t>荣光V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</si>
</sst>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14"/>
    </font>
  </fonts>
  <fills count="6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808080"/>
      </patternFill>
    </fill>
    <fill>
      <patternFill patternType="solid">
        <fgColor rgb="00ffc000"/>
      </patternFill>
    </fill>
    <fill>
      <patternFill>
        <fgColor rgb="00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2" fontId="0" numFmtId="0" pivotButton="0" quotePrefix="0" xfId="0"/>
    <xf borderId="0" fillId="4" fontId="0" numFmtId="0" pivotButton="0" quotePrefix="0" xfId="0"/>
    <xf borderId="0" fillId="3" fontId="0" numFmtId="0" pivotButton="0" quotePrefix="0" xfId="0"/>
    <xf borderId="0" fillId="5" fontId="1" numFmtId="0" pivotButton="0" quotePrefix="0" xfId="0"/>
    <xf borderId="0" fillId="5" fontId="1" numFmtId="10" pivotButton="0" quotePrefix="0" xfId="0"/>
    <xf borderId="0" fillId="2" fontId="1" numFmtId="0" pivotButton="0" quotePrefix="0" xfId="0"/>
    <xf borderId="0" fillId="3" fontId="1" numFmtId="0" pivotButton="0" quotePrefix="0" xfId="0"/>
    <xf borderId="0" fillId="4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指标统计结果</a:t>
            </a:r>
          </a:p>
        </rich>
      </tx>
    </title>
    <plotArea>
      <barChart>
        <barDir val="col"/>
        <grouping val="clustered"/>
        <ser>
          <idx val="0"/>
          <order val="0"/>
          <tx>
            <v>TD</v>
          </tx>
          <spPr>
            <a:ln xmlns:a="http://schemas.openxmlformats.org/drawingml/2006/main">
              <a:prstDash val="solid"/>
            </a:ln>
          </spPr>
          <cat>
            <numRef>
              <f>统计结果!$A$2:$A$18</f>
            </numRef>
          </cat>
          <val>
            <numRef>
              <f>统计结果!$B$2:$B$18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指标类别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指标结果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 outlineLevelCol="0"/>
  <cols>
    <col customWidth="1" max="1" min="1" width="25"/>
    <col customWidth="1" max="2" min="2" width="12"/>
    <col customWidth="1" max="3" min="3" width="20"/>
  </cols>
  <sheetData>
    <row r="1" spans="1:3">
      <c r="A1" s="4" t="s">
        <v>0</v>
      </c>
      <c r="B1" s="5" t="s">
        <v>1</v>
      </c>
      <c r="C1" s="4" t="s">
        <v>2</v>
      </c>
    </row>
    <row r="2" spans="1:3">
      <c r="A2" s="6" t="s">
        <v>3</v>
      </c>
      <c r="B2" s="5" t="n">
        <v>0.9310344827586207</v>
      </c>
      <c r="C2" s="4" t="s">
        <v>4</v>
      </c>
    </row>
    <row r="3" spans="1:3">
      <c r="A3" s="7" t="s">
        <v>5</v>
      </c>
      <c r="B3" s="5" t="n">
        <v>0.03571428571428571</v>
      </c>
      <c r="C3" s="4" t="s">
        <v>6</v>
      </c>
    </row>
    <row r="4" spans="1:3">
      <c r="A4" s="8" t="s">
        <v>7</v>
      </c>
      <c r="B4" s="5" t="n">
        <v>0.9629629629629629</v>
      </c>
      <c r="C4" s="4" t="s">
        <v>8</v>
      </c>
    </row>
    <row r="5" spans="1:3">
      <c r="A5" s="8" t="s">
        <v>9</v>
      </c>
      <c r="B5" s="5" t="n">
        <v>0.2222222222222222</v>
      </c>
      <c r="C5" s="4" t="s">
        <v>10</v>
      </c>
    </row>
    <row r="6" spans="1:3">
      <c r="A6" s="8" t="s">
        <v>11</v>
      </c>
      <c r="B6" s="5" t="n">
        <v>0.2962962962962963</v>
      </c>
      <c r="C6" s="4" t="s">
        <v>12</v>
      </c>
    </row>
    <row r="7" spans="1:3">
      <c r="A7" s="8" t="s">
        <v>13</v>
      </c>
      <c r="B7" s="5" t="n">
        <v>0.07407407407407407</v>
      </c>
      <c r="C7" s="4" t="s">
        <v>14</v>
      </c>
    </row>
    <row r="8" spans="1:3">
      <c r="A8" s="8" t="s">
        <v>15</v>
      </c>
      <c r="B8" s="5" t="n">
        <v>0.03703703703703703</v>
      </c>
      <c r="C8" s="4" t="s">
        <v>16</v>
      </c>
    </row>
    <row r="9" spans="1:3">
      <c r="A9" s="8" t="s">
        <v>17</v>
      </c>
      <c r="B9" s="5" t="n">
        <v>0.3333333333333333</v>
      </c>
      <c r="C9" s="4" t="s">
        <v>18</v>
      </c>
    </row>
    <row r="10" spans="1:3">
      <c r="A10" s="8" t="s">
        <v>19</v>
      </c>
      <c r="B10" s="5" t="n">
        <v>0.4444444444444444</v>
      </c>
      <c r="C10" s="4" t="s">
        <v>20</v>
      </c>
    </row>
    <row r="11" spans="1:3">
      <c r="A11" s="8" t="s">
        <v>21</v>
      </c>
      <c r="B11" s="5" t="n">
        <v>1</v>
      </c>
      <c r="C11" s="4" t="s">
        <v>22</v>
      </c>
    </row>
    <row r="12" spans="1:3">
      <c r="A12" s="8" t="s">
        <v>23</v>
      </c>
      <c r="B12" s="5" t="n">
        <v>0.8518518518518519</v>
      </c>
      <c r="C12" s="4" t="s">
        <v>24</v>
      </c>
    </row>
    <row r="13" spans="1:3">
      <c r="A13" s="8" t="s">
        <v>25</v>
      </c>
      <c r="B13" s="5" t="n">
        <v>0.9259259259259259</v>
      </c>
      <c r="C13" s="4" t="s">
        <v>26</v>
      </c>
    </row>
    <row r="14" spans="1:3">
      <c r="A14" s="8" t="s">
        <v>27</v>
      </c>
      <c r="B14" s="5" t="n">
        <v>1</v>
      </c>
      <c r="C14" s="4" t="s">
        <v>22</v>
      </c>
    </row>
    <row r="15" spans="1:3">
      <c r="A15" s="8" t="s">
        <v>28</v>
      </c>
      <c r="B15" s="5" t="n">
        <v>0.03703703703703703</v>
      </c>
      <c r="C15" s="4" t="s">
        <v>16</v>
      </c>
    </row>
    <row r="16" spans="1:3">
      <c r="A16" s="8" t="s">
        <v>29</v>
      </c>
      <c r="B16" s="5" t="n">
        <v>0.5925925925925926</v>
      </c>
      <c r="C16" s="4" t="s">
        <v>30</v>
      </c>
    </row>
    <row r="17" spans="1:3">
      <c r="A17" s="8" t="s">
        <v>31</v>
      </c>
      <c r="B17" s="5" t="n">
        <v>0</v>
      </c>
      <c r="C17" s="4" t="s">
        <v>32</v>
      </c>
    </row>
    <row r="18" spans="1:3">
      <c r="A18" s="8" t="s">
        <v>33</v>
      </c>
      <c r="B18" s="5" t="n">
        <v>0</v>
      </c>
      <c r="C18" s="4" t="s">
        <v>32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pane activePane="bottomRight" state="frozen" topLeftCell="C2" xSplit="2" ySplit="1"/>
      <selection activeCell="A1" pane="topRight" sqref="A1"/>
      <selection activeCell="A1" pane="bottomLeft" sqref="A1"/>
      <selection activeCell="A1" pane="bottomRight" sqref="A1"/>
    </sheetView>
  </sheetViews>
  <sheetFormatPr baseColWidth="8" defaultRowHeight="15"/>
  <sheetData>
    <row r="1" spans="1:1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9</v>
      </c>
      <c r="I1" t="s">
        <v>41</v>
      </c>
      <c r="J1" t="s">
        <v>42</v>
      </c>
      <c r="K1" t="s">
        <v>43</v>
      </c>
      <c r="L1" t="s">
        <v>44</v>
      </c>
      <c r="M1" t="s">
        <v>21</v>
      </c>
      <c r="N1" t="s">
        <v>23</v>
      </c>
      <c r="O1" t="s">
        <v>28</v>
      </c>
      <c r="P1" t="s">
        <v>29</v>
      </c>
    </row>
    <row r="2" spans="1:16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53</v>
      </c>
      <c r="L2" t="s">
        <v>53</v>
      </c>
      <c r="M2" t="s">
        <v>53</v>
      </c>
      <c r="N2" t="s">
        <v>53</v>
      </c>
      <c r="O2" t="s">
        <v>55</v>
      </c>
      <c r="P2" t="s">
        <v>55</v>
      </c>
    </row>
    <row r="3" spans="1:16">
      <c r="A3" t="s">
        <v>56</v>
      </c>
      <c r="B3" t="s">
        <v>57</v>
      </c>
      <c r="C3" t="s">
        <v>58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53</v>
      </c>
      <c r="L3" t="s">
        <v>53</v>
      </c>
      <c r="M3" t="s">
        <v>53</v>
      </c>
      <c r="N3" t="s">
        <v>53</v>
      </c>
      <c r="O3" t="s">
        <v>55</v>
      </c>
      <c r="P3" t="s">
        <v>55</v>
      </c>
    </row>
    <row r="4" spans="1:16">
      <c r="A4" t="s">
        <v>59</v>
      </c>
      <c r="B4" t="s">
        <v>60</v>
      </c>
      <c r="C4" t="s">
        <v>47</v>
      </c>
      <c r="D4" t="s">
        <v>48</v>
      </c>
      <c r="E4" t="s">
        <v>61</v>
      </c>
      <c r="F4" t="s">
        <v>62</v>
      </c>
      <c r="G4" t="s">
        <v>63</v>
      </c>
      <c r="H4" t="s">
        <v>52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55</v>
      </c>
      <c r="P4" t="s">
        <v>55</v>
      </c>
    </row>
    <row r="5" spans="1:16">
      <c r="A5" t="s">
        <v>64</v>
      </c>
      <c r="B5" t="s">
        <v>65</v>
      </c>
      <c r="C5" t="s">
        <v>58</v>
      </c>
      <c r="D5" t="s">
        <v>48</v>
      </c>
      <c r="E5" t="s">
        <v>66</v>
      </c>
      <c r="F5" t="s">
        <v>67</v>
      </c>
      <c r="G5" t="s">
        <v>51</v>
      </c>
      <c r="H5" t="s">
        <v>68</v>
      </c>
      <c r="I5" t="s">
        <v>53</v>
      </c>
      <c r="J5" t="s">
        <v>54</v>
      </c>
      <c r="K5" t="s">
        <v>53</v>
      </c>
      <c r="L5" t="s">
        <v>53</v>
      </c>
      <c r="M5" t="s">
        <v>53</v>
      </c>
      <c r="N5" t="s">
        <v>53</v>
      </c>
      <c r="O5" t="s">
        <v>55</v>
      </c>
      <c r="P5" t="s">
        <v>55</v>
      </c>
    </row>
    <row r="6" spans="1:16">
      <c r="A6" t="s">
        <v>69</v>
      </c>
      <c r="B6" t="s">
        <v>70</v>
      </c>
      <c r="C6" t="s">
        <v>58</v>
      </c>
      <c r="D6" t="s">
        <v>48</v>
      </c>
      <c r="E6" t="s">
        <v>71</v>
      </c>
      <c r="F6" t="s">
        <v>72</v>
      </c>
      <c r="G6" t="s">
        <v>51</v>
      </c>
      <c r="H6" t="s">
        <v>52</v>
      </c>
      <c r="I6" t="s">
        <v>53</v>
      </c>
      <c r="J6" t="s">
        <v>54</v>
      </c>
      <c r="K6" t="s">
        <v>53</v>
      </c>
      <c r="L6" t="s">
        <v>53</v>
      </c>
      <c r="M6" t="s">
        <v>53</v>
      </c>
      <c r="N6" t="s">
        <v>53</v>
      </c>
      <c r="O6" t="s">
        <v>55</v>
      </c>
      <c r="P6" t="s">
        <v>55</v>
      </c>
    </row>
    <row r="7" spans="1:16">
      <c r="A7" t="s">
        <v>73</v>
      </c>
      <c r="B7" t="s">
        <v>74</v>
      </c>
      <c r="C7" t="s">
        <v>58</v>
      </c>
      <c r="D7" t="s">
        <v>48</v>
      </c>
      <c r="E7" t="s">
        <v>75</v>
      </c>
      <c r="F7" t="s">
        <v>76</v>
      </c>
      <c r="G7" t="s">
        <v>77</v>
      </c>
      <c r="H7" t="s">
        <v>78</v>
      </c>
      <c r="I7" t="s">
        <v>53</v>
      </c>
      <c r="J7" t="s">
        <v>54</v>
      </c>
      <c r="K7" t="s">
        <v>53</v>
      </c>
      <c r="L7" t="s">
        <v>53</v>
      </c>
      <c r="M7" t="s">
        <v>53</v>
      </c>
      <c r="N7" t="s">
        <v>53</v>
      </c>
      <c r="O7" t="s">
        <v>55</v>
      </c>
      <c r="P7" t="s">
        <v>55</v>
      </c>
    </row>
    <row r="8" spans="1:16">
      <c r="A8" t="s">
        <v>79</v>
      </c>
      <c r="B8" t="s">
        <v>80</v>
      </c>
      <c r="C8" t="s">
        <v>47</v>
      </c>
      <c r="D8" t="s">
        <v>48</v>
      </c>
      <c r="E8" t="s">
        <v>81</v>
      </c>
      <c r="F8" t="s">
        <v>82</v>
      </c>
      <c r="G8" t="s">
        <v>63</v>
      </c>
      <c r="H8" t="s">
        <v>52</v>
      </c>
      <c r="I8" t="s">
        <v>53</v>
      </c>
      <c r="J8" t="s">
        <v>54</v>
      </c>
      <c r="K8" t="s">
        <v>53</v>
      </c>
      <c r="L8" t="s">
        <v>53</v>
      </c>
      <c r="M8" t="s">
        <v>53</v>
      </c>
      <c r="N8" t="s">
        <v>53</v>
      </c>
      <c r="O8" t="s">
        <v>55</v>
      </c>
      <c r="P8" t="s">
        <v>55</v>
      </c>
    </row>
    <row r="9" spans="1:16">
      <c r="A9" t="s">
        <v>83</v>
      </c>
      <c r="B9" t="s">
        <v>84</v>
      </c>
      <c r="C9" t="s">
        <v>47</v>
      </c>
      <c r="D9" t="s">
        <v>48</v>
      </c>
      <c r="E9" t="s">
        <v>61</v>
      </c>
      <c r="F9" t="s">
        <v>85</v>
      </c>
      <c r="G9" t="s">
        <v>63</v>
      </c>
      <c r="H9" t="s">
        <v>52</v>
      </c>
      <c r="I9" t="s">
        <v>53</v>
      </c>
      <c r="J9" t="s">
        <v>54</v>
      </c>
      <c r="K9" t="s">
        <v>53</v>
      </c>
      <c r="L9" t="s">
        <v>53</v>
      </c>
      <c r="M9" t="s">
        <v>53</v>
      </c>
      <c r="N9" t="s">
        <v>53</v>
      </c>
      <c r="O9" t="s">
        <v>55</v>
      </c>
      <c r="P9" t="s">
        <v>55</v>
      </c>
    </row>
    <row r="10" spans="1:16">
      <c r="A10" t="s">
        <v>86</v>
      </c>
      <c r="B10" t="s">
        <v>87</v>
      </c>
      <c r="C10" t="s">
        <v>58</v>
      </c>
      <c r="D10" t="s">
        <v>48</v>
      </c>
      <c r="E10" t="s">
        <v>88</v>
      </c>
      <c r="F10" t="s">
        <v>89</v>
      </c>
      <c r="G10" t="s">
        <v>77</v>
      </c>
      <c r="H10" t="s">
        <v>90</v>
      </c>
      <c r="I10" t="s">
        <v>53</v>
      </c>
      <c r="J10" t="s">
        <v>54</v>
      </c>
      <c r="K10" t="s">
        <v>53</v>
      </c>
      <c r="L10" t="s">
        <v>53</v>
      </c>
      <c r="M10" t="s">
        <v>53</v>
      </c>
      <c r="N10" t="s">
        <v>53</v>
      </c>
      <c r="O10" t="s">
        <v>55</v>
      </c>
      <c r="P10" t="s">
        <v>55</v>
      </c>
    </row>
    <row r="11" spans="1:16">
      <c r="A11" t="s">
        <v>91</v>
      </c>
      <c r="B11" t="s">
        <v>92</v>
      </c>
      <c r="C11" t="s">
        <v>47</v>
      </c>
      <c r="D11" t="s">
        <v>48</v>
      </c>
      <c r="E11" t="s">
        <v>93</v>
      </c>
      <c r="F11" t="s">
        <v>94</v>
      </c>
      <c r="G11" t="s">
        <v>63</v>
      </c>
      <c r="H11" t="s">
        <v>95</v>
      </c>
      <c r="I11" t="s">
        <v>54</v>
      </c>
      <c r="J11" t="s">
        <v>53</v>
      </c>
      <c r="K11" t="s">
        <v>53</v>
      </c>
      <c r="L11" t="s">
        <v>53</v>
      </c>
      <c r="M11" t="s">
        <v>53</v>
      </c>
      <c r="N11" t="s">
        <v>53</v>
      </c>
      <c r="O11" t="s">
        <v>55</v>
      </c>
      <c r="P11" t="s">
        <v>55</v>
      </c>
    </row>
    <row r="12" spans="1:16">
      <c r="A12" t="s">
        <v>96</v>
      </c>
      <c r="B12" t="s">
        <v>97</v>
      </c>
      <c r="C12" t="s">
        <v>47</v>
      </c>
      <c r="D12" t="s">
        <v>48</v>
      </c>
      <c r="E12" t="s">
        <v>98</v>
      </c>
      <c r="F12" t="s">
        <v>99</v>
      </c>
      <c r="G12" t="s">
        <v>63</v>
      </c>
      <c r="H12" t="s">
        <v>100</v>
      </c>
      <c r="I12" t="s">
        <v>54</v>
      </c>
      <c r="J12" t="s">
        <v>53</v>
      </c>
      <c r="K12" t="s">
        <v>53</v>
      </c>
      <c r="L12" t="s">
        <v>53</v>
      </c>
      <c r="M12" t="s">
        <v>53</v>
      </c>
      <c r="N12" t="s">
        <v>53</v>
      </c>
      <c r="O12" t="s">
        <v>55</v>
      </c>
      <c r="P12" t="s">
        <v>55</v>
      </c>
    </row>
    <row r="13" spans="1:16">
      <c r="A13" t="s">
        <v>101</v>
      </c>
      <c r="B13" t="s">
        <v>102</v>
      </c>
      <c r="C13" t="s">
        <v>58</v>
      </c>
      <c r="D13" t="s">
        <v>48</v>
      </c>
      <c r="E13" t="s">
        <v>61</v>
      </c>
      <c r="F13" t="s">
        <v>103</v>
      </c>
      <c r="G13" t="s">
        <v>63</v>
      </c>
      <c r="H13" t="s">
        <v>52</v>
      </c>
      <c r="I13" t="s">
        <v>54</v>
      </c>
      <c r="J13" t="s">
        <v>53</v>
      </c>
      <c r="K13" t="s">
        <v>53</v>
      </c>
      <c r="L13" t="s">
        <v>53</v>
      </c>
      <c r="M13" t="s">
        <v>53</v>
      </c>
      <c r="N13" t="s">
        <v>53</v>
      </c>
      <c r="O13" t="s">
        <v>55</v>
      </c>
      <c r="P13" t="s">
        <v>55</v>
      </c>
    </row>
    <row r="14" spans="1:16">
      <c r="A14" t="s">
        <v>104</v>
      </c>
      <c r="B14" t="s">
        <v>105</v>
      </c>
      <c r="C14" t="s">
        <v>47</v>
      </c>
      <c r="D14" t="s">
        <v>48</v>
      </c>
      <c r="E14" t="s">
        <v>106</v>
      </c>
      <c r="F14" t="s">
        <v>107</v>
      </c>
      <c r="G14" t="s">
        <v>63</v>
      </c>
      <c r="H14" t="s">
        <v>108</v>
      </c>
      <c r="I14" t="s">
        <v>54</v>
      </c>
      <c r="J14" t="s">
        <v>53</v>
      </c>
      <c r="K14" t="s">
        <v>53</v>
      </c>
      <c r="L14" t="s">
        <v>53</v>
      </c>
      <c r="M14" t="s">
        <v>53</v>
      </c>
      <c r="N14" t="s">
        <v>53</v>
      </c>
      <c r="O14" t="s">
        <v>55</v>
      </c>
      <c r="P14" t="s">
        <v>55</v>
      </c>
    </row>
    <row r="15" spans="1:16">
      <c r="A15" t="s">
        <v>109</v>
      </c>
      <c r="B15" t="s">
        <v>55</v>
      </c>
      <c r="C15" t="s">
        <v>58</v>
      </c>
      <c r="D15" t="s">
        <v>48</v>
      </c>
      <c r="E15" t="s">
        <v>93</v>
      </c>
      <c r="F15" t="s">
        <v>55</v>
      </c>
      <c r="G15" t="s">
        <v>63</v>
      </c>
      <c r="H15" t="s">
        <v>100</v>
      </c>
      <c r="I15" t="s">
        <v>54</v>
      </c>
      <c r="J15" t="s">
        <v>53</v>
      </c>
      <c r="K15" t="s">
        <v>53</v>
      </c>
      <c r="L15" t="s">
        <v>53</v>
      </c>
      <c r="M15" t="s">
        <v>53</v>
      </c>
      <c r="N15" t="s">
        <v>53</v>
      </c>
      <c r="O15" t="s">
        <v>55</v>
      </c>
      <c r="P15" t="s">
        <v>55</v>
      </c>
    </row>
    <row r="16" spans="1:16">
      <c r="A16" t="s">
        <v>110</v>
      </c>
      <c r="B16" t="s">
        <v>111</v>
      </c>
      <c r="C16" t="s">
        <v>47</v>
      </c>
      <c r="D16" t="s">
        <v>48</v>
      </c>
      <c r="E16" t="s">
        <v>112</v>
      </c>
      <c r="F16" t="s">
        <v>55</v>
      </c>
      <c r="G16" t="s">
        <v>51</v>
      </c>
      <c r="H16" t="s">
        <v>68</v>
      </c>
      <c r="I16" t="s">
        <v>54</v>
      </c>
      <c r="J16" t="s">
        <v>53</v>
      </c>
      <c r="K16" t="s">
        <v>53</v>
      </c>
      <c r="L16" t="s">
        <v>53</v>
      </c>
      <c r="M16" t="s">
        <v>53</v>
      </c>
      <c r="N16" t="s">
        <v>53</v>
      </c>
      <c r="O16" t="s">
        <v>55</v>
      </c>
      <c r="P16" t="s">
        <v>55</v>
      </c>
    </row>
    <row r="17" spans="1:16">
      <c r="A17" t="s">
        <v>113</v>
      </c>
      <c r="B17" t="s">
        <v>114</v>
      </c>
      <c r="C17" t="s">
        <v>58</v>
      </c>
      <c r="D17" t="s">
        <v>48</v>
      </c>
      <c r="E17" t="s">
        <v>81</v>
      </c>
      <c r="F17" t="s">
        <v>115</v>
      </c>
      <c r="G17" t="s">
        <v>63</v>
      </c>
      <c r="H17" t="s">
        <v>52</v>
      </c>
      <c r="I17" t="s">
        <v>54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55</v>
      </c>
      <c r="P17" t="s">
        <v>55</v>
      </c>
    </row>
    <row r="18" spans="1:16">
      <c r="A18" t="s">
        <v>116</v>
      </c>
      <c r="B18" t="s">
        <v>117</v>
      </c>
      <c r="C18" t="s">
        <v>47</v>
      </c>
      <c r="D18" t="s">
        <v>48</v>
      </c>
      <c r="E18" t="s">
        <v>118</v>
      </c>
      <c r="F18" t="s">
        <v>55</v>
      </c>
      <c r="G18" t="s">
        <v>63</v>
      </c>
      <c r="H18" t="s">
        <v>52</v>
      </c>
      <c r="I18" t="s">
        <v>54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55</v>
      </c>
      <c r="P18" t="s">
        <v>55</v>
      </c>
    </row>
    <row r="19" spans="1:16">
      <c r="A19" t="s">
        <v>119</v>
      </c>
      <c r="B19" s="1" t="s">
        <v>120</v>
      </c>
      <c r="C19" t="s">
        <v>47</v>
      </c>
      <c r="D19" t="s">
        <v>48</v>
      </c>
      <c r="E19" t="s">
        <v>118</v>
      </c>
      <c r="F19" t="s">
        <v>55</v>
      </c>
      <c r="G19" t="s">
        <v>63</v>
      </c>
      <c r="H19" t="s">
        <v>52</v>
      </c>
      <c r="I19" t="s">
        <v>54</v>
      </c>
      <c r="J19" t="s">
        <v>53</v>
      </c>
      <c r="K19" t="s">
        <v>53</v>
      </c>
      <c r="L19" t="s">
        <v>53</v>
      </c>
      <c r="M19" t="s">
        <v>53</v>
      </c>
      <c r="N19" t="s">
        <v>53</v>
      </c>
      <c r="O19" t="s">
        <v>55</v>
      </c>
      <c r="P19" t="s">
        <v>55</v>
      </c>
    </row>
    <row r="20" spans="1:16">
      <c r="A20" t="s">
        <v>121</v>
      </c>
      <c r="B20" t="s">
        <v>122</v>
      </c>
      <c r="C20" t="s">
        <v>47</v>
      </c>
      <c r="D20" t="s">
        <v>48</v>
      </c>
      <c r="E20" t="s">
        <v>123</v>
      </c>
      <c r="F20" t="s">
        <v>55</v>
      </c>
      <c r="G20" t="s">
        <v>51</v>
      </c>
      <c r="H20" t="s">
        <v>52</v>
      </c>
      <c r="I20" t="s">
        <v>54</v>
      </c>
      <c r="J20" t="s">
        <v>54</v>
      </c>
      <c r="K20" t="s">
        <v>53</v>
      </c>
      <c r="L20" t="s">
        <v>53</v>
      </c>
      <c r="M20" t="s">
        <v>53</v>
      </c>
      <c r="N20" t="s">
        <v>53</v>
      </c>
      <c r="O20" t="s">
        <v>55</v>
      </c>
      <c r="P20" t="s">
        <v>55</v>
      </c>
    </row>
    <row r="21" spans="1:16">
      <c r="A21" t="s">
        <v>124</v>
      </c>
      <c r="B21" t="s">
        <v>125</v>
      </c>
      <c r="C21" t="s">
        <v>58</v>
      </c>
      <c r="D21" t="s">
        <v>48</v>
      </c>
      <c r="E21" t="s">
        <v>93</v>
      </c>
      <c r="F21" t="s">
        <v>55</v>
      </c>
      <c r="G21" t="s">
        <v>63</v>
      </c>
      <c r="H21" t="s">
        <v>95</v>
      </c>
      <c r="I21" t="s">
        <v>54</v>
      </c>
      <c r="J21" t="s">
        <v>54</v>
      </c>
      <c r="K21" t="s">
        <v>53</v>
      </c>
      <c r="L21" t="s">
        <v>53</v>
      </c>
      <c r="M21" t="s">
        <v>53</v>
      </c>
      <c r="N21" t="s">
        <v>53</v>
      </c>
      <c r="O21" t="s">
        <v>55</v>
      </c>
      <c r="P21" t="s">
        <v>55</v>
      </c>
    </row>
    <row r="22" spans="1:16">
      <c r="A22" t="s">
        <v>126</v>
      </c>
      <c r="B22" t="s">
        <v>127</v>
      </c>
      <c r="C22" t="s">
        <v>58</v>
      </c>
      <c r="D22" t="s">
        <v>48</v>
      </c>
      <c r="E22" t="s">
        <v>128</v>
      </c>
      <c r="F22" t="s">
        <v>129</v>
      </c>
      <c r="G22" t="s">
        <v>130</v>
      </c>
      <c r="H22" t="s">
        <v>100</v>
      </c>
      <c r="I22" t="s">
        <v>54</v>
      </c>
      <c r="J22" t="s">
        <v>54</v>
      </c>
      <c r="K22" t="s">
        <v>53</v>
      </c>
      <c r="L22" t="s">
        <v>53</v>
      </c>
      <c r="M22" t="s">
        <v>53</v>
      </c>
      <c r="N22" t="s">
        <v>53</v>
      </c>
      <c r="O22" t="s">
        <v>55</v>
      </c>
      <c r="P22" t="s">
        <v>55</v>
      </c>
    </row>
    <row r="23" spans="1:16">
      <c r="A23" t="s">
        <v>131</v>
      </c>
      <c r="B23" t="s">
        <v>132</v>
      </c>
      <c r="C23" t="s">
        <v>47</v>
      </c>
      <c r="D23" t="s">
        <v>48</v>
      </c>
      <c r="E23" t="s">
        <v>55</v>
      </c>
      <c r="F23" t="s">
        <v>55</v>
      </c>
      <c r="G23" t="s">
        <v>130</v>
      </c>
      <c r="H23" t="s">
        <v>68</v>
      </c>
      <c r="I23" t="s">
        <v>54</v>
      </c>
      <c r="J23" t="s">
        <v>53</v>
      </c>
      <c r="K23" t="s">
        <v>53</v>
      </c>
      <c r="L23" t="s">
        <v>53</v>
      </c>
      <c r="M23" t="s">
        <v>53</v>
      </c>
      <c r="N23" t="s">
        <v>53</v>
      </c>
      <c r="O23" t="s">
        <v>55</v>
      </c>
      <c r="P23" t="s">
        <v>55</v>
      </c>
    </row>
    <row r="24" spans="1:16">
      <c r="A24" t="s">
        <v>133</v>
      </c>
      <c r="B24" t="s">
        <v>134</v>
      </c>
      <c r="C24" t="s">
        <v>58</v>
      </c>
      <c r="D24" t="s">
        <v>48</v>
      </c>
      <c r="E24" t="s">
        <v>135</v>
      </c>
      <c r="F24" t="s">
        <v>55</v>
      </c>
      <c r="G24" t="s">
        <v>77</v>
      </c>
      <c r="H24" t="s">
        <v>68</v>
      </c>
      <c r="I24" t="s">
        <v>54</v>
      </c>
      <c r="J24" t="s">
        <v>53</v>
      </c>
      <c r="K24" t="s">
        <v>53</v>
      </c>
      <c r="L24" t="s">
        <v>53</v>
      </c>
      <c r="M24" t="s">
        <v>53</v>
      </c>
      <c r="N24" t="s">
        <v>53</v>
      </c>
      <c r="O24" t="s">
        <v>55</v>
      </c>
      <c r="P24" t="s">
        <v>55</v>
      </c>
    </row>
    <row r="25" spans="1:16">
      <c r="A25" t="s">
        <v>136</v>
      </c>
      <c r="B25" t="s">
        <v>137</v>
      </c>
      <c r="C25" t="s">
        <v>58</v>
      </c>
      <c r="D25" t="s">
        <v>48</v>
      </c>
      <c r="E25" t="s">
        <v>138</v>
      </c>
      <c r="F25" t="s">
        <v>139</v>
      </c>
      <c r="G25" t="s">
        <v>63</v>
      </c>
      <c r="H25" t="s">
        <v>78</v>
      </c>
      <c r="I25" t="s">
        <v>54</v>
      </c>
      <c r="J25" t="s">
        <v>53</v>
      </c>
      <c r="K25" t="s">
        <v>53</v>
      </c>
      <c r="L25" t="s">
        <v>53</v>
      </c>
      <c r="M25" t="s">
        <v>53</v>
      </c>
      <c r="N25" t="s">
        <v>53</v>
      </c>
      <c r="O25" t="s">
        <v>55</v>
      </c>
      <c r="P25" t="s">
        <v>55</v>
      </c>
    </row>
    <row r="26" spans="1:16">
      <c r="A26" t="s">
        <v>140</v>
      </c>
      <c r="B26" t="s">
        <v>141</v>
      </c>
      <c r="C26" t="s">
        <v>47</v>
      </c>
      <c r="D26" t="s">
        <v>48</v>
      </c>
      <c r="E26" t="s">
        <v>142</v>
      </c>
      <c r="F26" t="s">
        <v>55</v>
      </c>
      <c r="G26" t="s">
        <v>63</v>
      </c>
      <c r="H26" t="s">
        <v>90</v>
      </c>
      <c r="I26" t="s">
        <v>54</v>
      </c>
      <c r="J26" t="s">
        <v>53</v>
      </c>
      <c r="K26" t="s">
        <v>53</v>
      </c>
      <c r="L26" t="s">
        <v>53</v>
      </c>
      <c r="M26" t="s">
        <v>53</v>
      </c>
      <c r="N26" t="s">
        <v>53</v>
      </c>
      <c r="O26" t="s">
        <v>55</v>
      </c>
      <c r="P26" t="s">
        <v>55</v>
      </c>
    </row>
    <row r="27" spans="1:16">
      <c r="A27" t="s">
        <v>143</v>
      </c>
      <c r="B27" t="s">
        <v>144</v>
      </c>
      <c r="C27" t="s">
        <v>58</v>
      </c>
      <c r="D27" t="s">
        <v>48</v>
      </c>
      <c r="E27" t="s">
        <v>145</v>
      </c>
      <c r="F27" t="s">
        <v>55</v>
      </c>
      <c r="G27" t="s">
        <v>63</v>
      </c>
      <c r="H27" t="s">
        <v>68</v>
      </c>
      <c r="I27" t="s">
        <v>54</v>
      </c>
      <c r="J27" t="s">
        <v>53</v>
      </c>
      <c r="K27" t="s">
        <v>53</v>
      </c>
      <c r="L27" t="s">
        <v>53</v>
      </c>
      <c r="M27" t="s">
        <v>53</v>
      </c>
      <c r="N27" t="s">
        <v>53</v>
      </c>
      <c r="O27" t="s">
        <v>55</v>
      </c>
      <c r="P27" t="s">
        <v>55</v>
      </c>
    </row>
    <row r="28" spans="1:16">
      <c r="A28" t="s">
        <v>146</v>
      </c>
      <c r="B28" s="1" t="s">
        <v>147</v>
      </c>
      <c r="C28" t="s">
        <v>58</v>
      </c>
      <c r="D28" t="s">
        <v>48</v>
      </c>
      <c r="E28" t="s">
        <v>145</v>
      </c>
      <c r="F28" t="s">
        <v>55</v>
      </c>
      <c r="G28" t="s">
        <v>63</v>
      </c>
      <c r="H28" t="s">
        <v>68</v>
      </c>
      <c r="I28" t="s">
        <v>54</v>
      </c>
      <c r="J28" t="s">
        <v>53</v>
      </c>
      <c r="K28" t="s">
        <v>53</v>
      </c>
      <c r="L28" t="s">
        <v>53</v>
      </c>
      <c r="M28" t="s">
        <v>53</v>
      </c>
      <c r="N28" t="s">
        <v>53</v>
      </c>
      <c r="O28" t="s">
        <v>55</v>
      </c>
      <c r="P28" t="s">
        <v>55</v>
      </c>
    </row>
    <row r="29" spans="1:16">
      <c r="A29" t="s">
        <v>148</v>
      </c>
      <c r="B29" t="s">
        <v>149</v>
      </c>
      <c r="C29" t="s">
        <v>58</v>
      </c>
      <c r="D29" t="s">
        <v>48</v>
      </c>
      <c r="E29" t="s">
        <v>98</v>
      </c>
      <c r="F29" t="s">
        <v>150</v>
      </c>
      <c r="G29" t="s">
        <v>63</v>
      </c>
      <c r="H29" t="s">
        <v>100</v>
      </c>
      <c r="I29" t="s">
        <v>54</v>
      </c>
      <c r="J29" t="s">
        <v>53</v>
      </c>
      <c r="K29" t="s">
        <v>53</v>
      </c>
      <c r="L29" t="s">
        <v>53</v>
      </c>
      <c r="M29" t="s">
        <v>53</v>
      </c>
      <c r="N29" t="s">
        <v>53</v>
      </c>
      <c r="O29" t="s">
        <v>55</v>
      </c>
      <c r="P29" t="s">
        <v>55</v>
      </c>
    </row>
    <row r="30" spans="1:16">
      <c r="A30" t="s">
        <v>151</v>
      </c>
      <c r="B30" t="s">
        <v>152</v>
      </c>
      <c r="C30" t="s">
        <v>58</v>
      </c>
      <c r="D30" t="s">
        <v>48</v>
      </c>
      <c r="E30" t="s">
        <v>98</v>
      </c>
      <c r="F30" t="s">
        <v>153</v>
      </c>
      <c r="G30" t="s">
        <v>63</v>
      </c>
      <c r="H30" t="s">
        <v>100</v>
      </c>
      <c r="I30" t="s">
        <v>54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55</v>
      </c>
      <c r="P30" t="s">
        <v>55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activePane="bottomRight" state="frozen" topLeftCell="C2" xSplit="2" ySplit="1"/>
      <selection activeCell="A1" pane="topRight" sqref="A1"/>
      <selection activeCell="A1" pane="bottomLeft" sqref="A1"/>
      <selection activeCell="A1" pane="bottomRight" sqref="A1"/>
    </sheetView>
  </sheetViews>
  <sheetFormatPr baseColWidth="8" defaultRowHeight="15"/>
  <sheetData>
    <row r="1" spans="1:1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9</v>
      </c>
      <c r="I1" t="s">
        <v>41</v>
      </c>
      <c r="J1" t="s">
        <v>42</v>
      </c>
      <c r="K1" t="s">
        <v>43</v>
      </c>
      <c r="L1" t="s">
        <v>44</v>
      </c>
      <c r="M1" t="s">
        <v>21</v>
      </c>
      <c r="N1" t="s">
        <v>23</v>
      </c>
      <c r="O1" t="s">
        <v>28</v>
      </c>
      <c r="P1" t="s">
        <v>29</v>
      </c>
      <c r="Q1" t="s">
        <v>154</v>
      </c>
    </row>
    <row r="2" spans="1:17">
      <c r="A2" t="s">
        <v>155</v>
      </c>
      <c r="B2" s="2" t="s">
        <v>156</v>
      </c>
      <c r="C2" t="s">
        <v>48</v>
      </c>
      <c r="D2" t="s">
        <v>48</v>
      </c>
      <c r="E2" s="2" t="s">
        <v>128</v>
      </c>
      <c r="F2" s="2" t="s">
        <v>157</v>
      </c>
      <c r="G2" s="2" t="s">
        <v>158</v>
      </c>
      <c r="H2" t="s">
        <v>52</v>
      </c>
      <c r="I2" t="s">
        <v>53</v>
      </c>
      <c r="J2" t="s">
        <v>54</v>
      </c>
      <c r="K2" t="s">
        <v>53</v>
      </c>
      <c r="L2" t="s">
        <v>53</v>
      </c>
      <c r="M2" t="s">
        <v>53</v>
      </c>
      <c r="N2" t="s">
        <v>53</v>
      </c>
      <c r="O2" s="2" t="s">
        <v>159</v>
      </c>
      <c r="P2" t="s">
        <v>55</v>
      </c>
      <c r="Q2">
        <f>HYPERLINK(".\20180731\192.168.16.131\2018731101750014_0_津DED81T.jpg",".\20180731\192.168.16.131\2018731101750014_0_津DED81T.jpg")</f>
        <v/>
      </c>
    </row>
    <row r="3" spans="1:17">
      <c r="A3" t="s">
        <v>160</v>
      </c>
      <c r="B3" t="s">
        <v>57</v>
      </c>
      <c r="C3" t="s">
        <v>161</v>
      </c>
      <c r="D3" t="s">
        <v>48</v>
      </c>
      <c r="E3" s="2" t="s">
        <v>98</v>
      </c>
      <c r="F3" s="2" t="s">
        <v>150</v>
      </c>
      <c r="G3" s="2" t="s">
        <v>63</v>
      </c>
      <c r="H3" s="2" t="s">
        <v>100</v>
      </c>
      <c r="I3" t="s">
        <v>53</v>
      </c>
      <c r="J3" t="s">
        <v>54</v>
      </c>
      <c r="K3" s="2" t="s">
        <v>54</v>
      </c>
      <c r="L3" t="s">
        <v>53</v>
      </c>
      <c r="M3" t="s">
        <v>53</v>
      </c>
      <c r="N3" t="s">
        <v>53</v>
      </c>
      <c r="O3" s="2" t="s">
        <v>159</v>
      </c>
      <c r="P3" s="2" t="s">
        <v>162</v>
      </c>
      <c r="Q3">
        <f>HYPERLINK(".\20180731\192.168.16.131\2018731101813092_1_津DMA538.jpg",".\20180731\192.168.16.131\2018731101813092_1_津DMA538.jpg")</f>
        <v/>
      </c>
    </row>
    <row r="4" spans="1:17">
      <c r="A4" t="s">
        <v>163</v>
      </c>
      <c r="B4" t="s">
        <v>60</v>
      </c>
      <c r="C4" t="s">
        <v>161</v>
      </c>
      <c r="D4" t="s">
        <v>48</v>
      </c>
      <c r="E4" s="2" t="s">
        <v>145</v>
      </c>
      <c r="F4" s="2" t="s">
        <v>164</v>
      </c>
      <c r="G4" t="s">
        <v>63</v>
      </c>
      <c r="H4" s="2" t="s">
        <v>68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s="2" t="s">
        <v>159</v>
      </c>
      <c r="P4" t="s">
        <v>55</v>
      </c>
      <c r="Q4">
        <f>HYPERLINK(".\20180731\192.168.16.131\2018731101829004_1_津JXX800.jpg",".\20180731\192.168.16.131\2018731101829004_1_津JXX800.jpg")</f>
        <v/>
      </c>
    </row>
    <row r="5" spans="1:17">
      <c r="A5" t="s">
        <v>165</v>
      </c>
      <c r="B5" t="s">
        <v>65</v>
      </c>
      <c r="C5" t="s">
        <v>48</v>
      </c>
      <c r="D5" t="s">
        <v>48</v>
      </c>
      <c r="E5" s="2" t="s">
        <v>166</v>
      </c>
      <c r="F5" s="2" t="s">
        <v>167</v>
      </c>
      <c r="G5" s="2" t="s">
        <v>63</v>
      </c>
      <c r="H5" s="2" t="s">
        <v>90</v>
      </c>
      <c r="I5" t="s">
        <v>53</v>
      </c>
      <c r="J5" t="s">
        <v>54</v>
      </c>
      <c r="K5" t="s">
        <v>53</v>
      </c>
      <c r="L5" t="s">
        <v>53</v>
      </c>
      <c r="M5" t="s">
        <v>53</v>
      </c>
      <c r="N5" t="s">
        <v>53</v>
      </c>
      <c r="O5" s="2" t="s">
        <v>159</v>
      </c>
      <c r="P5" s="2" t="s">
        <v>159</v>
      </c>
      <c r="Q5">
        <f>HYPERLINK(".\20180731\192.168.16.131\2018731101833083_0_津ATS300.jpg",".\20180731\192.168.16.131\2018731101833083_0_津ATS300.jpg")</f>
        <v/>
      </c>
    </row>
    <row r="6" spans="1:17">
      <c r="A6" t="s">
        <v>168</v>
      </c>
      <c r="B6" t="s">
        <v>70</v>
      </c>
      <c r="C6" t="s">
        <v>161</v>
      </c>
      <c r="D6" t="s">
        <v>48</v>
      </c>
      <c r="E6" s="2" t="s">
        <v>138</v>
      </c>
      <c r="F6" s="2" t="s">
        <v>139</v>
      </c>
      <c r="G6" s="2" t="s">
        <v>63</v>
      </c>
      <c r="H6" s="2" t="s">
        <v>78</v>
      </c>
      <c r="I6" t="s">
        <v>53</v>
      </c>
      <c r="J6" t="s">
        <v>54</v>
      </c>
      <c r="K6" t="s">
        <v>53</v>
      </c>
      <c r="L6" t="s">
        <v>53</v>
      </c>
      <c r="M6" t="s">
        <v>53</v>
      </c>
      <c r="N6" t="s">
        <v>53</v>
      </c>
      <c r="O6" s="2" t="s">
        <v>159</v>
      </c>
      <c r="P6" t="s">
        <v>55</v>
      </c>
      <c r="Q6">
        <f>HYPERLINK(".\20180731\192.168.16.131\2018731101834007_1_津LS5900.jpg",".\20180731\192.168.16.131\2018731101834007_1_津LS5900.jpg")</f>
        <v/>
      </c>
    </row>
    <row r="7" spans="1:17">
      <c r="A7" t="s">
        <v>169</v>
      </c>
      <c r="B7" t="s">
        <v>74</v>
      </c>
      <c r="C7" t="s">
        <v>161</v>
      </c>
      <c r="D7" t="s">
        <v>48</v>
      </c>
      <c r="E7" s="2" t="s">
        <v>135</v>
      </c>
      <c r="F7" s="2" t="s">
        <v>170</v>
      </c>
      <c r="G7" s="2" t="s">
        <v>171</v>
      </c>
      <c r="H7" s="2" t="s">
        <v>68</v>
      </c>
      <c r="I7" t="s">
        <v>53</v>
      </c>
      <c r="J7" t="s">
        <v>54</v>
      </c>
      <c r="K7" t="s">
        <v>53</v>
      </c>
      <c r="L7" t="s">
        <v>53</v>
      </c>
      <c r="M7" t="s">
        <v>53</v>
      </c>
      <c r="N7" t="s">
        <v>53</v>
      </c>
      <c r="O7" s="2" t="s">
        <v>159</v>
      </c>
      <c r="P7" s="2" t="s">
        <v>159</v>
      </c>
      <c r="Q7">
        <f>HYPERLINK(".\20180731\192.168.16.131\2018731101844037_1_津LH5577.jpg",".\20180731\192.168.16.131\2018731101844037_1_津LH5577.jpg")</f>
        <v/>
      </c>
    </row>
    <row r="8" spans="1:17">
      <c r="A8" t="s">
        <v>172</v>
      </c>
      <c r="B8" t="s">
        <v>80</v>
      </c>
      <c r="C8" t="s">
        <v>48</v>
      </c>
      <c r="D8" t="s">
        <v>48</v>
      </c>
      <c r="E8" s="2" t="s">
        <v>173</v>
      </c>
      <c r="F8" s="2" t="s">
        <v>174</v>
      </c>
      <c r="G8" s="2" t="s">
        <v>158</v>
      </c>
      <c r="H8" s="2" t="s">
        <v>68</v>
      </c>
      <c r="I8" t="s">
        <v>53</v>
      </c>
      <c r="J8" t="s">
        <v>54</v>
      </c>
      <c r="K8" t="s">
        <v>53</v>
      </c>
      <c r="L8" t="s">
        <v>53</v>
      </c>
      <c r="M8" t="s">
        <v>53</v>
      </c>
      <c r="N8" t="s">
        <v>53</v>
      </c>
      <c r="O8" s="2" t="s">
        <v>159</v>
      </c>
      <c r="P8" t="s">
        <v>55</v>
      </c>
      <c r="Q8">
        <f>HYPERLINK(".\20180731\192.168.16.131\201873110194086_0_津MBJ200.jpg",".\20180731\192.168.16.131\201873110194086_0_津MBJ200.jpg")</f>
        <v/>
      </c>
    </row>
    <row r="9" spans="1:17">
      <c r="A9" t="s">
        <v>175</v>
      </c>
      <c r="B9" t="s">
        <v>84</v>
      </c>
      <c r="C9" t="s">
        <v>161</v>
      </c>
      <c r="D9" t="s">
        <v>48</v>
      </c>
      <c r="E9" s="2" t="s">
        <v>128</v>
      </c>
      <c r="F9" s="2" t="s">
        <v>129</v>
      </c>
      <c r="G9" s="2" t="s">
        <v>158</v>
      </c>
      <c r="H9" s="2" t="s">
        <v>100</v>
      </c>
      <c r="I9" t="s">
        <v>53</v>
      </c>
      <c r="J9" t="s">
        <v>54</v>
      </c>
      <c r="K9" t="s">
        <v>53</v>
      </c>
      <c r="L9" t="s">
        <v>53</v>
      </c>
      <c r="M9" t="s">
        <v>53</v>
      </c>
      <c r="N9" t="s">
        <v>53</v>
      </c>
      <c r="O9" s="2" t="s">
        <v>159</v>
      </c>
      <c r="P9" s="2" t="s">
        <v>159</v>
      </c>
      <c r="Q9">
        <f>HYPERLINK(".\20180731\192.168.16.131\201873110196053_1_津KCL991.jpg",".\20180731\192.168.16.131\201873110196053_1_津KCL991.jpg")</f>
        <v/>
      </c>
    </row>
    <row r="10" spans="1:17">
      <c r="A10" t="s">
        <v>176</v>
      </c>
      <c r="B10" t="s">
        <v>87</v>
      </c>
      <c r="C10" t="s">
        <v>161</v>
      </c>
      <c r="D10" t="s">
        <v>48</v>
      </c>
      <c r="E10" s="2" t="s">
        <v>93</v>
      </c>
      <c r="F10" s="2" t="s">
        <v>94</v>
      </c>
      <c r="G10" s="2" t="s">
        <v>63</v>
      </c>
      <c r="H10" s="2" t="s">
        <v>95</v>
      </c>
      <c r="I10" t="s">
        <v>53</v>
      </c>
      <c r="J10" t="s">
        <v>54</v>
      </c>
      <c r="K10" t="s">
        <v>53</v>
      </c>
      <c r="L10" t="s">
        <v>53</v>
      </c>
      <c r="M10" t="s">
        <v>53</v>
      </c>
      <c r="N10" t="s">
        <v>53</v>
      </c>
      <c r="O10" s="2" t="s">
        <v>159</v>
      </c>
      <c r="P10" s="2" t="s">
        <v>162</v>
      </c>
      <c r="Q10">
        <f>HYPERLINK(".\20180731\192.168.16.131\201873110198031_1_津E30168.jpg",".\20180731\192.168.16.131\201873110198031_1_津E30168.jpg")</f>
        <v/>
      </c>
    </row>
    <row r="11" spans="1:17">
      <c r="A11" t="s">
        <v>177</v>
      </c>
      <c r="B11" t="s">
        <v>92</v>
      </c>
      <c r="C11" t="s">
        <v>48</v>
      </c>
      <c r="D11" t="s">
        <v>48</v>
      </c>
      <c r="E11" s="2" t="s">
        <v>123</v>
      </c>
      <c r="F11" s="2" t="s">
        <v>178</v>
      </c>
      <c r="G11" s="2" t="s">
        <v>51</v>
      </c>
      <c r="H11" s="2" t="s">
        <v>68</v>
      </c>
      <c r="I11" s="2" t="s">
        <v>53</v>
      </c>
      <c r="J11" s="2" t="s">
        <v>54</v>
      </c>
      <c r="K11" t="s">
        <v>53</v>
      </c>
      <c r="L11" t="s">
        <v>53</v>
      </c>
      <c r="M11" t="s">
        <v>53</v>
      </c>
      <c r="N11" t="s">
        <v>53</v>
      </c>
      <c r="O11" s="2" t="s">
        <v>159</v>
      </c>
      <c r="P11" s="2" t="s">
        <v>159</v>
      </c>
      <c r="Q11">
        <f>HYPERLINK(".\20180731\192.168.16.131\201873110198093_0_津AD65330.jpg",".\20180731\192.168.16.131\201873110198093_0_津AD65330.jpg")</f>
        <v/>
      </c>
    </row>
    <row r="12" spans="1:17">
      <c r="A12" t="s">
        <v>179</v>
      </c>
      <c r="B12" t="s">
        <v>97</v>
      </c>
      <c r="C12" t="s">
        <v>48</v>
      </c>
      <c r="D12" t="s">
        <v>48</v>
      </c>
      <c r="E12" s="2" t="s">
        <v>118</v>
      </c>
      <c r="F12" s="2" t="s">
        <v>180</v>
      </c>
      <c r="G12" t="s">
        <v>63</v>
      </c>
      <c r="H12" s="2" t="s">
        <v>52</v>
      </c>
      <c r="I12" s="2" t="s">
        <v>53</v>
      </c>
      <c r="J12" s="2" t="s">
        <v>54</v>
      </c>
      <c r="K12" t="s">
        <v>53</v>
      </c>
      <c r="L12" t="s">
        <v>53</v>
      </c>
      <c r="M12" t="s">
        <v>53</v>
      </c>
      <c r="N12" t="s">
        <v>53</v>
      </c>
      <c r="O12" s="2" t="s">
        <v>159</v>
      </c>
      <c r="P12" t="s">
        <v>55</v>
      </c>
      <c r="Q12">
        <f>HYPERLINK(".\20180731\192.168.16.131\2018731101915029_0_津HPR318.jpg",".\20180731\192.168.16.131\2018731101915029_0_津HPR318.jpg")</f>
        <v/>
      </c>
    </row>
    <row r="13" spans="1:17">
      <c r="A13" t="s">
        <v>181</v>
      </c>
      <c r="B13" t="s">
        <v>102</v>
      </c>
      <c r="C13" t="s">
        <v>48</v>
      </c>
      <c r="D13" t="s">
        <v>48</v>
      </c>
      <c r="E13" t="s">
        <v>61</v>
      </c>
      <c r="F13" s="2" t="s">
        <v>182</v>
      </c>
      <c r="G13" t="s">
        <v>63</v>
      </c>
      <c r="H13" s="2" t="s">
        <v>100</v>
      </c>
      <c r="I13" s="2" t="s">
        <v>53</v>
      </c>
      <c r="J13" s="2" t="s">
        <v>54</v>
      </c>
      <c r="K13" t="s">
        <v>53</v>
      </c>
      <c r="L13" t="s">
        <v>53</v>
      </c>
      <c r="M13" t="s">
        <v>53</v>
      </c>
      <c r="N13" s="2" t="s">
        <v>54</v>
      </c>
      <c r="O13" s="2" t="s">
        <v>159</v>
      </c>
      <c r="P13" t="s">
        <v>55</v>
      </c>
      <c r="Q13">
        <f>HYPERLINK(".\20180731\192.168.16.131\2018731101923025_0_冀RW0A75.jpg",".\20180731\192.168.16.131\2018731101923025_0_冀RW0A75.jpg")</f>
        <v/>
      </c>
    </row>
    <row r="14" spans="1:17">
      <c r="A14" t="s">
        <v>183</v>
      </c>
      <c r="B14" t="s">
        <v>105</v>
      </c>
      <c r="C14" t="s">
        <v>161</v>
      </c>
      <c r="D14" t="s">
        <v>48</v>
      </c>
      <c r="E14" s="2" t="s">
        <v>81</v>
      </c>
      <c r="F14" s="2" t="s">
        <v>115</v>
      </c>
      <c r="G14" t="s">
        <v>63</v>
      </c>
      <c r="H14" s="2" t="s">
        <v>52</v>
      </c>
      <c r="I14" s="2" t="s">
        <v>53</v>
      </c>
      <c r="J14" s="2" t="s">
        <v>54</v>
      </c>
      <c r="K14" t="s">
        <v>53</v>
      </c>
      <c r="L14" t="s">
        <v>53</v>
      </c>
      <c r="M14" t="s">
        <v>53</v>
      </c>
      <c r="N14" t="s">
        <v>53</v>
      </c>
      <c r="O14" s="2" t="s">
        <v>159</v>
      </c>
      <c r="P14" s="2" t="s">
        <v>159</v>
      </c>
      <c r="Q14">
        <f>HYPERLINK(".\20180731\192.168.16.131\2018731101924053_1_蒙A675RK.jpg",".\20180731\192.168.16.131\2018731101924053_1_蒙A675RK.jpg")</f>
        <v/>
      </c>
    </row>
    <row r="15" spans="1:17">
      <c r="A15" t="s">
        <v>184</v>
      </c>
      <c r="B15" t="s">
        <v>55</v>
      </c>
      <c r="C15" t="s">
        <v>48</v>
      </c>
      <c r="D15" t="s">
        <v>48</v>
      </c>
      <c r="E15" s="2" t="s">
        <v>55</v>
      </c>
      <c r="F15" t="s">
        <v>55</v>
      </c>
      <c r="G15" t="s">
        <v>63</v>
      </c>
      <c r="H15" t="s">
        <v>100</v>
      </c>
      <c r="I15" s="2" t="s">
        <v>53</v>
      </c>
      <c r="J15" s="2" t="s">
        <v>54</v>
      </c>
      <c r="K15" t="s">
        <v>53</v>
      </c>
      <c r="L15" t="s">
        <v>53</v>
      </c>
      <c r="M15" t="s">
        <v>53</v>
      </c>
      <c r="N15" t="s">
        <v>53</v>
      </c>
      <c r="O15" t="s">
        <v>55</v>
      </c>
      <c r="P15" t="s">
        <v>55</v>
      </c>
      <c r="Q15">
        <f>HYPERLINK(".\20180731\192.168.16.131\2018731101927029_0_np.jpg",".\20180731\192.168.16.131\2018731101927029_0_np.jpg")</f>
        <v/>
      </c>
    </row>
    <row r="16" spans="1:17">
      <c r="A16" t="s">
        <v>185</v>
      </c>
      <c r="B16" t="s">
        <v>111</v>
      </c>
      <c r="C16" t="s">
        <v>161</v>
      </c>
      <c r="D16" t="s">
        <v>48</v>
      </c>
      <c r="E16" s="2" t="s">
        <v>93</v>
      </c>
      <c r="F16" s="2" t="s">
        <v>186</v>
      </c>
      <c r="G16" s="2" t="s">
        <v>63</v>
      </c>
      <c r="H16" s="2" t="s">
        <v>100</v>
      </c>
      <c r="I16" s="2" t="s">
        <v>53</v>
      </c>
      <c r="J16" s="2" t="s">
        <v>54</v>
      </c>
      <c r="K16" t="s">
        <v>53</v>
      </c>
      <c r="L16" t="s">
        <v>53</v>
      </c>
      <c r="M16" t="s">
        <v>53</v>
      </c>
      <c r="N16" t="s">
        <v>53</v>
      </c>
      <c r="O16" s="2" t="s">
        <v>159</v>
      </c>
      <c r="P16" t="s">
        <v>55</v>
      </c>
      <c r="Q16">
        <f>HYPERLINK(".\20180731\192.168.16.131\2018731101929066_1_津HA0012.jpg",".\20180731\192.168.16.131\2018731101929066_1_津HA0012.jpg")</f>
        <v/>
      </c>
    </row>
    <row r="17" spans="1:17">
      <c r="A17" t="s">
        <v>187</v>
      </c>
      <c r="B17" t="s">
        <v>114</v>
      </c>
      <c r="C17" t="s">
        <v>48</v>
      </c>
      <c r="D17" t="s">
        <v>48</v>
      </c>
      <c r="E17" s="2" t="s">
        <v>188</v>
      </c>
      <c r="F17" s="2" t="s">
        <v>189</v>
      </c>
      <c r="G17" s="2" t="s">
        <v>158</v>
      </c>
      <c r="H17" s="2" t="s">
        <v>108</v>
      </c>
      <c r="I17" s="2" t="s">
        <v>53</v>
      </c>
      <c r="J17" s="2" t="s">
        <v>54</v>
      </c>
      <c r="K17" t="s">
        <v>53</v>
      </c>
      <c r="L17" t="s">
        <v>53</v>
      </c>
      <c r="M17" t="s">
        <v>53</v>
      </c>
      <c r="N17" s="2" t="s">
        <v>54</v>
      </c>
      <c r="O17" s="2" t="s">
        <v>159</v>
      </c>
      <c r="P17" s="2" t="s">
        <v>159</v>
      </c>
      <c r="Q17">
        <f>HYPERLINK(".\20180731\192.168.16.131\2018731101951072_0_津ADL083.jpg",".\20180731\192.168.16.131\2018731101951072_0_津ADL083.jpg")</f>
        <v/>
      </c>
    </row>
    <row r="18" spans="1:17">
      <c r="A18" t="s">
        <v>190</v>
      </c>
      <c r="B18" s="3" t="s">
        <v>55</v>
      </c>
      <c r="C18" t="s">
        <v>48</v>
      </c>
      <c r="D18" t="s">
        <v>48</v>
      </c>
      <c r="E18" t="s">
        <v>55</v>
      </c>
      <c r="F18" t="s">
        <v>55</v>
      </c>
      <c r="G18" t="s">
        <v>63</v>
      </c>
      <c r="H18" t="s">
        <v>100</v>
      </c>
      <c r="I18" t="s">
        <v>53</v>
      </c>
      <c r="J18" t="s">
        <v>54</v>
      </c>
      <c r="K18" t="s">
        <v>53</v>
      </c>
      <c r="L18" t="s">
        <v>53</v>
      </c>
      <c r="M18" t="s">
        <v>53</v>
      </c>
      <c r="N18" t="s">
        <v>53</v>
      </c>
      <c r="O18" t="s">
        <v>55</v>
      </c>
      <c r="P18" t="s">
        <v>55</v>
      </c>
      <c r="Q18">
        <f>HYPERLINK(".\20180731\192.168.16.131\201873110209021_0_np.jpg",".\20180731\192.168.16.131\201873110209021_0_np.jpg")</f>
        <v/>
      </c>
    </row>
    <row r="19" spans="1:17">
      <c r="A19" t="s">
        <v>191</v>
      </c>
      <c r="B19" t="s">
        <v>117</v>
      </c>
      <c r="C19" t="s">
        <v>161</v>
      </c>
      <c r="D19" t="s">
        <v>48</v>
      </c>
      <c r="E19" s="2" t="s">
        <v>61</v>
      </c>
      <c r="F19" s="2" t="s">
        <v>103</v>
      </c>
      <c r="G19" t="s">
        <v>63</v>
      </c>
      <c r="H19" t="s">
        <v>52</v>
      </c>
      <c r="I19" s="2" t="s">
        <v>53</v>
      </c>
      <c r="J19" s="2" t="s">
        <v>54</v>
      </c>
      <c r="K19" t="s">
        <v>53</v>
      </c>
      <c r="L19" t="s">
        <v>53</v>
      </c>
      <c r="M19" t="s">
        <v>53</v>
      </c>
      <c r="N19" t="s">
        <v>53</v>
      </c>
      <c r="O19" s="2" t="s">
        <v>159</v>
      </c>
      <c r="P19" s="2" t="s">
        <v>159</v>
      </c>
      <c r="Q19">
        <f>HYPERLINK(".\20180731\192.168.16.131\2018731102010082_1_津J05729.jpg",".\20180731\192.168.16.131\2018731102010082_1_津J05729.jpg")</f>
        <v/>
      </c>
    </row>
    <row r="20" spans="1:17">
      <c r="A20" t="s">
        <v>192</v>
      </c>
      <c r="B20" t="s">
        <v>122</v>
      </c>
      <c r="C20" t="s">
        <v>48</v>
      </c>
      <c r="D20" t="s">
        <v>48</v>
      </c>
      <c r="E20" s="2" t="s">
        <v>98</v>
      </c>
      <c r="F20" s="2" t="s">
        <v>99</v>
      </c>
      <c r="G20" s="2" t="s">
        <v>63</v>
      </c>
      <c r="H20" s="2" t="s">
        <v>100</v>
      </c>
      <c r="I20" s="2" t="s">
        <v>53</v>
      </c>
      <c r="J20" t="s">
        <v>54</v>
      </c>
      <c r="K20" t="s">
        <v>53</v>
      </c>
      <c r="L20" t="s">
        <v>53</v>
      </c>
      <c r="M20" t="s">
        <v>53</v>
      </c>
      <c r="N20" t="s">
        <v>53</v>
      </c>
      <c r="O20" s="2" t="s">
        <v>159</v>
      </c>
      <c r="P20" t="s">
        <v>55</v>
      </c>
      <c r="Q20">
        <f>HYPERLINK(".\20180731\192.168.16.131\2018731102020019_0_津KBQ776.jpg",".\20180731\192.168.16.131\2018731102020019_0_津KBQ776.jpg")</f>
        <v/>
      </c>
    </row>
    <row r="21" spans="1:17">
      <c r="A21" t="s">
        <v>193</v>
      </c>
      <c r="B21" t="s">
        <v>125</v>
      </c>
      <c r="C21" t="s">
        <v>48</v>
      </c>
      <c r="D21" t="s">
        <v>48</v>
      </c>
      <c r="E21" t="s">
        <v>93</v>
      </c>
      <c r="F21" s="2" t="s">
        <v>94</v>
      </c>
      <c r="G21" t="s">
        <v>63</v>
      </c>
      <c r="H21" t="s">
        <v>95</v>
      </c>
      <c r="I21" s="2" t="s">
        <v>53</v>
      </c>
      <c r="J21" t="s">
        <v>54</v>
      </c>
      <c r="K21" s="2" t="s">
        <v>54</v>
      </c>
      <c r="L21" t="s">
        <v>53</v>
      </c>
      <c r="M21" t="s">
        <v>53</v>
      </c>
      <c r="N21" t="s">
        <v>53</v>
      </c>
      <c r="O21" s="2" t="s">
        <v>159</v>
      </c>
      <c r="P21" t="s">
        <v>55</v>
      </c>
      <c r="Q21">
        <f>HYPERLINK(".\20180731\192.168.16.131\2018731102022001_0_津E14465.jpg",".\20180731\192.168.16.131\2018731102022001_0_津E14465.jpg")</f>
        <v/>
      </c>
    </row>
    <row r="22" spans="1:17">
      <c r="A22" t="s">
        <v>194</v>
      </c>
      <c r="B22" t="s">
        <v>127</v>
      </c>
      <c r="C22" t="s">
        <v>161</v>
      </c>
      <c r="D22" t="s">
        <v>48</v>
      </c>
      <c r="E22" s="2" t="s">
        <v>88</v>
      </c>
      <c r="F22" s="2" t="s">
        <v>195</v>
      </c>
      <c r="G22" s="2" t="s">
        <v>171</v>
      </c>
      <c r="H22" s="2" t="s">
        <v>90</v>
      </c>
      <c r="I22" s="2" t="s">
        <v>53</v>
      </c>
      <c r="J22" t="s">
        <v>54</v>
      </c>
      <c r="K22" t="s">
        <v>53</v>
      </c>
      <c r="L22" t="s">
        <v>53</v>
      </c>
      <c r="M22" t="s">
        <v>53</v>
      </c>
      <c r="N22" t="s">
        <v>53</v>
      </c>
      <c r="O22" s="2" t="s">
        <v>159</v>
      </c>
      <c r="P22" t="s">
        <v>55</v>
      </c>
      <c r="Q22">
        <f>HYPERLINK(".\20180731\192.168.16.131\2018731102034093_1_津AT6361.jpg",".\20180731\192.168.16.131\2018731102034093_1_津AT6361.jpg")</f>
        <v/>
      </c>
    </row>
    <row r="23" spans="1:17">
      <c r="A23" t="s">
        <v>196</v>
      </c>
      <c r="B23" t="s">
        <v>132</v>
      </c>
      <c r="C23" t="s">
        <v>48</v>
      </c>
      <c r="D23" t="s">
        <v>48</v>
      </c>
      <c r="E23" s="2" t="s">
        <v>61</v>
      </c>
      <c r="F23" s="2" t="s">
        <v>85</v>
      </c>
      <c r="G23" s="2" t="s">
        <v>63</v>
      </c>
      <c r="H23" s="2" t="s">
        <v>52</v>
      </c>
      <c r="I23" s="2" t="s">
        <v>53</v>
      </c>
      <c r="J23" s="2" t="s">
        <v>54</v>
      </c>
      <c r="K23" t="s">
        <v>53</v>
      </c>
      <c r="L23" t="s">
        <v>53</v>
      </c>
      <c r="M23" t="s">
        <v>53</v>
      </c>
      <c r="N23" t="s">
        <v>53</v>
      </c>
      <c r="O23" s="2" t="s">
        <v>159</v>
      </c>
      <c r="P23" s="2" t="s">
        <v>159</v>
      </c>
      <c r="Q23">
        <f>HYPERLINK(".\20180731\192.168.16.131\2018731102041096_0_京K11067.jpg",".\20180731\192.168.16.131\2018731102041096_0_京K11067.jpg")</f>
        <v/>
      </c>
    </row>
    <row r="24" spans="1:17">
      <c r="A24" t="s">
        <v>197</v>
      </c>
      <c r="B24" t="s">
        <v>134</v>
      </c>
      <c r="C24" t="s">
        <v>48</v>
      </c>
      <c r="D24" t="s">
        <v>48</v>
      </c>
      <c r="E24" s="2" t="s">
        <v>81</v>
      </c>
      <c r="F24" s="2" t="s">
        <v>82</v>
      </c>
      <c r="G24" s="2" t="s">
        <v>158</v>
      </c>
      <c r="H24" s="2" t="s">
        <v>52</v>
      </c>
      <c r="I24" s="2" t="s">
        <v>53</v>
      </c>
      <c r="J24" s="2" t="s">
        <v>54</v>
      </c>
      <c r="K24" t="s">
        <v>53</v>
      </c>
      <c r="L24" t="s">
        <v>53</v>
      </c>
      <c r="M24" t="s">
        <v>53</v>
      </c>
      <c r="N24" s="2" t="s">
        <v>54</v>
      </c>
      <c r="O24" s="2" t="s">
        <v>159</v>
      </c>
      <c r="P24" t="s">
        <v>55</v>
      </c>
      <c r="Q24">
        <f>HYPERLINK(".\20180731\192.168.16.131\2018731102044041_0_津AF19997.jpg",".\20180731\192.168.16.131\2018731102044041_0_津AF19997.jpg")</f>
        <v/>
      </c>
    </row>
    <row r="25" spans="1:17">
      <c r="A25" t="s">
        <v>198</v>
      </c>
      <c r="B25" t="s">
        <v>137</v>
      </c>
      <c r="C25" t="s">
        <v>161</v>
      </c>
      <c r="D25" t="s">
        <v>48</v>
      </c>
      <c r="E25" s="2" t="s">
        <v>199</v>
      </c>
      <c r="F25" s="2" t="s">
        <v>76</v>
      </c>
      <c r="G25" s="2" t="s">
        <v>171</v>
      </c>
      <c r="H25" t="s">
        <v>78</v>
      </c>
      <c r="I25" s="2" t="s">
        <v>53</v>
      </c>
      <c r="J25" s="2" t="s">
        <v>54</v>
      </c>
      <c r="K25" t="s">
        <v>53</v>
      </c>
      <c r="L25" t="s">
        <v>53</v>
      </c>
      <c r="M25" t="s">
        <v>53</v>
      </c>
      <c r="N25" t="s">
        <v>53</v>
      </c>
      <c r="O25" s="2" t="s">
        <v>159</v>
      </c>
      <c r="P25" t="s">
        <v>55</v>
      </c>
      <c r="Q25">
        <f>HYPERLINK(".\20180731\192.168.16.131\2018731102044058_1_津AVJ858.jpg",".\20180731\192.168.16.131\2018731102044058_1_津AVJ858.jpg")</f>
        <v/>
      </c>
    </row>
    <row r="26" spans="1:17">
      <c r="A26" t="s">
        <v>200</v>
      </c>
      <c r="B26" t="s">
        <v>141</v>
      </c>
      <c r="C26" t="s">
        <v>161</v>
      </c>
      <c r="D26" t="s">
        <v>48</v>
      </c>
      <c r="E26" s="2" t="s">
        <v>71</v>
      </c>
      <c r="F26" s="2" t="s">
        <v>72</v>
      </c>
      <c r="G26" s="2" t="s">
        <v>51</v>
      </c>
      <c r="H26" s="2" t="s">
        <v>52</v>
      </c>
      <c r="I26" s="2" t="s">
        <v>53</v>
      </c>
      <c r="J26" s="2" t="s">
        <v>54</v>
      </c>
      <c r="K26" t="s">
        <v>53</v>
      </c>
      <c r="L26" t="s">
        <v>53</v>
      </c>
      <c r="M26" t="s">
        <v>53</v>
      </c>
      <c r="N26" t="s">
        <v>53</v>
      </c>
      <c r="O26" s="2" t="s">
        <v>159</v>
      </c>
      <c r="P26" t="s">
        <v>55</v>
      </c>
      <c r="Q26">
        <f>HYPERLINK(".\20180731\192.168.16.131\2018731102048086_1_津NAK486.jpg",".\20180731\192.168.16.131\2018731102048086_1_津NAK486.jpg")</f>
        <v/>
      </c>
    </row>
    <row r="27" spans="1:17">
      <c r="A27" t="s">
        <v>201</v>
      </c>
      <c r="B27" t="s">
        <v>144</v>
      </c>
      <c r="C27" t="s">
        <v>161</v>
      </c>
      <c r="D27" t="s">
        <v>48</v>
      </c>
      <c r="E27" s="2" t="s">
        <v>66</v>
      </c>
      <c r="F27" s="2" t="s">
        <v>67</v>
      </c>
      <c r="G27" s="2" t="s">
        <v>51</v>
      </c>
      <c r="H27" t="s">
        <v>68</v>
      </c>
      <c r="I27" s="2" t="s">
        <v>53</v>
      </c>
      <c r="J27" s="2" t="s">
        <v>54</v>
      </c>
      <c r="K27" t="s">
        <v>53</v>
      </c>
      <c r="L27" t="s">
        <v>53</v>
      </c>
      <c r="M27" t="s">
        <v>53</v>
      </c>
      <c r="N27" s="2" t="s">
        <v>54</v>
      </c>
      <c r="O27" s="2" t="s">
        <v>159</v>
      </c>
      <c r="P27" t="s">
        <v>55</v>
      </c>
      <c r="Q27">
        <f>HYPERLINK(".\20180731\192.168.16.131\2018731102051033_1_京PRW265.jpg",".\20180731\192.168.16.131\2018731102051033_1_京PRW265.jpg")</f>
        <v/>
      </c>
    </row>
    <row r="28" spans="1:17">
      <c r="A28" t="s">
        <v>202</v>
      </c>
      <c r="B28" t="s">
        <v>149</v>
      </c>
      <c r="C28" t="s">
        <v>48</v>
      </c>
      <c r="D28" t="s">
        <v>48</v>
      </c>
      <c r="E28" s="2" t="s">
        <v>61</v>
      </c>
      <c r="F28" s="2" t="s">
        <v>62</v>
      </c>
      <c r="G28" t="s">
        <v>63</v>
      </c>
      <c r="H28" s="2" t="s">
        <v>52</v>
      </c>
      <c r="I28" s="2" t="s">
        <v>53</v>
      </c>
      <c r="J28" s="2" t="s">
        <v>54</v>
      </c>
      <c r="K28" t="s">
        <v>53</v>
      </c>
      <c r="L28" t="s">
        <v>53</v>
      </c>
      <c r="M28" t="s">
        <v>53</v>
      </c>
      <c r="N28" t="s">
        <v>53</v>
      </c>
      <c r="O28" s="2" t="s">
        <v>159</v>
      </c>
      <c r="P28" s="2" t="s">
        <v>159</v>
      </c>
      <c r="Q28">
        <f>HYPERLINK(".\20180731\192.168.16.131\2018731102057008_0_津HXX477.jpg",".\20180731\192.168.16.131\2018731102057008_0_津HXX477.jpg")</f>
        <v/>
      </c>
    </row>
    <row r="29" spans="1:17">
      <c r="A29" t="s">
        <v>203</v>
      </c>
      <c r="B29" t="s">
        <v>152</v>
      </c>
      <c r="C29" t="s">
        <v>161</v>
      </c>
      <c r="D29" t="s">
        <v>48</v>
      </c>
      <c r="E29" s="2" t="s">
        <v>49</v>
      </c>
      <c r="F29" s="2" t="s">
        <v>204</v>
      </c>
      <c r="G29" s="2" t="s">
        <v>51</v>
      </c>
      <c r="H29" s="2" t="s">
        <v>52</v>
      </c>
      <c r="I29" s="2" t="s">
        <v>53</v>
      </c>
      <c r="J29" s="2" t="s">
        <v>54</v>
      </c>
      <c r="K29" t="s">
        <v>53</v>
      </c>
      <c r="L29" t="s">
        <v>53</v>
      </c>
      <c r="M29" t="s">
        <v>53</v>
      </c>
      <c r="N29" t="s">
        <v>53</v>
      </c>
      <c r="O29" s="2" t="s">
        <v>159</v>
      </c>
      <c r="P29" t="s">
        <v>55</v>
      </c>
      <c r="Q29">
        <f>HYPERLINK(".\20180731\192.168.16.131\201873110211001_1_津GKN388.jpg",".\20180731\192.168.16.131\201873110211001_1_津GKN388.jpg")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2018-07-31T10:15:47Z</dcterms:created>
  <dcterms:modified xmlns:dcterms="http://purl.org/dc/terms/" xmlns:xsi="http://www.w3.org/2001/XMLSchema-instance" xsi:type="dcterms:W3CDTF">2018-07-31T10:15:47Z</dcterms:modified>
</cp:coreProperties>
</file>