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yzse\Desktop\"/>
    </mc:Choice>
  </mc:AlternateContent>
  <bookViews>
    <workbookView xWindow="0" yWindow="0" windowWidth="22260" windowHeight="12645"/>
  </bookViews>
  <sheets>
    <sheet name="asset" sheetId="1" r:id="rId1"/>
    <sheet name="hdp" sheetId="2" r:id="rId2"/>
    <sheet name="asset (2)" sheetId="5" r:id="rId3"/>
    <sheet name="Sheet1" sheetId="3" r:id="rId4"/>
    <sheet name="hdp (2)" sheetId="4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4" i="5" l="1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1" i="4"/>
  <c r="E1" i="4"/>
  <c r="D1" i="4"/>
  <c r="C1" i="4"/>
  <c r="I34" i="5"/>
  <c r="I28" i="5"/>
  <c r="I22" i="5"/>
  <c r="I16" i="5"/>
  <c r="I10" i="5"/>
  <c r="I4" i="5"/>
  <c r="H13" i="5"/>
  <c r="E17" i="5"/>
  <c r="H32" i="5"/>
  <c r="H26" i="5"/>
  <c r="H19" i="5"/>
  <c r="H7" i="5"/>
  <c r="G34" i="5"/>
  <c r="G28" i="5"/>
  <c r="G22" i="5"/>
  <c r="G16" i="5"/>
  <c r="G10" i="5"/>
  <c r="G4" i="5"/>
  <c r="F4" i="5"/>
  <c r="E26" i="5"/>
  <c r="E12" i="5"/>
  <c r="F32" i="5"/>
  <c r="F26" i="5"/>
  <c r="F20" i="5"/>
  <c r="F14" i="5"/>
  <c r="F5" i="5"/>
  <c r="E22" i="5"/>
  <c r="E6" i="5"/>
  <c r="I33" i="5"/>
  <c r="I27" i="5"/>
  <c r="I21" i="5"/>
  <c r="I15" i="5"/>
  <c r="I9" i="5"/>
  <c r="I3" i="5"/>
  <c r="H11" i="5"/>
  <c r="E11" i="5"/>
  <c r="H31" i="5"/>
  <c r="H25" i="5"/>
  <c r="H17" i="5"/>
  <c r="H5" i="5"/>
  <c r="G33" i="5"/>
  <c r="G27" i="5"/>
  <c r="G21" i="5"/>
  <c r="G15" i="5"/>
  <c r="G9" i="5"/>
  <c r="G3" i="5"/>
  <c r="E33" i="5"/>
  <c r="E24" i="5"/>
  <c r="E9" i="5"/>
  <c r="F31" i="5"/>
  <c r="F25" i="5"/>
  <c r="F19" i="5"/>
  <c r="F13" i="5"/>
  <c r="F3" i="5"/>
  <c r="E21" i="5"/>
  <c r="E2" i="5"/>
  <c r="I32" i="5"/>
  <c r="I26" i="5"/>
  <c r="I20" i="5"/>
  <c r="I14" i="5"/>
  <c r="I8" i="5"/>
  <c r="I2" i="5"/>
  <c r="H9" i="5"/>
  <c r="E8" i="5"/>
  <c r="H30" i="5"/>
  <c r="H16" i="5"/>
  <c r="H3" i="5"/>
  <c r="G32" i="5"/>
  <c r="G26" i="5"/>
  <c r="G20" i="5"/>
  <c r="G14" i="5"/>
  <c r="G2" i="5"/>
  <c r="E31" i="5"/>
  <c r="E7" i="5"/>
  <c r="F30" i="5"/>
  <c r="F18" i="5"/>
  <c r="F2" i="5"/>
  <c r="E34" i="5"/>
  <c r="I31" i="5"/>
  <c r="I19" i="5"/>
  <c r="I13" i="5"/>
  <c r="H24" i="5"/>
  <c r="E3" i="5"/>
  <c r="H14" i="5"/>
  <c r="G31" i="5"/>
  <c r="G19" i="5"/>
  <c r="G7" i="5"/>
  <c r="E30" i="5"/>
  <c r="E4" i="5"/>
  <c r="F23" i="5"/>
  <c r="F10" i="5"/>
  <c r="E32" i="5"/>
  <c r="I30" i="5"/>
  <c r="I6" i="5"/>
  <c r="H6" i="5"/>
  <c r="H21" i="5"/>
  <c r="E15" i="5"/>
  <c r="G18" i="5"/>
  <c r="G6" i="5"/>
  <c r="E29" i="5"/>
  <c r="F28" i="5"/>
  <c r="F8" i="5"/>
  <c r="I29" i="5"/>
  <c r="I5" i="5"/>
  <c r="H33" i="5"/>
  <c r="H10" i="5"/>
  <c r="G23" i="5"/>
  <c r="G5" i="5"/>
  <c r="E14" i="5"/>
  <c r="F21" i="5"/>
  <c r="E25" i="5"/>
  <c r="H23" i="5"/>
  <c r="G8" i="5"/>
  <c r="E23" i="5"/>
  <c r="F24" i="5"/>
  <c r="F11" i="5"/>
  <c r="E19" i="5"/>
  <c r="I25" i="5"/>
  <c r="I7" i="5"/>
  <c r="H8" i="5"/>
  <c r="H29" i="5"/>
  <c r="H22" i="5"/>
  <c r="H2" i="5"/>
  <c r="G25" i="5"/>
  <c r="G13" i="5"/>
  <c r="F12" i="5"/>
  <c r="E20" i="5"/>
  <c r="F29" i="5"/>
  <c r="F17" i="5"/>
  <c r="E16" i="5"/>
  <c r="I18" i="5"/>
  <c r="I12" i="5"/>
  <c r="H18" i="5"/>
  <c r="H28" i="5"/>
  <c r="H12" i="5"/>
  <c r="G30" i="5"/>
  <c r="G12" i="5"/>
  <c r="F9" i="5"/>
  <c r="F34" i="5"/>
  <c r="F22" i="5"/>
  <c r="E27" i="5"/>
  <c r="I23" i="5"/>
  <c r="I11" i="5"/>
  <c r="H4" i="5"/>
  <c r="H20" i="5"/>
  <c r="G29" i="5"/>
  <c r="G11" i="5"/>
  <c r="E28" i="5"/>
  <c r="F27" i="5"/>
  <c r="F7" i="5"/>
  <c r="I24" i="5"/>
  <c r="H34" i="5"/>
  <c r="G24" i="5"/>
  <c r="E18" i="5"/>
  <c r="F16" i="5"/>
  <c r="E13" i="5"/>
  <c r="I17" i="5"/>
  <c r="H15" i="5"/>
  <c r="H27" i="5"/>
  <c r="E5" i="5"/>
  <c r="G17" i="5"/>
  <c r="F6" i="5"/>
  <c r="F33" i="5"/>
  <c r="F15" i="5"/>
  <c r="E10" i="5"/>
  <c r="D1" i="2" l="1"/>
  <c r="E1" i="2"/>
  <c r="F1" i="2"/>
  <c r="C1" i="2"/>
</calcChain>
</file>

<file path=xl/sharedStrings.xml><?xml version="1.0" encoding="utf-8"?>
<sst xmlns="http://schemas.openxmlformats.org/spreadsheetml/2006/main" count="138" uniqueCount="57">
  <si>
    <t>持有面额</t>
    <phoneticPr fontId="1" type="noConversion"/>
  </si>
  <si>
    <t>折溢摊成本</t>
    <phoneticPr fontId="1" type="noConversion"/>
  </si>
  <si>
    <t>债券代码</t>
    <phoneticPr fontId="1" type="noConversion"/>
  </si>
  <si>
    <t>起息日</t>
    <phoneticPr fontId="1" type="noConversion"/>
  </si>
  <si>
    <t>到期日</t>
    <phoneticPr fontId="1" type="noConversion"/>
  </si>
  <si>
    <t>票面利息</t>
    <phoneticPr fontId="1" type="noConversion"/>
  </si>
  <si>
    <t>债券类型</t>
    <phoneticPr fontId="1" type="noConversion"/>
  </si>
  <si>
    <t>付息频率</t>
    <phoneticPr fontId="1" type="noConversion"/>
  </si>
  <si>
    <t>3M</t>
    <phoneticPr fontId="1" type="noConversion"/>
  </si>
  <si>
    <t>6M</t>
    <phoneticPr fontId="1" type="noConversion"/>
  </si>
  <si>
    <t>9M</t>
    <phoneticPr fontId="1" type="noConversion"/>
  </si>
  <si>
    <t>1Y</t>
    <phoneticPr fontId="1" type="noConversion"/>
  </si>
  <si>
    <t>2Y</t>
    <phoneticPr fontId="1" type="noConversion"/>
  </si>
  <si>
    <t>3Y</t>
    <phoneticPr fontId="1" type="noConversion"/>
  </si>
  <si>
    <t>4Y</t>
    <phoneticPr fontId="1" type="noConversion"/>
  </si>
  <si>
    <t>5Y</t>
    <phoneticPr fontId="1" type="noConversion"/>
  </si>
  <si>
    <t>10Y</t>
    <phoneticPr fontId="1" type="noConversion"/>
  </si>
  <si>
    <t>20Y</t>
    <phoneticPr fontId="1" type="noConversion"/>
  </si>
  <si>
    <t>30Y</t>
    <phoneticPr fontId="1" type="noConversion"/>
  </si>
  <si>
    <t>0</t>
    <phoneticPr fontId="1" type="noConversion"/>
  </si>
  <si>
    <t>收益率均值</t>
    <phoneticPr fontId="1" type="noConversion"/>
  </si>
  <si>
    <t>13附息国债15(130015)</t>
  </si>
  <si>
    <t>10附息国债31(100031)</t>
  </si>
  <si>
    <t>13附息国债20(130020)</t>
  </si>
  <si>
    <t>18附息国债22(180022)</t>
  </si>
  <si>
    <t>10附息国债41(100041)</t>
  </si>
  <si>
    <t>14附息国债03(140003)</t>
  </si>
  <si>
    <t>11附息国债02(110002)</t>
  </si>
  <si>
    <t>19附息国债02(190002)</t>
  </si>
  <si>
    <t>11附息国债08(110008)</t>
  </si>
  <si>
    <t>14附息国债06(140006)</t>
  </si>
  <si>
    <t>11附息国债15(110015)</t>
  </si>
  <si>
    <t>14附息国债13(140013)</t>
  </si>
  <si>
    <t>14附息国债24(140024)</t>
  </si>
  <si>
    <t>19附息国债14(190014)</t>
  </si>
  <si>
    <t>20附息国债02(200002)</t>
  </si>
  <si>
    <t>15附息国债14(150014)</t>
  </si>
  <si>
    <t>17附息国债14(170014)</t>
  </si>
  <si>
    <t>19附息国债11(190011)</t>
  </si>
  <si>
    <t>12附息国债15(120015)</t>
  </si>
  <si>
    <t>20附息国债03(200003)</t>
  </si>
  <si>
    <t>18附息国债16(180016)</t>
  </si>
  <si>
    <t>18附息国债23(180023)</t>
  </si>
  <si>
    <t>19附息国债04(190004)</t>
  </si>
  <si>
    <t>17附息国债20(170020)</t>
  </si>
  <si>
    <t>19附息国债13(190013)</t>
  </si>
  <si>
    <t>19附息国债07(190007)</t>
  </si>
  <si>
    <t>19附息国债16(190016)</t>
  </si>
  <si>
    <t>19附息国债06(190006)</t>
  </si>
  <si>
    <t>19附息国债15(190015)</t>
  </si>
  <si>
    <t>17附息国债22(170022)</t>
  </si>
  <si>
    <t>18附息国债06(180006)</t>
  </si>
  <si>
    <t>19附息国债10(190010)</t>
  </si>
  <si>
    <t>20附息国债04(200004)</t>
  </si>
  <si>
    <t>期限</t>
    <phoneticPr fontId="1" type="noConversion"/>
  </si>
  <si>
    <t>收益率波动（以均值为中心上下浮动的范围）</t>
    <phoneticPr fontId="1" type="noConversion"/>
  </si>
  <si>
    <t>债券代码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</si>
</sst>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###,##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/>
    <xf numFmtId="177" fontId="0" fillId="2" borderId="1" xfId="0" applyNumberFormat="1" applyFont="1" applyFill="1" applyBorder="1" applyAlignment="1"/>
    <xf numFmtId="14" fontId="0" fillId="0" borderId="1" xfId="0" applyNumberFormat="1" applyFill="1" applyBorder="1"/>
    <xf numFmtId="0" fontId="0" fillId="0" borderId="1" xfId="0" applyBorder="1" applyAlignment="1">
      <alignment vertical="center" wrapText="1"/>
    </xf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3" borderId="1" xfId="0" applyNumberFormat="1" applyFont="1" applyFill="1" applyBorder="1" applyAlignment="1"/>
    <xf numFmtId="2" fontId="0" fillId="3" borderId="1" xfId="0" applyNumberFormat="1" applyFont="1" applyFill="1" applyBorder="1" applyAlignment="1"/>
    <xf numFmtId="176" fontId="0" fillId="3" borderId="1" xfId="0" applyNumberFormat="1" applyFont="1" applyFill="1" applyBorder="1" applyAlignment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49" fontId="0" fillId="3" borderId="1" xfId="0" applyNumberFormat="1" applyFill="1" applyBorder="1"/>
    <xf numFmtId="10" fontId="0" fillId="3" borderId="1" xfId="0" applyNumberFormat="1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carrydate"/>
      <definedName name="b_info_coupon"/>
      <definedName name="b_info_couponrate2"/>
      <definedName name="b_info_interestfrequency"/>
      <definedName name="b_info_maturity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J22" sqref="J22"/>
    </sheetView>
  </sheetViews>
  <sheetFormatPr defaultRowHeight="14.25" x14ac:dyDescent="0.2"/>
  <cols>
    <col min="1" max="1" width="23.625" style="9" bestFit="1" customWidth="1"/>
    <col min="2" max="2" width="14.25" style="9" bestFit="1" customWidth="1"/>
    <col min="3" max="3" width="11" style="9" bestFit="1" customWidth="1"/>
    <col min="4" max="4" width="9" style="9"/>
    <col min="5" max="6" width="11.625" style="8" bestFit="1" customWidth="1"/>
    <col min="7" max="9" width="9" style="9"/>
    <col min="10" max="10" width="10" style="10" bestFit="1" customWidth="1"/>
    <col min="11" max="11" width="15.375" style="10" bestFit="1" customWidth="1"/>
    <col min="12" max="12" width="13.875" style="10" bestFit="1" customWidth="1"/>
    <col min="13" max="13" width="11.125" style="10" bestFit="1" customWidth="1"/>
  </cols>
  <sheetData>
    <row r="1" spans="1:13" s="1" customFormat="1" x14ac:dyDescent="0.2">
      <c r="A1" s="6" t="s">
        <v>56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15">
        <v>43962</v>
      </c>
      <c r="K1" s="15">
        <v>43963</v>
      </c>
      <c r="L1" s="15">
        <v>44055</v>
      </c>
      <c r="M1" s="15">
        <v>44196</v>
      </c>
    </row>
    <row r="2" spans="1:13" x14ac:dyDescent="0.2">
      <c r="A2" s="11" t="s">
        <v>21</v>
      </c>
      <c r="B2" s="12">
        <v>30000000</v>
      </c>
      <c r="C2" s="13">
        <v>100.040737094547</v>
      </c>
      <c r="D2" s="4" t="str">
        <f t="shared" ref="D2:D34" si="0">IFERROR(MID(A2,FIND("S",A2)+2,FIND(")",A2)-FIND("S",A2)-2),MID(A2,FIND("(",A2)+1,FIND(")",A2)-FIND("(",A2)-1))</f>
        <v>130015</v>
      </c>
      <c r="E2" s="4" t="str">
        <f>[1]!b_info_carrydate(D2)</f>
        <v>2013-07-11</v>
      </c>
      <c r="F2" s="4" t="str">
        <f>[1]!b_info_maturitydate(D2)</f>
        <v>2020-07-11</v>
      </c>
      <c r="G2" s="5">
        <f>[1]!b_info_couponrate2(D2)</f>
        <v>3.46</v>
      </c>
      <c r="H2" s="3" t="str">
        <f>[1]!b_info_coupon(D2)</f>
        <v>附息</v>
      </c>
      <c r="I2" s="3">
        <f>[1]!b_info_interestfrequency(D2)</f>
        <v>1</v>
      </c>
      <c r="J2" s="16"/>
      <c r="K2" s="16"/>
      <c r="L2" s="16"/>
      <c r="M2" s="16"/>
    </row>
    <row r="3" spans="1:13" x14ac:dyDescent="0.2">
      <c r="A3" s="11" t="s">
        <v>22</v>
      </c>
      <c r="B3" s="12">
        <v>100000000</v>
      </c>
      <c r="C3" s="13">
        <v>100.00562024823699</v>
      </c>
      <c r="D3" s="4" t="str">
        <f t="shared" si="0"/>
        <v>100031</v>
      </c>
      <c r="E3" s="4" t="str">
        <f>[1]!b_info_carrydate(D3)</f>
        <v>2010-09-16</v>
      </c>
      <c r="F3" s="4" t="str">
        <f>[1]!b_info_maturitydate(D3)</f>
        <v>2020-09-16</v>
      </c>
      <c r="G3" s="5">
        <f>[1]!b_info_couponrate2(D3)</f>
        <v>3.29</v>
      </c>
      <c r="H3" s="3" t="str">
        <f>[1]!b_info_coupon(D3)</f>
        <v>附息</v>
      </c>
      <c r="I3" s="3">
        <f>[1]!b_info_interestfrequency(D3)</f>
        <v>2</v>
      </c>
      <c r="J3" s="16"/>
      <c r="K3" s="16">
        <v>10370000000</v>
      </c>
      <c r="L3" s="16">
        <v>-10370000000</v>
      </c>
      <c r="M3" s="16"/>
    </row>
    <row r="4" spans="1:13" x14ac:dyDescent="0.2">
      <c r="A4" s="11" t="s">
        <v>23</v>
      </c>
      <c r="B4" s="12">
        <v>1250000000</v>
      </c>
      <c r="C4" s="13">
        <v>100.473830955856</v>
      </c>
      <c r="D4" s="4" t="str">
        <f t="shared" si="0"/>
        <v>130020</v>
      </c>
      <c r="E4" s="4" t="str">
        <f>[1]!b_info_carrydate(D4)</f>
        <v>2013-10-17</v>
      </c>
      <c r="F4" s="4" t="str">
        <f>[1]!b_info_maturitydate(D4)</f>
        <v>2020-10-17</v>
      </c>
      <c r="G4" s="5">
        <f>[1]!b_info_couponrate2(D4)</f>
        <v>4.07</v>
      </c>
      <c r="H4" s="3" t="str">
        <f>[1]!b_info_coupon(D4)</f>
        <v>附息</v>
      </c>
      <c r="I4" s="3">
        <f>[1]!b_info_interestfrequency(D4)</f>
        <v>1</v>
      </c>
      <c r="J4" s="16"/>
      <c r="K4" s="17">
        <v>-1250000000</v>
      </c>
      <c r="L4" s="16">
        <v>1250000000</v>
      </c>
      <c r="M4" s="16"/>
    </row>
    <row r="5" spans="1:13" x14ac:dyDescent="0.2">
      <c r="A5" s="11" t="s">
        <v>24</v>
      </c>
      <c r="B5" s="12">
        <v>40000000</v>
      </c>
      <c r="C5" s="13">
        <v>100.178492948843</v>
      </c>
      <c r="D5" s="4" t="str">
        <f t="shared" si="0"/>
        <v>180022</v>
      </c>
      <c r="E5" s="4" t="str">
        <f>[1]!b_info_carrydate(D5)</f>
        <v>2018-10-18</v>
      </c>
      <c r="F5" s="4" t="str">
        <f>[1]!b_info_maturitydate(D5)</f>
        <v>2020-10-18</v>
      </c>
      <c r="G5" s="5">
        <f>[1]!b_info_couponrate2(D5)</f>
        <v>3</v>
      </c>
      <c r="H5" s="3" t="str">
        <f>[1]!b_info_coupon(D5)</f>
        <v>附息</v>
      </c>
      <c r="I5" s="3">
        <f>[1]!b_info_interestfrequency(D5)</f>
        <v>1</v>
      </c>
      <c r="J5" s="16"/>
      <c r="K5" s="17">
        <v>-40000000</v>
      </c>
      <c r="L5" s="16">
        <v>40000000</v>
      </c>
      <c r="M5" s="16"/>
    </row>
    <row r="6" spans="1:13" x14ac:dyDescent="0.2">
      <c r="A6" s="11" t="s">
        <v>25</v>
      </c>
      <c r="B6" s="12">
        <v>240000000</v>
      </c>
      <c r="C6" s="13">
        <v>100.29739032275999</v>
      </c>
      <c r="D6" s="4" t="str">
        <f t="shared" si="0"/>
        <v>100041</v>
      </c>
      <c r="E6" s="4" t="str">
        <f>[1]!b_info_carrydate(D6)</f>
        <v>2010-12-16</v>
      </c>
      <c r="F6" s="4" t="str">
        <f>[1]!b_info_maturitydate(D6)</f>
        <v>2020-12-16</v>
      </c>
      <c r="G6" s="5">
        <f>[1]!b_info_couponrate2(D6)</f>
        <v>3.77</v>
      </c>
      <c r="H6" s="3" t="str">
        <f>[1]!b_info_coupon(D6)</f>
        <v>附息</v>
      </c>
      <c r="I6" s="3">
        <f>[1]!b_info_interestfrequency(D6)</f>
        <v>2</v>
      </c>
      <c r="J6" s="16"/>
      <c r="K6" s="17">
        <v>-240000000</v>
      </c>
      <c r="L6" s="16">
        <v>240000000</v>
      </c>
      <c r="M6" s="16"/>
    </row>
    <row r="7" spans="1:13" x14ac:dyDescent="0.2">
      <c r="A7" s="11" t="s">
        <v>26</v>
      </c>
      <c r="B7" s="12">
        <v>500000000</v>
      </c>
      <c r="C7" s="13">
        <v>100.789247938701</v>
      </c>
      <c r="D7" s="4" t="str">
        <f t="shared" si="0"/>
        <v>140003</v>
      </c>
      <c r="E7" s="4" t="str">
        <f>[1]!b_info_carrydate(D7)</f>
        <v>2014-01-16</v>
      </c>
      <c r="F7" s="4" t="str">
        <f>[1]!b_info_maturitydate(D7)</f>
        <v>2021-01-16</v>
      </c>
      <c r="G7" s="5">
        <f>[1]!b_info_couponrate2(D7)</f>
        <v>4.4400000000000004</v>
      </c>
      <c r="H7" s="3" t="str">
        <f>[1]!b_info_coupon(D7)</f>
        <v>附息</v>
      </c>
      <c r="I7" s="3">
        <f>[1]!b_info_interestfrequency(D7)</f>
        <v>1</v>
      </c>
      <c r="J7" s="16"/>
      <c r="K7" s="17">
        <v>-500000000</v>
      </c>
      <c r="L7" s="16">
        <v>500000000</v>
      </c>
      <c r="M7" s="16"/>
    </row>
    <row r="8" spans="1:13" x14ac:dyDescent="0.2">
      <c r="A8" s="11" t="s">
        <v>27</v>
      </c>
      <c r="B8" s="12">
        <v>200000000</v>
      </c>
      <c r="C8" s="13">
        <v>100.60758091765</v>
      </c>
      <c r="D8" s="4" t="str">
        <f t="shared" si="0"/>
        <v>110002</v>
      </c>
      <c r="E8" s="4" t="str">
        <f>[1]!b_info_carrydate(D8)</f>
        <v>2011-01-20</v>
      </c>
      <c r="F8" s="4" t="str">
        <f>[1]!b_info_maturitydate(D8)</f>
        <v>2021-01-20</v>
      </c>
      <c r="G8" s="5">
        <f>[1]!b_info_couponrate2(D8)</f>
        <v>3.94</v>
      </c>
      <c r="H8" s="3" t="str">
        <f>[1]!b_info_coupon(D8)</f>
        <v>附息</v>
      </c>
      <c r="I8" s="3">
        <f>[1]!b_info_interestfrequency(D8)</f>
        <v>2</v>
      </c>
      <c r="J8" s="16"/>
      <c r="K8" s="17">
        <v>-200000000</v>
      </c>
      <c r="L8" s="16">
        <v>200000000</v>
      </c>
      <c r="M8" s="16"/>
    </row>
    <row r="9" spans="1:13" x14ac:dyDescent="0.2">
      <c r="A9" s="11" t="s">
        <v>28</v>
      </c>
      <c r="B9" s="12">
        <v>40000000</v>
      </c>
      <c r="C9" s="13">
        <v>99.765993145988006</v>
      </c>
      <c r="D9" s="4" t="str">
        <f t="shared" si="0"/>
        <v>190002</v>
      </c>
      <c r="E9" s="4" t="str">
        <f>[1]!b_info_carrydate(D9)</f>
        <v>2019-02-21</v>
      </c>
      <c r="F9" s="4" t="str">
        <f>[1]!b_info_maturitydate(D9)</f>
        <v>2021-02-21</v>
      </c>
      <c r="G9" s="5">
        <f>[1]!b_info_couponrate2(D9)</f>
        <v>2.44</v>
      </c>
      <c r="H9" s="3" t="str">
        <f>[1]!b_info_coupon(D9)</f>
        <v>附息</v>
      </c>
      <c r="I9" s="3">
        <f>[1]!b_info_interestfrequency(D9)</f>
        <v>1</v>
      </c>
      <c r="J9" s="16"/>
      <c r="K9" s="17">
        <v>-40000000</v>
      </c>
      <c r="L9" s="16">
        <v>40000000</v>
      </c>
      <c r="M9" s="16"/>
    </row>
    <row r="10" spans="1:13" x14ac:dyDescent="0.2">
      <c r="A10" s="11" t="s">
        <v>29</v>
      </c>
      <c r="B10" s="12">
        <v>20000000</v>
      </c>
      <c r="C10" s="13">
        <v>100.386319562124</v>
      </c>
      <c r="D10" s="4" t="str">
        <f t="shared" si="0"/>
        <v>110008</v>
      </c>
      <c r="E10" s="4" t="str">
        <f>[1]!b_info_carrydate(D10)</f>
        <v>2011-03-17</v>
      </c>
      <c r="F10" s="4" t="str">
        <f>[1]!b_info_maturitydate(D10)</f>
        <v>2021-03-17</v>
      </c>
      <c r="G10" s="5">
        <f>[1]!b_info_couponrate2(D10)</f>
        <v>3.83</v>
      </c>
      <c r="H10" s="3" t="str">
        <f>[1]!b_info_coupon(D10)</f>
        <v>附息</v>
      </c>
      <c r="I10" s="3">
        <f>[1]!b_info_interestfrequency(D10)</f>
        <v>2</v>
      </c>
      <c r="J10" s="16"/>
      <c r="K10" s="17">
        <v>-20000000</v>
      </c>
      <c r="L10" s="16">
        <v>20000000</v>
      </c>
      <c r="M10" s="16"/>
    </row>
    <row r="11" spans="1:13" x14ac:dyDescent="0.2">
      <c r="A11" s="11" t="s">
        <v>30</v>
      </c>
      <c r="B11" s="12">
        <v>70000000</v>
      </c>
      <c r="C11" s="13">
        <v>100.81707160868299</v>
      </c>
      <c r="D11" s="4" t="str">
        <f t="shared" si="0"/>
        <v>140006</v>
      </c>
      <c r="E11" s="4" t="str">
        <f>[1]!b_info_carrydate(D11)</f>
        <v>2014-04-03</v>
      </c>
      <c r="F11" s="4" t="str">
        <f>[1]!b_info_maturitydate(D11)</f>
        <v>2021-04-03</v>
      </c>
      <c r="G11" s="5">
        <f>[1]!b_info_couponrate2(D11)</f>
        <v>4.33</v>
      </c>
      <c r="H11" s="3" t="str">
        <f>[1]!b_info_coupon(D11)</f>
        <v>附息</v>
      </c>
      <c r="I11" s="3">
        <f>[1]!b_info_interestfrequency(D11)</f>
        <v>1</v>
      </c>
      <c r="J11" s="16"/>
      <c r="K11" s="17">
        <v>-70000000</v>
      </c>
      <c r="L11" s="16">
        <v>70000000</v>
      </c>
      <c r="M11" s="16"/>
    </row>
    <row r="12" spans="1:13" x14ac:dyDescent="0.2">
      <c r="A12" s="11" t="s">
        <v>31</v>
      </c>
      <c r="B12" s="12">
        <v>300000000</v>
      </c>
      <c r="C12" s="13">
        <v>100.804615375594</v>
      </c>
      <c r="D12" s="4" t="str">
        <f t="shared" si="0"/>
        <v>110015</v>
      </c>
      <c r="E12" s="4" t="str">
        <f>[1]!b_info_carrydate(D12)</f>
        <v>2011-06-16</v>
      </c>
      <c r="F12" s="4" t="str">
        <f>[1]!b_info_maturitydate(D12)</f>
        <v>2021-06-16</v>
      </c>
      <c r="G12" s="5">
        <f>[1]!b_info_couponrate2(D12)</f>
        <v>3.99</v>
      </c>
      <c r="H12" s="3" t="str">
        <f>[1]!b_info_coupon(D12)</f>
        <v>附息</v>
      </c>
      <c r="I12" s="3">
        <f>[1]!b_info_interestfrequency(D12)</f>
        <v>2</v>
      </c>
      <c r="J12" s="16"/>
      <c r="K12" s="17">
        <v>-300000000</v>
      </c>
      <c r="L12" s="16">
        <v>300000000</v>
      </c>
      <c r="M12" s="16"/>
    </row>
    <row r="13" spans="1:13" x14ac:dyDescent="0.2">
      <c r="A13" s="11" t="s">
        <v>32</v>
      </c>
      <c r="B13" s="12">
        <v>750000000</v>
      </c>
      <c r="C13" s="13">
        <v>100.828036190197</v>
      </c>
      <c r="D13" s="4" t="str">
        <f t="shared" si="0"/>
        <v>140013</v>
      </c>
      <c r="E13" s="4" t="str">
        <f>[1]!b_info_carrydate(D13)</f>
        <v>2014-07-03</v>
      </c>
      <c r="F13" s="4" t="str">
        <f>[1]!b_info_maturitydate(D13)</f>
        <v>2021-07-03</v>
      </c>
      <c r="G13" s="5">
        <f>[1]!b_info_couponrate2(D13)</f>
        <v>4.0199999999999996</v>
      </c>
      <c r="H13" s="3" t="str">
        <f>[1]!b_info_coupon(D13)</f>
        <v>附息</v>
      </c>
      <c r="I13" s="3">
        <f>[1]!b_info_interestfrequency(D13)</f>
        <v>1</v>
      </c>
      <c r="J13" s="16"/>
      <c r="K13" s="17">
        <v>-750000000</v>
      </c>
      <c r="L13" s="16">
        <v>750000000</v>
      </c>
      <c r="M13" s="16"/>
    </row>
    <row r="14" spans="1:13" x14ac:dyDescent="0.2">
      <c r="A14" s="11" t="s">
        <v>33</v>
      </c>
      <c r="B14" s="12">
        <v>480000000</v>
      </c>
      <c r="C14" s="13">
        <v>101.510308748395</v>
      </c>
      <c r="D14" s="4" t="str">
        <f t="shared" si="0"/>
        <v>140024</v>
      </c>
      <c r="E14" s="4" t="str">
        <f>[1]!b_info_carrydate(D14)</f>
        <v>2014-10-23</v>
      </c>
      <c r="F14" s="4" t="str">
        <f>[1]!b_info_maturitydate(D14)</f>
        <v>2021-10-23</v>
      </c>
      <c r="G14" s="5">
        <f>[1]!b_info_couponrate2(D14)</f>
        <v>3.7</v>
      </c>
      <c r="H14" s="3" t="str">
        <f>[1]!b_info_coupon(D14)</f>
        <v>附息</v>
      </c>
      <c r="I14" s="3">
        <f>[1]!b_info_interestfrequency(D14)</f>
        <v>1</v>
      </c>
      <c r="J14" s="16"/>
      <c r="K14" s="17">
        <v>-480000000</v>
      </c>
      <c r="L14" s="16">
        <v>480000000</v>
      </c>
      <c r="M14" s="16"/>
    </row>
    <row r="15" spans="1:13" x14ac:dyDescent="0.2">
      <c r="A15" s="11" t="s">
        <v>34</v>
      </c>
      <c r="B15" s="12">
        <v>190000000</v>
      </c>
      <c r="C15" s="13">
        <v>100.131365571415</v>
      </c>
      <c r="D15" s="4" t="str">
        <f t="shared" si="0"/>
        <v>190014</v>
      </c>
      <c r="E15" s="4" t="str">
        <f>[1]!b_info_carrydate(D15)</f>
        <v>2019-11-14</v>
      </c>
      <c r="F15" s="4" t="str">
        <f>[1]!b_info_maturitydate(D15)</f>
        <v>2021-11-14</v>
      </c>
      <c r="G15" s="5">
        <f>[1]!b_info_couponrate2(D15)</f>
        <v>2.69</v>
      </c>
      <c r="H15" s="3" t="str">
        <f>[1]!b_info_coupon(D15)</f>
        <v>附息</v>
      </c>
      <c r="I15" s="3">
        <f>[1]!b_info_interestfrequency(D15)</f>
        <v>1</v>
      </c>
      <c r="J15" s="16"/>
      <c r="K15" s="17">
        <v>-190000000</v>
      </c>
      <c r="L15" s="16">
        <v>190000000</v>
      </c>
      <c r="M15" s="16"/>
    </row>
    <row r="16" spans="1:13" x14ac:dyDescent="0.2">
      <c r="A16" s="11" t="s">
        <v>35</v>
      </c>
      <c r="B16" s="12">
        <v>240000000</v>
      </c>
      <c r="C16" s="13">
        <v>100.52815511796101</v>
      </c>
      <c r="D16" s="4" t="str">
        <f t="shared" si="0"/>
        <v>200002</v>
      </c>
      <c r="E16" s="4" t="str">
        <f>[1]!b_info_carrydate(D16)</f>
        <v>2020-02-13</v>
      </c>
      <c r="F16" s="4" t="str">
        <f>[1]!b_info_maturitydate(D16)</f>
        <v>2022-02-13</v>
      </c>
      <c r="G16" s="5">
        <f>[1]!b_info_couponrate2(D16)</f>
        <v>2.2000000000000002</v>
      </c>
      <c r="H16" s="3" t="str">
        <f>[1]!b_info_coupon(D16)</f>
        <v>附息</v>
      </c>
      <c r="I16" s="3">
        <f>[1]!b_info_interestfrequency(D16)</f>
        <v>1</v>
      </c>
      <c r="J16" s="16"/>
      <c r="K16" s="17">
        <v>-240000000</v>
      </c>
      <c r="L16" s="16">
        <v>240000000</v>
      </c>
      <c r="M16" s="16"/>
    </row>
    <row r="17" spans="1:13" x14ac:dyDescent="0.2">
      <c r="A17" s="11" t="s">
        <v>36</v>
      </c>
      <c r="B17" s="12">
        <v>100000000</v>
      </c>
      <c r="C17" s="13">
        <v>101.074159806894</v>
      </c>
      <c r="D17" s="4" t="str">
        <f t="shared" si="0"/>
        <v>150014</v>
      </c>
      <c r="E17" s="4" t="str">
        <f>[1]!b_info_carrydate(D17)</f>
        <v>2015-07-09</v>
      </c>
      <c r="F17" s="4" t="str">
        <f>[1]!b_info_maturitydate(D17)</f>
        <v>2022-07-09</v>
      </c>
      <c r="G17" s="5">
        <f>[1]!b_info_couponrate2(D17)</f>
        <v>3.3</v>
      </c>
      <c r="H17" s="3" t="str">
        <f>[1]!b_info_coupon(D17)</f>
        <v>附息</v>
      </c>
      <c r="I17" s="3">
        <f>[1]!b_info_interestfrequency(D17)</f>
        <v>1</v>
      </c>
      <c r="J17" s="16"/>
      <c r="K17" s="17">
        <v>-100000000</v>
      </c>
      <c r="L17" s="16">
        <v>100000000</v>
      </c>
      <c r="M17" s="16"/>
    </row>
    <row r="18" spans="1:13" x14ac:dyDescent="0.2">
      <c r="A18" s="11" t="s">
        <v>37</v>
      </c>
      <c r="B18" s="12">
        <v>50000000</v>
      </c>
      <c r="C18" s="13">
        <v>101.435525964698</v>
      </c>
      <c r="D18" s="4" t="str">
        <f t="shared" si="0"/>
        <v>170014</v>
      </c>
      <c r="E18" s="4" t="str">
        <f>[1]!b_info_carrydate(D18)</f>
        <v>2017-07-13</v>
      </c>
      <c r="F18" s="4" t="str">
        <f>[1]!b_info_maturitydate(D18)</f>
        <v>2022-07-13</v>
      </c>
      <c r="G18" s="5">
        <f>[1]!b_info_couponrate2(D18)</f>
        <v>3.47</v>
      </c>
      <c r="H18" s="3" t="str">
        <f>[1]!b_info_coupon(D18)</f>
        <v>附息</v>
      </c>
      <c r="I18" s="3">
        <f>[1]!b_info_interestfrequency(D18)</f>
        <v>1</v>
      </c>
      <c r="J18" s="16"/>
      <c r="K18" s="17">
        <v>-50000000</v>
      </c>
      <c r="L18" s="16">
        <v>50000000</v>
      </c>
      <c r="M18" s="16"/>
    </row>
    <row r="19" spans="1:13" x14ac:dyDescent="0.2">
      <c r="A19" s="11" t="s">
        <v>38</v>
      </c>
      <c r="B19" s="12">
        <v>90000000</v>
      </c>
      <c r="C19" s="13">
        <v>100.660700596073</v>
      </c>
      <c r="D19" s="4" t="str">
        <f t="shared" si="0"/>
        <v>190011</v>
      </c>
      <c r="E19" s="4" t="str">
        <f>[1]!b_info_carrydate(D19)</f>
        <v>2019-08-08</v>
      </c>
      <c r="F19" s="4" t="str">
        <f>[1]!b_info_maturitydate(D19)</f>
        <v>2022-08-08</v>
      </c>
      <c r="G19" s="5">
        <f>[1]!b_info_couponrate2(D19)</f>
        <v>2.75</v>
      </c>
      <c r="H19" s="3" t="str">
        <f>[1]!b_info_coupon(D19)</f>
        <v>附息</v>
      </c>
      <c r="I19" s="3">
        <f>[1]!b_info_interestfrequency(D19)</f>
        <v>1</v>
      </c>
      <c r="J19" s="16"/>
      <c r="K19" s="17">
        <v>-90000000</v>
      </c>
      <c r="L19" s="16">
        <v>90000000</v>
      </c>
      <c r="M19" s="16"/>
    </row>
    <row r="20" spans="1:13" x14ac:dyDescent="0.2">
      <c r="A20" s="11" t="s">
        <v>39</v>
      </c>
      <c r="B20" s="12">
        <v>110000000</v>
      </c>
      <c r="C20" s="13">
        <v>101.499734060769</v>
      </c>
      <c r="D20" s="4" t="str">
        <f t="shared" si="0"/>
        <v>120015</v>
      </c>
      <c r="E20" s="4" t="str">
        <f>[1]!b_info_carrydate(D20)</f>
        <v>2012-08-23</v>
      </c>
      <c r="F20" s="4" t="str">
        <f>[1]!b_info_maturitydate(D20)</f>
        <v>2022-08-23</v>
      </c>
      <c r="G20" s="5">
        <f>[1]!b_info_couponrate2(D20)</f>
        <v>3.39</v>
      </c>
      <c r="H20" s="3" t="str">
        <f>[1]!b_info_coupon(D20)</f>
        <v>附息</v>
      </c>
      <c r="I20" s="3">
        <f>[1]!b_info_interestfrequency(D20)</f>
        <v>2</v>
      </c>
      <c r="J20" s="16"/>
      <c r="K20" s="17">
        <v>-110000000</v>
      </c>
      <c r="L20" s="16">
        <v>110000000</v>
      </c>
      <c r="M20" s="16"/>
    </row>
    <row r="21" spans="1:13" x14ac:dyDescent="0.2">
      <c r="A21" s="11" t="s">
        <v>40</v>
      </c>
      <c r="B21" s="12">
        <v>620000000</v>
      </c>
      <c r="C21" s="13">
        <v>101.6321246462</v>
      </c>
      <c r="D21" s="4" t="str">
        <f t="shared" si="0"/>
        <v>200003</v>
      </c>
      <c r="E21" s="4" t="str">
        <f>[1]!b_info_carrydate(D21)</f>
        <v>2020-03-05</v>
      </c>
      <c r="F21" s="4" t="str">
        <f>[1]!b_info_maturitydate(D21)</f>
        <v>2023-03-05</v>
      </c>
      <c r="G21" s="5">
        <f>[1]!b_info_couponrate2(D21)</f>
        <v>2.2400000000000002</v>
      </c>
      <c r="H21" s="3" t="str">
        <f>[1]!b_info_coupon(D21)</f>
        <v>附息</v>
      </c>
      <c r="I21" s="3">
        <f>[1]!b_info_interestfrequency(D21)</f>
        <v>1</v>
      </c>
      <c r="J21" s="16"/>
      <c r="K21" s="17">
        <v>-620000000</v>
      </c>
      <c r="L21" s="16">
        <v>620000000</v>
      </c>
      <c r="M21" s="16"/>
    </row>
    <row r="22" spans="1:13" x14ac:dyDescent="0.2">
      <c r="A22" s="11" t="s">
        <v>41</v>
      </c>
      <c r="B22" s="12">
        <v>100000000</v>
      </c>
      <c r="C22" s="13">
        <v>101.196284913897</v>
      </c>
      <c r="D22" s="4" t="str">
        <f t="shared" si="0"/>
        <v>180016</v>
      </c>
      <c r="E22" s="4" t="str">
        <f>[1]!b_info_carrydate(D22)</f>
        <v>2018-07-12</v>
      </c>
      <c r="F22" s="4" t="str">
        <f>[1]!b_info_maturitydate(D22)</f>
        <v>2023-07-12</v>
      </c>
      <c r="G22" s="5">
        <f>[1]!b_info_couponrate2(D22)</f>
        <v>3.3</v>
      </c>
      <c r="H22" s="3" t="str">
        <f>[1]!b_info_coupon(D22)</f>
        <v>附息</v>
      </c>
      <c r="I22" s="3">
        <f>[1]!b_info_interestfrequency(D22)</f>
        <v>1</v>
      </c>
      <c r="J22" s="16"/>
      <c r="K22" s="17">
        <v>-100000000</v>
      </c>
      <c r="L22" s="16">
        <v>100000000</v>
      </c>
      <c r="M22" s="16"/>
    </row>
    <row r="23" spans="1:13" x14ac:dyDescent="0.2">
      <c r="A23" s="11" t="s">
        <v>42</v>
      </c>
      <c r="B23" s="12">
        <v>220000000</v>
      </c>
      <c r="C23" s="13">
        <v>101.306904069634</v>
      </c>
      <c r="D23" s="4" t="str">
        <f t="shared" si="0"/>
        <v>180023</v>
      </c>
      <c r="E23" s="4" t="str">
        <f>[1]!b_info_carrydate(D23)</f>
        <v>2018-10-18</v>
      </c>
      <c r="F23" s="4" t="str">
        <f>[1]!b_info_maturitydate(D23)</f>
        <v>2023-10-18</v>
      </c>
      <c r="G23" s="5">
        <f>[1]!b_info_couponrate2(D23)</f>
        <v>3.29</v>
      </c>
      <c r="H23" s="3" t="str">
        <f>[1]!b_info_coupon(D23)</f>
        <v>附息</v>
      </c>
      <c r="I23" s="3">
        <f>[1]!b_info_interestfrequency(D23)</f>
        <v>1</v>
      </c>
      <c r="J23" s="16"/>
      <c r="K23" s="17">
        <v>-220000000</v>
      </c>
      <c r="L23" s="16">
        <v>220000000</v>
      </c>
      <c r="M23" s="16"/>
    </row>
    <row r="24" spans="1:13" x14ac:dyDescent="0.2">
      <c r="A24" s="11" t="s">
        <v>43</v>
      </c>
      <c r="B24" s="12">
        <v>370000000</v>
      </c>
      <c r="C24" s="13">
        <v>100.93335339136701</v>
      </c>
      <c r="D24" s="4" t="str">
        <f t="shared" si="0"/>
        <v>190004</v>
      </c>
      <c r="E24" s="4" t="str">
        <f>[1]!b_info_carrydate(D24)</f>
        <v>2019-04-11</v>
      </c>
      <c r="F24" s="4" t="str">
        <f>[1]!b_info_maturitydate(D24)</f>
        <v>2024-04-11</v>
      </c>
      <c r="G24" s="5">
        <f>[1]!b_info_couponrate2(D24)</f>
        <v>3.19</v>
      </c>
      <c r="H24" s="3" t="str">
        <f>[1]!b_info_coupon(D24)</f>
        <v>附息</v>
      </c>
      <c r="I24" s="3">
        <f>[1]!b_info_interestfrequency(D24)</f>
        <v>1</v>
      </c>
      <c r="J24" s="16"/>
      <c r="K24" s="17">
        <v>-370000000</v>
      </c>
      <c r="L24" s="16">
        <v>370000000</v>
      </c>
      <c r="M24" s="16"/>
    </row>
    <row r="25" spans="1:13" x14ac:dyDescent="0.2">
      <c r="A25" s="11" t="s">
        <v>44</v>
      </c>
      <c r="B25" s="12">
        <v>260000000</v>
      </c>
      <c r="C25" s="13">
        <v>99.636146509444004</v>
      </c>
      <c r="D25" s="4" t="str">
        <f t="shared" si="0"/>
        <v>170020</v>
      </c>
      <c r="E25" s="4" t="str">
        <f>[1]!b_info_carrydate(D25)</f>
        <v>2017-09-21</v>
      </c>
      <c r="F25" s="4" t="str">
        <f>[1]!b_info_maturitydate(D25)</f>
        <v>2024-09-21</v>
      </c>
      <c r="G25" s="5">
        <f>[1]!b_info_couponrate2(D25)</f>
        <v>3.69</v>
      </c>
      <c r="H25" s="3" t="str">
        <f>[1]!b_info_coupon(D25)</f>
        <v>附息</v>
      </c>
      <c r="I25" s="3">
        <f>[1]!b_info_interestfrequency(D25)</f>
        <v>1</v>
      </c>
      <c r="J25" s="16"/>
      <c r="K25" s="17">
        <v>-260000000</v>
      </c>
      <c r="L25" s="16">
        <v>260000000</v>
      </c>
      <c r="M25" s="16"/>
    </row>
    <row r="26" spans="1:13" x14ac:dyDescent="0.2">
      <c r="A26" s="11" t="s">
        <v>45</v>
      </c>
      <c r="B26" s="12">
        <v>270000000</v>
      </c>
      <c r="C26" s="13">
        <v>101.654232034177</v>
      </c>
      <c r="D26" s="4" t="str">
        <f t="shared" si="0"/>
        <v>190013</v>
      </c>
      <c r="E26" s="4" t="str">
        <f>[1]!b_info_carrydate(D26)</f>
        <v>2019-10-17</v>
      </c>
      <c r="F26" s="4" t="str">
        <f>[1]!b_info_maturitydate(D26)</f>
        <v>2024-10-17</v>
      </c>
      <c r="G26" s="5">
        <f>[1]!b_info_couponrate2(D26)</f>
        <v>2.94</v>
      </c>
      <c r="H26" s="3" t="str">
        <f>[1]!b_info_coupon(D26)</f>
        <v>附息</v>
      </c>
      <c r="I26" s="3">
        <f>[1]!b_info_interestfrequency(D26)</f>
        <v>1</v>
      </c>
      <c r="J26" s="16"/>
      <c r="K26" s="17">
        <v>-270000000</v>
      </c>
      <c r="L26" s="16">
        <v>270000000</v>
      </c>
      <c r="M26" s="16"/>
    </row>
    <row r="27" spans="1:13" x14ac:dyDescent="0.2">
      <c r="A27" s="11" t="s">
        <v>46</v>
      </c>
      <c r="B27" s="12">
        <v>400000000</v>
      </c>
      <c r="C27" s="13">
        <v>100.662839838605</v>
      </c>
      <c r="D27" s="4" t="str">
        <f t="shared" si="0"/>
        <v>190007</v>
      </c>
      <c r="E27" s="4" t="str">
        <f>[1]!b_info_carrydate(D27)</f>
        <v>2019-06-06</v>
      </c>
      <c r="F27" s="4" t="str">
        <f>[1]!b_info_maturitydate(D27)</f>
        <v>2026-06-06</v>
      </c>
      <c r="G27" s="5">
        <f>[1]!b_info_couponrate2(D27)</f>
        <v>3.25</v>
      </c>
      <c r="H27" s="3" t="str">
        <f>[1]!b_info_coupon(D27)</f>
        <v>附息</v>
      </c>
      <c r="I27" s="3">
        <f>[1]!b_info_interestfrequency(D27)</f>
        <v>1</v>
      </c>
      <c r="J27" s="16"/>
      <c r="K27" s="17">
        <v>-400000000</v>
      </c>
      <c r="L27" s="16">
        <v>400000000</v>
      </c>
      <c r="M27" s="16"/>
    </row>
    <row r="28" spans="1:13" x14ac:dyDescent="0.2">
      <c r="A28" s="11" t="s">
        <v>47</v>
      </c>
      <c r="B28" s="12">
        <v>760000000</v>
      </c>
      <c r="C28" s="13">
        <v>103.071353768515</v>
      </c>
      <c r="D28" s="4" t="str">
        <f t="shared" si="0"/>
        <v>190016</v>
      </c>
      <c r="E28" s="4" t="str">
        <f>[1]!b_info_carrydate(D28)</f>
        <v>2019-12-05</v>
      </c>
      <c r="F28" s="4" t="str">
        <f>[1]!b_info_maturitydate(D28)</f>
        <v>2026-12-05</v>
      </c>
      <c r="G28" s="5">
        <f>[1]!b_info_couponrate2(D28)</f>
        <v>3.12</v>
      </c>
      <c r="H28" s="3" t="str">
        <f>[1]!b_info_coupon(D28)</f>
        <v>附息</v>
      </c>
      <c r="I28" s="3">
        <f>[1]!b_info_interestfrequency(D28)</f>
        <v>1</v>
      </c>
      <c r="J28" s="16"/>
      <c r="K28" s="17">
        <v>-760000000</v>
      </c>
      <c r="L28" s="16">
        <v>760000000</v>
      </c>
      <c r="M28" s="16"/>
    </row>
    <row r="29" spans="1:13" x14ac:dyDescent="0.2">
      <c r="A29" s="11" t="s">
        <v>48</v>
      </c>
      <c r="B29" s="12">
        <v>260000000</v>
      </c>
      <c r="C29" s="13">
        <v>101.79269071241799</v>
      </c>
      <c r="D29" s="4" t="str">
        <f t="shared" si="0"/>
        <v>190006</v>
      </c>
      <c r="E29" s="4" t="str">
        <f>[1]!b_info_carrydate(D29)</f>
        <v>2019-05-23</v>
      </c>
      <c r="F29" s="4" t="str">
        <f>[1]!b_info_maturitydate(D29)</f>
        <v>2029-05-23</v>
      </c>
      <c r="G29" s="5">
        <f>[1]!b_info_couponrate2(D29)</f>
        <v>3.29</v>
      </c>
      <c r="H29" s="3" t="str">
        <f>[1]!b_info_coupon(D29)</f>
        <v>附息</v>
      </c>
      <c r="I29" s="3">
        <f>[1]!b_info_interestfrequency(D29)</f>
        <v>2</v>
      </c>
      <c r="J29" s="16"/>
      <c r="K29" s="17">
        <v>-260000000</v>
      </c>
      <c r="L29" s="16">
        <v>260000000</v>
      </c>
      <c r="M29" s="16"/>
    </row>
    <row r="30" spans="1:13" x14ac:dyDescent="0.2">
      <c r="A30" s="11" t="s">
        <v>49</v>
      </c>
      <c r="B30" s="12">
        <v>1150000000</v>
      </c>
      <c r="C30" s="13">
        <v>102.77893170120799</v>
      </c>
      <c r="D30" s="4" t="str">
        <f t="shared" si="0"/>
        <v>190015</v>
      </c>
      <c r="E30" s="4" t="str">
        <f>[1]!b_info_carrydate(D30)</f>
        <v>2019-11-21</v>
      </c>
      <c r="F30" s="4" t="str">
        <f>[1]!b_info_maturitydate(D30)</f>
        <v>2029-11-21</v>
      </c>
      <c r="G30" s="5">
        <f>[1]!b_info_couponrate2(D30)</f>
        <v>3.13</v>
      </c>
      <c r="H30" s="3" t="str">
        <f>[1]!b_info_coupon(D30)</f>
        <v>附息</v>
      </c>
      <c r="I30" s="3">
        <f>[1]!b_info_interestfrequency(D30)</f>
        <v>2</v>
      </c>
      <c r="J30" s="16"/>
      <c r="K30" s="17">
        <v>-1150000000</v>
      </c>
      <c r="L30" s="16">
        <v>1150000000</v>
      </c>
      <c r="M30" s="16"/>
    </row>
    <row r="31" spans="1:13" x14ac:dyDescent="0.2">
      <c r="A31" s="11" t="s">
        <v>50</v>
      </c>
      <c r="B31" s="12">
        <v>40000000</v>
      </c>
      <c r="C31" s="13">
        <v>99.660423914899994</v>
      </c>
      <c r="D31" s="4" t="str">
        <f t="shared" si="0"/>
        <v>170022</v>
      </c>
      <c r="E31" s="4" t="str">
        <f>[1]!b_info_carrydate(D31)</f>
        <v>2017-10-23</v>
      </c>
      <c r="F31" s="4" t="str">
        <f>[1]!b_info_maturitydate(D31)</f>
        <v>2047-10-23</v>
      </c>
      <c r="G31" s="5">
        <f>[1]!b_info_couponrate2(D31)</f>
        <v>4.28</v>
      </c>
      <c r="H31" s="3" t="str">
        <f>[1]!b_info_coupon(D31)</f>
        <v>附息</v>
      </c>
      <c r="I31" s="3">
        <f>[1]!b_info_interestfrequency(D31)</f>
        <v>2</v>
      </c>
      <c r="J31" s="16"/>
      <c r="K31" s="17">
        <v>-40000000</v>
      </c>
      <c r="L31" s="16">
        <v>40000000</v>
      </c>
      <c r="M31" s="16"/>
    </row>
    <row r="32" spans="1:13" x14ac:dyDescent="0.2">
      <c r="A32" s="11" t="s">
        <v>51</v>
      </c>
      <c r="B32" s="12">
        <v>100000000</v>
      </c>
      <c r="C32" s="13">
        <v>102.175778581023</v>
      </c>
      <c r="D32" s="4" t="str">
        <f t="shared" si="0"/>
        <v>180006</v>
      </c>
      <c r="E32" s="4" t="str">
        <f>[1]!b_info_carrydate(D32)</f>
        <v>2018-03-19</v>
      </c>
      <c r="F32" s="4" t="str">
        <f>[1]!b_info_maturitydate(D32)</f>
        <v>2048-03-19</v>
      </c>
      <c r="G32" s="5">
        <f>[1]!b_info_couponrate2(D32)</f>
        <v>4.22</v>
      </c>
      <c r="H32" s="3" t="str">
        <f>[1]!b_info_coupon(D32)</f>
        <v>附息</v>
      </c>
      <c r="I32" s="3">
        <f>[1]!b_info_interestfrequency(D32)</f>
        <v>2</v>
      </c>
      <c r="J32" s="16"/>
      <c r="K32" s="17">
        <v>-100000000</v>
      </c>
      <c r="L32" s="16">
        <v>100000000</v>
      </c>
      <c r="M32" s="16"/>
    </row>
    <row r="33" spans="1:13" x14ac:dyDescent="0.2">
      <c r="A33" s="11" t="s">
        <v>52</v>
      </c>
      <c r="B33" s="12">
        <v>590000000</v>
      </c>
      <c r="C33" s="13">
        <v>101.965439164215</v>
      </c>
      <c r="D33" s="4" t="str">
        <f t="shared" si="0"/>
        <v>190010</v>
      </c>
      <c r="E33" s="4" t="str">
        <f>[1]!b_info_carrydate(D33)</f>
        <v>2019-07-22</v>
      </c>
      <c r="F33" s="4" t="str">
        <f>[1]!b_info_maturitydate(D33)</f>
        <v>2049-07-22</v>
      </c>
      <c r="G33" s="5">
        <f>[1]!b_info_couponrate2(D33)</f>
        <v>3.86</v>
      </c>
      <c r="H33" s="3" t="str">
        <f>[1]!b_info_coupon(D33)</f>
        <v>附息</v>
      </c>
      <c r="I33" s="3">
        <f>[1]!b_info_interestfrequency(D33)</f>
        <v>2</v>
      </c>
      <c r="J33" s="16"/>
      <c r="K33" s="17">
        <v>-590000000</v>
      </c>
      <c r="L33" s="16">
        <v>590000000</v>
      </c>
      <c r="M33" s="16"/>
    </row>
    <row r="34" spans="1:13" x14ac:dyDescent="0.2">
      <c r="A34" s="11" t="s">
        <v>53</v>
      </c>
      <c r="B34" s="12">
        <v>150000000</v>
      </c>
      <c r="C34" s="13">
        <v>101.030860803918</v>
      </c>
      <c r="D34" s="4" t="str">
        <f t="shared" si="0"/>
        <v>200004</v>
      </c>
      <c r="E34" s="4" t="str">
        <f>[1]!b_info_carrydate(D34)</f>
        <v>2020-03-16</v>
      </c>
      <c r="F34" s="4" t="str">
        <f>[1]!b_info_maturitydate(D34)</f>
        <v>2050-03-16</v>
      </c>
      <c r="G34" s="5">
        <f>[1]!b_info_couponrate2(D34)</f>
        <v>3.39</v>
      </c>
      <c r="H34" s="3" t="str">
        <f>[1]!b_info_coupon(D34)</f>
        <v>附息</v>
      </c>
      <c r="I34" s="3">
        <f>[1]!b_info_interestfrequency(D34)</f>
        <v>2</v>
      </c>
      <c r="J34" s="16"/>
      <c r="K34" s="17">
        <v>-150000000</v>
      </c>
      <c r="L34" s="16">
        <v>150000000</v>
      </c>
      <c r="M34" s="1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Q7" sqref="Q7"/>
    </sheetView>
  </sheetViews>
  <sheetFormatPr defaultRowHeight="14.25" x14ac:dyDescent="0.2"/>
  <cols>
    <col min="3" max="5" width="10" bestFit="1" customWidth="1"/>
    <col min="6" max="6" width="11.125" bestFit="1" customWidth="1"/>
  </cols>
  <sheetData>
    <row r="1" spans="1:6" s="2" customFormat="1" ht="14.25" customHeight="1" x14ac:dyDescent="0.2">
      <c r="A1" s="7"/>
      <c r="B1" s="2" t="s">
        <v>54</v>
      </c>
      <c r="C1" s="15">
        <f>asset!J1</f>
        <v>43962</v>
      </c>
      <c r="D1" s="15">
        <f>asset!K1</f>
        <v>43963</v>
      </c>
      <c r="E1" s="15">
        <f>asset!L1</f>
        <v>44055</v>
      </c>
      <c r="F1" s="15">
        <f>asset!M1</f>
        <v>44196</v>
      </c>
    </row>
    <row r="2" spans="1:6" s="2" customFormat="1" x14ac:dyDescent="0.2">
      <c r="A2" s="23" t="s">
        <v>20</v>
      </c>
      <c r="B2" s="18" t="s">
        <v>19</v>
      </c>
      <c r="C2" s="19">
        <v>9.0679999999999997E-3</v>
      </c>
      <c r="D2" s="19">
        <v>9.0679999999999997E-3</v>
      </c>
      <c r="E2" s="19">
        <v>1.2067999999999999E-2</v>
      </c>
      <c r="F2" s="19">
        <v>1.2067999999999999E-2</v>
      </c>
    </row>
    <row r="3" spans="1:6" s="2" customFormat="1" x14ac:dyDescent="0.2">
      <c r="A3" s="23"/>
      <c r="B3" s="14" t="s">
        <v>8</v>
      </c>
      <c r="C3" s="19">
        <v>9.6010000000000002E-3</v>
      </c>
      <c r="D3" s="19">
        <v>9.6010000000000002E-3</v>
      </c>
      <c r="E3" s="19">
        <v>1.2601000000000001E-2</v>
      </c>
      <c r="F3" s="19">
        <v>1.2601000000000001E-2</v>
      </c>
    </row>
    <row r="4" spans="1:6" s="2" customFormat="1" x14ac:dyDescent="0.2">
      <c r="A4" s="23"/>
      <c r="B4" s="14" t="s">
        <v>9</v>
      </c>
      <c r="C4" s="19">
        <v>1.0829E-2</v>
      </c>
      <c r="D4" s="19">
        <v>1.0829E-2</v>
      </c>
      <c r="E4" s="19">
        <v>1.3829000000000001E-2</v>
      </c>
      <c r="F4" s="19">
        <v>1.3829000000000001E-2</v>
      </c>
    </row>
    <row r="5" spans="1:6" s="2" customFormat="1" x14ac:dyDescent="0.2">
      <c r="A5" s="23"/>
      <c r="B5" s="14" t="s">
        <v>10</v>
      </c>
      <c r="C5" s="19">
        <v>1.2166E-2</v>
      </c>
      <c r="D5" s="19">
        <v>1.2166E-2</v>
      </c>
      <c r="E5" s="19">
        <v>1.5165999999999999E-2</v>
      </c>
      <c r="F5" s="19">
        <v>1.5165999999999999E-2</v>
      </c>
    </row>
    <row r="6" spans="1:6" s="2" customFormat="1" x14ac:dyDescent="0.2">
      <c r="A6" s="23"/>
      <c r="B6" s="14" t="s">
        <v>11</v>
      </c>
      <c r="C6" s="19">
        <v>1.2194E-2</v>
      </c>
      <c r="D6" s="19">
        <v>1.2194E-2</v>
      </c>
      <c r="E6" s="19">
        <v>1.5193999999999999E-2</v>
      </c>
      <c r="F6" s="19">
        <v>1.5193999999999999E-2</v>
      </c>
    </row>
    <row r="7" spans="1:6" s="2" customFormat="1" x14ac:dyDescent="0.2">
      <c r="A7" s="23"/>
      <c r="B7" s="14" t="s">
        <v>12</v>
      </c>
      <c r="C7" s="19">
        <v>1.5199000000000001E-2</v>
      </c>
      <c r="D7" s="19">
        <v>1.5199000000000001E-2</v>
      </c>
      <c r="E7" s="19">
        <v>1.8199E-2</v>
      </c>
      <c r="F7" s="19">
        <v>1.8199E-2</v>
      </c>
    </row>
    <row r="8" spans="1:6" s="2" customFormat="1" x14ac:dyDescent="0.2">
      <c r="A8" s="23"/>
      <c r="B8" s="14" t="s">
        <v>13</v>
      </c>
      <c r="C8" s="19">
        <v>1.6116999999999999E-2</v>
      </c>
      <c r="D8" s="19">
        <v>1.6116999999999999E-2</v>
      </c>
      <c r="E8" s="19">
        <v>1.9116999999999999E-2</v>
      </c>
      <c r="F8" s="19">
        <v>1.9116999999999999E-2</v>
      </c>
    </row>
    <row r="9" spans="1:6" s="2" customFormat="1" x14ac:dyDescent="0.2">
      <c r="A9" s="23"/>
      <c r="B9" s="14" t="s">
        <v>14</v>
      </c>
      <c r="C9" s="19">
        <v>1.8023000000000001E-2</v>
      </c>
      <c r="D9" s="19">
        <v>1.8023000000000001E-2</v>
      </c>
      <c r="E9" s="19">
        <v>2.1023E-2</v>
      </c>
      <c r="F9" s="19">
        <v>2.1023E-2</v>
      </c>
    </row>
    <row r="10" spans="1:6" s="2" customFormat="1" x14ac:dyDescent="0.2">
      <c r="A10" s="23"/>
      <c r="B10" s="14" t="s">
        <v>15</v>
      </c>
      <c r="C10" s="19">
        <v>2.0187E-2</v>
      </c>
      <c r="D10" s="19">
        <v>2.0187E-2</v>
      </c>
      <c r="E10" s="19">
        <v>2.3186999999999999E-2</v>
      </c>
      <c r="F10" s="19">
        <v>2.3186999999999999E-2</v>
      </c>
    </row>
    <row r="11" spans="1:6" s="2" customFormat="1" x14ac:dyDescent="0.2">
      <c r="A11" s="23"/>
      <c r="B11" s="14" t="s">
        <v>16</v>
      </c>
      <c r="C11" s="19">
        <v>2.6698E-2</v>
      </c>
      <c r="D11" s="19">
        <v>2.6698E-2</v>
      </c>
      <c r="E11" s="19">
        <v>2.9697999999999999E-2</v>
      </c>
      <c r="F11" s="19">
        <v>2.9697999999999999E-2</v>
      </c>
    </row>
    <row r="12" spans="1:6" s="2" customFormat="1" x14ac:dyDescent="0.2">
      <c r="A12" s="23"/>
      <c r="B12" s="14" t="s">
        <v>17</v>
      </c>
      <c r="C12" s="19">
        <v>3.2857999999999998E-2</v>
      </c>
      <c r="D12" s="19">
        <v>3.2857999999999998E-2</v>
      </c>
      <c r="E12" s="19">
        <v>3.5858000000000001E-2</v>
      </c>
      <c r="F12" s="19">
        <v>3.5858000000000001E-2</v>
      </c>
    </row>
    <row r="13" spans="1:6" s="2" customFormat="1" x14ac:dyDescent="0.2">
      <c r="A13" s="23"/>
      <c r="B13" s="14" t="s">
        <v>18</v>
      </c>
      <c r="C13" s="19">
        <v>3.4563999999999998E-2</v>
      </c>
      <c r="D13" s="19">
        <v>3.4563999999999998E-2</v>
      </c>
      <c r="E13" s="19">
        <v>3.7564E-2</v>
      </c>
      <c r="F13" s="19">
        <v>3.7564E-2</v>
      </c>
    </row>
    <row r="14" spans="1:6" s="2" customFormat="1" x14ac:dyDescent="0.2">
      <c r="A14" s="20" t="s">
        <v>55</v>
      </c>
      <c r="B14" s="18" t="s">
        <v>19</v>
      </c>
      <c r="C14" s="19">
        <v>0</v>
      </c>
      <c r="D14" s="19">
        <v>0</v>
      </c>
      <c r="E14" s="19">
        <v>1E-3</v>
      </c>
      <c r="F14" s="19">
        <v>1E-3</v>
      </c>
    </row>
    <row r="15" spans="1:6" s="2" customFormat="1" x14ac:dyDescent="0.2">
      <c r="A15" s="21"/>
      <c r="B15" s="14" t="s">
        <v>8</v>
      </c>
      <c r="C15" s="19">
        <v>0</v>
      </c>
      <c r="D15" s="19">
        <v>0</v>
      </c>
      <c r="E15" s="19">
        <v>1E-3</v>
      </c>
      <c r="F15" s="19">
        <v>1E-3</v>
      </c>
    </row>
    <row r="16" spans="1:6" s="2" customFormat="1" x14ac:dyDescent="0.2">
      <c r="A16" s="21"/>
      <c r="B16" s="14" t="s">
        <v>9</v>
      </c>
      <c r="C16" s="19">
        <v>0</v>
      </c>
      <c r="D16" s="19">
        <v>0</v>
      </c>
      <c r="E16" s="19">
        <v>1E-3</v>
      </c>
      <c r="F16" s="19">
        <v>1E-3</v>
      </c>
    </row>
    <row r="17" spans="1:6" s="2" customFormat="1" x14ac:dyDescent="0.2">
      <c r="A17" s="21"/>
      <c r="B17" s="14" t="s">
        <v>10</v>
      </c>
      <c r="C17" s="19">
        <v>0</v>
      </c>
      <c r="D17" s="19">
        <v>0</v>
      </c>
      <c r="E17" s="19">
        <v>1E-3</v>
      </c>
      <c r="F17" s="19">
        <v>1E-3</v>
      </c>
    </row>
    <row r="18" spans="1:6" s="2" customFormat="1" x14ac:dyDescent="0.2">
      <c r="A18" s="21"/>
      <c r="B18" s="14" t="s">
        <v>11</v>
      </c>
      <c r="C18" s="19">
        <v>0</v>
      </c>
      <c r="D18" s="19">
        <v>0</v>
      </c>
      <c r="E18" s="19">
        <v>1E-3</v>
      </c>
      <c r="F18" s="19">
        <v>1E-3</v>
      </c>
    </row>
    <row r="19" spans="1:6" s="2" customFormat="1" x14ac:dyDescent="0.2">
      <c r="A19" s="21"/>
      <c r="B19" s="14" t="s">
        <v>12</v>
      </c>
      <c r="C19" s="19">
        <v>0</v>
      </c>
      <c r="D19" s="19">
        <v>0</v>
      </c>
      <c r="E19" s="19">
        <v>1E-3</v>
      </c>
      <c r="F19" s="19">
        <v>1E-3</v>
      </c>
    </row>
    <row r="20" spans="1:6" s="2" customFormat="1" x14ac:dyDescent="0.2">
      <c r="A20" s="21"/>
      <c r="B20" s="14" t="s">
        <v>13</v>
      </c>
      <c r="C20" s="19">
        <v>0</v>
      </c>
      <c r="D20" s="19">
        <v>0</v>
      </c>
      <c r="E20" s="19">
        <v>1E-3</v>
      </c>
      <c r="F20" s="19">
        <v>1E-3</v>
      </c>
    </row>
    <row r="21" spans="1:6" s="2" customFormat="1" x14ac:dyDescent="0.2">
      <c r="A21" s="21"/>
      <c r="B21" s="14" t="s">
        <v>14</v>
      </c>
      <c r="C21" s="19">
        <v>0</v>
      </c>
      <c r="D21" s="19">
        <v>0</v>
      </c>
      <c r="E21" s="19">
        <v>1E-3</v>
      </c>
      <c r="F21" s="19">
        <v>1E-3</v>
      </c>
    </row>
    <row r="22" spans="1:6" s="2" customFormat="1" x14ac:dyDescent="0.2">
      <c r="A22" s="21"/>
      <c r="B22" s="14" t="s">
        <v>15</v>
      </c>
      <c r="C22" s="19">
        <v>0</v>
      </c>
      <c r="D22" s="19">
        <v>0</v>
      </c>
      <c r="E22" s="19">
        <v>1E-3</v>
      </c>
      <c r="F22" s="19">
        <v>1E-3</v>
      </c>
    </row>
    <row r="23" spans="1:6" s="2" customFormat="1" x14ac:dyDescent="0.2">
      <c r="A23" s="21"/>
      <c r="B23" s="14" t="s">
        <v>16</v>
      </c>
      <c r="C23" s="19">
        <v>0</v>
      </c>
      <c r="D23" s="19">
        <v>0</v>
      </c>
      <c r="E23" s="19">
        <v>1E-3</v>
      </c>
      <c r="F23" s="19">
        <v>1E-3</v>
      </c>
    </row>
    <row r="24" spans="1:6" s="2" customFormat="1" x14ac:dyDescent="0.2">
      <c r="A24" s="21"/>
      <c r="B24" s="14" t="s">
        <v>17</v>
      </c>
      <c r="C24" s="19">
        <v>0</v>
      </c>
      <c r="D24" s="19">
        <v>0</v>
      </c>
      <c r="E24" s="19">
        <v>1E-3</v>
      </c>
      <c r="F24" s="19">
        <v>1E-3</v>
      </c>
    </row>
    <row r="25" spans="1:6" s="2" customFormat="1" x14ac:dyDescent="0.2">
      <c r="A25" s="22"/>
      <c r="B25" s="14" t="s">
        <v>18</v>
      </c>
      <c r="C25" s="19">
        <v>0</v>
      </c>
      <c r="D25" s="19">
        <v>0</v>
      </c>
      <c r="E25" s="19">
        <v>1E-3</v>
      </c>
      <c r="F25" s="19">
        <v>1E-3</v>
      </c>
    </row>
  </sheetData>
  <mergeCells count="2">
    <mergeCell ref="A14:A25"/>
    <mergeCell ref="A2:A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2" sqref="A2:M34"/>
    </sheetView>
  </sheetViews>
  <sheetFormatPr defaultRowHeight="14.25" x14ac:dyDescent="0.2"/>
  <cols>
    <col min="1" max="1" width="23.625" style="9" bestFit="1" customWidth="1"/>
    <col min="2" max="2" width="14.25" style="9" bestFit="1" customWidth="1"/>
    <col min="3" max="3" width="11" style="9" bestFit="1" customWidth="1"/>
    <col min="4" max="4" width="9" style="9"/>
    <col min="5" max="6" width="11.625" style="8" bestFit="1" customWidth="1"/>
    <col min="7" max="9" width="9" style="9"/>
    <col min="10" max="10" width="10" style="10" bestFit="1" customWidth="1"/>
    <col min="11" max="11" width="15.375" style="10" bestFit="1" customWidth="1"/>
    <col min="12" max="12" width="13.875" style="10" bestFit="1" customWidth="1"/>
    <col min="13" max="13" width="11.125" style="10" bestFit="1" customWidth="1"/>
  </cols>
  <sheetData>
    <row r="1" spans="1:13" s="1" customFormat="1" x14ac:dyDescent="0.2">
      <c r="A1" s="6" t="s">
        <v>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15">
        <v>43962</v>
      </c>
      <c r="K1" s="15">
        <v>43963</v>
      </c>
      <c r="L1" s="15">
        <v>44055</v>
      </c>
      <c r="M1" s="15">
        <v>44196</v>
      </c>
    </row>
    <row r="2" spans="1:13" x14ac:dyDescent="0.2">
      <c r="A2" s="11" t="s">
        <v>21</v>
      </c>
      <c r="B2" s="12">
        <v>30000000</v>
      </c>
      <c r="C2" s="13">
        <v>100.040737094547</v>
      </c>
      <c r="D2" s="4" t="str">
        <f t="shared" ref="D2:D34" si="0">IFERROR(MID(A2,FIND("S",A2)+2,FIND(")",A2)-FIND("S",A2)-2),MID(A2,FIND("(",A2)+1,FIND(")",A2)-FIND("(",A2)-1))</f>
        <v>130015</v>
      </c>
      <c r="E2" s="4" t="str">
        <f>[1]!b_info_carrydate(D2)</f>
        <v>2013-07-11</v>
      </c>
      <c r="F2" s="4" t="str">
        <f>[1]!b_info_maturitydate(D2)</f>
        <v>2020-07-11</v>
      </c>
      <c r="G2" s="5">
        <f>[1]!b_info_couponrate2(D2)</f>
        <v>3.46</v>
      </c>
      <c r="H2" s="3" t="str">
        <f>[1]!b_info_coupon(D2)</f>
        <v>附息</v>
      </c>
      <c r="I2" s="3">
        <f>[1]!b_info_interestfrequency(D2)</f>
        <v>1</v>
      </c>
      <c r="J2" s="16"/>
      <c r="K2" s="16"/>
      <c r="L2" s="16"/>
      <c r="M2" s="16"/>
    </row>
    <row r="3" spans="1:13" x14ac:dyDescent="0.2">
      <c r="A3" s="11" t="s">
        <v>22</v>
      </c>
      <c r="B3" s="12">
        <v>100000000</v>
      </c>
      <c r="C3" s="13">
        <v>100.00562024823699</v>
      </c>
      <c r="D3" s="4" t="str">
        <f t="shared" si="0"/>
        <v>100031</v>
      </c>
      <c r="E3" s="4" t="str">
        <f>[1]!b_info_carrydate(D3)</f>
        <v>2010-09-16</v>
      </c>
      <c r="F3" s="4" t="str">
        <f>[1]!b_info_maturitydate(D3)</f>
        <v>2020-09-16</v>
      </c>
      <c r="G3" s="5">
        <f>[1]!b_info_couponrate2(D3)</f>
        <v>3.29</v>
      </c>
      <c r="H3" s="3" t="str">
        <f>[1]!b_info_coupon(D3)</f>
        <v>附息</v>
      </c>
      <c r="I3" s="3">
        <f>[1]!b_info_interestfrequency(D3)</f>
        <v>2</v>
      </c>
      <c r="J3" s="16"/>
      <c r="K3" s="16">
        <v>10370000000</v>
      </c>
      <c r="L3" s="16">
        <v>-10370000000</v>
      </c>
      <c r="M3" s="16"/>
    </row>
    <row r="4" spans="1:13" x14ac:dyDescent="0.2">
      <c r="A4" s="11" t="s">
        <v>23</v>
      </c>
      <c r="B4" s="12">
        <v>1250000000</v>
      </c>
      <c r="C4" s="13">
        <v>100.473830955856</v>
      </c>
      <c r="D4" s="4" t="str">
        <f t="shared" si="0"/>
        <v>130020</v>
      </c>
      <c r="E4" s="4" t="str">
        <f>[1]!b_info_carrydate(D4)</f>
        <v>2013-10-17</v>
      </c>
      <c r="F4" s="4" t="str">
        <f>[1]!b_info_maturitydate(D4)</f>
        <v>2020-10-17</v>
      </c>
      <c r="G4" s="5">
        <f>[1]!b_info_couponrate2(D4)</f>
        <v>4.07</v>
      </c>
      <c r="H4" s="3" t="str">
        <f>[1]!b_info_coupon(D4)</f>
        <v>附息</v>
      </c>
      <c r="I4" s="3">
        <f>[1]!b_info_interestfrequency(D4)</f>
        <v>1</v>
      </c>
      <c r="J4" s="16"/>
      <c r="K4" s="17">
        <v>-1250000000</v>
      </c>
      <c r="L4" s="16">
        <v>1250000000</v>
      </c>
      <c r="M4" s="16"/>
    </row>
    <row r="5" spans="1:13" x14ac:dyDescent="0.2">
      <c r="A5" s="11" t="s">
        <v>24</v>
      </c>
      <c r="B5" s="12">
        <v>40000000</v>
      </c>
      <c r="C5" s="13">
        <v>100.178492948843</v>
      </c>
      <c r="D5" s="4" t="str">
        <f t="shared" si="0"/>
        <v>180022</v>
      </c>
      <c r="E5" s="4" t="str">
        <f>[1]!b_info_carrydate(D5)</f>
        <v>2018-10-18</v>
      </c>
      <c r="F5" s="4" t="str">
        <f>[1]!b_info_maturitydate(D5)</f>
        <v>2020-10-18</v>
      </c>
      <c r="G5" s="5">
        <f>[1]!b_info_couponrate2(D5)</f>
        <v>3</v>
      </c>
      <c r="H5" s="3" t="str">
        <f>[1]!b_info_coupon(D5)</f>
        <v>附息</v>
      </c>
      <c r="I5" s="3">
        <f>[1]!b_info_interestfrequency(D5)</f>
        <v>1</v>
      </c>
      <c r="J5" s="16"/>
      <c r="K5" s="17">
        <v>-40000000</v>
      </c>
      <c r="L5" s="16">
        <v>40000000</v>
      </c>
      <c r="M5" s="16"/>
    </row>
    <row r="6" spans="1:13" x14ac:dyDescent="0.2">
      <c r="A6" s="11" t="s">
        <v>25</v>
      </c>
      <c r="B6" s="12">
        <v>240000000</v>
      </c>
      <c r="C6" s="13">
        <v>100.29739032275999</v>
      </c>
      <c r="D6" s="4" t="str">
        <f t="shared" si="0"/>
        <v>100041</v>
      </c>
      <c r="E6" s="4" t="str">
        <f>[1]!b_info_carrydate(D6)</f>
        <v>2010-12-16</v>
      </c>
      <c r="F6" s="4" t="str">
        <f>[1]!b_info_maturitydate(D6)</f>
        <v>2020-12-16</v>
      </c>
      <c r="G6" s="5">
        <f>[1]!b_info_couponrate2(D6)</f>
        <v>3.77</v>
      </c>
      <c r="H6" s="3" t="str">
        <f>[1]!b_info_coupon(D6)</f>
        <v>附息</v>
      </c>
      <c r="I6" s="3">
        <f>[1]!b_info_interestfrequency(D6)</f>
        <v>2</v>
      </c>
      <c r="J6" s="16"/>
      <c r="K6" s="17">
        <v>-240000000</v>
      </c>
      <c r="L6" s="16">
        <v>240000000</v>
      </c>
      <c r="M6" s="16"/>
    </row>
    <row r="7" spans="1:13" x14ac:dyDescent="0.2">
      <c r="A7" s="11" t="s">
        <v>26</v>
      </c>
      <c r="B7" s="12">
        <v>500000000</v>
      </c>
      <c r="C7" s="13">
        <v>100.789247938701</v>
      </c>
      <c r="D7" s="4" t="str">
        <f t="shared" si="0"/>
        <v>140003</v>
      </c>
      <c r="E7" s="4" t="str">
        <f>[1]!b_info_carrydate(D7)</f>
        <v>2014-01-16</v>
      </c>
      <c r="F7" s="4" t="str">
        <f>[1]!b_info_maturitydate(D7)</f>
        <v>2021-01-16</v>
      </c>
      <c r="G7" s="5">
        <f>[1]!b_info_couponrate2(D7)</f>
        <v>4.4400000000000004</v>
      </c>
      <c r="H7" s="3" t="str">
        <f>[1]!b_info_coupon(D7)</f>
        <v>附息</v>
      </c>
      <c r="I7" s="3">
        <f>[1]!b_info_interestfrequency(D7)</f>
        <v>1</v>
      </c>
      <c r="J7" s="16"/>
      <c r="K7" s="17">
        <v>-500000000</v>
      </c>
      <c r="L7" s="16">
        <v>500000000</v>
      </c>
      <c r="M7" s="16"/>
    </row>
    <row r="8" spans="1:13" x14ac:dyDescent="0.2">
      <c r="A8" s="11" t="s">
        <v>27</v>
      </c>
      <c r="B8" s="12">
        <v>200000000</v>
      </c>
      <c r="C8" s="13">
        <v>100.60758091765</v>
      </c>
      <c r="D8" s="4" t="str">
        <f t="shared" si="0"/>
        <v>110002</v>
      </c>
      <c r="E8" s="4" t="str">
        <f>[1]!b_info_carrydate(D8)</f>
        <v>2011-01-20</v>
      </c>
      <c r="F8" s="4" t="str">
        <f>[1]!b_info_maturitydate(D8)</f>
        <v>2021-01-20</v>
      </c>
      <c r="G8" s="5">
        <f>[1]!b_info_couponrate2(D8)</f>
        <v>3.94</v>
      </c>
      <c r="H8" s="3" t="str">
        <f>[1]!b_info_coupon(D8)</f>
        <v>附息</v>
      </c>
      <c r="I8" s="3">
        <f>[1]!b_info_interestfrequency(D8)</f>
        <v>2</v>
      </c>
      <c r="J8" s="16"/>
      <c r="K8" s="17">
        <v>-200000000</v>
      </c>
      <c r="L8" s="16">
        <v>200000000</v>
      </c>
      <c r="M8" s="16"/>
    </row>
    <row r="9" spans="1:13" x14ac:dyDescent="0.2">
      <c r="A9" s="11" t="s">
        <v>28</v>
      </c>
      <c r="B9" s="12">
        <v>40000000</v>
      </c>
      <c r="C9" s="13">
        <v>99.765993145988006</v>
      </c>
      <c r="D9" s="4" t="str">
        <f t="shared" si="0"/>
        <v>190002</v>
      </c>
      <c r="E9" s="4" t="str">
        <f>[1]!b_info_carrydate(D9)</f>
        <v>2019-02-21</v>
      </c>
      <c r="F9" s="4" t="str">
        <f>[1]!b_info_maturitydate(D9)</f>
        <v>2021-02-21</v>
      </c>
      <c r="G9" s="5">
        <f>[1]!b_info_couponrate2(D9)</f>
        <v>2.44</v>
      </c>
      <c r="H9" s="3" t="str">
        <f>[1]!b_info_coupon(D9)</f>
        <v>附息</v>
      </c>
      <c r="I9" s="3">
        <f>[1]!b_info_interestfrequency(D9)</f>
        <v>1</v>
      </c>
      <c r="J9" s="16"/>
      <c r="K9" s="17">
        <v>-40000000</v>
      </c>
      <c r="L9" s="16">
        <v>40000000</v>
      </c>
      <c r="M9" s="16"/>
    </row>
    <row r="10" spans="1:13" x14ac:dyDescent="0.2">
      <c r="A10" s="11" t="s">
        <v>29</v>
      </c>
      <c r="B10" s="12">
        <v>20000000</v>
      </c>
      <c r="C10" s="13">
        <v>100.386319562124</v>
      </c>
      <c r="D10" s="4" t="str">
        <f t="shared" si="0"/>
        <v>110008</v>
      </c>
      <c r="E10" s="4" t="str">
        <f>[1]!b_info_carrydate(D10)</f>
        <v>2011-03-17</v>
      </c>
      <c r="F10" s="4" t="str">
        <f>[1]!b_info_maturitydate(D10)</f>
        <v>2021-03-17</v>
      </c>
      <c r="G10" s="5">
        <f>[1]!b_info_couponrate2(D10)</f>
        <v>3.83</v>
      </c>
      <c r="H10" s="3" t="str">
        <f>[1]!b_info_coupon(D10)</f>
        <v>附息</v>
      </c>
      <c r="I10" s="3">
        <f>[1]!b_info_interestfrequency(D10)</f>
        <v>2</v>
      </c>
      <c r="J10" s="16"/>
      <c r="K10" s="17">
        <v>-20000000</v>
      </c>
      <c r="L10" s="16">
        <v>20000000</v>
      </c>
      <c r="M10" s="16"/>
    </row>
    <row r="11" spans="1:13" x14ac:dyDescent="0.2">
      <c r="A11" s="11" t="s">
        <v>30</v>
      </c>
      <c r="B11" s="12">
        <v>70000000</v>
      </c>
      <c r="C11" s="13">
        <v>100.81707160868299</v>
      </c>
      <c r="D11" s="4" t="str">
        <f t="shared" si="0"/>
        <v>140006</v>
      </c>
      <c r="E11" s="4" t="str">
        <f>[1]!b_info_carrydate(D11)</f>
        <v>2014-04-03</v>
      </c>
      <c r="F11" s="4" t="str">
        <f>[1]!b_info_maturitydate(D11)</f>
        <v>2021-04-03</v>
      </c>
      <c r="G11" s="5">
        <f>[1]!b_info_couponrate2(D11)</f>
        <v>4.33</v>
      </c>
      <c r="H11" s="3" t="str">
        <f>[1]!b_info_coupon(D11)</f>
        <v>附息</v>
      </c>
      <c r="I11" s="3">
        <f>[1]!b_info_interestfrequency(D11)</f>
        <v>1</v>
      </c>
      <c r="J11" s="16"/>
      <c r="K11" s="17">
        <v>-70000000</v>
      </c>
      <c r="L11" s="16">
        <v>70000000</v>
      </c>
      <c r="M11" s="16"/>
    </row>
    <row r="12" spans="1:13" x14ac:dyDescent="0.2">
      <c r="A12" s="11" t="s">
        <v>31</v>
      </c>
      <c r="B12" s="12">
        <v>300000000</v>
      </c>
      <c r="C12" s="13">
        <v>100.804615375594</v>
      </c>
      <c r="D12" s="4" t="str">
        <f t="shared" si="0"/>
        <v>110015</v>
      </c>
      <c r="E12" s="4" t="str">
        <f>[1]!b_info_carrydate(D12)</f>
        <v>2011-06-16</v>
      </c>
      <c r="F12" s="4" t="str">
        <f>[1]!b_info_maturitydate(D12)</f>
        <v>2021-06-16</v>
      </c>
      <c r="G12" s="5">
        <f>[1]!b_info_couponrate2(D12)</f>
        <v>3.99</v>
      </c>
      <c r="H12" s="3" t="str">
        <f>[1]!b_info_coupon(D12)</f>
        <v>附息</v>
      </c>
      <c r="I12" s="3">
        <f>[1]!b_info_interestfrequency(D12)</f>
        <v>2</v>
      </c>
      <c r="J12" s="16"/>
      <c r="K12" s="17">
        <v>-300000000</v>
      </c>
      <c r="L12" s="16">
        <v>300000000</v>
      </c>
      <c r="M12" s="16"/>
    </row>
    <row r="13" spans="1:13" x14ac:dyDescent="0.2">
      <c r="A13" s="11" t="s">
        <v>32</v>
      </c>
      <c r="B13" s="12">
        <v>750000000</v>
      </c>
      <c r="C13" s="13">
        <v>100.828036190197</v>
      </c>
      <c r="D13" s="4" t="str">
        <f t="shared" si="0"/>
        <v>140013</v>
      </c>
      <c r="E13" s="4" t="str">
        <f>[1]!b_info_carrydate(D13)</f>
        <v>2014-07-03</v>
      </c>
      <c r="F13" s="4" t="str">
        <f>[1]!b_info_maturitydate(D13)</f>
        <v>2021-07-03</v>
      </c>
      <c r="G13" s="5">
        <f>[1]!b_info_couponrate2(D13)</f>
        <v>4.0199999999999996</v>
      </c>
      <c r="H13" s="3" t="str">
        <f>[1]!b_info_coupon(D13)</f>
        <v>附息</v>
      </c>
      <c r="I13" s="3">
        <f>[1]!b_info_interestfrequency(D13)</f>
        <v>1</v>
      </c>
      <c r="J13" s="16"/>
      <c r="K13" s="17">
        <v>-750000000</v>
      </c>
      <c r="L13" s="16">
        <v>750000000</v>
      </c>
      <c r="M13" s="16"/>
    </row>
    <row r="14" spans="1:13" x14ac:dyDescent="0.2">
      <c r="A14" s="11" t="s">
        <v>33</v>
      </c>
      <c r="B14" s="12">
        <v>480000000</v>
      </c>
      <c r="C14" s="13">
        <v>101.510308748395</v>
      </c>
      <c r="D14" s="4" t="str">
        <f t="shared" si="0"/>
        <v>140024</v>
      </c>
      <c r="E14" s="4" t="str">
        <f>[1]!b_info_carrydate(D14)</f>
        <v>2014-10-23</v>
      </c>
      <c r="F14" s="4" t="str">
        <f>[1]!b_info_maturitydate(D14)</f>
        <v>2021-10-23</v>
      </c>
      <c r="G14" s="5">
        <f>[1]!b_info_couponrate2(D14)</f>
        <v>3.7</v>
      </c>
      <c r="H14" s="3" t="str">
        <f>[1]!b_info_coupon(D14)</f>
        <v>附息</v>
      </c>
      <c r="I14" s="3">
        <f>[1]!b_info_interestfrequency(D14)</f>
        <v>1</v>
      </c>
      <c r="J14" s="16"/>
      <c r="K14" s="17">
        <v>-480000000</v>
      </c>
      <c r="L14" s="16">
        <v>480000000</v>
      </c>
      <c r="M14" s="16"/>
    </row>
    <row r="15" spans="1:13" x14ac:dyDescent="0.2">
      <c r="A15" s="11" t="s">
        <v>34</v>
      </c>
      <c r="B15" s="12">
        <v>190000000</v>
      </c>
      <c r="C15" s="13">
        <v>100.131365571415</v>
      </c>
      <c r="D15" s="4" t="str">
        <f t="shared" si="0"/>
        <v>190014</v>
      </c>
      <c r="E15" s="4" t="str">
        <f>[1]!b_info_carrydate(D15)</f>
        <v>2019-11-14</v>
      </c>
      <c r="F15" s="4" t="str">
        <f>[1]!b_info_maturitydate(D15)</f>
        <v>2021-11-14</v>
      </c>
      <c r="G15" s="5">
        <f>[1]!b_info_couponrate2(D15)</f>
        <v>2.69</v>
      </c>
      <c r="H15" s="3" t="str">
        <f>[1]!b_info_coupon(D15)</f>
        <v>附息</v>
      </c>
      <c r="I15" s="3">
        <f>[1]!b_info_interestfrequency(D15)</f>
        <v>1</v>
      </c>
      <c r="J15" s="16"/>
      <c r="K15" s="17">
        <v>-190000000</v>
      </c>
      <c r="L15" s="16">
        <v>190000000</v>
      </c>
      <c r="M15" s="16"/>
    </row>
    <row r="16" spans="1:13" x14ac:dyDescent="0.2">
      <c r="A16" s="11" t="s">
        <v>35</v>
      </c>
      <c r="B16" s="12">
        <v>240000000</v>
      </c>
      <c r="C16" s="13">
        <v>100.52815511796101</v>
      </c>
      <c r="D16" s="4" t="str">
        <f t="shared" si="0"/>
        <v>200002</v>
      </c>
      <c r="E16" s="4" t="str">
        <f>[1]!b_info_carrydate(D16)</f>
        <v>2020-02-13</v>
      </c>
      <c r="F16" s="4" t="str">
        <f>[1]!b_info_maturitydate(D16)</f>
        <v>2022-02-13</v>
      </c>
      <c r="G16" s="5">
        <f>[1]!b_info_couponrate2(D16)</f>
        <v>2.2000000000000002</v>
      </c>
      <c r="H16" s="3" t="str">
        <f>[1]!b_info_coupon(D16)</f>
        <v>附息</v>
      </c>
      <c r="I16" s="3">
        <f>[1]!b_info_interestfrequency(D16)</f>
        <v>1</v>
      </c>
      <c r="J16" s="16"/>
      <c r="K16" s="17">
        <v>-240000000</v>
      </c>
      <c r="L16" s="16">
        <v>240000000</v>
      </c>
      <c r="M16" s="16"/>
    </row>
    <row r="17" spans="1:13" x14ac:dyDescent="0.2">
      <c r="A17" s="11" t="s">
        <v>36</v>
      </c>
      <c r="B17" s="12">
        <v>100000000</v>
      </c>
      <c r="C17" s="13">
        <v>101.074159806894</v>
      </c>
      <c r="D17" s="4" t="str">
        <f t="shared" si="0"/>
        <v>150014</v>
      </c>
      <c r="E17" s="4" t="str">
        <f>[1]!b_info_carrydate(D17)</f>
        <v>2015-07-09</v>
      </c>
      <c r="F17" s="4" t="str">
        <f>[1]!b_info_maturitydate(D17)</f>
        <v>2022-07-09</v>
      </c>
      <c r="G17" s="5">
        <f>[1]!b_info_couponrate2(D17)</f>
        <v>3.3</v>
      </c>
      <c r="H17" s="3" t="str">
        <f>[1]!b_info_coupon(D17)</f>
        <v>附息</v>
      </c>
      <c r="I17" s="3">
        <f>[1]!b_info_interestfrequency(D17)</f>
        <v>1</v>
      </c>
      <c r="J17" s="16"/>
      <c r="K17" s="17">
        <v>-100000000</v>
      </c>
      <c r="L17" s="16">
        <v>100000000</v>
      </c>
      <c r="M17" s="16"/>
    </row>
    <row r="18" spans="1:13" x14ac:dyDescent="0.2">
      <c r="A18" s="11" t="s">
        <v>37</v>
      </c>
      <c r="B18" s="12">
        <v>50000000</v>
      </c>
      <c r="C18" s="13">
        <v>101.435525964698</v>
      </c>
      <c r="D18" s="4" t="str">
        <f t="shared" si="0"/>
        <v>170014</v>
      </c>
      <c r="E18" s="4" t="str">
        <f>[1]!b_info_carrydate(D18)</f>
        <v>2017-07-13</v>
      </c>
      <c r="F18" s="4" t="str">
        <f>[1]!b_info_maturitydate(D18)</f>
        <v>2022-07-13</v>
      </c>
      <c r="G18" s="5">
        <f>[1]!b_info_couponrate2(D18)</f>
        <v>3.47</v>
      </c>
      <c r="H18" s="3" t="str">
        <f>[1]!b_info_coupon(D18)</f>
        <v>附息</v>
      </c>
      <c r="I18" s="3">
        <f>[1]!b_info_interestfrequency(D18)</f>
        <v>1</v>
      </c>
      <c r="J18" s="16"/>
      <c r="K18" s="17">
        <v>-50000000</v>
      </c>
      <c r="L18" s="16">
        <v>50000000</v>
      </c>
      <c r="M18" s="16"/>
    </row>
    <row r="19" spans="1:13" x14ac:dyDescent="0.2">
      <c r="A19" s="11" t="s">
        <v>38</v>
      </c>
      <c r="B19" s="12">
        <v>90000000</v>
      </c>
      <c r="C19" s="13">
        <v>100.660700596073</v>
      </c>
      <c r="D19" s="4" t="str">
        <f t="shared" si="0"/>
        <v>190011</v>
      </c>
      <c r="E19" s="4" t="str">
        <f>[1]!b_info_carrydate(D19)</f>
        <v>2019-08-08</v>
      </c>
      <c r="F19" s="4" t="str">
        <f>[1]!b_info_maturitydate(D19)</f>
        <v>2022-08-08</v>
      </c>
      <c r="G19" s="5">
        <f>[1]!b_info_couponrate2(D19)</f>
        <v>2.75</v>
      </c>
      <c r="H19" s="3" t="str">
        <f>[1]!b_info_coupon(D19)</f>
        <v>附息</v>
      </c>
      <c r="I19" s="3">
        <f>[1]!b_info_interestfrequency(D19)</f>
        <v>1</v>
      </c>
      <c r="J19" s="16"/>
      <c r="K19" s="17">
        <v>-90000000</v>
      </c>
      <c r="L19" s="16">
        <v>90000000</v>
      </c>
      <c r="M19" s="16"/>
    </row>
    <row r="20" spans="1:13" x14ac:dyDescent="0.2">
      <c r="A20" s="11" t="s">
        <v>39</v>
      </c>
      <c r="B20" s="12">
        <v>110000000</v>
      </c>
      <c r="C20" s="13">
        <v>101.499734060769</v>
      </c>
      <c r="D20" s="4" t="str">
        <f t="shared" si="0"/>
        <v>120015</v>
      </c>
      <c r="E20" s="4" t="str">
        <f>[1]!b_info_carrydate(D20)</f>
        <v>2012-08-23</v>
      </c>
      <c r="F20" s="4" t="str">
        <f>[1]!b_info_maturitydate(D20)</f>
        <v>2022-08-23</v>
      </c>
      <c r="G20" s="5">
        <f>[1]!b_info_couponrate2(D20)</f>
        <v>3.39</v>
      </c>
      <c r="H20" s="3" t="str">
        <f>[1]!b_info_coupon(D20)</f>
        <v>附息</v>
      </c>
      <c r="I20" s="3">
        <f>[1]!b_info_interestfrequency(D20)</f>
        <v>2</v>
      </c>
      <c r="J20" s="16"/>
      <c r="K20" s="17">
        <v>-110000000</v>
      </c>
      <c r="L20" s="16">
        <v>110000000</v>
      </c>
      <c r="M20" s="16"/>
    </row>
    <row r="21" spans="1:13" x14ac:dyDescent="0.2">
      <c r="A21" s="11" t="s">
        <v>40</v>
      </c>
      <c r="B21" s="12">
        <v>620000000</v>
      </c>
      <c r="C21" s="13">
        <v>101.6321246462</v>
      </c>
      <c r="D21" s="4" t="str">
        <f t="shared" si="0"/>
        <v>200003</v>
      </c>
      <c r="E21" s="4" t="str">
        <f>[1]!b_info_carrydate(D21)</f>
        <v>2020-03-05</v>
      </c>
      <c r="F21" s="4" t="str">
        <f>[1]!b_info_maturitydate(D21)</f>
        <v>2023-03-05</v>
      </c>
      <c r="G21" s="5">
        <f>[1]!b_info_couponrate2(D21)</f>
        <v>2.2400000000000002</v>
      </c>
      <c r="H21" s="3" t="str">
        <f>[1]!b_info_coupon(D21)</f>
        <v>附息</v>
      </c>
      <c r="I21" s="3">
        <f>[1]!b_info_interestfrequency(D21)</f>
        <v>1</v>
      </c>
      <c r="J21" s="16"/>
      <c r="K21" s="17">
        <v>-620000000</v>
      </c>
      <c r="L21" s="16">
        <v>620000000</v>
      </c>
      <c r="M21" s="16"/>
    </row>
    <row r="22" spans="1:13" x14ac:dyDescent="0.2">
      <c r="A22" s="11" t="s">
        <v>41</v>
      </c>
      <c r="B22" s="12">
        <v>100000000</v>
      </c>
      <c r="C22" s="13">
        <v>101.196284913897</v>
      </c>
      <c r="D22" s="4" t="str">
        <f t="shared" si="0"/>
        <v>180016</v>
      </c>
      <c r="E22" s="4" t="str">
        <f>[1]!b_info_carrydate(D22)</f>
        <v>2018-07-12</v>
      </c>
      <c r="F22" s="4" t="str">
        <f>[1]!b_info_maturitydate(D22)</f>
        <v>2023-07-12</v>
      </c>
      <c r="G22" s="5">
        <f>[1]!b_info_couponrate2(D22)</f>
        <v>3.3</v>
      </c>
      <c r="H22" s="3" t="str">
        <f>[1]!b_info_coupon(D22)</f>
        <v>附息</v>
      </c>
      <c r="I22" s="3">
        <f>[1]!b_info_interestfrequency(D22)</f>
        <v>1</v>
      </c>
      <c r="J22" s="16"/>
      <c r="K22" s="17">
        <v>-100000000</v>
      </c>
      <c r="L22" s="16">
        <v>100000000</v>
      </c>
      <c r="M22" s="16"/>
    </row>
    <row r="23" spans="1:13" x14ac:dyDescent="0.2">
      <c r="A23" s="11" t="s">
        <v>42</v>
      </c>
      <c r="B23" s="12">
        <v>220000000</v>
      </c>
      <c r="C23" s="13">
        <v>101.306904069634</v>
      </c>
      <c r="D23" s="4" t="str">
        <f t="shared" si="0"/>
        <v>180023</v>
      </c>
      <c r="E23" s="4" t="str">
        <f>[1]!b_info_carrydate(D23)</f>
        <v>2018-10-18</v>
      </c>
      <c r="F23" s="4" t="str">
        <f>[1]!b_info_maturitydate(D23)</f>
        <v>2023-10-18</v>
      </c>
      <c r="G23" s="5">
        <f>[1]!b_info_couponrate2(D23)</f>
        <v>3.29</v>
      </c>
      <c r="H23" s="3" t="str">
        <f>[1]!b_info_coupon(D23)</f>
        <v>附息</v>
      </c>
      <c r="I23" s="3">
        <f>[1]!b_info_interestfrequency(D23)</f>
        <v>1</v>
      </c>
      <c r="J23" s="16"/>
      <c r="K23" s="17">
        <v>-220000000</v>
      </c>
      <c r="L23" s="16">
        <v>220000000</v>
      </c>
      <c r="M23" s="16"/>
    </row>
    <row r="24" spans="1:13" x14ac:dyDescent="0.2">
      <c r="A24" s="11" t="s">
        <v>43</v>
      </c>
      <c r="B24" s="12">
        <v>370000000</v>
      </c>
      <c r="C24" s="13">
        <v>100.93335339136701</v>
      </c>
      <c r="D24" s="4" t="str">
        <f t="shared" si="0"/>
        <v>190004</v>
      </c>
      <c r="E24" s="4" t="str">
        <f>[1]!b_info_carrydate(D24)</f>
        <v>2019-04-11</v>
      </c>
      <c r="F24" s="4" t="str">
        <f>[1]!b_info_maturitydate(D24)</f>
        <v>2024-04-11</v>
      </c>
      <c r="G24" s="5">
        <f>[1]!b_info_couponrate2(D24)</f>
        <v>3.19</v>
      </c>
      <c r="H24" s="3" t="str">
        <f>[1]!b_info_coupon(D24)</f>
        <v>附息</v>
      </c>
      <c r="I24" s="3">
        <f>[1]!b_info_interestfrequency(D24)</f>
        <v>1</v>
      </c>
      <c r="J24" s="16"/>
      <c r="K24" s="17">
        <v>-370000000</v>
      </c>
      <c r="L24" s="16">
        <v>370000000</v>
      </c>
      <c r="M24" s="16"/>
    </row>
    <row r="25" spans="1:13" x14ac:dyDescent="0.2">
      <c r="A25" s="11" t="s">
        <v>44</v>
      </c>
      <c r="B25" s="12">
        <v>260000000</v>
      </c>
      <c r="C25" s="13">
        <v>99.636146509444004</v>
      </c>
      <c r="D25" s="4" t="str">
        <f t="shared" si="0"/>
        <v>170020</v>
      </c>
      <c r="E25" s="4" t="str">
        <f>[1]!b_info_carrydate(D25)</f>
        <v>2017-09-21</v>
      </c>
      <c r="F25" s="4" t="str">
        <f>[1]!b_info_maturitydate(D25)</f>
        <v>2024-09-21</v>
      </c>
      <c r="G25" s="5">
        <f>[1]!b_info_couponrate2(D25)</f>
        <v>3.69</v>
      </c>
      <c r="H25" s="3" t="str">
        <f>[1]!b_info_coupon(D25)</f>
        <v>附息</v>
      </c>
      <c r="I25" s="3">
        <f>[1]!b_info_interestfrequency(D25)</f>
        <v>1</v>
      </c>
      <c r="J25" s="16"/>
      <c r="K25" s="17">
        <v>-260000000</v>
      </c>
      <c r="L25" s="16">
        <v>260000000</v>
      </c>
      <c r="M25" s="16"/>
    </row>
    <row r="26" spans="1:13" x14ac:dyDescent="0.2">
      <c r="A26" s="11" t="s">
        <v>45</v>
      </c>
      <c r="B26" s="12">
        <v>270000000</v>
      </c>
      <c r="C26" s="13">
        <v>101.654232034177</v>
      </c>
      <c r="D26" s="4" t="str">
        <f t="shared" si="0"/>
        <v>190013</v>
      </c>
      <c r="E26" s="4" t="str">
        <f>[1]!b_info_carrydate(D26)</f>
        <v>2019-10-17</v>
      </c>
      <c r="F26" s="4" t="str">
        <f>[1]!b_info_maturitydate(D26)</f>
        <v>2024-10-17</v>
      </c>
      <c r="G26" s="5">
        <f>[1]!b_info_couponrate2(D26)</f>
        <v>2.94</v>
      </c>
      <c r="H26" s="3" t="str">
        <f>[1]!b_info_coupon(D26)</f>
        <v>附息</v>
      </c>
      <c r="I26" s="3">
        <f>[1]!b_info_interestfrequency(D26)</f>
        <v>1</v>
      </c>
      <c r="J26" s="16"/>
      <c r="K26" s="17">
        <v>-270000000</v>
      </c>
      <c r="L26" s="16">
        <v>270000000</v>
      </c>
      <c r="M26" s="16"/>
    </row>
    <row r="27" spans="1:13" x14ac:dyDescent="0.2">
      <c r="A27" s="11" t="s">
        <v>46</v>
      </c>
      <c r="B27" s="12">
        <v>400000000</v>
      </c>
      <c r="C27" s="13">
        <v>100.662839838605</v>
      </c>
      <c r="D27" s="4" t="str">
        <f t="shared" si="0"/>
        <v>190007</v>
      </c>
      <c r="E27" s="4" t="str">
        <f>[1]!b_info_carrydate(D27)</f>
        <v>2019-06-06</v>
      </c>
      <c r="F27" s="4" t="str">
        <f>[1]!b_info_maturitydate(D27)</f>
        <v>2026-06-06</v>
      </c>
      <c r="G27" s="5">
        <f>[1]!b_info_couponrate2(D27)</f>
        <v>3.25</v>
      </c>
      <c r="H27" s="3" t="str">
        <f>[1]!b_info_coupon(D27)</f>
        <v>附息</v>
      </c>
      <c r="I27" s="3">
        <f>[1]!b_info_interestfrequency(D27)</f>
        <v>1</v>
      </c>
      <c r="J27" s="16"/>
      <c r="K27" s="17">
        <v>-400000000</v>
      </c>
      <c r="L27" s="16">
        <v>400000000</v>
      </c>
      <c r="M27" s="16"/>
    </row>
    <row r="28" spans="1:13" x14ac:dyDescent="0.2">
      <c r="A28" s="11" t="s">
        <v>47</v>
      </c>
      <c r="B28" s="12">
        <v>760000000</v>
      </c>
      <c r="C28" s="13">
        <v>103.071353768515</v>
      </c>
      <c r="D28" s="4" t="str">
        <f t="shared" si="0"/>
        <v>190016</v>
      </c>
      <c r="E28" s="4" t="str">
        <f>[1]!b_info_carrydate(D28)</f>
        <v>2019-12-05</v>
      </c>
      <c r="F28" s="4" t="str">
        <f>[1]!b_info_maturitydate(D28)</f>
        <v>2026-12-05</v>
      </c>
      <c r="G28" s="5">
        <f>[1]!b_info_couponrate2(D28)</f>
        <v>3.12</v>
      </c>
      <c r="H28" s="3" t="str">
        <f>[1]!b_info_coupon(D28)</f>
        <v>附息</v>
      </c>
      <c r="I28" s="3">
        <f>[1]!b_info_interestfrequency(D28)</f>
        <v>1</v>
      </c>
      <c r="J28" s="16"/>
      <c r="K28" s="17">
        <v>-760000000</v>
      </c>
      <c r="L28" s="16">
        <v>760000000</v>
      </c>
      <c r="M28" s="16"/>
    </row>
    <row r="29" spans="1:13" x14ac:dyDescent="0.2">
      <c r="A29" s="11" t="s">
        <v>48</v>
      </c>
      <c r="B29" s="12">
        <v>260000000</v>
      </c>
      <c r="C29" s="13">
        <v>101.79269071241799</v>
      </c>
      <c r="D29" s="4" t="str">
        <f t="shared" si="0"/>
        <v>190006</v>
      </c>
      <c r="E29" s="4" t="str">
        <f>[1]!b_info_carrydate(D29)</f>
        <v>2019-05-23</v>
      </c>
      <c r="F29" s="4" t="str">
        <f>[1]!b_info_maturitydate(D29)</f>
        <v>2029-05-23</v>
      </c>
      <c r="G29" s="5">
        <f>[1]!b_info_couponrate2(D29)</f>
        <v>3.29</v>
      </c>
      <c r="H29" s="3" t="str">
        <f>[1]!b_info_coupon(D29)</f>
        <v>附息</v>
      </c>
      <c r="I29" s="3">
        <f>[1]!b_info_interestfrequency(D29)</f>
        <v>2</v>
      </c>
      <c r="J29" s="16"/>
      <c r="K29" s="17">
        <v>-260000000</v>
      </c>
      <c r="L29" s="16">
        <v>260000000</v>
      </c>
      <c r="M29" s="16"/>
    </row>
    <row r="30" spans="1:13" x14ac:dyDescent="0.2">
      <c r="A30" s="11" t="s">
        <v>49</v>
      </c>
      <c r="B30" s="12">
        <v>1150000000</v>
      </c>
      <c r="C30" s="13">
        <v>102.77893170120799</v>
      </c>
      <c r="D30" s="4" t="str">
        <f t="shared" si="0"/>
        <v>190015</v>
      </c>
      <c r="E30" s="4" t="str">
        <f>[1]!b_info_carrydate(D30)</f>
        <v>2019-11-21</v>
      </c>
      <c r="F30" s="4" t="str">
        <f>[1]!b_info_maturitydate(D30)</f>
        <v>2029-11-21</v>
      </c>
      <c r="G30" s="5">
        <f>[1]!b_info_couponrate2(D30)</f>
        <v>3.13</v>
      </c>
      <c r="H30" s="3" t="str">
        <f>[1]!b_info_coupon(D30)</f>
        <v>附息</v>
      </c>
      <c r="I30" s="3">
        <f>[1]!b_info_interestfrequency(D30)</f>
        <v>2</v>
      </c>
      <c r="J30" s="16"/>
      <c r="K30" s="17">
        <v>-1150000000</v>
      </c>
      <c r="L30" s="16">
        <v>1150000000</v>
      </c>
      <c r="M30" s="16"/>
    </row>
    <row r="31" spans="1:13" x14ac:dyDescent="0.2">
      <c r="A31" s="11" t="s">
        <v>50</v>
      </c>
      <c r="B31" s="12">
        <v>40000000</v>
      </c>
      <c r="C31" s="13">
        <v>99.660423914899994</v>
      </c>
      <c r="D31" s="4" t="str">
        <f t="shared" si="0"/>
        <v>170022</v>
      </c>
      <c r="E31" s="4" t="str">
        <f>[1]!b_info_carrydate(D31)</f>
        <v>2017-10-23</v>
      </c>
      <c r="F31" s="4" t="str">
        <f>[1]!b_info_maturitydate(D31)</f>
        <v>2047-10-23</v>
      </c>
      <c r="G31" s="5">
        <f>[1]!b_info_couponrate2(D31)</f>
        <v>4.28</v>
      </c>
      <c r="H31" s="3" t="str">
        <f>[1]!b_info_coupon(D31)</f>
        <v>附息</v>
      </c>
      <c r="I31" s="3">
        <f>[1]!b_info_interestfrequency(D31)</f>
        <v>2</v>
      </c>
      <c r="J31" s="16"/>
      <c r="K31" s="17">
        <v>-40000000</v>
      </c>
      <c r="L31" s="16">
        <v>40000000</v>
      </c>
      <c r="M31" s="16"/>
    </row>
    <row r="32" spans="1:13" x14ac:dyDescent="0.2">
      <c r="A32" s="11" t="s">
        <v>51</v>
      </c>
      <c r="B32" s="12">
        <v>100000000</v>
      </c>
      <c r="C32" s="13">
        <v>102.175778581023</v>
      </c>
      <c r="D32" s="4" t="str">
        <f t="shared" si="0"/>
        <v>180006</v>
      </c>
      <c r="E32" s="4" t="str">
        <f>[1]!b_info_carrydate(D32)</f>
        <v>2018-03-19</v>
      </c>
      <c r="F32" s="4" t="str">
        <f>[1]!b_info_maturitydate(D32)</f>
        <v>2048-03-19</v>
      </c>
      <c r="G32" s="5">
        <f>[1]!b_info_couponrate2(D32)</f>
        <v>4.22</v>
      </c>
      <c r="H32" s="3" t="str">
        <f>[1]!b_info_coupon(D32)</f>
        <v>附息</v>
      </c>
      <c r="I32" s="3">
        <f>[1]!b_info_interestfrequency(D32)</f>
        <v>2</v>
      </c>
      <c r="J32" s="16"/>
      <c r="K32" s="17">
        <v>-100000000</v>
      </c>
      <c r="L32" s="16">
        <v>100000000</v>
      </c>
      <c r="M32" s="16"/>
    </row>
    <row r="33" spans="1:13" x14ac:dyDescent="0.2">
      <c r="A33" s="11" t="s">
        <v>52</v>
      </c>
      <c r="B33" s="12">
        <v>590000000</v>
      </c>
      <c r="C33" s="13">
        <v>101.965439164215</v>
      </c>
      <c r="D33" s="4" t="str">
        <f t="shared" si="0"/>
        <v>190010</v>
      </c>
      <c r="E33" s="4" t="str">
        <f>[1]!b_info_carrydate(D33)</f>
        <v>2019-07-22</v>
      </c>
      <c r="F33" s="4" t="str">
        <f>[1]!b_info_maturitydate(D33)</f>
        <v>2049-07-22</v>
      </c>
      <c r="G33" s="5">
        <f>[1]!b_info_couponrate2(D33)</f>
        <v>3.86</v>
      </c>
      <c r="H33" s="3" t="str">
        <f>[1]!b_info_coupon(D33)</f>
        <v>附息</v>
      </c>
      <c r="I33" s="3">
        <f>[1]!b_info_interestfrequency(D33)</f>
        <v>2</v>
      </c>
      <c r="J33" s="16"/>
      <c r="K33" s="17">
        <v>-590000000</v>
      </c>
      <c r="L33" s="16">
        <v>590000000</v>
      </c>
      <c r="M33" s="16"/>
    </row>
    <row r="34" spans="1:13" x14ac:dyDescent="0.2">
      <c r="A34" s="11" t="s">
        <v>53</v>
      </c>
      <c r="B34" s="12">
        <v>150000000</v>
      </c>
      <c r="C34" s="13">
        <v>101.030860803918</v>
      </c>
      <c r="D34" s="4" t="str">
        <f t="shared" si="0"/>
        <v>200004</v>
      </c>
      <c r="E34" s="4" t="str">
        <f>[1]!b_info_carrydate(D34)</f>
        <v>2020-03-16</v>
      </c>
      <c r="F34" s="4" t="str">
        <f>[1]!b_info_maturitydate(D34)</f>
        <v>2050-03-16</v>
      </c>
      <c r="G34" s="5">
        <f>[1]!b_info_couponrate2(D34)</f>
        <v>3.39</v>
      </c>
      <c r="H34" s="3" t="str">
        <f>[1]!b_info_coupon(D34)</f>
        <v>附息</v>
      </c>
      <c r="I34" s="3">
        <f>[1]!b_info_interestfrequency(D34)</f>
        <v>2</v>
      </c>
      <c r="J34" s="16"/>
      <c r="K34" s="17">
        <v>-150000000</v>
      </c>
      <c r="L34" s="16">
        <v>150000000</v>
      </c>
      <c r="M34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F25"/>
    </sheetView>
  </sheetViews>
  <sheetFormatPr defaultRowHeight="14.25" x14ac:dyDescent="0.2"/>
  <cols>
    <col min="3" max="5" width="10" bestFit="1" customWidth="1"/>
    <col min="6" max="6" width="11.125" bestFit="1" customWidth="1"/>
  </cols>
  <sheetData>
    <row r="1" spans="1:6" s="2" customFormat="1" ht="14.25" customHeight="1" x14ac:dyDescent="0.2">
      <c r="A1" s="7"/>
      <c r="B1" s="2" t="s">
        <v>54</v>
      </c>
      <c r="C1" s="15">
        <f>asset!J1</f>
        <v>43962</v>
      </c>
      <c r="D1" s="15">
        <f>asset!K1</f>
        <v>43963</v>
      </c>
      <c r="E1" s="15">
        <f>asset!L1</f>
        <v>44055</v>
      </c>
      <c r="F1" s="15">
        <f>asset!M1</f>
        <v>44196</v>
      </c>
    </row>
    <row r="2" spans="1:6" s="2" customFormat="1" x14ac:dyDescent="0.2">
      <c r="A2" s="23" t="s">
        <v>20</v>
      </c>
      <c r="B2" s="18" t="s">
        <v>19</v>
      </c>
      <c r="C2" s="19">
        <v>9.0679999999999997E-3</v>
      </c>
      <c r="D2" s="19">
        <v>9.0679999999999997E-3</v>
      </c>
      <c r="E2" s="19">
        <v>1.2067999999999999E-2</v>
      </c>
      <c r="F2" s="19">
        <v>1.2067999999999999E-2</v>
      </c>
    </row>
    <row r="3" spans="1:6" s="2" customFormat="1" x14ac:dyDescent="0.2">
      <c r="A3" s="23"/>
      <c r="B3" s="14" t="s">
        <v>8</v>
      </c>
      <c r="C3" s="19">
        <v>9.6010000000000002E-3</v>
      </c>
      <c r="D3" s="19">
        <v>9.6010000000000002E-3</v>
      </c>
      <c r="E3" s="19">
        <v>1.2601000000000001E-2</v>
      </c>
      <c r="F3" s="19">
        <v>1.2601000000000001E-2</v>
      </c>
    </row>
    <row r="4" spans="1:6" s="2" customFormat="1" x14ac:dyDescent="0.2">
      <c r="A4" s="23"/>
      <c r="B4" s="14" t="s">
        <v>9</v>
      </c>
      <c r="C4" s="19">
        <v>1.0829E-2</v>
      </c>
      <c r="D4" s="19">
        <v>1.0829E-2</v>
      </c>
      <c r="E4" s="19">
        <v>1.3829000000000001E-2</v>
      </c>
      <c r="F4" s="19">
        <v>1.3829000000000001E-2</v>
      </c>
    </row>
    <row r="5" spans="1:6" s="2" customFormat="1" x14ac:dyDescent="0.2">
      <c r="A5" s="23"/>
      <c r="B5" s="14" t="s">
        <v>10</v>
      </c>
      <c r="C5" s="19">
        <v>1.2166E-2</v>
      </c>
      <c r="D5" s="19">
        <v>1.2166E-2</v>
      </c>
      <c r="E5" s="19">
        <v>1.5165999999999999E-2</v>
      </c>
      <c r="F5" s="19">
        <v>1.5165999999999999E-2</v>
      </c>
    </row>
    <row r="6" spans="1:6" s="2" customFormat="1" x14ac:dyDescent="0.2">
      <c r="A6" s="23"/>
      <c r="B6" s="14" t="s">
        <v>11</v>
      </c>
      <c r="C6" s="19">
        <v>1.2194E-2</v>
      </c>
      <c r="D6" s="19">
        <v>1.2194E-2</v>
      </c>
      <c r="E6" s="19">
        <v>1.5193999999999999E-2</v>
      </c>
      <c r="F6" s="19">
        <v>1.5193999999999999E-2</v>
      </c>
    </row>
    <row r="7" spans="1:6" s="2" customFormat="1" x14ac:dyDescent="0.2">
      <c r="A7" s="23"/>
      <c r="B7" s="14" t="s">
        <v>12</v>
      </c>
      <c r="C7" s="19">
        <v>1.5199000000000001E-2</v>
      </c>
      <c r="D7" s="19">
        <v>1.5199000000000001E-2</v>
      </c>
      <c r="E7" s="19">
        <v>1.8199E-2</v>
      </c>
      <c r="F7" s="19">
        <v>1.8199E-2</v>
      </c>
    </row>
    <row r="8" spans="1:6" s="2" customFormat="1" x14ac:dyDescent="0.2">
      <c r="A8" s="23"/>
      <c r="B8" s="14" t="s">
        <v>13</v>
      </c>
      <c r="C8" s="19">
        <v>1.6116999999999999E-2</v>
      </c>
      <c r="D8" s="19">
        <v>1.6116999999999999E-2</v>
      </c>
      <c r="E8" s="19">
        <v>1.9116999999999999E-2</v>
      </c>
      <c r="F8" s="19">
        <v>1.9116999999999999E-2</v>
      </c>
    </row>
    <row r="9" spans="1:6" s="2" customFormat="1" x14ac:dyDescent="0.2">
      <c r="A9" s="23"/>
      <c r="B9" s="14" t="s">
        <v>14</v>
      </c>
      <c r="C9" s="19">
        <v>1.8023000000000001E-2</v>
      </c>
      <c r="D9" s="19">
        <v>1.8023000000000001E-2</v>
      </c>
      <c r="E9" s="19">
        <v>2.1023E-2</v>
      </c>
      <c r="F9" s="19">
        <v>2.1023E-2</v>
      </c>
    </row>
    <row r="10" spans="1:6" s="2" customFormat="1" x14ac:dyDescent="0.2">
      <c r="A10" s="23"/>
      <c r="B10" s="14" t="s">
        <v>15</v>
      </c>
      <c r="C10" s="19">
        <v>2.0187E-2</v>
      </c>
      <c r="D10" s="19">
        <v>2.0187E-2</v>
      </c>
      <c r="E10" s="19">
        <v>2.3186999999999999E-2</v>
      </c>
      <c r="F10" s="19">
        <v>2.3186999999999999E-2</v>
      </c>
    </row>
    <row r="11" spans="1:6" s="2" customFormat="1" x14ac:dyDescent="0.2">
      <c r="A11" s="23"/>
      <c r="B11" s="14" t="s">
        <v>16</v>
      </c>
      <c r="C11" s="19">
        <v>2.6698E-2</v>
      </c>
      <c r="D11" s="19">
        <v>2.6698E-2</v>
      </c>
      <c r="E11" s="19">
        <v>2.9697999999999999E-2</v>
      </c>
      <c r="F11" s="19">
        <v>2.9697999999999999E-2</v>
      </c>
    </row>
    <row r="12" spans="1:6" s="2" customFormat="1" x14ac:dyDescent="0.2">
      <c r="A12" s="23"/>
      <c r="B12" s="14" t="s">
        <v>17</v>
      </c>
      <c r="C12" s="19">
        <v>3.2857999999999998E-2</v>
      </c>
      <c r="D12" s="19">
        <v>3.2857999999999998E-2</v>
      </c>
      <c r="E12" s="19">
        <v>3.5858000000000001E-2</v>
      </c>
      <c r="F12" s="19">
        <v>3.5858000000000001E-2</v>
      </c>
    </row>
    <row r="13" spans="1:6" s="2" customFormat="1" x14ac:dyDescent="0.2">
      <c r="A13" s="23"/>
      <c r="B13" s="14" t="s">
        <v>18</v>
      </c>
      <c r="C13" s="19">
        <v>3.4563999999999998E-2</v>
      </c>
      <c r="D13" s="19">
        <v>3.4563999999999998E-2</v>
      </c>
      <c r="E13" s="19">
        <v>3.7564E-2</v>
      </c>
      <c r="F13" s="19">
        <v>3.7564E-2</v>
      </c>
    </row>
    <row r="14" spans="1:6" s="2" customFormat="1" x14ac:dyDescent="0.2">
      <c r="A14" s="20" t="s">
        <v>55</v>
      </c>
      <c r="B14" s="18" t="s">
        <v>19</v>
      </c>
      <c r="C14" s="19">
        <v>0</v>
      </c>
      <c r="D14" s="19">
        <v>0</v>
      </c>
      <c r="E14" s="19">
        <v>1E-3</v>
      </c>
      <c r="F14" s="19">
        <v>1E-3</v>
      </c>
    </row>
    <row r="15" spans="1:6" s="2" customFormat="1" x14ac:dyDescent="0.2">
      <c r="A15" s="21"/>
      <c r="B15" s="14" t="s">
        <v>8</v>
      </c>
      <c r="C15" s="19">
        <v>0</v>
      </c>
      <c r="D15" s="19">
        <v>0</v>
      </c>
      <c r="E15" s="19">
        <v>1E-3</v>
      </c>
      <c r="F15" s="19">
        <v>1E-3</v>
      </c>
    </row>
    <row r="16" spans="1:6" s="2" customFormat="1" x14ac:dyDescent="0.2">
      <c r="A16" s="21"/>
      <c r="B16" s="14" t="s">
        <v>9</v>
      </c>
      <c r="C16" s="19">
        <v>0</v>
      </c>
      <c r="D16" s="19">
        <v>0</v>
      </c>
      <c r="E16" s="19">
        <v>1E-3</v>
      </c>
      <c r="F16" s="19">
        <v>1E-3</v>
      </c>
    </row>
    <row r="17" spans="1:6" s="2" customFormat="1" x14ac:dyDescent="0.2">
      <c r="A17" s="21"/>
      <c r="B17" s="14" t="s">
        <v>10</v>
      </c>
      <c r="C17" s="19">
        <v>0</v>
      </c>
      <c r="D17" s="19">
        <v>0</v>
      </c>
      <c r="E17" s="19">
        <v>1E-3</v>
      </c>
      <c r="F17" s="19">
        <v>1E-3</v>
      </c>
    </row>
    <row r="18" spans="1:6" s="2" customFormat="1" x14ac:dyDescent="0.2">
      <c r="A18" s="21"/>
      <c r="B18" s="14" t="s">
        <v>11</v>
      </c>
      <c r="C18" s="19">
        <v>0</v>
      </c>
      <c r="D18" s="19">
        <v>0</v>
      </c>
      <c r="E18" s="19">
        <v>1E-3</v>
      </c>
      <c r="F18" s="19">
        <v>1E-3</v>
      </c>
    </row>
    <row r="19" spans="1:6" s="2" customFormat="1" x14ac:dyDescent="0.2">
      <c r="A19" s="21"/>
      <c r="B19" s="14" t="s">
        <v>12</v>
      </c>
      <c r="C19" s="19">
        <v>0</v>
      </c>
      <c r="D19" s="19">
        <v>0</v>
      </c>
      <c r="E19" s="19">
        <v>1E-3</v>
      </c>
      <c r="F19" s="19">
        <v>1E-3</v>
      </c>
    </row>
    <row r="20" spans="1:6" s="2" customFormat="1" x14ac:dyDescent="0.2">
      <c r="A20" s="21"/>
      <c r="B20" s="14" t="s">
        <v>13</v>
      </c>
      <c r="C20" s="19">
        <v>0</v>
      </c>
      <c r="D20" s="19">
        <v>0</v>
      </c>
      <c r="E20" s="19">
        <v>1E-3</v>
      </c>
      <c r="F20" s="19">
        <v>1E-3</v>
      </c>
    </row>
    <row r="21" spans="1:6" s="2" customFormat="1" x14ac:dyDescent="0.2">
      <c r="A21" s="21"/>
      <c r="B21" s="14" t="s">
        <v>14</v>
      </c>
      <c r="C21" s="19">
        <v>0</v>
      </c>
      <c r="D21" s="19">
        <v>0</v>
      </c>
      <c r="E21" s="19">
        <v>1E-3</v>
      </c>
      <c r="F21" s="19">
        <v>1E-3</v>
      </c>
    </row>
    <row r="22" spans="1:6" s="2" customFormat="1" x14ac:dyDescent="0.2">
      <c r="A22" s="21"/>
      <c r="B22" s="14" t="s">
        <v>15</v>
      </c>
      <c r="C22" s="19">
        <v>0</v>
      </c>
      <c r="D22" s="19">
        <v>0</v>
      </c>
      <c r="E22" s="19">
        <v>1E-3</v>
      </c>
      <c r="F22" s="19">
        <v>1E-3</v>
      </c>
    </row>
    <row r="23" spans="1:6" s="2" customFormat="1" x14ac:dyDescent="0.2">
      <c r="A23" s="21"/>
      <c r="B23" s="14" t="s">
        <v>16</v>
      </c>
      <c r="C23" s="19">
        <v>0</v>
      </c>
      <c r="D23" s="19">
        <v>0</v>
      </c>
      <c r="E23" s="19">
        <v>1E-3</v>
      </c>
      <c r="F23" s="19">
        <v>1E-3</v>
      </c>
    </row>
    <row r="24" spans="1:6" s="2" customFormat="1" x14ac:dyDescent="0.2">
      <c r="A24" s="21"/>
      <c r="B24" s="14" t="s">
        <v>17</v>
      </c>
      <c r="C24" s="19">
        <v>0</v>
      </c>
      <c r="D24" s="19">
        <v>0</v>
      </c>
      <c r="E24" s="19">
        <v>1E-3</v>
      </c>
      <c r="F24" s="19">
        <v>1E-3</v>
      </c>
    </row>
    <row r="25" spans="1:6" s="2" customFormat="1" x14ac:dyDescent="0.2">
      <c r="A25" s="22"/>
      <c r="B25" s="14" t="s">
        <v>18</v>
      </c>
      <c r="C25" s="19">
        <v>0</v>
      </c>
      <c r="D25" s="19">
        <v>0</v>
      </c>
      <c r="E25" s="19">
        <v>1E-3</v>
      </c>
      <c r="F25" s="19">
        <v>1E-3</v>
      </c>
    </row>
  </sheetData>
  <mergeCells count="2">
    <mergeCell ref="A2:A13"/>
    <mergeCell ref="A14:A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asset</vt:lpstr>
      <vt:lpstr>hdp</vt:lpstr>
      <vt:lpstr>asset (2)</vt:lpstr>
      <vt:lpstr>Sheet1</vt:lpstr>
      <vt:lpstr>hdp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yingzhao zhang</cp:lastModifiedBy>
  <dcterms:created xsi:type="dcterms:W3CDTF">2015-06-05T18:17:20Z</dcterms:created>
  <dcterms:modified xsi:type="dcterms:W3CDTF">2020-05-21T01:58:24Z</dcterms:modified>
</cp:coreProperties>
</file>