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6"/>
  </bookViews>
  <sheets>
    <sheet name="10-12-v2.2" sheetId="1" r:id="rId1"/>
    <sheet name="10-22-v2.3" sheetId="2" r:id="rId2"/>
    <sheet name="10-30-v2.3" sheetId="3" r:id="rId3"/>
    <sheet name="11-1-v2.3" sheetId="4" r:id="rId4"/>
    <sheet name="11-11-v2.4" sheetId="5" r:id="rId5"/>
    <sheet name="11-12-v2.4" sheetId="6" r:id="rId6"/>
    <sheet name="11-13-v2.4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<sst xmlns="http://schemas.openxmlformats.org/spreadsheetml/2006/main" count="150" uniqueCount="50">
  <si>
    <t>型号</t>
  </si>
  <si>
    <t>压差正</t>
  </si>
  <si>
    <t>压差反</t>
  </si>
  <si>
    <t>流量</t>
  </si>
  <si>
    <t>Q²/P</t>
  </si>
  <si>
    <t>气阻</t>
  </si>
  <si>
    <t>斜率变化</t>
  </si>
  <si>
    <t>流量(L/min)</t>
  </si>
  <si>
    <t>直径(mm)</t>
  </si>
  <si>
    <t>流速(m/s)</t>
  </si>
  <si>
    <t>22mm</t>
  </si>
  <si>
    <t>管径(mm)</t>
  </si>
  <si>
    <t>截流直径(mm)</t>
  </si>
  <si>
    <t>压差(Pa)</t>
  </si>
  <si>
    <t>24mm</t>
  </si>
  <si>
    <t>管截面积(mm²)</t>
  </si>
  <si>
    <t>截流截面积(mm²)</t>
  </si>
  <si>
    <t>26mm</t>
  </si>
  <si>
    <t>Q/根号P</t>
  </si>
  <si>
    <t>反向压差(Pa)</t>
  </si>
  <si>
    <t>26*9mm</t>
  </si>
  <si>
    <t>26*8mm</t>
  </si>
  <si>
    <t>26*7mm</t>
  </si>
  <si>
    <t>26*6mm</t>
  </si>
  <si>
    <t>28*9mm</t>
  </si>
  <si>
    <t>28*8mm</t>
  </si>
  <si>
    <t>28*7mm</t>
  </si>
  <si>
    <t>28*6mm</t>
  </si>
  <si>
    <t>环境温度</t>
  </si>
  <si>
    <t>20℃</t>
  </si>
  <si>
    <t>环境湿度</t>
  </si>
  <si>
    <t>54%</t>
  </si>
  <si>
    <t>探头类型</t>
  </si>
  <si>
    <t>压差正(Pa)</t>
  </si>
  <si>
    <t>压差上(Pa)</t>
  </si>
  <si>
    <t>压差下(Pa)</t>
  </si>
  <si>
    <t>压差右(Pa)</t>
  </si>
  <si>
    <t>25℃</t>
  </si>
  <si>
    <t>42%</t>
  </si>
  <si>
    <t>温度(℃)</t>
  </si>
  <si>
    <t>26*9mm-a</t>
  </si>
  <si>
    <t>26*8mm-a</t>
  </si>
  <si>
    <t>24*10mm-a</t>
  </si>
  <si>
    <t>23℃</t>
  </si>
  <si>
    <t>28*8mm-a</t>
  </si>
  <si>
    <t>24*10mm-b</t>
  </si>
  <si>
    <t>40%</t>
  </si>
  <si>
    <t>26*9mm-b</t>
  </si>
  <si>
    <t>26*8mm-b</t>
  </si>
  <si>
    <t>28*8mm-b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</si>
</sst>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1" xfId="0" applyFont="1" applyBorder="1">
      <alignment vertical="center"/>
    </xf>
    <xf numFmtId="0" fontId="1" fillId="0" borderId="1" xfId="0" applyFont="1" applyBorder="1">
      <alignment vertical="center"/>
    </xf>
    <xf numFmtId="49" fontId="1" fillId="0" borderId="1" xfId="0" applyNumberFormat="1" applyFont="1" applyBorder="1">
      <alignment vertical="center"/>
    </xf>
    <xf numFmtId="0" fontId="0" fillId="0" borderId="2" xfId="0" applyBorder="1">
      <alignment vertical="center"/>
    </xf>
    <xf numFmtId="0" fontId="1" fillId="0" borderId="2" xfId="0" applyFont="1" applyFill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>
      <alignment vertical="center"/>
    </xf>
    <xf numFmtId="0" fontId="0" fillId="0" borderId="2" xfId="0" applyFont="1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2" xfId="0" applyFont="1" applyBorder="1">
      <alignment vertical="center"/>
    </xf>
    <xf numFmtId="49" fontId="0" fillId="0" borderId="2" xfId="0" applyNumberFormat="1" applyFont="1" applyBorder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2" borderId="2" xfId="0" applyFill="1" applyBorder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7"/>
  <sheetViews>
    <sheetView workbookViewId="0">
      <selection activeCell="N11" sqref="N11"/>
    </sheetView>
  </sheetViews>
  <sheetFormatPr defaultColWidth="9" defaultRowHeight="13.5"/>
  <cols>
    <col min="1" max="2" width="12.6333333333333"/>
    <col min="5" max="7" width="12.6333333333333"/>
    <col min="9" max="10" width="12.6333333333333"/>
    <col min="11" max="11" width="13.725"/>
    <col min="12" max="12" width="12.3666666666667" customWidth="1"/>
    <col min="13" max="13" width="9.09166666666667" customWidth="1"/>
    <col min="14" max="14" width="12.6333333333333" customWidth="1"/>
    <col min="16" max="16" width="12.3666666666667" customWidth="1"/>
    <col min="17" max="17" width="13.2666666666667" customWidth="1"/>
    <col min="18" max="18" width="15.2666666666667" customWidth="1"/>
    <col min="19" max="19" width="13.725"/>
  </cols>
  <sheetData>
    <row r="1" spans="1:18">
      <c r="A1" s="4" t="s">
        <v>0</v>
      </c>
      <c r="B1" s="4" t="s">
        <v>1</v>
      </c>
      <c r="C1" s="4" t="s">
        <v>2</v>
      </c>
      <c r="D1" s="4" t="s">
        <v>3</v>
      </c>
      <c r="E1" s="4"/>
      <c r="F1" s="4" t="s">
        <v>4</v>
      </c>
      <c r="G1" s="4"/>
      <c r="J1" t="s">
        <v>5</v>
      </c>
      <c r="K1" t="s">
        <v>6</v>
      </c>
      <c r="P1" t="s">
        <v>7</v>
      </c>
      <c r="Q1" t="s">
        <v>8</v>
      </c>
      <c r="R1" t="s">
        <v>9</v>
      </c>
    </row>
    <row r="2" spans="1:18">
      <c r="A2" s="4" t="s">
        <v>10</v>
      </c>
      <c r="B2" s="4">
        <v>25.23</v>
      </c>
      <c r="C2" s="4">
        <v>-25.85</v>
      </c>
      <c r="D2" s="4">
        <v>100</v>
      </c>
      <c r="E2" s="4"/>
      <c r="F2" s="4">
        <f>D2/SQRT(B2)</f>
        <v>19.9086299720561</v>
      </c>
      <c r="G2" s="4">
        <f>D2/SQRT(ABS(C2))</f>
        <v>19.6684314412165</v>
      </c>
      <c r="I2">
        <f>(B2-B11)/B2</f>
        <v>0.153388822829964</v>
      </c>
      <c r="J2">
        <f>(B2/1000)/(D2/60)</f>
        <v>0.015138</v>
      </c>
      <c r="K2">
        <f>(F3-F2)/F2</f>
        <v>-0.0313381471721069</v>
      </c>
      <c r="P2">
        <v>800</v>
      </c>
      <c r="Q2">
        <v>25</v>
      </c>
      <c r="R2">
        <f>(P2/1000/60)/(3.14*(Q2/1000/2)*(Q2/1000/2))</f>
        <v>27.1762208067941</v>
      </c>
    </row>
    <row r="3" spans="1:18">
      <c r="A3" s="4" t="s">
        <v>10</v>
      </c>
      <c r="B3" s="4">
        <v>60.5</v>
      </c>
      <c r="C3" s="4">
        <v>-62.3</v>
      </c>
      <c r="D3" s="4">
        <v>150</v>
      </c>
      <c r="E3" s="4"/>
      <c r="F3" s="4">
        <f>D3/SQRT(B3)</f>
        <v>19.2847303959967</v>
      </c>
      <c r="G3" s="4">
        <f>D3/SQRT(ABS(C3))</f>
        <v>19.0040968802611</v>
      </c>
      <c r="I3">
        <f>(B3-B12)/B3</f>
        <v>0.135537190082645</v>
      </c>
      <c r="J3">
        <f>(B3/1000)/(D3/60)</f>
        <v>0.0242</v>
      </c>
      <c r="K3">
        <f>(F4-F3)/F3</f>
        <v>-0.0151940794592312</v>
      </c>
      <c r="P3">
        <v>800</v>
      </c>
      <c r="Q3">
        <v>60</v>
      </c>
      <c r="R3">
        <f>(P3/1000/60)/(3.14*(Q3/1000/2)*(Q3/1000/2))</f>
        <v>4.71809389006841</v>
      </c>
    </row>
    <row r="4" spans="1:11">
      <c r="A4" s="4" t="s">
        <v>10</v>
      </c>
      <c r="B4" s="4">
        <v>110.9</v>
      </c>
      <c r="C4" s="4">
        <v>-116.5</v>
      </c>
      <c r="D4" s="4">
        <v>200</v>
      </c>
      <c r="E4" s="4"/>
      <c r="F4" s="4">
        <f>D4/SQRT(B4)</f>
        <v>18.9917166700101</v>
      </c>
      <c r="G4" s="4">
        <f>D4/SQRT(ABS(C4))</f>
        <v>18.5296421844832</v>
      </c>
      <c r="I4">
        <f>(B4-B13)/B4</f>
        <v>0.128944995491434</v>
      </c>
      <c r="J4">
        <f>(B4/1000)/(D4/60)</f>
        <v>0.03327</v>
      </c>
      <c r="K4">
        <f>(F5-F4)/F4</f>
        <v>-0.0199290434756183</v>
      </c>
    </row>
    <row r="5" spans="1:11">
      <c r="A5" s="4" t="s">
        <v>10</v>
      </c>
      <c r="B5" s="4">
        <v>180.4</v>
      </c>
      <c r="C5" s="4">
        <v>-190.3</v>
      </c>
      <c r="D5" s="4">
        <v>250</v>
      </c>
      <c r="E5" s="4"/>
      <c r="F5" s="4">
        <f>D5/SQRT(B5)</f>
        <v>18.6132299228169</v>
      </c>
      <c r="G5" s="4">
        <f>D5/SQRT(ABS(C5))</f>
        <v>18.1226045765196</v>
      </c>
      <c r="I5">
        <f>(B5-B14)/B5</f>
        <v>0.128048780487805</v>
      </c>
      <c r="J5">
        <f>(B5/1000)/(D5/60)</f>
        <v>0.043296</v>
      </c>
      <c r="K5">
        <f>(F6-F5)/F5</f>
        <v>-0.00177372494883114</v>
      </c>
    </row>
    <row r="6" spans="1:10">
      <c r="A6" s="4" t="s">
        <v>10</v>
      </c>
      <c r="B6" s="4">
        <v>260.7</v>
      </c>
      <c r="C6" s="4">
        <v>-286.6</v>
      </c>
      <c r="D6" s="4">
        <v>300</v>
      </c>
      <c r="E6" s="4"/>
      <c r="F6" s="4">
        <f>D6/SQRT(B6)</f>
        <v>18.5802151725244</v>
      </c>
      <c r="G6" s="4">
        <f>D6/SQRT(ABS(C6))</f>
        <v>17.7207933737414</v>
      </c>
      <c r="I6">
        <f>(B6-B15)/B6</f>
        <v>0.110088224012275</v>
      </c>
      <c r="J6">
        <f>(B6/1000)/(D6/60)</f>
        <v>0.05214</v>
      </c>
    </row>
    <row r="7" spans="1:19">
      <c r="A7" s="4" t="s">
        <v>10</v>
      </c>
      <c r="B7" s="4"/>
      <c r="C7" s="4"/>
      <c r="D7" s="4">
        <v>700</v>
      </c>
      <c r="E7" s="4"/>
      <c r="F7" s="4"/>
      <c r="G7" s="4"/>
      <c r="P7" t="s">
        <v>7</v>
      </c>
      <c r="Q7" t="s">
        <v>11</v>
      </c>
      <c r="R7" t="s">
        <v>12</v>
      </c>
      <c r="S7" t="s">
        <v>13</v>
      </c>
    </row>
    <row r="8" spans="1:19">
      <c r="A8" s="4" t="s">
        <v>10</v>
      </c>
      <c r="B8" s="4"/>
      <c r="C8" s="4"/>
      <c r="D8" s="4">
        <v>735</v>
      </c>
      <c r="E8" s="4"/>
      <c r="F8" s="4"/>
      <c r="G8" s="4"/>
      <c r="P8">
        <v>800</v>
      </c>
      <c r="Q8">
        <v>26</v>
      </c>
      <c r="R8">
        <v>8.8400507247</v>
      </c>
      <c r="S8">
        <f t="shared" ref="S8:S10" si="0">(1.29/2)*(((P8/60/1000)^2)/(((((Q8/1000/2)^2)*3.14)-(((R8/1000/2)^2)*3.14))^2))*(1-(((((Q8/1000/2)^2)*3.14)-(((R8/1000/2)^2)*3.14))/(((Q8/1000/2)^2)*3.14))^2)</f>
        <v>113.408061101888</v>
      </c>
    </row>
    <row r="9" spans="1:19">
      <c r="A9" s="4" t="s">
        <v>10</v>
      </c>
      <c r="B9" s="4"/>
      <c r="C9" s="4"/>
      <c r="D9" s="4">
        <v>800</v>
      </c>
      <c r="E9" s="4"/>
      <c r="F9" s="4"/>
      <c r="G9" s="4"/>
      <c r="P9">
        <v>800</v>
      </c>
      <c r="Q9">
        <v>24</v>
      </c>
      <c r="R9">
        <v>8.3966174</v>
      </c>
      <c r="S9">
        <f t="shared" si="0"/>
        <v>167.359370141582</v>
      </c>
    </row>
    <row r="10" spans="16:19">
      <c r="P10">
        <v>800</v>
      </c>
      <c r="Q10">
        <v>26</v>
      </c>
      <c r="R10">
        <v>15</v>
      </c>
      <c r="S10">
        <f t="shared" si="0"/>
        <v>507.642334783853</v>
      </c>
    </row>
    <row r="11" spans="1:11">
      <c r="A11" s="4" t="s">
        <v>14</v>
      </c>
      <c r="B11" s="4">
        <v>21.36</v>
      </c>
      <c r="C11" s="4">
        <v>-22.26</v>
      </c>
      <c r="D11" s="4">
        <v>100</v>
      </c>
      <c r="E11" s="4"/>
      <c r="F11" s="4">
        <f t="shared" ref="F11:F16" si="1">D11/SQRT(B11)</f>
        <v>21.6371161203958</v>
      </c>
      <c r="G11" s="4">
        <f>D11/SQRT(ABS(C11))</f>
        <v>21.1951951699649</v>
      </c>
      <c r="I11">
        <f t="shared" ref="I11:I16" si="2">(B11-B20)/B11</f>
        <v>0.0557116104868913</v>
      </c>
      <c r="J11">
        <f>(B11/1000)/(D11/60)</f>
        <v>0.012816</v>
      </c>
      <c r="K11">
        <f>(F12-F11)/F11</f>
        <v>-0.0413920226171163</v>
      </c>
    </row>
    <row r="12" spans="1:11">
      <c r="A12" s="4" t="s">
        <v>14</v>
      </c>
      <c r="B12" s="4">
        <v>52.3</v>
      </c>
      <c r="C12" s="4">
        <v>-54.5</v>
      </c>
      <c r="D12" s="4">
        <v>150</v>
      </c>
      <c r="E12" s="4"/>
      <c r="F12" s="4">
        <f t="shared" si="1"/>
        <v>20.7415121205712</v>
      </c>
      <c r="G12" s="4">
        <f>D12/SQRT(ABS(C12))</f>
        <v>20.3185638443579</v>
      </c>
      <c r="I12">
        <f t="shared" si="2"/>
        <v>0.0650095602294455</v>
      </c>
      <c r="J12">
        <f>(B12/1000)/(D12/60)</f>
        <v>0.02092</v>
      </c>
      <c r="K12">
        <f>(F13-F12)/F12</f>
        <v>-0.0189276909695423</v>
      </c>
    </row>
    <row r="13" spans="1:19">
      <c r="A13" s="4" t="s">
        <v>14</v>
      </c>
      <c r="B13" s="4">
        <v>96.6</v>
      </c>
      <c r="C13" s="4">
        <v>-102.9</v>
      </c>
      <c r="D13" s="4">
        <v>200</v>
      </c>
      <c r="E13" s="4"/>
      <c r="F13" s="4">
        <f t="shared" si="1"/>
        <v>20.348923188912</v>
      </c>
      <c r="G13" s="4">
        <f>D13/SQRT(ABS(C13))</f>
        <v>19.716158838353</v>
      </c>
      <c r="I13">
        <f t="shared" si="2"/>
        <v>0.0486542443064181</v>
      </c>
      <c r="J13">
        <f>(B13/1000)/(D13/60)</f>
        <v>0.02898</v>
      </c>
      <c r="K13">
        <f>(F14-F13)/F13</f>
        <v>-0.0204328446581424</v>
      </c>
      <c r="P13" t="s">
        <v>7</v>
      </c>
      <c r="Q13" t="s">
        <v>15</v>
      </c>
      <c r="R13" t="s">
        <v>16</v>
      </c>
      <c r="S13" t="s">
        <v>13</v>
      </c>
    </row>
    <row r="14" spans="1:19">
      <c r="A14" s="4" t="s">
        <v>14</v>
      </c>
      <c r="B14" s="4">
        <v>157.3</v>
      </c>
      <c r="C14" s="4">
        <v>-167.8</v>
      </c>
      <c r="D14" s="4">
        <v>250</v>
      </c>
      <c r="E14" s="4"/>
      <c r="F14" s="4">
        <f t="shared" si="1"/>
        <v>19.9331368024325</v>
      </c>
      <c r="G14" s="4">
        <f>D14/SQRT(ABS(C14))</f>
        <v>19.2994099102637</v>
      </c>
      <c r="I14">
        <f t="shared" si="2"/>
        <v>0.0406865861411316</v>
      </c>
      <c r="J14">
        <f>(B14/1000)/(D14/60)</f>
        <v>0.037752</v>
      </c>
      <c r="K14">
        <f>(F15-F14)/F14</f>
        <v>-0.0118983718330352</v>
      </c>
      <c r="P14">
        <v>800</v>
      </c>
      <c r="Q14">
        <v>530.66</v>
      </c>
      <c r="R14">
        <v>61.345</v>
      </c>
      <c r="S14">
        <f>(1.29/2)*(((P14/60/1000)^2)/(((Q14-R14)/1000000)^2))*(1-((((Q14-R14)/1000000)/(Q14/1000000))^2))</f>
        <v>113.408061101919</v>
      </c>
    </row>
    <row r="15" spans="1:19">
      <c r="A15" s="4" t="s">
        <v>14</v>
      </c>
      <c r="B15" s="4">
        <v>232</v>
      </c>
      <c r="C15" s="4">
        <v>-245.3</v>
      </c>
      <c r="D15" s="4">
        <v>300</v>
      </c>
      <c r="E15" s="4"/>
      <c r="F15" s="4">
        <f t="shared" si="1"/>
        <v>19.6959649289584</v>
      </c>
      <c r="G15" s="4">
        <f>D15/SQRT(ABS(C15))</f>
        <v>19.1545732480449</v>
      </c>
      <c r="I15">
        <f t="shared" si="2"/>
        <v>0.0521551724137931</v>
      </c>
      <c r="J15">
        <f t="shared" ref="J15:J20" si="3">(B15/1000)/(D15/60)</f>
        <v>0.0464</v>
      </c>
      <c r="P15">
        <v>800</v>
      </c>
      <c r="Q15">
        <v>530.66</v>
      </c>
      <c r="R15">
        <v>61.345</v>
      </c>
      <c r="S15">
        <f>(1.29/2)*(((P15/60/1000)^2)/(((Q15-R15)/1000000)^2))*(1-((((Q15-R15)/1000000)/(Q15/1000000))^2))</f>
        <v>113.408061101919</v>
      </c>
    </row>
    <row r="16" spans="1:10">
      <c r="A16" s="4" t="s">
        <v>14</v>
      </c>
      <c r="B16" s="4">
        <v>1150</v>
      </c>
      <c r="C16" s="4"/>
      <c r="D16" s="4">
        <v>700</v>
      </c>
      <c r="E16" s="4"/>
      <c r="F16" s="4">
        <f t="shared" si="1"/>
        <v>20.6418738616856</v>
      </c>
      <c r="G16" s="4"/>
      <c r="I16">
        <f t="shared" si="2"/>
        <v>0.0782608695652174</v>
      </c>
      <c r="J16">
        <f t="shared" si="3"/>
        <v>0.0985714285714286</v>
      </c>
    </row>
    <row r="17" spans="1:19">
      <c r="A17" s="4" t="s">
        <v>14</v>
      </c>
      <c r="B17" s="4"/>
      <c r="C17" s="4"/>
      <c r="D17" s="4">
        <v>735</v>
      </c>
      <c r="E17" s="4"/>
      <c r="F17" s="4"/>
      <c r="G17" s="4"/>
      <c r="J17">
        <f t="shared" si="3"/>
        <v>0</v>
      </c>
      <c r="P17" t="s">
        <v>7</v>
      </c>
      <c r="Q17" t="s">
        <v>11</v>
      </c>
      <c r="R17" t="s">
        <v>16</v>
      </c>
      <c r="S17" t="s">
        <v>13</v>
      </c>
    </row>
    <row r="18" spans="1:19">
      <c r="A18" s="8" t="s">
        <v>14</v>
      </c>
      <c r="B18" s="8">
        <f>(800/F16)^2</f>
        <v>1502.04081632653</v>
      </c>
      <c r="C18" s="8"/>
      <c r="D18" s="8">
        <v>800</v>
      </c>
      <c r="E18" s="8"/>
      <c r="F18" s="4"/>
      <c r="G18" s="4"/>
      <c r="J18">
        <f t="shared" si="3"/>
        <v>0.11265306122449</v>
      </c>
      <c r="P18">
        <v>800</v>
      </c>
      <c r="Q18">
        <v>26</v>
      </c>
      <c r="R18">
        <v>61.345</v>
      </c>
      <c r="S18">
        <f t="shared" ref="S18:S20" si="4">(1.29/2)*(((P18/60/1000)^2)/(((((Q18/2)^2*3.14)-R18)/1000000)^2))*(1-((((((Q18/2)^2*3.14)-R18)/1000000)/(((Q18/2)^2*3.14)/1000000))^2))</f>
        <v>113.408061101919</v>
      </c>
    </row>
    <row r="19" spans="16:19">
      <c r="P19">
        <v>800</v>
      </c>
      <c r="Q19">
        <v>26</v>
      </c>
      <c r="R19">
        <v>111.585</v>
      </c>
      <c r="S19">
        <f t="shared" si="4"/>
        <v>245.71362322542</v>
      </c>
    </row>
    <row r="20" spans="1:19">
      <c r="A20" s="4" t="s">
        <v>17</v>
      </c>
      <c r="B20" s="4">
        <v>20.17</v>
      </c>
      <c r="C20" s="4">
        <v>-19.8</v>
      </c>
      <c r="D20" s="4">
        <v>100</v>
      </c>
      <c r="E20" s="4"/>
      <c r="F20" s="4">
        <f t="shared" ref="F20:F26" si="5">D20/SQRT(B20)</f>
        <v>22.2662484609674</v>
      </c>
      <c r="G20" s="4">
        <f>D20/SQRT(ABS(C20))</f>
        <v>22.4733287487747</v>
      </c>
      <c r="J20">
        <f t="shared" si="3"/>
        <v>0.012102</v>
      </c>
      <c r="K20">
        <f>(F21-F20)/F20</f>
        <v>-0.0366374074822208</v>
      </c>
      <c r="P20">
        <v>800</v>
      </c>
      <c r="Q20">
        <v>26</v>
      </c>
      <c r="R20">
        <v>86.9674</v>
      </c>
      <c r="S20">
        <f t="shared" si="4"/>
        <v>175.272082310814</v>
      </c>
    </row>
    <row r="21" spans="1:11">
      <c r="A21" s="4" t="s">
        <v>17</v>
      </c>
      <c r="B21" s="4">
        <v>48.9</v>
      </c>
      <c r="C21" s="4">
        <v>-47.5</v>
      </c>
      <c r="D21" s="4">
        <v>150</v>
      </c>
      <c r="E21" s="4"/>
      <c r="F21" s="4">
        <f t="shared" si="5"/>
        <v>21.4504708430026</v>
      </c>
      <c r="G21" s="4">
        <f>D21/SQRT(ABS(C21))</f>
        <v>21.7642875033004</v>
      </c>
      <c r="J21">
        <f t="shared" ref="J21:J27" si="6">(B21/1000)/(D21/60)</f>
        <v>0.01956</v>
      </c>
      <c r="K21">
        <f t="shared" ref="K21:K25" si="7">(F22-F21)/F21</f>
        <v>-0.0273974352272462</v>
      </c>
    </row>
    <row r="22" spans="1:11">
      <c r="A22" s="4" t="s">
        <v>17</v>
      </c>
      <c r="B22" s="4">
        <v>91.9</v>
      </c>
      <c r="C22" s="4">
        <v>-89.85</v>
      </c>
      <c r="D22" s="4">
        <v>200</v>
      </c>
      <c r="E22" s="4"/>
      <c r="F22" s="4">
        <f t="shared" si="5"/>
        <v>20.8627829574875</v>
      </c>
      <c r="G22" s="4">
        <f>D22/SQRT(ABS(C22))</f>
        <v>21.0994412678188</v>
      </c>
      <c r="J22">
        <f t="shared" si="6"/>
        <v>0.02757</v>
      </c>
      <c r="K22">
        <f t="shared" si="7"/>
        <v>-0.0245092652285635</v>
      </c>
    </row>
    <row r="23" spans="1:11">
      <c r="A23" s="4" t="s">
        <v>17</v>
      </c>
      <c r="B23" s="4">
        <v>150.9</v>
      </c>
      <c r="C23" s="4">
        <v>-146.6</v>
      </c>
      <c r="D23" s="4">
        <v>250</v>
      </c>
      <c r="E23" s="4"/>
      <c r="F23" s="4">
        <f t="shared" si="5"/>
        <v>20.3514514765765</v>
      </c>
      <c r="G23" s="4">
        <f>D23/SQRT(ABS(C23))</f>
        <v>20.6477638030905</v>
      </c>
      <c r="J23">
        <f t="shared" si="6"/>
        <v>0.036216</v>
      </c>
      <c r="K23">
        <f t="shared" si="7"/>
        <v>-0.00593850605120728</v>
      </c>
    </row>
    <row r="24" spans="1:10">
      <c r="A24" s="4" t="s">
        <v>17</v>
      </c>
      <c r="B24" s="4">
        <v>219.9</v>
      </c>
      <c r="C24" s="4">
        <v>-215</v>
      </c>
      <c r="D24" s="4">
        <v>300</v>
      </c>
      <c r="E24" s="4"/>
      <c r="F24" s="4">
        <f t="shared" si="5"/>
        <v>20.230594258832</v>
      </c>
      <c r="G24" s="4">
        <f>D24/SQRT(ABS(C24))</f>
        <v>20.4598301841142</v>
      </c>
      <c r="J24">
        <f t="shared" si="6"/>
        <v>0.04398</v>
      </c>
    </row>
    <row r="25" spans="1:11">
      <c r="A25" s="4" t="s">
        <v>17</v>
      </c>
      <c r="B25" s="4">
        <v>1060</v>
      </c>
      <c r="C25" s="4"/>
      <c r="D25" s="4">
        <v>700</v>
      </c>
      <c r="E25" s="4"/>
      <c r="F25" s="4">
        <f t="shared" si="5"/>
        <v>21.5003290891883</v>
      </c>
      <c r="G25" s="4"/>
      <c r="J25">
        <f t="shared" si="6"/>
        <v>0.0908571428571429</v>
      </c>
      <c r="K25">
        <f t="shared" si="7"/>
        <v>-0.0131489474089822</v>
      </c>
    </row>
    <row r="26" spans="1:10">
      <c r="A26" s="4" t="s">
        <v>17</v>
      </c>
      <c r="B26" s="4">
        <v>1200</v>
      </c>
      <c r="C26" s="4"/>
      <c r="D26" s="4">
        <v>735</v>
      </c>
      <c r="E26" s="4"/>
      <c r="F26" s="4">
        <f t="shared" si="5"/>
        <v>21.2176223927187</v>
      </c>
      <c r="G26" s="4"/>
      <c r="J26">
        <f t="shared" si="6"/>
        <v>0.0979591836734694</v>
      </c>
    </row>
    <row r="27" spans="1:10">
      <c r="A27" s="8" t="s">
        <v>17</v>
      </c>
      <c r="B27" s="8">
        <f>(800/F25)^2</f>
        <v>1384.48979591837</v>
      </c>
      <c r="C27" s="8"/>
      <c r="D27" s="8">
        <v>800</v>
      </c>
      <c r="E27" s="8"/>
      <c r="F27" s="8"/>
      <c r="G27" s="8"/>
      <c r="J27">
        <f t="shared" si="6"/>
        <v>0.103836734693878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0"/>
  <sheetViews>
    <sheetView workbookViewId="0">
      <selection activeCell="D2" sqref="D2"/>
    </sheetView>
  </sheetViews>
  <sheetFormatPr defaultColWidth="9" defaultRowHeight="13.5"/>
  <cols>
    <col min="2" max="4" width="12.6333333333333" customWidth="1"/>
    <col min="5" max="5" width="13.725" customWidth="1"/>
    <col min="6" max="9" width="12.6333333333333" customWidth="1"/>
  </cols>
  <sheetData>
    <row r="1" spans="1:9">
      <c r="A1" s="4" t="s">
        <v>0</v>
      </c>
      <c r="B1" s="4" t="s">
        <v>13</v>
      </c>
      <c r="C1" s="4" t="s">
        <v>7</v>
      </c>
      <c r="D1" s="4" t="s">
        <v>18</v>
      </c>
      <c r="E1" s="4" t="s">
        <v>19</v>
      </c>
      <c r="F1" s="4" t="s">
        <v>7</v>
      </c>
      <c r="G1" s="4" t="s">
        <v>18</v>
      </c>
      <c r="H1" s="18"/>
      <c r="I1" s="18"/>
    </row>
    <row r="2" spans="1:7">
      <c r="A2" s="7" t="s">
        <v>20</v>
      </c>
      <c r="B2" s="4">
        <v>16.134386</v>
      </c>
      <c r="C2" s="4">
        <v>99.89518</v>
      </c>
      <c r="D2" s="4">
        <f t="shared" ref="D2:D15" si="0">C2/SQRT(B2)</f>
        <v>24.8695720655186</v>
      </c>
      <c r="E2" s="4">
        <v>-16.423496</v>
      </c>
      <c r="F2" s="4">
        <v>99.923439</v>
      </c>
      <c r="G2" s="4">
        <f t="shared" ref="G2:G15" si="1">F2/SQRT(ABS(E2))</f>
        <v>24.6566782455491</v>
      </c>
    </row>
    <row r="3" spans="1:7">
      <c r="A3" s="7"/>
      <c r="B3" s="4">
        <v>39.395657</v>
      </c>
      <c r="C3" s="4">
        <v>149.960007</v>
      </c>
      <c r="D3" s="4">
        <f t="shared" si="0"/>
        <v>23.8919324520553</v>
      </c>
      <c r="E3" s="4">
        <v>-39.870926</v>
      </c>
      <c r="F3" s="4">
        <v>149.962799</v>
      </c>
      <c r="G3" s="4">
        <f t="shared" si="1"/>
        <v>23.7495495353386</v>
      </c>
    </row>
    <row r="4" spans="1:7">
      <c r="A4" s="7"/>
      <c r="B4" s="4">
        <v>75.2425</v>
      </c>
      <c r="C4" s="4">
        <v>199.986526</v>
      </c>
      <c r="D4" s="4">
        <f t="shared" si="0"/>
        <v>23.0552124107521</v>
      </c>
      <c r="E4" s="4">
        <v>-75.988701</v>
      </c>
      <c r="F4" s="4">
        <v>199.967194</v>
      </c>
      <c r="G4" s="4">
        <f t="shared" si="1"/>
        <v>22.9395155651204</v>
      </c>
    </row>
    <row r="5" spans="1:7">
      <c r="A5" s="7"/>
      <c r="B5" s="4">
        <v>124.711227</v>
      </c>
      <c r="C5" s="4">
        <v>250.021149</v>
      </c>
      <c r="D5" s="4">
        <f t="shared" si="0"/>
        <v>22.3884470681953</v>
      </c>
      <c r="E5" s="4">
        <v>-125.798096</v>
      </c>
      <c r="F5" s="4">
        <v>249.984833</v>
      </c>
      <c r="G5" s="4">
        <f t="shared" si="1"/>
        <v>22.2882836495039</v>
      </c>
    </row>
    <row r="6" spans="1:7">
      <c r="A6" s="7"/>
      <c r="B6" s="4">
        <v>184.849075</v>
      </c>
      <c r="C6" s="4">
        <v>299.999481</v>
      </c>
      <c r="D6" s="4">
        <f t="shared" si="0"/>
        <v>22.0654029387518</v>
      </c>
      <c r="E6" s="4">
        <v>-186.32605</v>
      </c>
      <c r="F6" s="4">
        <v>299.981842</v>
      </c>
      <c r="G6" s="4">
        <f t="shared" si="1"/>
        <v>21.9764823638026</v>
      </c>
    </row>
    <row r="7" spans="1:7">
      <c r="A7" s="7"/>
      <c r="B7" s="4">
        <v>255.169327</v>
      </c>
      <c r="C7" s="4">
        <v>350.019714</v>
      </c>
      <c r="D7" s="4">
        <f t="shared" si="0"/>
        <v>21.9118109118774</v>
      </c>
      <c r="E7" s="4">
        <v>-257.571991</v>
      </c>
      <c r="F7" s="4">
        <v>349.992432</v>
      </c>
      <c r="G7" s="4">
        <f t="shared" si="1"/>
        <v>21.8076734837802</v>
      </c>
    </row>
    <row r="8" spans="1:7">
      <c r="A8" s="7"/>
      <c r="B8" s="4">
        <v>340.523651</v>
      </c>
      <c r="C8" s="4">
        <v>399.988312</v>
      </c>
      <c r="D8" s="4">
        <f t="shared" si="0"/>
        <v>21.6757263981382</v>
      </c>
      <c r="E8" s="4">
        <v>-342.319672</v>
      </c>
      <c r="F8" s="4">
        <v>399.99588</v>
      </c>
      <c r="G8" s="4">
        <f t="shared" si="1"/>
        <v>21.6191985154863</v>
      </c>
    </row>
    <row r="9" spans="1:7">
      <c r="A9" s="7"/>
      <c r="B9" s="4">
        <v>433.677765</v>
      </c>
      <c r="C9" s="4">
        <v>449.995636</v>
      </c>
      <c r="D9" s="4">
        <f t="shared" si="0"/>
        <v>21.6085051526416</v>
      </c>
      <c r="E9" s="4">
        <v>-430.798035</v>
      </c>
      <c r="F9" s="4">
        <v>449.989166</v>
      </c>
      <c r="G9" s="4">
        <f t="shared" si="1"/>
        <v>21.6802956814941</v>
      </c>
    </row>
    <row r="10" spans="1:7">
      <c r="A10" s="7"/>
      <c r="B10" s="4">
        <v>535.572327</v>
      </c>
      <c r="C10" s="4">
        <v>500.008392</v>
      </c>
      <c r="D10" s="4">
        <f t="shared" si="0"/>
        <v>21.6056944023589</v>
      </c>
      <c r="E10" s="4">
        <v>-523.074402</v>
      </c>
      <c r="F10" s="4">
        <v>500.026489</v>
      </c>
      <c r="G10" s="4">
        <f t="shared" si="1"/>
        <v>21.8630766896699</v>
      </c>
    </row>
    <row r="11" spans="1:7">
      <c r="A11" s="7"/>
      <c r="B11" s="4">
        <v>640.404785</v>
      </c>
      <c r="C11" s="4">
        <v>550.016418</v>
      </c>
      <c r="D11" s="4">
        <f t="shared" si="0"/>
        <v>21.7344357179455</v>
      </c>
      <c r="E11" s="4">
        <v>-609.77771</v>
      </c>
      <c r="F11" s="4">
        <v>549.971008</v>
      </c>
      <c r="G11" s="4">
        <f t="shared" si="1"/>
        <v>22.2717336173131</v>
      </c>
    </row>
    <row r="12" spans="1:7">
      <c r="A12" s="7"/>
      <c r="B12" s="4">
        <v>746.173645</v>
      </c>
      <c r="C12" s="4">
        <v>600.042358</v>
      </c>
      <c r="D12" s="4">
        <f t="shared" si="0"/>
        <v>21.9665552068448</v>
      </c>
      <c r="E12" s="4">
        <v>-703.29187</v>
      </c>
      <c r="F12" s="4">
        <v>600.009888</v>
      </c>
      <c r="G12" s="4">
        <f t="shared" si="1"/>
        <v>22.6251052916909</v>
      </c>
    </row>
    <row r="13" spans="1:7">
      <c r="A13" s="7"/>
      <c r="B13" s="4">
        <v>865.819763</v>
      </c>
      <c r="C13" s="4">
        <v>650.040161</v>
      </c>
      <c r="D13" s="4">
        <f t="shared" si="0"/>
        <v>22.091562904788</v>
      </c>
      <c r="E13" s="4">
        <v>-812.212769</v>
      </c>
      <c r="F13" s="4">
        <v>649.941528</v>
      </c>
      <c r="G13" s="4">
        <f t="shared" si="1"/>
        <v>22.8054885668666</v>
      </c>
    </row>
    <row r="14" spans="1:7">
      <c r="A14" s="7"/>
      <c r="B14" s="4">
        <v>990.473328</v>
      </c>
      <c r="C14" s="4">
        <v>699.96814</v>
      </c>
      <c r="D14" s="4">
        <f t="shared" si="0"/>
        <v>22.2411316302044</v>
      </c>
      <c r="E14" s="4">
        <v>-932.914551</v>
      </c>
      <c r="F14" s="4">
        <v>699.969482</v>
      </c>
      <c r="G14" s="4">
        <f t="shared" si="1"/>
        <v>22.9170214961733</v>
      </c>
    </row>
    <row r="15" spans="1:7">
      <c r="A15" s="7"/>
      <c r="B15" s="4">
        <v>1110.160889</v>
      </c>
      <c r="C15" s="4">
        <v>741.251587</v>
      </c>
      <c r="D15" s="4">
        <f t="shared" si="0"/>
        <v>22.247062487523</v>
      </c>
      <c r="E15" s="4">
        <v>-1022.647217</v>
      </c>
      <c r="F15" s="4">
        <v>735.559753</v>
      </c>
      <c r="G15" s="4">
        <f t="shared" si="1"/>
        <v>23.0014406412666</v>
      </c>
    </row>
    <row r="16" spans="1:7">
      <c r="A16" s="7"/>
      <c r="B16" s="8">
        <f>(C16/D15)^2</f>
        <v>1293.1074822946</v>
      </c>
      <c r="C16" s="4">
        <v>800</v>
      </c>
      <c r="D16" s="4"/>
      <c r="E16" s="8">
        <f>(F16/G15)^2</f>
        <v>1209.67832271053</v>
      </c>
      <c r="F16" s="4">
        <v>800</v>
      </c>
      <c r="G16" s="4"/>
    </row>
    <row r="17" spans="1:8">
      <c r="A17" s="7"/>
      <c r="B17" s="4">
        <v>1500</v>
      </c>
      <c r="C17" s="8">
        <f>SQRT(B17)*D15</f>
        <v>861.625025162123</v>
      </c>
      <c r="D17" s="4"/>
      <c r="E17" s="4">
        <v>1500</v>
      </c>
      <c r="F17" s="8">
        <f>SQRT(E17)*G15</f>
        <v>890.841965424039</v>
      </c>
      <c r="G17" s="4"/>
      <c r="H17" s="19"/>
    </row>
    <row r="18" spans="1:7">
      <c r="A18" s="7" t="s">
        <v>21</v>
      </c>
      <c r="B18" s="4">
        <v>19.283072</v>
      </c>
      <c r="C18" s="4">
        <v>99.910774</v>
      </c>
      <c r="D18" s="4">
        <f t="shared" ref="D18:D31" si="2">C18/SQRT(B18)</f>
        <v>22.7522427144362</v>
      </c>
      <c r="E18" s="4">
        <v>-19.63994</v>
      </c>
      <c r="F18" s="4">
        <v>99.917809</v>
      </c>
      <c r="G18" s="4">
        <f t="shared" ref="G18:G31" si="3">F18/SQRT(ABS(E18))</f>
        <v>22.5461724199908</v>
      </c>
    </row>
    <row r="19" spans="1:7">
      <c r="A19" s="7"/>
      <c r="B19" s="4">
        <v>46.81123</v>
      </c>
      <c r="C19" s="4">
        <v>149.969421</v>
      </c>
      <c r="D19" s="4">
        <f t="shared" si="2"/>
        <v>21.9193508604835</v>
      </c>
      <c r="E19" s="4">
        <v>-48.108776</v>
      </c>
      <c r="F19" s="4">
        <v>149.957428</v>
      </c>
      <c r="G19" s="4">
        <f t="shared" si="3"/>
        <v>21.6200069491757</v>
      </c>
    </row>
    <row r="20" spans="1:7">
      <c r="A20" s="7"/>
      <c r="B20" s="4">
        <v>88.058624</v>
      </c>
      <c r="C20" s="4">
        <v>199.993515</v>
      </c>
      <c r="D20" s="4">
        <f t="shared" si="2"/>
        <v>21.3122825865572</v>
      </c>
      <c r="E20" s="4">
        <v>-91.581161</v>
      </c>
      <c r="F20" s="4">
        <v>199.974625</v>
      </c>
      <c r="G20" s="4">
        <f t="shared" si="3"/>
        <v>20.8964166309034</v>
      </c>
    </row>
    <row r="21" spans="1:7">
      <c r="A21" s="7"/>
      <c r="B21" s="4">
        <v>144.045303</v>
      </c>
      <c r="C21" s="4">
        <v>249.987091</v>
      </c>
      <c r="D21" s="4">
        <f t="shared" si="2"/>
        <v>20.8289813988207</v>
      </c>
      <c r="E21" s="4">
        <v>-150.508331</v>
      </c>
      <c r="F21" s="4">
        <v>250.006927</v>
      </c>
      <c r="G21" s="4">
        <f t="shared" si="3"/>
        <v>20.3784792729038</v>
      </c>
    </row>
    <row r="22" spans="1:7">
      <c r="A22" s="7"/>
      <c r="B22" s="4">
        <v>210.700012</v>
      </c>
      <c r="C22" s="4">
        <v>300.001099</v>
      </c>
      <c r="D22" s="4">
        <f t="shared" si="2"/>
        <v>20.6676246451704</v>
      </c>
      <c r="E22" s="4">
        <v>-222.349442</v>
      </c>
      <c r="F22" s="4">
        <v>299.977631</v>
      </c>
      <c r="G22" s="4">
        <f t="shared" si="3"/>
        <v>20.1173535814742</v>
      </c>
    </row>
    <row r="23" spans="1:7">
      <c r="A23" s="7"/>
      <c r="B23" s="4">
        <v>288.097443</v>
      </c>
      <c r="C23" s="4">
        <v>350.010437</v>
      </c>
      <c r="D23" s="4">
        <f t="shared" si="2"/>
        <v>20.621074579908</v>
      </c>
      <c r="E23" s="4">
        <v>-302.563934</v>
      </c>
      <c r="F23" s="4">
        <v>350.017944</v>
      </c>
      <c r="G23" s="4">
        <f t="shared" si="3"/>
        <v>20.1224904650018</v>
      </c>
    </row>
    <row r="24" spans="1:7">
      <c r="A24" s="7"/>
      <c r="B24" s="4">
        <v>379.698792</v>
      </c>
      <c r="C24" s="4">
        <v>399.973389</v>
      </c>
      <c r="D24" s="4">
        <f t="shared" si="2"/>
        <v>20.5263386671092</v>
      </c>
      <c r="E24" s="4">
        <v>-393.344025</v>
      </c>
      <c r="F24" s="4">
        <v>399.969818</v>
      </c>
      <c r="G24" s="4">
        <f t="shared" si="3"/>
        <v>20.1669834386773</v>
      </c>
    </row>
    <row r="25" spans="1:7">
      <c r="A25" s="7"/>
      <c r="B25" s="4">
        <v>476.69455</v>
      </c>
      <c r="C25" s="4">
        <v>449.955109</v>
      </c>
      <c r="D25" s="4">
        <f t="shared" si="2"/>
        <v>20.6086286648568</v>
      </c>
      <c r="E25" s="4">
        <v>-487.295074</v>
      </c>
      <c r="F25" s="4">
        <v>449.96225</v>
      </c>
      <c r="G25" s="4">
        <f t="shared" si="3"/>
        <v>20.3835615540269</v>
      </c>
    </row>
    <row r="26" spans="1:7">
      <c r="A26" s="7"/>
      <c r="B26" s="4">
        <v>583.196655</v>
      </c>
      <c r="C26" s="4">
        <v>499.95343</v>
      </c>
      <c r="D26" s="4">
        <f t="shared" si="2"/>
        <v>20.7024640939884</v>
      </c>
      <c r="E26" s="4">
        <v>-580.942139</v>
      </c>
      <c r="F26" s="4">
        <v>499.987457</v>
      </c>
      <c r="G26" s="4">
        <f t="shared" si="3"/>
        <v>20.7440079292916</v>
      </c>
    </row>
    <row r="27" spans="1:7">
      <c r="A27" s="7"/>
      <c r="B27" s="4">
        <v>689.538391</v>
      </c>
      <c r="C27" s="4">
        <v>549.946655</v>
      </c>
      <c r="D27" s="4">
        <f t="shared" si="2"/>
        <v>20.943117980137</v>
      </c>
      <c r="E27" s="4">
        <v>-671.665955</v>
      </c>
      <c r="F27" s="4">
        <v>549.986145</v>
      </c>
      <c r="G27" s="4">
        <f t="shared" si="3"/>
        <v>21.221451301022</v>
      </c>
    </row>
    <row r="28" spans="1:7">
      <c r="A28" s="7"/>
      <c r="B28" s="4">
        <v>799.876831</v>
      </c>
      <c r="C28" s="4">
        <v>599.923157</v>
      </c>
      <c r="D28" s="4">
        <f t="shared" si="2"/>
        <v>21.2121196103588</v>
      </c>
      <c r="E28" s="4">
        <v>-773.798645</v>
      </c>
      <c r="F28" s="4">
        <v>599.978516</v>
      </c>
      <c r="G28" s="4">
        <f t="shared" si="3"/>
        <v>21.5685881155138</v>
      </c>
    </row>
    <row r="29" spans="1:7">
      <c r="A29" s="7"/>
      <c r="B29" s="4">
        <v>935.317871</v>
      </c>
      <c r="C29" s="4">
        <v>649.995117</v>
      </c>
      <c r="D29" s="4">
        <f t="shared" si="2"/>
        <v>21.2535009057259</v>
      </c>
      <c r="E29" s="4">
        <v>-889.329529</v>
      </c>
      <c r="F29" s="4">
        <v>649.93811</v>
      </c>
      <c r="G29" s="4">
        <f t="shared" si="3"/>
        <v>21.7941856879821</v>
      </c>
    </row>
    <row r="30" spans="1:7">
      <c r="A30" s="7"/>
      <c r="B30" s="4">
        <v>1080.346436</v>
      </c>
      <c r="C30" s="4">
        <v>699.944092</v>
      </c>
      <c r="D30" s="4">
        <f t="shared" si="2"/>
        <v>21.2952052534742</v>
      </c>
      <c r="E30" s="4">
        <v>-1006.642456</v>
      </c>
      <c r="F30" s="4">
        <v>700.040588</v>
      </c>
      <c r="G30" s="4">
        <f t="shared" si="3"/>
        <v>22.0640686109483</v>
      </c>
    </row>
    <row r="31" spans="1:7">
      <c r="A31" s="7"/>
      <c r="B31" s="4">
        <v>1198.867798</v>
      </c>
      <c r="C31" s="4">
        <v>737.628784</v>
      </c>
      <c r="D31" s="4">
        <f t="shared" si="2"/>
        <v>21.3035611946278</v>
      </c>
      <c r="E31" s="4">
        <v>-1117.794189</v>
      </c>
      <c r="F31" s="4">
        <v>740.424255</v>
      </c>
      <c r="G31" s="4">
        <f t="shared" si="3"/>
        <v>22.1462252724125</v>
      </c>
    </row>
    <row r="32" spans="1:7">
      <c r="A32" s="7"/>
      <c r="B32" s="8">
        <f>(C32/D31)^2</f>
        <v>1410.18326962491</v>
      </c>
      <c r="C32" s="4">
        <v>800</v>
      </c>
      <c r="D32" s="4"/>
      <c r="E32" s="8">
        <f>(F32/G31)^2</f>
        <v>1304.90996441263</v>
      </c>
      <c r="F32" s="4">
        <v>800</v>
      </c>
      <c r="G32" s="4"/>
    </row>
    <row r="33" spans="1:8">
      <c r="A33" s="7"/>
      <c r="B33" s="4">
        <v>1500</v>
      </c>
      <c r="C33" s="8">
        <f>SQRT(B33)*D31</f>
        <v>825.083377217042</v>
      </c>
      <c r="D33" s="4"/>
      <c r="E33" s="4">
        <v>1500</v>
      </c>
      <c r="F33" s="8">
        <f>SQRT(E33)*G31</f>
        <v>857.719616614113</v>
      </c>
      <c r="G33" s="4"/>
      <c r="H33" s="19"/>
    </row>
    <row r="34" spans="1:7">
      <c r="A34" s="7" t="s">
        <v>22</v>
      </c>
      <c r="B34" s="4">
        <v>21.105705</v>
      </c>
      <c r="C34" s="4">
        <v>99.939133</v>
      </c>
      <c r="D34" s="4">
        <f t="shared" ref="D34:D47" si="4">C34/SQRT(B34)</f>
        <v>21.7538257611669</v>
      </c>
      <c r="E34" s="4">
        <v>-21.211159</v>
      </c>
      <c r="F34" s="4">
        <v>99.917671</v>
      </c>
      <c r="G34" s="4">
        <f t="shared" ref="G34:G47" si="5">F34/SQRT(ABS(E34))</f>
        <v>21.6950223911758</v>
      </c>
    </row>
    <row r="35" spans="1:7">
      <c r="A35" s="7"/>
      <c r="B35" s="4">
        <v>51.566422</v>
      </c>
      <c r="C35" s="4">
        <v>149.95314</v>
      </c>
      <c r="D35" s="4">
        <f t="shared" si="4"/>
        <v>20.8819987325673</v>
      </c>
      <c r="E35" s="4">
        <v>-51.625725</v>
      </c>
      <c r="F35" s="4">
        <v>149.953049</v>
      </c>
      <c r="G35" s="4">
        <f t="shared" si="5"/>
        <v>20.8699889380808</v>
      </c>
    </row>
    <row r="36" spans="1:7">
      <c r="A36" s="7"/>
      <c r="B36" s="4">
        <v>97.095947</v>
      </c>
      <c r="C36" s="4">
        <v>199.978409</v>
      </c>
      <c r="D36" s="4">
        <f t="shared" si="4"/>
        <v>20.2946963576837</v>
      </c>
      <c r="E36" s="4">
        <v>-96.309097</v>
      </c>
      <c r="F36" s="4">
        <v>199.987915</v>
      </c>
      <c r="G36" s="4">
        <f t="shared" si="5"/>
        <v>20.3784006841752</v>
      </c>
    </row>
    <row r="37" spans="1:7">
      <c r="A37" s="7"/>
      <c r="B37" s="4">
        <v>159.202896</v>
      </c>
      <c r="C37" s="4">
        <v>250.010712</v>
      </c>
      <c r="D37" s="4">
        <f t="shared" si="4"/>
        <v>19.8145007911831</v>
      </c>
      <c r="E37" s="4">
        <v>-157.846451</v>
      </c>
      <c r="F37" s="4">
        <v>250.001175</v>
      </c>
      <c r="G37" s="4">
        <f t="shared" si="5"/>
        <v>19.8986969992229</v>
      </c>
    </row>
    <row r="38" spans="1:7">
      <c r="A38" s="7"/>
      <c r="B38" s="4">
        <v>232.027588</v>
      </c>
      <c r="C38" s="4">
        <v>299.995911</v>
      </c>
      <c r="D38" s="4">
        <f t="shared" si="4"/>
        <v>19.6945255323984</v>
      </c>
      <c r="E38" s="4">
        <v>-234.387558</v>
      </c>
      <c r="F38" s="4">
        <v>299.983856</v>
      </c>
      <c r="G38" s="4">
        <f t="shared" si="5"/>
        <v>19.5943384874669</v>
      </c>
    </row>
    <row r="39" spans="1:7">
      <c r="A39" s="7"/>
      <c r="B39" s="4">
        <v>318.187225</v>
      </c>
      <c r="C39" s="4">
        <v>349.999146</v>
      </c>
      <c r="D39" s="4">
        <f t="shared" si="4"/>
        <v>19.6212022846559</v>
      </c>
      <c r="E39" s="4">
        <v>-324.453766</v>
      </c>
      <c r="F39" s="4">
        <v>349.974213</v>
      </c>
      <c r="G39" s="4">
        <f t="shared" si="5"/>
        <v>19.4294110286834</v>
      </c>
    </row>
    <row r="40" spans="1:7">
      <c r="A40" s="7"/>
      <c r="B40" s="4">
        <v>425.598022</v>
      </c>
      <c r="C40" s="4">
        <v>399.989624</v>
      </c>
      <c r="D40" s="4">
        <f t="shared" si="4"/>
        <v>19.3887104583248</v>
      </c>
      <c r="E40" s="4">
        <v>-436.861633</v>
      </c>
      <c r="F40" s="4">
        <v>399.977997</v>
      </c>
      <c r="G40" s="4">
        <f t="shared" si="5"/>
        <v>19.1365722226638</v>
      </c>
    </row>
    <row r="41" spans="1:7">
      <c r="A41" s="7"/>
      <c r="B41" s="4">
        <v>547.941162</v>
      </c>
      <c r="C41" s="4">
        <v>450.004028</v>
      </c>
      <c r="D41" s="4">
        <f t="shared" si="4"/>
        <v>19.2242514345706</v>
      </c>
      <c r="E41" s="4">
        <v>-563.588318</v>
      </c>
      <c r="F41" s="4">
        <v>450.000183</v>
      </c>
      <c r="G41" s="4">
        <f t="shared" si="5"/>
        <v>18.9553452550291</v>
      </c>
    </row>
    <row r="42" spans="1:7">
      <c r="A42" s="7"/>
      <c r="B42" s="4">
        <v>671.264709</v>
      </c>
      <c r="C42" s="4">
        <v>499.953064</v>
      </c>
      <c r="D42" s="4">
        <f t="shared" si="4"/>
        <v>19.2966680825994</v>
      </c>
      <c r="E42" s="4">
        <v>-692.105408</v>
      </c>
      <c r="F42" s="4">
        <v>499.947998</v>
      </c>
      <c r="G42" s="4">
        <f t="shared" si="5"/>
        <v>19.003723908667</v>
      </c>
    </row>
    <row r="43" spans="1:7">
      <c r="A43" s="7"/>
      <c r="B43" s="4">
        <v>787.595337</v>
      </c>
      <c r="C43" s="4">
        <v>549.957214</v>
      </c>
      <c r="D43" s="4">
        <f t="shared" si="4"/>
        <v>19.5964469032847</v>
      </c>
      <c r="E43" s="4">
        <v>-832.659729</v>
      </c>
      <c r="F43" s="4">
        <v>549.994751</v>
      </c>
      <c r="G43" s="4">
        <f t="shared" si="5"/>
        <v>19.060081982191</v>
      </c>
    </row>
    <row r="44" spans="1:7">
      <c r="A44" s="7"/>
      <c r="B44" s="4">
        <v>926.668945</v>
      </c>
      <c r="C44" s="4">
        <v>600.026428</v>
      </c>
      <c r="D44" s="4">
        <f t="shared" si="4"/>
        <v>19.7109735290253</v>
      </c>
      <c r="E44" s="4">
        <v>-953.942383</v>
      </c>
      <c r="F44" s="4">
        <v>599.96991</v>
      </c>
      <c r="G44" s="4">
        <f t="shared" si="5"/>
        <v>19.4253296544055</v>
      </c>
    </row>
    <row r="45" spans="1:7">
      <c r="A45" s="7"/>
      <c r="B45" s="4">
        <v>1070.260132</v>
      </c>
      <c r="C45" s="4">
        <v>649.944397</v>
      </c>
      <c r="D45" s="4">
        <f t="shared" si="4"/>
        <v>19.8669651613429</v>
      </c>
      <c r="E45" s="4">
        <v>-1073.33606</v>
      </c>
      <c r="F45" s="4">
        <v>649.987183</v>
      </c>
      <c r="G45" s="4">
        <f t="shared" si="5"/>
        <v>19.8397836907603</v>
      </c>
    </row>
    <row r="46" spans="1:7">
      <c r="A46" s="7"/>
      <c r="B46" s="4">
        <v>1216.480591</v>
      </c>
      <c r="C46" s="4">
        <v>699.919678</v>
      </c>
      <c r="D46" s="4">
        <f t="shared" si="4"/>
        <v>20.0676081253408</v>
      </c>
      <c r="E46" s="4">
        <v>-1213.78833</v>
      </c>
      <c r="F46" s="4">
        <v>699.991882</v>
      </c>
      <c r="G46" s="4">
        <f t="shared" si="5"/>
        <v>20.0919239013875</v>
      </c>
    </row>
    <row r="47" spans="1:7">
      <c r="A47" s="7"/>
      <c r="B47" s="4">
        <v>1347.898071</v>
      </c>
      <c r="C47" s="4">
        <v>740.535828</v>
      </c>
      <c r="D47" s="4">
        <f t="shared" si="4"/>
        <v>20.1705411135335</v>
      </c>
      <c r="E47" s="4">
        <v>-1322.748901</v>
      </c>
      <c r="F47" s="4">
        <v>738.752136</v>
      </c>
      <c r="G47" s="4">
        <f t="shared" si="5"/>
        <v>20.312344092557</v>
      </c>
    </row>
    <row r="48" spans="1:7">
      <c r="A48" s="7"/>
      <c r="B48" s="8">
        <f>(C48/D47)^2</f>
        <v>1573.0585069065</v>
      </c>
      <c r="C48" s="4">
        <v>800</v>
      </c>
      <c r="D48" s="4"/>
      <c r="E48" s="8">
        <f>(F48/G47)^2</f>
        <v>1551.17174076433</v>
      </c>
      <c r="F48" s="4">
        <v>800</v>
      </c>
      <c r="G48" s="4"/>
    </row>
    <row r="49" spans="1:8">
      <c r="A49" s="7"/>
      <c r="B49" s="4">
        <v>1500</v>
      </c>
      <c r="C49" s="8">
        <f>SQRT(B49)*D47</f>
        <v>781.201698167074</v>
      </c>
      <c r="D49" s="4"/>
      <c r="E49" s="4">
        <v>1500</v>
      </c>
      <c r="F49" s="8">
        <f>SQRT(E49)*G47</f>
        <v>786.69370392908</v>
      </c>
      <c r="G49" s="4"/>
      <c r="H49" s="19"/>
    </row>
    <row r="50" spans="1:7">
      <c r="A50" s="7" t="s">
        <v>23</v>
      </c>
      <c r="B50" s="4">
        <v>23.451715</v>
      </c>
      <c r="C50" s="4">
        <v>99.943672</v>
      </c>
      <c r="D50" s="4">
        <f t="shared" ref="D50:D63" si="6">C50/SQRT(B50)</f>
        <v>20.6380185188894</v>
      </c>
      <c r="E50" s="4">
        <v>-24.05773</v>
      </c>
      <c r="F50" s="4">
        <v>99.951897</v>
      </c>
      <c r="G50" s="4">
        <f t="shared" ref="G50:G63" si="7">F50/SQRT(ABS(E50))</f>
        <v>20.3781013479633</v>
      </c>
    </row>
    <row r="51" spans="1:7">
      <c r="A51" s="7"/>
      <c r="B51" s="4">
        <v>58.032204</v>
      </c>
      <c r="C51" s="4">
        <v>149.950699</v>
      </c>
      <c r="D51" s="4">
        <f t="shared" si="6"/>
        <v>19.68402745558</v>
      </c>
      <c r="E51" s="4">
        <v>-59.562485</v>
      </c>
      <c r="F51" s="4">
        <v>149.951126</v>
      </c>
      <c r="G51" s="4">
        <f t="shared" si="7"/>
        <v>19.4295761616758</v>
      </c>
    </row>
    <row r="52" spans="1:7">
      <c r="A52" s="7"/>
      <c r="B52" s="4">
        <v>108.219444</v>
      </c>
      <c r="C52" s="4">
        <v>199.98645</v>
      </c>
      <c r="D52" s="4">
        <f t="shared" si="6"/>
        <v>19.2241843313475</v>
      </c>
      <c r="E52" s="4">
        <v>-110.218132</v>
      </c>
      <c r="F52" s="4">
        <v>200.018036</v>
      </c>
      <c r="G52" s="4">
        <f t="shared" si="7"/>
        <v>19.0520904848098</v>
      </c>
    </row>
    <row r="53" spans="1:7">
      <c r="A53" s="7"/>
      <c r="B53" s="4">
        <v>175.909836</v>
      </c>
      <c r="C53" s="4">
        <v>250.011459</v>
      </c>
      <c r="D53" s="4">
        <f t="shared" si="6"/>
        <v>18.8501518328386</v>
      </c>
      <c r="E53" s="4">
        <v>-179.801712</v>
      </c>
      <c r="F53" s="4">
        <v>249.992737</v>
      </c>
      <c r="G53" s="4">
        <f t="shared" si="7"/>
        <v>18.6436302015729</v>
      </c>
    </row>
    <row r="54" spans="1:7">
      <c r="A54" s="7"/>
      <c r="B54" s="4">
        <v>255.860733</v>
      </c>
      <c r="C54" s="4">
        <v>300.011261</v>
      </c>
      <c r="D54" s="4">
        <f t="shared" si="6"/>
        <v>18.755806195716</v>
      </c>
      <c r="E54" s="4">
        <v>-265.774353</v>
      </c>
      <c r="F54" s="4">
        <v>300.003479</v>
      </c>
      <c r="G54" s="4">
        <f t="shared" si="7"/>
        <v>18.402200417358</v>
      </c>
    </row>
    <row r="55" spans="1:7">
      <c r="A55" s="7"/>
      <c r="B55" s="4">
        <v>351.956848</v>
      </c>
      <c r="C55" s="4">
        <v>350.009186</v>
      </c>
      <c r="D55" s="4">
        <f t="shared" si="6"/>
        <v>18.6566959022667</v>
      </c>
      <c r="E55" s="4">
        <v>-368.292755</v>
      </c>
      <c r="F55" s="4">
        <v>349.989868</v>
      </c>
      <c r="G55" s="4">
        <f t="shared" si="7"/>
        <v>18.2372303741805</v>
      </c>
    </row>
    <row r="56" spans="1:7">
      <c r="A56" s="7"/>
      <c r="B56" s="4">
        <v>474.037689</v>
      </c>
      <c r="C56" s="4">
        <v>400.021057</v>
      </c>
      <c r="D56" s="4">
        <f t="shared" si="6"/>
        <v>18.3728452446642</v>
      </c>
      <c r="E56" s="4">
        <v>-502.075531</v>
      </c>
      <c r="F56" s="4">
        <v>399.97467</v>
      </c>
      <c r="G56" s="4">
        <f t="shared" si="7"/>
        <v>17.8504003373398</v>
      </c>
    </row>
    <row r="57" spans="1:7">
      <c r="A57" s="7"/>
      <c r="B57" s="4">
        <v>614.317749</v>
      </c>
      <c r="C57" s="4">
        <v>449.966888</v>
      </c>
      <c r="D57" s="4">
        <f t="shared" si="6"/>
        <v>18.1544888090153</v>
      </c>
      <c r="E57" s="4">
        <v>-640.645996</v>
      </c>
      <c r="F57" s="4">
        <v>450.000061</v>
      </c>
      <c r="G57" s="4">
        <f t="shared" si="7"/>
        <v>17.7788438080583</v>
      </c>
    </row>
    <row r="58" spans="1:7">
      <c r="A58" s="7"/>
      <c r="B58" s="4">
        <v>755.347046</v>
      </c>
      <c r="C58" s="4">
        <v>499.983734</v>
      </c>
      <c r="D58" s="4">
        <f t="shared" si="6"/>
        <v>18.1920905104955</v>
      </c>
      <c r="E58" s="4">
        <v>-784.648804</v>
      </c>
      <c r="F58" s="4">
        <v>499.980896</v>
      </c>
      <c r="G58" s="4">
        <f t="shared" si="7"/>
        <v>17.8490765425008</v>
      </c>
    </row>
    <row r="59" spans="1:7">
      <c r="A59" s="7"/>
      <c r="B59" s="4">
        <v>905.066589</v>
      </c>
      <c r="C59" s="4">
        <v>549.963135</v>
      </c>
      <c r="D59" s="4">
        <f t="shared" si="6"/>
        <v>18.2807206608327</v>
      </c>
      <c r="E59" s="4">
        <v>-919.872192</v>
      </c>
      <c r="F59" s="4">
        <v>549.960693</v>
      </c>
      <c r="G59" s="4">
        <f t="shared" si="7"/>
        <v>18.1329266775726</v>
      </c>
    </row>
    <row r="60" spans="1:7">
      <c r="A60" s="7"/>
      <c r="B60" s="4">
        <v>1058.365356</v>
      </c>
      <c r="C60" s="4">
        <v>599.968506</v>
      </c>
      <c r="D60" s="4">
        <f t="shared" si="6"/>
        <v>18.4421116076736</v>
      </c>
      <c r="E60" s="4">
        <v>-1047.507324</v>
      </c>
      <c r="F60" s="4">
        <v>599.996094</v>
      </c>
      <c r="G60" s="4">
        <f t="shared" si="7"/>
        <v>18.5382992782688</v>
      </c>
    </row>
    <row r="61" spans="1:7">
      <c r="A61" s="7"/>
      <c r="B61" s="4">
        <v>1214.327637</v>
      </c>
      <c r="C61" s="4">
        <v>649.953613</v>
      </c>
      <c r="D61" s="4">
        <f t="shared" si="6"/>
        <v>18.6515282609612</v>
      </c>
      <c r="E61" s="4">
        <v>-1190.284912</v>
      </c>
      <c r="F61" s="4">
        <v>649.976563</v>
      </c>
      <c r="G61" s="4">
        <f t="shared" si="7"/>
        <v>18.8396240801794</v>
      </c>
    </row>
    <row r="62" spans="1:7">
      <c r="A62" s="7"/>
      <c r="B62" s="4">
        <v>1385.984741</v>
      </c>
      <c r="C62" s="4">
        <v>700.000732</v>
      </c>
      <c r="D62" s="4">
        <f t="shared" si="6"/>
        <v>18.8026589924284</v>
      </c>
      <c r="E62" s="4">
        <v>-1323.958618</v>
      </c>
      <c r="F62" s="4">
        <v>700.018494</v>
      </c>
      <c r="G62" s="4">
        <f t="shared" si="7"/>
        <v>19.2385487641436</v>
      </c>
    </row>
    <row r="63" spans="1:7">
      <c r="A63" s="7"/>
      <c r="B63" s="4">
        <v>1539.263184</v>
      </c>
      <c r="C63" s="4">
        <v>738.289917</v>
      </c>
      <c r="D63" s="4">
        <f t="shared" si="6"/>
        <v>18.8178713954955</v>
      </c>
      <c r="E63" s="4">
        <v>-1457.650879</v>
      </c>
      <c r="F63" s="4">
        <v>739.647827</v>
      </c>
      <c r="G63" s="4">
        <f t="shared" si="7"/>
        <v>19.3730601222598</v>
      </c>
    </row>
    <row r="64" spans="1:7">
      <c r="A64" s="7"/>
      <c r="B64" s="8">
        <f>(C64/D63)^2</f>
        <v>1807.33634266613</v>
      </c>
      <c r="C64" s="4">
        <v>800</v>
      </c>
      <c r="D64" s="4"/>
      <c r="E64" s="8">
        <f>(F64/G63)^2</f>
        <v>1705.23218669614</v>
      </c>
      <c r="F64" s="4">
        <v>800</v>
      </c>
      <c r="G64" s="4"/>
    </row>
    <row r="65" spans="1:8">
      <c r="A65" s="7"/>
      <c r="B65" s="4">
        <v>1500</v>
      </c>
      <c r="C65" s="8">
        <f>SQRT(B65)*D63</f>
        <v>728.813025258271</v>
      </c>
      <c r="D65" s="4"/>
      <c r="E65" s="4">
        <v>1500</v>
      </c>
      <c r="F65" s="8">
        <f>SQRT(E65)*G63</f>
        <v>750.315392185871</v>
      </c>
      <c r="G65" s="4"/>
      <c r="H65" s="19"/>
    </row>
    <row r="66" spans="1:7">
      <c r="A66" s="4"/>
      <c r="B66" s="4"/>
      <c r="C66" s="4"/>
      <c r="D66" s="4"/>
      <c r="E66" s="4"/>
      <c r="F66" s="4"/>
      <c r="G66" s="4"/>
    </row>
    <row r="67" spans="1:7">
      <c r="A67" s="7" t="s">
        <v>24</v>
      </c>
      <c r="B67" s="4">
        <v>15.117458</v>
      </c>
      <c r="C67" s="4">
        <v>99.872749</v>
      </c>
      <c r="D67" s="4">
        <f t="shared" ref="D67:D80" si="8">C67/SQRT(B67)</f>
        <v>25.6866589007593</v>
      </c>
      <c r="E67" s="4">
        <v>-15.656874</v>
      </c>
      <c r="F67" s="4">
        <v>99.96154</v>
      </c>
      <c r="G67" s="4">
        <f t="shared" ref="G67:G80" si="9">F67/SQRT(ABS(E67))</f>
        <v>25.2627375290355</v>
      </c>
    </row>
    <row r="68" spans="1:7">
      <c r="A68" s="7"/>
      <c r="B68" s="4">
        <v>37.185703</v>
      </c>
      <c r="C68" s="4">
        <v>149.964066</v>
      </c>
      <c r="D68" s="4">
        <f t="shared" si="8"/>
        <v>24.592303439519</v>
      </c>
      <c r="E68" s="4">
        <v>-38.406975</v>
      </c>
      <c r="F68" s="4">
        <v>149.951324</v>
      </c>
      <c r="G68" s="4">
        <f t="shared" si="9"/>
        <v>24.1960934610832</v>
      </c>
    </row>
    <row r="69" spans="1:7">
      <c r="A69" s="7"/>
      <c r="B69" s="4">
        <v>70.753105</v>
      </c>
      <c r="C69" s="4">
        <v>199.981827</v>
      </c>
      <c r="D69" s="4">
        <f t="shared" si="8"/>
        <v>23.7748496888635</v>
      </c>
      <c r="E69" s="4">
        <v>-73.469193</v>
      </c>
      <c r="F69" s="4">
        <v>199.982819</v>
      </c>
      <c r="G69" s="4">
        <f t="shared" si="9"/>
        <v>23.331359807127</v>
      </c>
    </row>
    <row r="70" spans="1:7">
      <c r="A70" s="7"/>
      <c r="B70" s="4">
        <v>115.383652</v>
      </c>
      <c r="C70" s="4">
        <v>250.030396</v>
      </c>
      <c r="D70" s="4">
        <f t="shared" si="8"/>
        <v>23.2766602923847</v>
      </c>
      <c r="E70" s="4">
        <v>-121.436409</v>
      </c>
      <c r="F70" s="4">
        <v>250.00061</v>
      </c>
      <c r="G70" s="4">
        <f t="shared" si="9"/>
        <v>22.6864535475015</v>
      </c>
    </row>
    <row r="71" spans="1:7">
      <c r="A71" s="7"/>
      <c r="B71" s="4">
        <v>170.357544</v>
      </c>
      <c r="C71" s="4">
        <v>300.021057</v>
      </c>
      <c r="D71" s="4">
        <f t="shared" si="8"/>
        <v>22.9864048568048</v>
      </c>
      <c r="E71" s="4">
        <v>-182.248093</v>
      </c>
      <c r="F71" s="4">
        <v>299.993042</v>
      </c>
      <c r="G71" s="4">
        <f t="shared" si="9"/>
        <v>22.2218230757955</v>
      </c>
    </row>
    <row r="72" spans="1:7">
      <c r="A72" s="7"/>
      <c r="B72" s="4">
        <v>233.984924</v>
      </c>
      <c r="C72" s="4">
        <v>349.980591</v>
      </c>
      <c r="D72" s="4">
        <f t="shared" si="8"/>
        <v>22.8796840106806</v>
      </c>
      <c r="E72" s="4">
        <v>-251.839279</v>
      </c>
      <c r="F72" s="4">
        <v>349.982483</v>
      </c>
      <c r="G72" s="4">
        <f t="shared" si="9"/>
        <v>22.053858020665</v>
      </c>
    </row>
    <row r="73" spans="1:7">
      <c r="A73" s="7"/>
      <c r="B73" s="4">
        <v>310.972198</v>
      </c>
      <c r="C73" s="4">
        <v>399.999084</v>
      </c>
      <c r="D73" s="4">
        <f t="shared" si="8"/>
        <v>22.6828810397427</v>
      </c>
      <c r="E73" s="4">
        <v>-331.99469</v>
      </c>
      <c r="F73" s="4">
        <v>399.990387</v>
      </c>
      <c r="G73" s="4">
        <f t="shared" si="9"/>
        <v>21.9524999706022</v>
      </c>
    </row>
    <row r="74" spans="1:7">
      <c r="A74" s="7"/>
      <c r="B74" s="4">
        <v>391.598022</v>
      </c>
      <c r="C74" s="4">
        <v>450.004272</v>
      </c>
      <c r="D74" s="4">
        <f t="shared" si="8"/>
        <v>22.7403105837837</v>
      </c>
      <c r="E74" s="4">
        <v>-413.349426</v>
      </c>
      <c r="F74" s="4">
        <v>449.995361</v>
      </c>
      <c r="G74" s="4">
        <f t="shared" si="9"/>
        <v>22.1334629130037</v>
      </c>
    </row>
    <row r="75" spans="1:7">
      <c r="A75" s="7"/>
      <c r="B75" s="4">
        <v>475.443359</v>
      </c>
      <c r="C75" s="4">
        <v>499.950104</v>
      </c>
      <c r="D75" s="4">
        <f t="shared" si="8"/>
        <v>22.9285858711435</v>
      </c>
      <c r="E75" s="4">
        <v>-493.708984</v>
      </c>
      <c r="F75" s="4">
        <v>499.990692</v>
      </c>
      <c r="G75" s="4">
        <f t="shared" si="9"/>
        <v>22.5022737814183</v>
      </c>
    </row>
    <row r="76" spans="1:7">
      <c r="A76" s="7"/>
      <c r="B76" s="4">
        <v>554.380798</v>
      </c>
      <c r="C76" s="4">
        <v>550.003296</v>
      </c>
      <c r="D76" s="4">
        <f t="shared" si="8"/>
        <v>23.3593741276174</v>
      </c>
      <c r="E76" s="4">
        <v>-577.341858</v>
      </c>
      <c r="F76" s="4">
        <v>549.963928</v>
      </c>
      <c r="G76" s="4">
        <f t="shared" si="9"/>
        <v>22.8885184627024</v>
      </c>
    </row>
    <row r="77" spans="1:7">
      <c r="A77" s="7"/>
      <c r="B77" s="4">
        <v>653.490784</v>
      </c>
      <c r="C77" s="4">
        <v>599.986938</v>
      </c>
      <c r="D77" s="4">
        <f t="shared" si="8"/>
        <v>23.4704848927741</v>
      </c>
      <c r="E77" s="4">
        <v>-665.668396</v>
      </c>
      <c r="F77" s="4">
        <v>599.948059</v>
      </c>
      <c r="G77" s="4">
        <f t="shared" si="9"/>
        <v>23.2533047522686</v>
      </c>
    </row>
    <row r="78" spans="1:7">
      <c r="A78" s="7"/>
      <c r="B78" s="4">
        <v>760.602234</v>
      </c>
      <c r="C78" s="4">
        <v>650.003174</v>
      </c>
      <c r="D78" s="4">
        <f t="shared" si="8"/>
        <v>23.5687570142447</v>
      </c>
      <c r="E78" s="4">
        <v>-765.629639</v>
      </c>
      <c r="F78" s="4">
        <v>649.949158</v>
      </c>
      <c r="G78" s="4">
        <f t="shared" si="9"/>
        <v>23.4892968676691</v>
      </c>
    </row>
    <row r="79" spans="1:7">
      <c r="A79" s="7"/>
      <c r="B79" s="4">
        <v>883.140015</v>
      </c>
      <c r="C79" s="4">
        <v>699.934753</v>
      </c>
      <c r="D79" s="4">
        <f t="shared" si="8"/>
        <v>23.552812568472</v>
      </c>
      <c r="E79" s="4">
        <v>-881.860352</v>
      </c>
      <c r="F79" s="4">
        <v>700.053467</v>
      </c>
      <c r="G79" s="4">
        <f t="shared" si="9"/>
        <v>23.5738926807411</v>
      </c>
    </row>
    <row r="80" spans="1:7">
      <c r="A80" s="7"/>
      <c r="B80" s="4">
        <v>1002.684814</v>
      </c>
      <c r="C80" s="4">
        <v>741.137512</v>
      </c>
      <c r="D80" s="4">
        <f t="shared" si="8"/>
        <v>23.4054274241809</v>
      </c>
      <c r="E80" s="4">
        <v>-984.610352</v>
      </c>
      <c r="F80" s="4">
        <v>739.959778</v>
      </c>
      <c r="G80" s="4">
        <f t="shared" si="9"/>
        <v>23.5817436867694</v>
      </c>
    </row>
    <row r="81" spans="1:7">
      <c r="A81" s="7"/>
      <c r="B81" s="8">
        <f>(C81/D80)^2</f>
        <v>1168.27967440327</v>
      </c>
      <c r="C81" s="4">
        <v>800</v>
      </c>
      <c r="D81" s="4"/>
      <c r="E81" s="8">
        <f>(F81/G80)^2</f>
        <v>1150.87496959055</v>
      </c>
      <c r="F81" s="4">
        <v>800</v>
      </c>
      <c r="G81" s="4"/>
    </row>
    <row r="82" spans="1:8">
      <c r="A82" s="7"/>
      <c r="B82" s="4">
        <v>1500</v>
      </c>
      <c r="C82" s="8">
        <f>SQRT(B82)*D80</f>
        <v>906.488306247191</v>
      </c>
      <c r="D82" s="4"/>
      <c r="E82" s="4">
        <v>1500</v>
      </c>
      <c r="F82" s="8">
        <f>SQRT(E82)*G80</f>
        <v>913.317005733897</v>
      </c>
      <c r="G82" s="4"/>
      <c r="H82" s="19"/>
    </row>
    <row r="83" spans="1:7">
      <c r="A83" s="7" t="s">
        <v>25</v>
      </c>
      <c r="B83" s="4">
        <v>17.629242</v>
      </c>
      <c r="C83" s="4">
        <v>99.925682</v>
      </c>
      <c r="D83" s="4">
        <f t="shared" ref="D83:D96" si="10">C83/SQRT(B83)</f>
        <v>23.7990872570458</v>
      </c>
      <c r="E83" s="4">
        <v>-17.62208</v>
      </c>
      <c r="F83" s="4">
        <v>99.887474</v>
      </c>
      <c r="G83" s="4">
        <f t="shared" ref="G83:G96" si="11">F83/SQRT(ABS(E83))</f>
        <v>23.7948212342527</v>
      </c>
    </row>
    <row r="84" spans="1:7">
      <c r="A84" s="7"/>
      <c r="B84" s="4">
        <v>43.492447</v>
      </c>
      <c r="C84" s="4">
        <v>149.965439</v>
      </c>
      <c r="D84" s="4">
        <f t="shared" si="10"/>
        <v>22.7396754375264</v>
      </c>
      <c r="E84" s="4">
        <v>-43.005634</v>
      </c>
      <c r="F84" s="4">
        <v>149.94722</v>
      </c>
      <c r="G84" s="4">
        <f t="shared" si="11"/>
        <v>22.8652387853962</v>
      </c>
    </row>
    <row r="85" spans="1:7">
      <c r="A85" s="7"/>
      <c r="B85" s="4">
        <v>82.151489</v>
      </c>
      <c r="C85" s="4">
        <v>199.975601</v>
      </c>
      <c r="D85" s="4">
        <f t="shared" si="10"/>
        <v>22.0632400893301</v>
      </c>
      <c r="E85" s="4">
        <v>-82.080246</v>
      </c>
      <c r="F85" s="4">
        <v>199.992538</v>
      </c>
      <c r="G85" s="4">
        <f t="shared" si="11"/>
        <v>22.0746825663206</v>
      </c>
    </row>
    <row r="86" spans="1:7">
      <c r="A86" s="7"/>
      <c r="B86" s="4">
        <v>134.525604</v>
      </c>
      <c r="C86" s="4">
        <v>250.001053</v>
      </c>
      <c r="D86" s="4">
        <f t="shared" si="10"/>
        <v>21.5545699612542</v>
      </c>
      <c r="E86" s="4">
        <v>-135.507874</v>
      </c>
      <c r="F86" s="4">
        <v>249.970352</v>
      </c>
      <c r="G86" s="4">
        <f t="shared" si="11"/>
        <v>21.4736680821998</v>
      </c>
    </row>
    <row r="87" spans="1:7">
      <c r="A87" s="7"/>
      <c r="B87" s="4">
        <v>199.105759</v>
      </c>
      <c r="C87" s="4">
        <v>299.992249</v>
      </c>
      <c r="D87" s="4">
        <f t="shared" si="10"/>
        <v>21.2602380460327</v>
      </c>
      <c r="E87" s="4">
        <v>-202.733826</v>
      </c>
      <c r="F87" s="4">
        <v>300.007843</v>
      </c>
      <c r="G87" s="4">
        <f t="shared" si="11"/>
        <v>21.0702408627608</v>
      </c>
    </row>
    <row r="88" spans="1:7">
      <c r="A88" s="7"/>
      <c r="B88" s="4">
        <v>275.14389</v>
      </c>
      <c r="C88" s="4">
        <v>349.982056</v>
      </c>
      <c r="D88" s="4">
        <f t="shared" si="10"/>
        <v>21.0991928459284</v>
      </c>
      <c r="E88" s="4">
        <v>-280.153503</v>
      </c>
      <c r="F88" s="4">
        <v>350.008453</v>
      </c>
      <c r="G88" s="4">
        <f t="shared" si="11"/>
        <v>20.9112745703698</v>
      </c>
    </row>
    <row r="89" spans="1:7">
      <c r="A89" s="7"/>
      <c r="B89" s="4">
        <v>369.052612</v>
      </c>
      <c r="C89" s="4">
        <v>399.993256</v>
      </c>
      <c r="D89" s="4">
        <f t="shared" si="10"/>
        <v>20.821332873847</v>
      </c>
      <c r="E89" s="4">
        <v>-370.598206</v>
      </c>
      <c r="F89" s="4">
        <v>399.963837</v>
      </c>
      <c r="G89" s="4">
        <f t="shared" si="11"/>
        <v>20.7763412411253</v>
      </c>
    </row>
    <row r="90" spans="1:7">
      <c r="A90" s="7"/>
      <c r="B90" s="4">
        <v>467.654053</v>
      </c>
      <c r="C90" s="4">
        <v>449.976746</v>
      </c>
      <c r="D90" s="4">
        <f t="shared" si="10"/>
        <v>20.8078744852066</v>
      </c>
      <c r="E90" s="4">
        <v>-467.893829</v>
      </c>
      <c r="F90" s="4">
        <v>449.954651</v>
      </c>
      <c r="G90" s="4">
        <f t="shared" si="11"/>
        <v>20.8015207620725</v>
      </c>
    </row>
    <row r="91" spans="1:7">
      <c r="A91" s="7"/>
      <c r="B91" s="4">
        <v>565.69342</v>
      </c>
      <c r="C91" s="4">
        <v>499.989899</v>
      </c>
      <c r="D91" s="4">
        <f t="shared" si="10"/>
        <v>21.0218371322584</v>
      </c>
      <c r="E91" s="4">
        <v>-566.91803</v>
      </c>
      <c r="F91" s="4">
        <v>500.007385</v>
      </c>
      <c r="G91" s="4">
        <f t="shared" si="11"/>
        <v>20.9998544264446</v>
      </c>
    </row>
    <row r="92" spans="1:7">
      <c r="A92" s="7"/>
      <c r="B92" s="4">
        <v>654.684509</v>
      </c>
      <c r="C92" s="4">
        <v>549.946289</v>
      </c>
      <c r="D92" s="4">
        <f t="shared" si="10"/>
        <v>21.4933565588228</v>
      </c>
      <c r="E92" s="4">
        <v>-662.362122</v>
      </c>
      <c r="F92" s="4">
        <v>549.981018</v>
      </c>
      <c r="G92" s="4">
        <f t="shared" si="11"/>
        <v>21.3697753242689</v>
      </c>
    </row>
    <row r="93" spans="1:7">
      <c r="A93" s="7"/>
      <c r="B93" s="4">
        <v>758.566589</v>
      </c>
      <c r="C93" s="4">
        <v>599.974426</v>
      </c>
      <c r="D93" s="4">
        <f t="shared" si="10"/>
        <v>21.7839124927033</v>
      </c>
      <c r="E93" s="4">
        <v>-753.286987</v>
      </c>
      <c r="F93" s="4">
        <v>599.940247</v>
      </c>
      <c r="G93" s="4">
        <f t="shared" si="11"/>
        <v>21.8588729091611</v>
      </c>
    </row>
    <row r="94" spans="1:7">
      <c r="A94" s="7"/>
      <c r="B94" s="4">
        <v>882.47821</v>
      </c>
      <c r="C94" s="4">
        <v>649.964294</v>
      </c>
      <c r="D94" s="4">
        <f t="shared" si="10"/>
        <v>21.8795055805379</v>
      </c>
      <c r="E94" s="4">
        <v>-864.129089</v>
      </c>
      <c r="F94" s="4">
        <v>650.026917</v>
      </c>
      <c r="G94" s="4">
        <f t="shared" si="11"/>
        <v>22.1127129490738</v>
      </c>
    </row>
    <row r="95" spans="1:7">
      <c r="A95" s="7"/>
      <c r="B95" s="4">
        <v>1019.559509</v>
      </c>
      <c r="C95" s="4">
        <v>699.993835</v>
      </c>
      <c r="D95" s="4">
        <f t="shared" si="10"/>
        <v>21.9223913008393</v>
      </c>
      <c r="E95" s="4">
        <v>-975.193848</v>
      </c>
      <c r="F95" s="4">
        <v>699.998901</v>
      </c>
      <c r="G95" s="4">
        <f t="shared" si="11"/>
        <v>22.4156781219718</v>
      </c>
    </row>
    <row r="96" spans="1:7">
      <c r="A96" s="7"/>
      <c r="B96" s="4">
        <v>1137.410889</v>
      </c>
      <c r="C96" s="4">
        <v>738.603516</v>
      </c>
      <c r="D96" s="4">
        <f t="shared" si="10"/>
        <v>21.9004319102386</v>
      </c>
      <c r="E96" s="4">
        <v>-1069.35498</v>
      </c>
      <c r="F96" s="4">
        <v>737.71051</v>
      </c>
      <c r="G96" s="4">
        <f t="shared" si="11"/>
        <v>22.5592689892222</v>
      </c>
    </row>
    <row r="97" spans="1:7">
      <c r="A97" s="7"/>
      <c r="B97" s="8">
        <f>(C97/D96)^2</f>
        <v>1334.36491457232</v>
      </c>
      <c r="C97" s="4">
        <v>800</v>
      </c>
      <c r="D97" s="4"/>
      <c r="E97" s="8">
        <f>(F97/G96)^2</f>
        <v>1257.56351424728</v>
      </c>
      <c r="F97" s="4">
        <v>800</v>
      </c>
      <c r="G97" s="4"/>
    </row>
    <row r="98" spans="1:8">
      <c r="A98" s="7"/>
      <c r="B98" s="4">
        <v>1500</v>
      </c>
      <c r="C98" s="8">
        <f>SQRT(B98)*D96</f>
        <v>848.200080631037</v>
      </c>
      <c r="D98" s="4"/>
      <c r="E98" s="4">
        <v>1500</v>
      </c>
      <c r="F98" s="8">
        <f>SQRT(E98)*G96</f>
        <v>873.716730978711</v>
      </c>
      <c r="G98" s="4"/>
      <c r="H98" s="19"/>
    </row>
    <row r="99" spans="1:7">
      <c r="A99" s="7" t="s">
        <v>26</v>
      </c>
      <c r="B99" s="4">
        <v>19.871702</v>
      </c>
      <c r="C99" s="4">
        <v>99.912903</v>
      </c>
      <c r="D99" s="4">
        <f t="shared" ref="D99:D112" si="12">C99/SQRT(B99)</f>
        <v>22.413209203456</v>
      </c>
      <c r="E99" s="4">
        <v>-20.057161</v>
      </c>
      <c r="F99" s="4">
        <v>99.890686</v>
      </c>
      <c r="G99" s="4">
        <f t="shared" ref="G99:G112" si="13">F99/SQRT(ABS(E99))</f>
        <v>22.304385638367</v>
      </c>
    </row>
    <row r="100" spans="1:7">
      <c r="A100" s="7"/>
      <c r="B100" s="4">
        <v>48.985161</v>
      </c>
      <c r="C100" s="4">
        <v>149.960999</v>
      </c>
      <c r="D100" s="4">
        <f t="shared" si="12"/>
        <v>21.4262444297553</v>
      </c>
      <c r="E100" s="4">
        <v>-49.805836</v>
      </c>
      <c r="F100" s="4">
        <v>149.973022</v>
      </c>
      <c r="G100" s="4">
        <f t="shared" si="13"/>
        <v>21.2506894941505</v>
      </c>
    </row>
    <row r="101" spans="1:7">
      <c r="A101" s="7"/>
      <c r="B101" s="4">
        <v>93.013664</v>
      </c>
      <c r="C101" s="4">
        <v>199.999344</v>
      </c>
      <c r="D101" s="4">
        <f t="shared" si="12"/>
        <v>20.7374425049476</v>
      </c>
      <c r="E101" s="4">
        <v>-94.014458</v>
      </c>
      <c r="F101" s="4">
        <v>199.994232</v>
      </c>
      <c r="G101" s="4">
        <f t="shared" si="13"/>
        <v>20.6262438164701</v>
      </c>
    </row>
    <row r="102" spans="1:7">
      <c r="A102" s="7"/>
      <c r="B102" s="4">
        <v>153.241333</v>
      </c>
      <c r="C102" s="4">
        <v>250.017136</v>
      </c>
      <c r="D102" s="4">
        <f t="shared" si="12"/>
        <v>20.1967651446524</v>
      </c>
      <c r="E102" s="4">
        <v>-154.897141</v>
      </c>
      <c r="F102" s="4">
        <v>249.984406</v>
      </c>
      <c r="G102" s="4">
        <f t="shared" si="13"/>
        <v>20.0858963535734</v>
      </c>
    </row>
    <row r="103" spans="1:7">
      <c r="A103" s="7"/>
      <c r="B103" s="4">
        <v>223.031738</v>
      </c>
      <c r="C103" s="4">
        <v>300.005219</v>
      </c>
      <c r="D103" s="4">
        <f t="shared" si="12"/>
        <v>20.0884059266301</v>
      </c>
      <c r="E103" s="4">
        <v>-232.971008</v>
      </c>
      <c r="F103" s="4">
        <v>300.010529</v>
      </c>
      <c r="G103" s="4">
        <f t="shared" si="13"/>
        <v>19.6555661412126</v>
      </c>
    </row>
    <row r="104" spans="1:7">
      <c r="A104" s="7"/>
      <c r="B104" s="4">
        <v>306.000122</v>
      </c>
      <c r="C104" s="4">
        <v>350.007813</v>
      </c>
      <c r="D104" s="4">
        <f t="shared" si="12"/>
        <v>20.0086109174637</v>
      </c>
      <c r="E104" s="4">
        <v>-322.006927</v>
      </c>
      <c r="F104" s="4">
        <v>350.00061</v>
      </c>
      <c r="G104" s="4">
        <f t="shared" si="13"/>
        <v>19.5045616400526</v>
      </c>
    </row>
    <row r="105" spans="1:7">
      <c r="A105" s="7"/>
      <c r="B105" s="4">
        <v>408.70697</v>
      </c>
      <c r="C105" s="4">
        <v>399.988678</v>
      </c>
      <c r="D105" s="4">
        <f t="shared" si="12"/>
        <v>19.7852561109771</v>
      </c>
      <c r="E105" s="4">
        <v>-426.735565</v>
      </c>
      <c r="F105" s="4">
        <v>399.970551</v>
      </c>
      <c r="G105" s="4">
        <f t="shared" si="13"/>
        <v>19.3619278139704</v>
      </c>
    </row>
    <row r="106" spans="1:7">
      <c r="A106" s="7"/>
      <c r="B106" s="4">
        <v>525.588989</v>
      </c>
      <c r="C106" s="4">
        <v>449.955414</v>
      </c>
      <c r="D106" s="4">
        <f t="shared" si="12"/>
        <v>19.6266578998922</v>
      </c>
      <c r="E106" s="4">
        <v>-540.325073</v>
      </c>
      <c r="F106" s="4">
        <v>450.008362</v>
      </c>
      <c r="G106" s="4">
        <f t="shared" si="13"/>
        <v>19.3594503818272</v>
      </c>
    </row>
    <row r="107" spans="1:7">
      <c r="A107" s="7"/>
      <c r="B107" s="4">
        <v>648.363281</v>
      </c>
      <c r="C107" s="4">
        <v>499.984741</v>
      </c>
      <c r="D107" s="4">
        <f t="shared" si="12"/>
        <v>19.6357522878262</v>
      </c>
      <c r="E107" s="4">
        <v>-643.269714</v>
      </c>
      <c r="F107" s="4">
        <v>499.958038</v>
      </c>
      <c r="G107" s="4">
        <f t="shared" si="13"/>
        <v>19.7122865052897</v>
      </c>
    </row>
    <row r="108" spans="1:7">
      <c r="A108" s="7"/>
      <c r="B108" s="4">
        <v>762.668091</v>
      </c>
      <c r="C108" s="4">
        <v>550.003906</v>
      </c>
      <c r="D108" s="4">
        <f t="shared" si="12"/>
        <v>19.9158105109094</v>
      </c>
      <c r="E108" s="4">
        <v>-754.838074</v>
      </c>
      <c r="F108" s="4">
        <v>549.952637</v>
      </c>
      <c r="G108" s="4">
        <f t="shared" si="13"/>
        <v>20.0169723786139</v>
      </c>
    </row>
    <row r="109" spans="1:7">
      <c r="A109" s="7"/>
      <c r="B109" s="4">
        <v>895.238953</v>
      </c>
      <c r="C109" s="4">
        <v>599.922241</v>
      </c>
      <c r="D109" s="4">
        <f t="shared" si="12"/>
        <v>20.0505124868637</v>
      </c>
      <c r="E109" s="4">
        <v>-879.464294</v>
      </c>
      <c r="F109" s="4">
        <v>600.010437</v>
      </c>
      <c r="G109" s="4">
        <f t="shared" si="13"/>
        <v>20.2325069809002</v>
      </c>
    </row>
    <row r="110" spans="1:7">
      <c r="A110" s="7"/>
      <c r="B110" s="4">
        <v>1035.444336</v>
      </c>
      <c r="C110" s="4">
        <v>649.980286</v>
      </c>
      <c r="D110" s="4">
        <f t="shared" si="12"/>
        <v>20.1993226434083</v>
      </c>
      <c r="E110" s="4">
        <v>-995.650146</v>
      </c>
      <c r="F110" s="4">
        <v>649.983887</v>
      </c>
      <c r="G110" s="4">
        <f t="shared" si="13"/>
        <v>20.5991457178919</v>
      </c>
    </row>
    <row r="111" spans="1:7">
      <c r="A111" s="7"/>
      <c r="B111" s="4">
        <v>1185.554688</v>
      </c>
      <c r="C111" s="4">
        <v>699.963135</v>
      </c>
      <c r="D111" s="4">
        <f t="shared" si="12"/>
        <v>20.3289230292246</v>
      </c>
      <c r="E111" s="4">
        <v>-1122.999512</v>
      </c>
      <c r="F111" s="4">
        <v>700.059692</v>
      </c>
      <c r="G111" s="4">
        <f t="shared" si="13"/>
        <v>20.8903294385448</v>
      </c>
    </row>
    <row r="112" spans="1:7">
      <c r="A112" s="7"/>
      <c r="B112" s="4">
        <v>1306.063477</v>
      </c>
      <c r="C112" s="4">
        <v>736.687378</v>
      </c>
      <c r="D112" s="4">
        <f t="shared" si="12"/>
        <v>20.3845480229684</v>
      </c>
      <c r="E112" s="4">
        <v>-1236.021851</v>
      </c>
      <c r="F112" s="4">
        <v>737.888123</v>
      </c>
      <c r="G112" s="4">
        <f t="shared" si="13"/>
        <v>20.9883088218326</v>
      </c>
    </row>
    <row r="113" spans="1:7">
      <c r="A113" s="7"/>
      <c r="B113" s="8">
        <f>(C113/D112)^2</f>
        <v>1540.20241851559</v>
      </c>
      <c r="C113" s="4">
        <v>800</v>
      </c>
      <c r="D113" s="4"/>
      <c r="E113" s="8">
        <f>(F113/G112)^2</f>
        <v>1452.86440061847</v>
      </c>
      <c r="F113" s="4">
        <v>800</v>
      </c>
      <c r="G113" s="4"/>
    </row>
    <row r="114" spans="1:8">
      <c r="A114" s="7"/>
      <c r="B114" s="4">
        <v>1500</v>
      </c>
      <c r="C114" s="8">
        <f>SQRT(B114)*D112</f>
        <v>789.49015012922</v>
      </c>
      <c r="D114" s="4"/>
      <c r="E114" s="4">
        <v>1500</v>
      </c>
      <c r="F114" s="8">
        <f>SQRT(E114)*G112</f>
        <v>812.873705320159</v>
      </c>
      <c r="G114" s="4"/>
      <c r="H114" s="19"/>
    </row>
    <row r="115" spans="1:7">
      <c r="A115" s="7" t="s">
        <v>27</v>
      </c>
      <c r="B115" s="4">
        <v>23.515036</v>
      </c>
      <c r="C115" s="4">
        <v>99.927383</v>
      </c>
      <c r="D115" s="4">
        <f t="shared" ref="D115:D128" si="14">C115/SQRT(B115)</f>
        <v>20.6068537965804</v>
      </c>
      <c r="E115" s="4">
        <v>-23.401871</v>
      </c>
      <c r="F115" s="4">
        <v>99.910606</v>
      </c>
      <c r="G115" s="4">
        <f t="shared" ref="G115:G128" si="15">F115/SQRT(ABS(E115))</f>
        <v>20.653150161566</v>
      </c>
    </row>
    <row r="116" spans="1:7">
      <c r="A116" s="7"/>
      <c r="B116" s="4">
        <v>58.597237</v>
      </c>
      <c r="C116" s="4">
        <v>149.962936</v>
      </c>
      <c r="D116" s="4">
        <f t="shared" si="14"/>
        <v>19.5904930007682</v>
      </c>
      <c r="E116" s="4">
        <v>-57.63203</v>
      </c>
      <c r="F116" s="4">
        <v>149.958679</v>
      </c>
      <c r="G116" s="4">
        <f t="shared" si="15"/>
        <v>19.7532994478443</v>
      </c>
    </row>
    <row r="117" spans="1:7">
      <c r="A117" s="7"/>
      <c r="B117" s="4">
        <v>109.065353</v>
      </c>
      <c r="C117" s="4">
        <v>199.986084</v>
      </c>
      <c r="D117" s="4">
        <f t="shared" si="14"/>
        <v>19.1494529462618</v>
      </c>
      <c r="E117" s="4">
        <v>-107.07856</v>
      </c>
      <c r="F117" s="4">
        <v>200.007385</v>
      </c>
      <c r="G117" s="4">
        <f t="shared" si="15"/>
        <v>19.3283495264171</v>
      </c>
    </row>
    <row r="118" spans="1:7">
      <c r="A118" s="7"/>
      <c r="B118" s="4">
        <v>177.593704</v>
      </c>
      <c r="C118" s="4">
        <v>249.97995</v>
      </c>
      <c r="D118" s="4">
        <f t="shared" si="14"/>
        <v>18.7582100311196</v>
      </c>
      <c r="E118" s="4">
        <v>-174.828079</v>
      </c>
      <c r="F118" s="4">
        <v>250.004898</v>
      </c>
      <c r="G118" s="4">
        <f t="shared" si="15"/>
        <v>18.9078837931714</v>
      </c>
    </row>
    <row r="119" spans="1:7">
      <c r="A119" s="7"/>
      <c r="B119" s="4">
        <v>261.192932</v>
      </c>
      <c r="C119" s="4">
        <v>299.990967</v>
      </c>
      <c r="D119" s="4">
        <f t="shared" si="14"/>
        <v>18.5621153701267</v>
      </c>
      <c r="E119" s="4">
        <v>-256.993408</v>
      </c>
      <c r="F119" s="4">
        <v>299.971619</v>
      </c>
      <c r="G119" s="4">
        <f t="shared" si="15"/>
        <v>18.7119554689623</v>
      </c>
    </row>
    <row r="120" spans="1:7">
      <c r="A120" s="7"/>
      <c r="B120" s="4">
        <v>361.917877</v>
      </c>
      <c r="C120" s="4">
        <v>349.989319</v>
      </c>
      <c r="D120" s="4">
        <f t="shared" si="14"/>
        <v>18.3971171072974</v>
      </c>
      <c r="E120" s="4">
        <v>-353.586884</v>
      </c>
      <c r="F120" s="4">
        <v>349.993195</v>
      </c>
      <c r="G120" s="4">
        <f t="shared" si="15"/>
        <v>18.6127921211896</v>
      </c>
    </row>
    <row r="121" spans="1:7">
      <c r="A121" s="7"/>
      <c r="B121" s="4">
        <v>491.236023</v>
      </c>
      <c r="C121" s="4">
        <v>399.976685</v>
      </c>
      <c r="D121" s="4">
        <f t="shared" si="14"/>
        <v>18.0463581968356</v>
      </c>
      <c r="E121" s="4">
        <v>-479.651031</v>
      </c>
      <c r="F121" s="4">
        <v>399.957153</v>
      </c>
      <c r="G121" s="4">
        <f t="shared" si="15"/>
        <v>18.2621025469608</v>
      </c>
    </row>
    <row r="122" spans="1:7">
      <c r="A122" s="7"/>
      <c r="B122" s="4">
        <v>638.678162</v>
      </c>
      <c r="C122" s="4">
        <v>449.979675</v>
      </c>
      <c r="D122" s="4">
        <f t="shared" si="14"/>
        <v>17.8054053179801</v>
      </c>
      <c r="E122" s="4">
        <v>-620.61908</v>
      </c>
      <c r="F122" s="4">
        <v>449.989624</v>
      </c>
      <c r="G122" s="4">
        <f t="shared" si="15"/>
        <v>18.0630023405867</v>
      </c>
    </row>
    <row r="123" spans="1:7">
      <c r="A123" s="7"/>
      <c r="B123" s="4">
        <v>781.577942</v>
      </c>
      <c r="C123" s="4">
        <v>499.960693</v>
      </c>
      <c r="D123" s="4">
        <f t="shared" si="14"/>
        <v>17.8833845075761</v>
      </c>
      <c r="E123" s="4">
        <v>-777.21405</v>
      </c>
      <c r="F123" s="4">
        <v>500.004364</v>
      </c>
      <c r="G123" s="4">
        <f t="shared" si="15"/>
        <v>17.935086408751</v>
      </c>
    </row>
    <row r="124" spans="1:7">
      <c r="A124" s="7"/>
      <c r="B124" s="4">
        <v>920.772339</v>
      </c>
      <c r="C124" s="4">
        <v>549.975891</v>
      </c>
      <c r="D124" s="4">
        <f t="shared" si="14"/>
        <v>18.1245619891577</v>
      </c>
      <c r="E124" s="4">
        <v>-945.194946</v>
      </c>
      <c r="F124" s="4">
        <v>549.962158</v>
      </c>
      <c r="G124" s="4">
        <f t="shared" si="15"/>
        <v>17.8884253121012</v>
      </c>
    </row>
    <row r="125" spans="1:7">
      <c r="A125" s="7"/>
      <c r="B125" s="4">
        <v>1068.889526</v>
      </c>
      <c r="C125" s="4">
        <v>599.951111</v>
      </c>
      <c r="D125" s="4">
        <f t="shared" si="14"/>
        <v>18.3505654555663</v>
      </c>
      <c r="E125" s="4">
        <v>-1094.982422</v>
      </c>
      <c r="F125" s="4">
        <v>599.926392</v>
      </c>
      <c r="G125" s="4">
        <f t="shared" si="15"/>
        <v>18.1298576500849</v>
      </c>
    </row>
    <row r="126" spans="1:7">
      <c r="A126" s="7"/>
      <c r="B126" s="4">
        <v>1226.119629</v>
      </c>
      <c r="C126" s="4">
        <v>649.93457</v>
      </c>
      <c r="D126" s="4">
        <f t="shared" si="14"/>
        <v>18.561078826202</v>
      </c>
      <c r="E126" s="4">
        <v>-1229.193726</v>
      </c>
      <c r="F126" s="4">
        <v>649.999939</v>
      </c>
      <c r="G126" s="4">
        <f t="shared" si="15"/>
        <v>18.539719044198</v>
      </c>
    </row>
    <row r="127" spans="1:7">
      <c r="A127" s="7"/>
      <c r="B127" s="4">
        <v>1406.880859</v>
      </c>
      <c r="C127" s="4">
        <v>699.978088</v>
      </c>
      <c r="D127" s="4">
        <f t="shared" si="14"/>
        <v>18.661896851376</v>
      </c>
      <c r="E127" s="4">
        <v>-1387.703857</v>
      </c>
      <c r="F127" s="4">
        <v>699.912354</v>
      </c>
      <c r="G127" s="4">
        <f t="shared" si="15"/>
        <v>18.7886363804751</v>
      </c>
    </row>
    <row r="128" spans="1:7">
      <c r="A128" s="7"/>
      <c r="B128" s="4">
        <v>1563.0802</v>
      </c>
      <c r="C128" s="4">
        <v>737.419983</v>
      </c>
      <c r="D128" s="4">
        <f t="shared" si="14"/>
        <v>18.6519512327646</v>
      </c>
      <c r="E128" s="4">
        <v>-1541.028687</v>
      </c>
      <c r="F128" s="4">
        <v>737.787476</v>
      </c>
      <c r="G128" s="4">
        <f t="shared" si="15"/>
        <v>18.7942897075585</v>
      </c>
    </row>
    <row r="129" spans="1:7">
      <c r="A129" s="7"/>
      <c r="B129" s="8">
        <f>(C129/D128)^2</f>
        <v>1839.63401627409</v>
      </c>
      <c r="C129" s="4">
        <v>800</v>
      </c>
      <c r="D129" s="4"/>
      <c r="E129" s="8">
        <f>(F129/G128)^2</f>
        <v>1811.87461259123</v>
      </c>
      <c r="F129" s="4">
        <v>800</v>
      </c>
      <c r="G129" s="4"/>
    </row>
    <row r="130" spans="1:8">
      <c r="A130" s="7"/>
      <c r="B130" s="4">
        <v>1500</v>
      </c>
      <c r="C130" s="8">
        <f>SQRT(B130)*D128</f>
        <v>722.386964987704</v>
      </c>
      <c r="D130" s="4"/>
      <c r="E130" s="4">
        <v>1500</v>
      </c>
      <c r="F130" s="8">
        <f>SQRT(E130)*G128</f>
        <v>727.899710411714</v>
      </c>
      <c r="G130" s="4"/>
      <c r="H130" s="19"/>
    </row>
  </sheetData>
  <mergeCells count="8">
    <mergeCell ref="A2:A17"/>
    <mergeCell ref="A18:A33"/>
    <mergeCell ref="A34:A49"/>
    <mergeCell ref="A50:A65"/>
    <mergeCell ref="A67:A82"/>
    <mergeCell ref="A83:A98"/>
    <mergeCell ref="A99:A114"/>
    <mergeCell ref="A115:A130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workbookViewId="0">
      <selection activeCell="E14" sqref="E14"/>
    </sheetView>
  </sheetViews>
  <sheetFormatPr defaultColWidth="9" defaultRowHeight="13.5" outlineLevelCol="5"/>
  <cols>
    <col min="1" max="6" width="12.6333333333333" customWidth="1"/>
  </cols>
  <sheetData>
    <row r="1" spans="1:4">
      <c r="A1" s="13" t="s">
        <v>28</v>
      </c>
      <c r="B1" s="13" t="s">
        <v>29</v>
      </c>
      <c r="C1" s="13" t="s">
        <v>30</v>
      </c>
      <c r="D1" s="14" t="s">
        <v>31</v>
      </c>
    </row>
    <row r="2" spans="1:6">
      <c r="A2" s="13" t="s">
        <v>32</v>
      </c>
      <c r="B2" s="13" t="s">
        <v>7</v>
      </c>
      <c r="C2" s="13" t="s">
        <v>33</v>
      </c>
      <c r="D2" s="13" t="s">
        <v>34</v>
      </c>
      <c r="E2" s="13" t="s">
        <v>35</v>
      </c>
      <c r="F2" s="13" t="s">
        <v>36</v>
      </c>
    </row>
    <row r="3" spans="1:6">
      <c r="A3" s="15" t="s">
        <v>20</v>
      </c>
      <c r="B3" s="4">
        <v>100</v>
      </c>
      <c r="C3" s="4">
        <v>16.2470417</v>
      </c>
      <c r="D3" s="4">
        <v>16.4067745</v>
      </c>
      <c r="E3">
        <v>15.842473</v>
      </c>
      <c r="F3" s="4">
        <v>16.1185036</v>
      </c>
    </row>
    <row r="4" spans="1:6">
      <c r="A4" s="15"/>
      <c r="B4" s="4">
        <v>200</v>
      </c>
      <c r="C4" s="4">
        <v>77.2673874</v>
      </c>
      <c r="D4" s="4">
        <v>77.6419373</v>
      </c>
      <c r="E4" s="4">
        <v>76.1973572</v>
      </c>
      <c r="F4" s="4">
        <v>76.3186951</v>
      </c>
    </row>
    <row r="5" spans="1:6">
      <c r="A5" s="15"/>
      <c r="B5" s="4">
        <v>300</v>
      </c>
      <c r="C5" s="4">
        <v>191.91124</v>
      </c>
      <c r="D5" s="4">
        <v>193.154694</v>
      </c>
      <c r="E5" s="4">
        <v>187.604843</v>
      </c>
      <c r="F5" s="4">
        <v>189.412521</v>
      </c>
    </row>
    <row r="6" spans="1:6">
      <c r="A6" s="15" t="s">
        <v>21</v>
      </c>
      <c r="B6" s="4">
        <v>100</v>
      </c>
      <c r="C6" s="4">
        <v>19.371727</v>
      </c>
      <c r="D6" s="16">
        <v>19.4298935</v>
      </c>
      <c r="E6" s="4">
        <v>19.2021503</v>
      </c>
      <c r="F6" s="4">
        <v>19.2800751</v>
      </c>
    </row>
    <row r="7" spans="1:6">
      <c r="A7" s="15"/>
      <c r="B7" s="4">
        <v>200</v>
      </c>
      <c r="C7" s="4">
        <v>90.7115707</v>
      </c>
      <c r="D7" s="4">
        <v>90.840889</v>
      </c>
      <c r="E7" s="4">
        <v>90.0555038</v>
      </c>
      <c r="F7" s="4">
        <v>90.9416504</v>
      </c>
    </row>
    <row r="8" spans="1:6">
      <c r="A8" s="15"/>
      <c r="B8" s="4">
        <v>300</v>
      </c>
      <c r="C8" s="4">
        <v>221.990616</v>
      </c>
      <c r="D8" s="4">
        <v>223.744385</v>
      </c>
      <c r="E8" s="4">
        <v>220.298645</v>
      </c>
      <c r="F8" s="4">
        <v>222.639679</v>
      </c>
    </row>
    <row r="9" spans="1:6">
      <c r="A9" s="15" t="s">
        <v>22</v>
      </c>
      <c r="B9" s="4">
        <v>100</v>
      </c>
      <c r="C9" s="4">
        <v>20.7483845</v>
      </c>
      <c r="D9" s="4">
        <v>20.7668095</v>
      </c>
      <c r="E9" s="4">
        <v>20.6435986</v>
      </c>
      <c r="F9" s="4">
        <v>20.6275425</v>
      </c>
    </row>
    <row r="10" spans="1:6">
      <c r="A10" s="15"/>
      <c r="B10" s="4">
        <v>200</v>
      </c>
      <c r="C10" s="17">
        <v>98.4242935</v>
      </c>
      <c r="D10" s="17">
        <v>97.9309692</v>
      </c>
      <c r="E10" s="4">
        <v>98.0860367</v>
      </c>
      <c r="F10" s="4">
        <v>98.162056</v>
      </c>
    </row>
    <row r="11" spans="1:6">
      <c r="A11" s="15"/>
      <c r="B11" s="4">
        <v>300</v>
      </c>
      <c r="C11" s="17">
        <v>240.544937</v>
      </c>
      <c r="D11" s="17">
        <v>240.455902</v>
      </c>
      <c r="E11" s="4">
        <v>240.615723</v>
      </c>
      <c r="F11" s="4">
        <v>240.482635</v>
      </c>
    </row>
    <row r="12" spans="1:6">
      <c r="A12" s="15" t="s">
        <v>23</v>
      </c>
      <c r="B12" s="4">
        <v>100</v>
      </c>
      <c r="C12" s="17">
        <v>23.5719013</v>
      </c>
      <c r="D12" s="17">
        <v>23.5207443</v>
      </c>
      <c r="E12" s="4">
        <v>23.4764214</v>
      </c>
      <c r="F12" s="4">
        <v>23.5701256</v>
      </c>
    </row>
    <row r="13" spans="1:6">
      <c r="A13" s="15"/>
      <c r="B13" s="4">
        <v>200</v>
      </c>
      <c r="C13" s="17">
        <v>112.963409</v>
      </c>
      <c r="D13" s="17">
        <v>112.468826</v>
      </c>
      <c r="E13" s="4">
        <v>112.401253</v>
      </c>
      <c r="F13" s="4">
        <v>112.837379</v>
      </c>
    </row>
    <row r="14" spans="1:6">
      <c r="A14" s="15"/>
      <c r="B14" s="4">
        <v>300</v>
      </c>
      <c r="C14" s="17">
        <v>273.669769</v>
      </c>
      <c r="D14" s="17">
        <v>272.879669</v>
      </c>
      <c r="E14" s="4">
        <v>273.086426</v>
      </c>
      <c r="F14" s="4">
        <v>272.88446</v>
      </c>
    </row>
    <row r="15" spans="1:6">
      <c r="A15" s="15" t="s">
        <v>24</v>
      </c>
      <c r="B15" s="4">
        <v>100</v>
      </c>
      <c r="C15" s="4">
        <v>15.0410757</v>
      </c>
      <c r="D15" s="4">
        <v>15.198637</v>
      </c>
      <c r="E15" s="4">
        <v>14.5909767</v>
      </c>
      <c r="F15" s="4">
        <v>14.9753342</v>
      </c>
    </row>
    <row r="16" spans="1:6">
      <c r="A16" s="15"/>
      <c r="B16" s="4">
        <v>200</v>
      </c>
      <c r="C16" s="4">
        <v>72.5851669</v>
      </c>
      <c r="D16" s="4">
        <v>72.8994064</v>
      </c>
      <c r="E16" s="4">
        <v>70.5170059</v>
      </c>
      <c r="F16" s="4">
        <v>71.6202087</v>
      </c>
    </row>
    <row r="17" spans="1:6">
      <c r="A17" s="15"/>
      <c r="B17" s="4">
        <v>300</v>
      </c>
      <c r="C17" s="4">
        <v>179.988358</v>
      </c>
      <c r="D17" s="4">
        <v>184.332275</v>
      </c>
      <c r="E17" s="4">
        <v>173.254807</v>
      </c>
      <c r="F17" s="4">
        <v>176.758484</v>
      </c>
    </row>
    <row r="18" spans="1:6">
      <c r="A18" s="15" t="s">
        <v>25</v>
      </c>
      <c r="B18" s="4">
        <v>100</v>
      </c>
      <c r="C18" s="4">
        <v>16.9840927</v>
      </c>
      <c r="D18" s="4">
        <v>17.063303</v>
      </c>
      <c r="E18" s="4">
        <v>16.5503654</v>
      </c>
      <c r="F18" s="4">
        <v>16.8275223</v>
      </c>
    </row>
    <row r="19" spans="1:6">
      <c r="A19" s="15"/>
      <c r="B19" s="4">
        <v>200</v>
      </c>
      <c r="C19" s="4">
        <v>81.5312729</v>
      </c>
      <c r="D19" s="4">
        <v>81.3373642</v>
      </c>
      <c r="E19" s="4">
        <v>78.5871582</v>
      </c>
      <c r="F19" s="4">
        <v>80.6143265</v>
      </c>
    </row>
    <row r="20" spans="1:6">
      <c r="A20" s="15"/>
      <c r="B20" s="4">
        <v>300</v>
      </c>
      <c r="C20" s="4">
        <v>202.825836</v>
      </c>
      <c r="D20" s="4">
        <v>202.341995</v>
      </c>
      <c r="E20" s="4">
        <v>195.738983</v>
      </c>
      <c r="F20" s="4">
        <v>200.754822</v>
      </c>
    </row>
    <row r="21" spans="1:6">
      <c r="A21" s="15" t="s">
        <v>26</v>
      </c>
      <c r="B21" s="4">
        <v>100</v>
      </c>
      <c r="C21" s="4">
        <v>19.4365063</v>
      </c>
      <c r="D21" s="4">
        <v>19.4715767</v>
      </c>
      <c r="E21" s="4">
        <v>19.1225071</v>
      </c>
      <c r="F21" s="4">
        <v>19.3036041</v>
      </c>
    </row>
    <row r="22" spans="1:6">
      <c r="A22" s="15"/>
      <c r="B22" s="4">
        <v>200</v>
      </c>
      <c r="C22" s="4">
        <v>93.237175</v>
      </c>
      <c r="D22" s="4">
        <v>92.6872253</v>
      </c>
      <c r="E22" s="4">
        <v>90.9474182</v>
      </c>
      <c r="F22" s="4">
        <v>92.8162842</v>
      </c>
    </row>
    <row r="23" spans="1:6">
      <c r="A23" s="15"/>
      <c r="B23" s="4">
        <v>300</v>
      </c>
      <c r="C23" s="4">
        <v>229.629654</v>
      </c>
      <c r="D23" s="4">
        <v>229.447327</v>
      </c>
      <c r="E23" s="4">
        <v>226.974716</v>
      </c>
      <c r="F23" s="4">
        <v>230.30899</v>
      </c>
    </row>
    <row r="24" spans="1:6">
      <c r="A24" s="15" t="s">
        <v>27</v>
      </c>
      <c r="B24" s="4">
        <v>100</v>
      </c>
      <c r="C24" s="4">
        <v>22.7938442</v>
      </c>
      <c r="D24" s="4">
        <v>22.7124004</v>
      </c>
      <c r="E24" s="4">
        <v>22.6396275</v>
      </c>
      <c r="F24" s="4">
        <v>22.6444168</v>
      </c>
    </row>
    <row r="25" spans="1:6">
      <c r="A25" s="15"/>
      <c r="B25" s="4">
        <v>200</v>
      </c>
      <c r="C25" s="4">
        <v>109.62793</v>
      </c>
      <c r="D25" s="4">
        <v>109.269165</v>
      </c>
      <c r="E25" s="4">
        <v>107.906868</v>
      </c>
      <c r="F25" s="4">
        <v>109.657715</v>
      </c>
    </row>
    <row r="26" spans="1:6">
      <c r="A26" s="15"/>
      <c r="B26" s="4">
        <v>300</v>
      </c>
      <c r="C26" s="4">
        <v>269.61676</v>
      </c>
      <c r="D26" s="4">
        <v>268.802765</v>
      </c>
      <c r="E26" s="4">
        <v>267.406982</v>
      </c>
      <c r="F26" s="4">
        <v>271.977173</v>
      </c>
    </row>
  </sheetData>
  <mergeCells count="8">
    <mergeCell ref="A3:A5"/>
    <mergeCell ref="A6:A8"/>
    <mergeCell ref="A9:A11"/>
    <mergeCell ref="A12:A14"/>
    <mergeCell ref="A15:A17"/>
    <mergeCell ref="A18:A20"/>
    <mergeCell ref="A21:A23"/>
    <mergeCell ref="A24:A26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8"/>
  <sheetViews>
    <sheetView workbookViewId="0">
      <selection activeCell="J12" sqref="J12"/>
    </sheetView>
  </sheetViews>
  <sheetFormatPr defaultColWidth="9" defaultRowHeight="13.5" outlineLevelCol="4"/>
  <cols>
    <col min="1" max="9" width="12.6333333333333" customWidth="1"/>
  </cols>
  <sheetData>
    <row r="1" spans="1:4">
      <c r="A1" s="1" t="s">
        <v>28</v>
      </c>
      <c r="B1" s="2" t="s">
        <v>37</v>
      </c>
      <c r="C1" s="1" t="s">
        <v>30</v>
      </c>
      <c r="D1" s="3" t="s">
        <v>38</v>
      </c>
    </row>
    <row r="2" spans="1:5">
      <c r="A2" s="4" t="s">
        <v>0</v>
      </c>
      <c r="B2" s="4" t="s">
        <v>13</v>
      </c>
      <c r="C2" s="4" t="s">
        <v>7</v>
      </c>
      <c r="D2" s="4" t="s">
        <v>18</v>
      </c>
      <c r="E2" s="5" t="s">
        <v>39</v>
      </c>
    </row>
    <row r="3" spans="1:5">
      <c r="A3" s="6" t="s">
        <v>20</v>
      </c>
      <c r="B3" s="4">
        <v>15.751341</v>
      </c>
      <c r="C3" s="4">
        <v>99.92012</v>
      </c>
      <c r="D3" s="4">
        <f>C3/SQRT(ABS(B3))</f>
        <v>25.1764318920202</v>
      </c>
      <c r="E3" s="4">
        <v>22.4807</v>
      </c>
    </row>
    <row r="4" spans="1:5">
      <c r="A4" s="7"/>
      <c r="B4" s="4">
        <v>38.213482</v>
      </c>
      <c r="C4" s="4">
        <v>149.962143</v>
      </c>
      <c r="D4" s="4">
        <f t="shared" ref="D4:D16" si="0">C4/SQRT(ABS(B4))</f>
        <v>24.2590244300434</v>
      </c>
      <c r="E4" s="4">
        <v>22.551975</v>
      </c>
    </row>
    <row r="5" spans="1:5">
      <c r="A5" s="7"/>
      <c r="B5" s="4">
        <v>73.053398</v>
      </c>
      <c r="C5" s="4">
        <v>199.966293</v>
      </c>
      <c r="D5" s="4">
        <f t="shared" si="0"/>
        <v>23.3957291499073</v>
      </c>
      <c r="E5" s="4">
        <v>22.602022</v>
      </c>
    </row>
    <row r="6" spans="1:5">
      <c r="A6" s="7"/>
      <c r="B6" s="4">
        <v>120.221016</v>
      </c>
      <c r="C6" s="4">
        <v>250.009613</v>
      </c>
      <c r="D6" s="4">
        <f t="shared" si="0"/>
        <v>22.8016623809785</v>
      </c>
      <c r="E6" s="4">
        <v>22.704742</v>
      </c>
    </row>
    <row r="7" spans="1:5">
      <c r="A7" s="7"/>
      <c r="B7" s="4">
        <v>177.351746</v>
      </c>
      <c r="C7" s="4">
        <v>300.001038</v>
      </c>
      <c r="D7" s="4">
        <f t="shared" si="0"/>
        <v>22.5270863193285</v>
      </c>
      <c r="E7" s="4">
        <v>22.838005</v>
      </c>
    </row>
    <row r="8" spans="1:5">
      <c r="A8" s="7"/>
      <c r="B8" s="4">
        <v>242.33931</v>
      </c>
      <c r="C8" s="4">
        <v>349.999725</v>
      </c>
      <c r="D8" s="4">
        <f t="shared" si="0"/>
        <v>22.4830781265383</v>
      </c>
      <c r="E8" s="4">
        <v>23.050232</v>
      </c>
    </row>
    <row r="9" spans="1:5">
      <c r="A9" s="7"/>
      <c r="B9" s="4">
        <v>320.55957</v>
      </c>
      <c r="C9" s="4">
        <v>399.977722</v>
      </c>
      <c r="D9" s="4">
        <f t="shared" si="0"/>
        <v>22.3399105162745</v>
      </c>
      <c r="E9" s="4">
        <v>23.341087</v>
      </c>
    </row>
    <row r="10" spans="1:5">
      <c r="A10" s="7"/>
      <c r="B10" s="4">
        <v>406.020691</v>
      </c>
      <c r="C10" s="4">
        <v>450.032471</v>
      </c>
      <c r="D10" s="4">
        <f t="shared" si="0"/>
        <v>22.3341674215762</v>
      </c>
      <c r="E10" s="4">
        <v>23.799528</v>
      </c>
    </row>
    <row r="11" spans="1:5">
      <c r="A11" s="7"/>
      <c r="B11" s="4">
        <v>499.481689</v>
      </c>
      <c r="C11" s="4">
        <v>499.992615</v>
      </c>
      <c r="D11" s="4">
        <f t="shared" si="0"/>
        <v>22.3719481411997</v>
      </c>
      <c r="E11" s="4">
        <v>24.402332</v>
      </c>
    </row>
    <row r="12" spans="1:5">
      <c r="A12" s="7"/>
      <c r="B12" s="4">
        <v>597.723083</v>
      </c>
      <c r="C12" s="4">
        <v>549.956421</v>
      </c>
      <c r="D12" s="4">
        <f t="shared" si="0"/>
        <v>22.4945993867835</v>
      </c>
      <c r="E12" s="4">
        <v>25.19355</v>
      </c>
    </row>
    <row r="13" spans="1:5">
      <c r="A13" s="7"/>
      <c r="B13" s="4">
        <v>699.272705</v>
      </c>
      <c r="C13" s="4">
        <v>599.96814</v>
      </c>
      <c r="D13" s="4">
        <f t="shared" si="0"/>
        <v>22.6884538196039</v>
      </c>
      <c r="E13" s="4">
        <v>26.110228</v>
      </c>
    </row>
    <row r="14" spans="1:5">
      <c r="A14" s="7"/>
      <c r="B14" s="4">
        <v>804.861267</v>
      </c>
      <c r="C14" s="4">
        <v>649.959473</v>
      </c>
      <c r="D14" s="4">
        <f t="shared" si="0"/>
        <v>22.9100355914389</v>
      </c>
      <c r="E14" s="4">
        <v>27.14822</v>
      </c>
    </row>
    <row r="15" spans="1:5">
      <c r="A15" s="7"/>
      <c r="B15" s="4">
        <v>932.1745</v>
      </c>
      <c r="C15" s="4">
        <v>699.987122</v>
      </c>
      <c r="D15" s="4">
        <f t="shared" si="0"/>
        <v>22.9266943376918</v>
      </c>
      <c r="E15" s="4">
        <v>28.23868</v>
      </c>
    </row>
    <row r="16" spans="1:5">
      <c r="A16" s="7"/>
      <c r="B16" s="4">
        <v>1038.631104</v>
      </c>
      <c r="C16" s="4">
        <v>742.099426</v>
      </c>
      <c r="D16" s="4">
        <f t="shared" si="0"/>
        <v>23.0266857189477</v>
      </c>
      <c r="E16" s="4">
        <v>28.609646</v>
      </c>
    </row>
    <row r="17" spans="1:5">
      <c r="A17" s="7"/>
      <c r="B17" s="8">
        <f>(C17/D16)^2</f>
        <v>1207.02733912128</v>
      </c>
      <c r="C17" s="4">
        <v>800</v>
      </c>
      <c r="D17" s="4"/>
      <c r="E17" s="4"/>
    </row>
    <row r="18" spans="1:5">
      <c r="A18" s="7"/>
      <c r="B18" s="4">
        <v>1500</v>
      </c>
      <c r="C18" s="8">
        <f>SQRT(B18)*D16</f>
        <v>891.819703078367</v>
      </c>
      <c r="D18" s="4"/>
      <c r="E18" s="4"/>
    </row>
    <row r="19" spans="1:5">
      <c r="A19" s="6" t="s">
        <v>20</v>
      </c>
      <c r="B19" s="4">
        <v>15.640761</v>
      </c>
      <c r="C19" s="4">
        <v>99.899132</v>
      </c>
      <c r="D19" s="4">
        <f>C19/SQRT(ABS(B19))</f>
        <v>25.2599667678271</v>
      </c>
      <c r="E19" s="4">
        <v>23.526167</v>
      </c>
    </row>
    <row r="20" spans="1:5">
      <c r="A20" s="7"/>
      <c r="B20" s="4">
        <v>37.984344</v>
      </c>
      <c r="C20" s="4">
        <v>149.970581</v>
      </c>
      <c r="D20" s="4">
        <f t="shared" ref="D20:D32" si="1">C20/SQRT(ABS(B20))</f>
        <v>24.3334539855608</v>
      </c>
      <c r="E20" s="4">
        <v>23.458361</v>
      </c>
    </row>
    <row r="21" spans="1:5">
      <c r="A21" s="7"/>
      <c r="B21" s="4">
        <v>72.404778</v>
      </c>
      <c r="C21" s="4">
        <v>199.988556</v>
      </c>
      <c r="D21" s="4">
        <f t="shared" si="1"/>
        <v>23.5029042604773</v>
      </c>
      <c r="E21" s="4">
        <v>23.417324</v>
      </c>
    </row>
    <row r="22" spans="1:5">
      <c r="A22" s="7"/>
      <c r="B22" s="4">
        <v>119.225311</v>
      </c>
      <c r="C22" s="4">
        <v>249.990738</v>
      </c>
      <c r="D22" s="4">
        <f t="shared" si="1"/>
        <v>22.8949493270057</v>
      </c>
      <c r="E22" s="4">
        <v>23.425436</v>
      </c>
    </row>
    <row r="23" spans="1:5">
      <c r="A23" s="7"/>
      <c r="B23" s="4">
        <v>175.816391</v>
      </c>
      <c r="C23" s="4">
        <v>299.977844</v>
      </c>
      <c r="D23" s="4">
        <f t="shared" si="1"/>
        <v>22.6234846337006</v>
      </c>
      <c r="E23" s="4">
        <v>23.515318</v>
      </c>
    </row>
    <row r="24" spans="1:5">
      <c r="A24" s="7"/>
      <c r="B24" s="4">
        <v>239.888672</v>
      </c>
      <c r="C24" s="4">
        <v>349.995056</v>
      </c>
      <c r="D24" s="4">
        <f t="shared" si="1"/>
        <v>22.5973253999841</v>
      </c>
      <c r="E24" s="4">
        <v>23.654888</v>
      </c>
    </row>
    <row r="25" spans="1:5">
      <c r="A25" s="7"/>
      <c r="B25" s="4">
        <v>316.596313</v>
      </c>
      <c r="C25" s="4">
        <v>399.985413</v>
      </c>
      <c r="D25" s="4">
        <f t="shared" si="1"/>
        <v>22.4797370537149</v>
      </c>
      <c r="E25" s="4">
        <v>23.897142</v>
      </c>
    </row>
    <row r="26" spans="1:5">
      <c r="A26" s="7"/>
      <c r="B26" s="4">
        <v>400.276672</v>
      </c>
      <c r="C26" s="4">
        <v>449.976654</v>
      </c>
      <c r="D26" s="4">
        <f t="shared" si="1"/>
        <v>22.4910557378435</v>
      </c>
      <c r="E26" s="4">
        <v>24.264996</v>
      </c>
    </row>
    <row r="27" spans="1:5">
      <c r="A27" s="7"/>
      <c r="B27" s="4">
        <v>492.029938</v>
      </c>
      <c r="C27" s="4">
        <v>500.003204</v>
      </c>
      <c r="D27" s="4">
        <f t="shared" si="1"/>
        <v>22.5411995131802</v>
      </c>
      <c r="E27" s="4">
        <v>24.794722</v>
      </c>
    </row>
    <row r="28" spans="1:5">
      <c r="A28" s="7"/>
      <c r="B28" s="4">
        <v>589.167603</v>
      </c>
      <c r="C28" s="4">
        <v>549.997803</v>
      </c>
      <c r="D28" s="4">
        <f t="shared" si="1"/>
        <v>22.659041024107</v>
      </c>
      <c r="E28" s="4">
        <v>25.564798</v>
      </c>
    </row>
    <row r="29" spans="1:5">
      <c r="A29" s="7"/>
      <c r="B29" s="4">
        <v>688.770447</v>
      </c>
      <c r="C29" s="4">
        <v>599.940613</v>
      </c>
      <c r="D29" s="4">
        <f t="shared" si="1"/>
        <v>22.8597254541246</v>
      </c>
      <c r="E29" s="4">
        <v>26.230583</v>
      </c>
    </row>
    <row r="30" spans="1:5">
      <c r="A30" s="7"/>
      <c r="B30" s="4">
        <v>791.010193</v>
      </c>
      <c r="C30" s="4">
        <v>649.956177</v>
      </c>
      <c r="D30" s="4">
        <f t="shared" si="1"/>
        <v>23.1096323084567</v>
      </c>
      <c r="E30" s="4">
        <v>27.147568</v>
      </c>
    </row>
    <row r="31" spans="1:5">
      <c r="A31" s="7"/>
      <c r="B31" s="4">
        <v>870.641785</v>
      </c>
      <c r="C31" s="4">
        <v>699.980347</v>
      </c>
      <c r="D31" s="4">
        <f t="shared" si="1"/>
        <v>23.7228079738611</v>
      </c>
      <c r="E31" s="4">
        <v>27.743698</v>
      </c>
    </row>
    <row r="32" spans="1:5">
      <c r="A32" s="7"/>
      <c r="B32" s="4">
        <v>851.200012</v>
      </c>
      <c r="C32" s="4">
        <v>740.598206</v>
      </c>
      <c r="D32" s="4">
        <f t="shared" si="1"/>
        <v>25.3843966406099</v>
      </c>
      <c r="E32" s="4">
        <v>27.743698</v>
      </c>
    </row>
    <row r="33" spans="1:5">
      <c r="A33" s="7"/>
      <c r="B33" s="8">
        <f>(C33/D32)^2</f>
        <v>993.221892508936</v>
      </c>
      <c r="C33" s="4">
        <v>800</v>
      </c>
      <c r="D33" s="4"/>
      <c r="E33" s="4"/>
    </row>
    <row r="34" spans="1:5">
      <c r="A34" s="7"/>
      <c r="B34" s="4">
        <v>1500</v>
      </c>
      <c r="C34" s="8">
        <f>SQRT(B34)*D32</f>
        <v>983.133454426058</v>
      </c>
      <c r="D34" s="4"/>
      <c r="E34" s="4"/>
    </row>
    <row r="35" spans="1:5">
      <c r="A35" s="6" t="s">
        <v>20</v>
      </c>
      <c r="B35" s="4">
        <v>15.477324</v>
      </c>
      <c r="C35" s="4">
        <v>99.931747</v>
      </c>
      <c r="D35" s="4">
        <f>C35/SQRT(ABS(B35))</f>
        <v>25.4012765454858</v>
      </c>
      <c r="E35" s="4">
        <v>24.053877</v>
      </c>
    </row>
    <row r="36" spans="1:5">
      <c r="A36" s="7"/>
      <c r="B36" s="4">
        <v>37.518982</v>
      </c>
      <c r="C36" s="4">
        <v>149.953461</v>
      </c>
      <c r="D36" s="4">
        <f t="shared" ref="D36:D48" si="2">C36/SQRT(ABS(B36))</f>
        <v>24.4811024210257</v>
      </c>
      <c r="E36" s="4">
        <v>23.929853</v>
      </c>
    </row>
    <row r="37" spans="1:5">
      <c r="A37" s="7"/>
      <c r="B37" s="4">
        <v>71.609108</v>
      </c>
      <c r="C37" s="4">
        <v>199.983749</v>
      </c>
      <c r="D37" s="4">
        <f t="shared" si="2"/>
        <v>23.632549359814</v>
      </c>
      <c r="E37" s="4">
        <v>23.837236</v>
      </c>
    </row>
    <row r="38" spans="1:5">
      <c r="A38" s="7"/>
      <c r="B38" s="4">
        <v>117.671577</v>
      </c>
      <c r="C38" s="4">
        <v>249.98114</v>
      </c>
      <c r="D38" s="4">
        <f t="shared" si="2"/>
        <v>23.0447211504511</v>
      </c>
      <c r="E38" s="4">
        <v>23.785545</v>
      </c>
    </row>
    <row r="39" spans="1:5">
      <c r="A39" s="7"/>
      <c r="B39" s="4">
        <v>172.873245</v>
      </c>
      <c r="C39" s="4">
        <v>299.985352</v>
      </c>
      <c r="D39" s="4">
        <f t="shared" si="2"/>
        <v>22.8158239414899</v>
      </c>
      <c r="E39" s="4">
        <v>23.811098</v>
      </c>
    </row>
    <row r="40" spans="1:5">
      <c r="A40" s="7"/>
      <c r="B40" s="4">
        <v>235.738998</v>
      </c>
      <c r="C40" s="4">
        <v>350.012817</v>
      </c>
      <c r="D40" s="4">
        <f t="shared" si="2"/>
        <v>22.7965030145224</v>
      </c>
      <c r="E40" s="4">
        <v>23.910492</v>
      </c>
    </row>
    <row r="41" spans="1:5">
      <c r="A41" s="7"/>
      <c r="B41" s="4">
        <v>310.285187</v>
      </c>
      <c r="C41" s="4">
        <v>400.006134</v>
      </c>
      <c r="D41" s="4">
        <f t="shared" si="2"/>
        <v>22.708378780799</v>
      </c>
      <c r="E41" s="4">
        <v>24.092901</v>
      </c>
    </row>
    <row r="42" spans="1:5">
      <c r="A42" s="7"/>
      <c r="B42" s="4">
        <v>391.847443</v>
      </c>
      <c r="C42" s="4">
        <v>450.017883</v>
      </c>
      <c r="D42" s="4">
        <f t="shared" si="2"/>
        <v>22.7337596278578</v>
      </c>
      <c r="E42" s="4">
        <v>24.449192</v>
      </c>
    </row>
    <row r="43" spans="1:5">
      <c r="A43" s="7"/>
      <c r="B43" s="4">
        <v>480.139191</v>
      </c>
      <c r="C43" s="4">
        <v>499.998932</v>
      </c>
      <c r="D43" s="4">
        <f t="shared" si="2"/>
        <v>22.8184162654513</v>
      </c>
      <c r="E43" s="4">
        <v>24.981022</v>
      </c>
    </row>
    <row r="44" spans="1:5">
      <c r="A44" s="7"/>
      <c r="B44" s="4">
        <v>574.32666</v>
      </c>
      <c r="C44" s="4">
        <v>549.961914</v>
      </c>
      <c r="D44" s="4">
        <f t="shared" si="2"/>
        <v>22.9484377959004</v>
      </c>
      <c r="E44" s="4">
        <v>25.74539</v>
      </c>
    </row>
    <row r="45" spans="1:5">
      <c r="A45" s="7"/>
      <c r="B45" s="4">
        <v>673.730652</v>
      </c>
      <c r="C45" s="4">
        <v>600.056152</v>
      </c>
      <c r="D45" s="4">
        <f t="shared" si="2"/>
        <v>23.1179190910232</v>
      </c>
      <c r="E45" s="4">
        <v>26.589262</v>
      </c>
    </row>
    <row r="46" spans="1:5">
      <c r="A46" s="7"/>
      <c r="B46" s="4">
        <v>773.911316</v>
      </c>
      <c r="C46" s="4">
        <v>649.92218</v>
      </c>
      <c r="D46" s="4">
        <f t="shared" si="2"/>
        <v>23.3623087964018</v>
      </c>
      <c r="E46" s="4">
        <v>27.371887</v>
      </c>
    </row>
    <row r="47" spans="1:5">
      <c r="A47" s="7"/>
      <c r="B47" s="4">
        <v>897.232849</v>
      </c>
      <c r="C47" s="4">
        <v>700.000549</v>
      </c>
      <c r="D47" s="4">
        <f t="shared" si="2"/>
        <v>23.3693050658142</v>
      </c>
      <c r="E47" s="4">
        <v>28.495712</v>
      </c>
    </row>
    <row r="48" spans="1:5">
      <c r="A48" s="7"/>
      <c r="B48" s="4">
        <v>1008.599304</v>
      </c>
      <c r="C48" s="4">
        <v>741.021179</v>
      </c>
      <c r="D48" s="4">
        <f t="shared" si="2"/>
        <v>23.3330380137035</v>
      </c>
      <c r="E48" s="4">
        <v>28.764143</v>
      </c>
    </row>
    <row r="49" spans="1:5">
      <c r="A49" s="7"/>
      <c r="B49" s="8">
        <f>(C49/D48)^2</f>
        <v>1175.53996046698</v>
      </c>
      <c r="C49" s="4">
        <v>800</v>
      </c>
      <c r="D49" s="4"/>
      <c r="E49" s="4"/>
    </row>
    <row r="50" spans="1:5">
      <c r="A50" s="7"/>
      <c r="B50" s="4">
        <v>1500</v>
      </c>
      <c r="C50" s="8">
        <f>SQRT(B50)*D48</f>
        <v>903.684676434981</v>
      </c>
      <c r="D50" s="4"/>
      <c r="E50" s="4"/>
    </row>
    <row r="51" spans="1:5">
      <c r="A51" s="6" t="s">
        <v>20</v>
      </c>
      <c r="B51" s="4">
        <v>15.21373</v>
      </c>
      <c r="C51" s="4">
        <v>99.921104</v>
      </c>
      <c r="D51" s="4">
        <f>C51/SQRT(ABS(B51))</f>
        <v>25.6176549376927</v>
      </c>
      <c r="E51" s="4">
        <v>24.769426</v>
      </c>
    </row>
    <row r="52" spans="1:5">
      <c r="A52" s="7"/>
      <c r="B52" s="4">
        <v>36.762554</v>
      </c>
      <c r="C52" s="4">
        <v>149.948029</v>
      </c>
      <c r="D52" s="4">
        <f t="shared" ref="D52:D64" si="3">C52/SQRT(ABS(B52))</f>
        <v>24.7307862486962</v>
      </c>
      <c r="E52" s="4">
        <v>24.584938</v>
      </c>
    </row>
    <row r="53" spans="1:5">
      <c r="A53" s="7"/>
      <c r="B53" s="4">
        <v>69.829956</v>
      </c>
      <c r="C53" s="4">
        <v>199.973495</v>
      </c>
      <c r="D53" s="4">
        <f t="shared" si="3"/>
        <v>23.9304878770707</v>
      </c>
      <c r="E53" s="4">
        <v>24.40679</v>
      </c>
    </row>
    <row r="54" spans="1:5">
      <c r="A54" s="7"/>
      <c r="B54" s="4">
        <v>114.882607</v>
      </c>
      <c r="C54" s="4">
        <v>249.981842</v>
      </c>
      <c r="D54" s="4">
        <f t="shared" si="3"/>
        <v>23.3228340791923</v>
      </c>
      <c r="E54" s="4">
        <v>24.302414</v>
      </c>
    </row>
    <row r="55" spans="1:5">
      <c r="A55" s="7"/>
      <c r="B55" s="4">
        <v>167.683884</v>
      </c>
      <c r="C55" s="4">
        <v>300.026245</v>
      </c>
      <c r="D55" s="4">
        <f t="shared" si="3"/>
        <v>23.1693358114099</v>
      </c>
      <c r="E55" s="4">
        <v>24.248571</v>
      </c>
    </row>
    <row r="56" spans="1:5">
      <c r="A56" s="7"/>
      <c r="B56" s="4">
        <v>228.168747</v>
      </c>
      <c r="C56" s="4">
        <v>350.009766</v>
      </c>
      <c r="D56" s="4">
        <f t="shared" si="3"/>
        <v>23.171389817568</v>
      </c>
      <c r="E56" s="4">
        <v>24.258389</v>
      </c>
    </row>
    <row r="57" spans="1:5">
      <c r="A57" s="7"/>
      <c r="B57" s="4">
        <v>299.777832</v>
      </c>
      <c r="C57" s="4">
        <v>399.993927</v>
      </c>
      <c r="D57" s="4">
        <f t="shared" si="3"/>
        <v>23.1022160156405</v>
      </c>
      <c r="E57" s="4">
        <v>24.395926</v>
      </c>
    </row>
    <row r="58" spans="1:5">
      <c r="A58" s="7"/>
      <c r="B58" s="4">
        <v>377.166016</v>
      </c>
      <c r="C58" s="4">
        <v>450.005768</v>
      </c>
      <c r="D58" s="4">
        <f t="shared" si="3"/>
        <v>23.1713748648419</v>
      </c>
      <c r="E58" s="4">
        <v>24.777056</v>
      </c>
    </row>
    <row r="59" spans="1:5">
      <c r="A59" s="7"/>
      <c r="B59" s="4">
        <v>459.795929</v>
      </c>
      <c r="C59" s="4">
        <v>499.958374</v>
      </c>
      <c r="D59" s="4">
        <f t="shared" si="3"/>
        <v>23.3158517935541</v>
      </c>
      <c r="E59" s="4">
        <v>25.358891</v>
      </c>
    </row>
    <row r="60" spans="1:5">
      <c r="A60" s="7"/>
      <c r="B60" s="4">
        <v>550.214294</v>
      </c>
      <c r="C60" s="4">
        <v>550.023621</v>
      </c>
      <c r="D60" s="4">
        <f t="shared" si="3"/>
        <v>23.4485183769982</v>
      </c>
      <c r="E60" s="4">
        <v>26.03899</v>
      </c>
    </row>
    <row r="61" spans="1:5">
      <c r="A61" s="7"/>
      <c r="B61" s="4">
        <v>644.74823</v>
      </c>
      <c r="C61" s="4">
        <v>599.941956</v>
      </c>
      <c r="D61" s="4">
        <f t="shared" si="3"/>
        <v>23.6273032521614</v>
      </c>
      <c r="E61" s="4">
        <v>26.842525</v>
      </c>
    </row>
    <row r="62" spans="1:5">
      <c r="A62" s="7"/>
      <c r="B62" s="4">
        <v>743.044312</v>
      </c>
      <c r="C62" s="4">
        <v>649.984802</v>
      </c>
      <c r="D62" s="4">
        <f t="shared" si="3"/>
        <v>23.8449186459564</v>
      </c>
      <c r="E62" s="4">
        <v>27.870068</v>
      </c>
    </row>
    <row r="63" spans="1:5">
      <c r="A63" s="7"/>
      <c r="B63" s="4">
        <v>853.662598</v>
      </c>
      <c r="C63" s="4">
        <v>699.914917</v>
      </c>
      <c r="D63" s="4">
        <f t="shared" si="3"/>
        <v>23.9553280533104</v>
      </c>
      <c r="E63" s="4">
        <v>28.896076</v>
      </c>
    </row>
    <row r="64" spans="1:5">
      <c r="A64" s="7"/>
      <c r="B64" s="4">
        <v>944.031067</v>
      </c>
      <c r="C64" s="4">
        <v>740.920898</v>
      </c>
      <c r="D64" s="4">
        <f t="shared" si="3"/>
        <v>24.1145244076649</v>
      </c>
      <c r="E64" s="4">
        <v>29.258152</v>
      </c>
    </row>
    <row r="65" spans="1:5">
      <c r="A65" s="7"/>
      <c r="B65" s="8">
        <f>(C65/D64)^2</f>
        <v>1100.58242108296</v>
      </c>
      <c r="C65" s="4">
        <v>800</v>
      </c>
      <c r="D65" s="4"/>
      <c r="E65" s="4"/>
    </row>
    <row r="66" spans="1:5">
      <c r="A66" s="7"/>
      <c r="B66" s="4">
        <v>1500</v>
      </c>
      <c r="C66" s="8">
        <f>SQRT(B66)*D64</f>
        <v>933.951514325986</v>
      </c>
      <c r="D66" s="4"/>
      <c r="E66" s="4"/>
    </row>
    <row r="67" spans="1:5">
      <c r="A67" s="6" t="s">
        <v>20</v>
      </c>
      <c r="B67" s="4">
        <v>15.122724</v>
      </c>
      <c r="C67" s="4">
        <v>99.92308</v>
      </c>
      <c r="D67" s="4">
        <f>C67/SQRT(ABS(B67))</f>
        <v>25.6951288075677</v>
      </c>
      <c r="E67" s="4">
        <v>27.049633</v>
      </c>
    </row>
    <row r="68" spans="1:5">
      <c r="A68" s="7"/>
      <c r="B68" s="4">
        <v>36.589993</v>
      </c>
      <c r="C68" s="4">
        <v>149.947708</v>
      </c>
      <c r="D68" s="4">
        <f t="shared" ref="D68:D80" si="4">C68/SQRT(ABS(B68))</f>
        <v>24.7889806580188</v>
      </c>
      <c r="E68" s="4">
        <v>26.367493</v>
      </c>
    </row>
    <row r="69" spans="1:5">
      <c r="A69" s="7"/>
      <c r="B69" s="4">
        <v>69.33239</v>
      </c>
      <c r="C69" s="4">
        <v>200.013901</v>
      </c>
      <c r="D69" s="4">
        <f t="shared" si="4"/>
        <v>24.0210559398903</v>
      </c>
      <c r="E69" s="4">
        <v>25.779915</v>
      </c>
    </row>
    <row r="70" spans="1:5">
      <c r="A70" s="7"/>
      <c r="B70" s="4">
        <v>113.793335</v>
      </c>
      <c r="C70" s="4">
        <v>250.020386</v>
      </c>
      <c r="D70" s="4">
        <f t="shared" si="4"/>
        <v>23.4378088766407</v>
      </c>
      <c r="E70" s="4">
        <v>25.308371</v>
      </c>
    </row>
    <row r="71" spans="1:5">
      <c r="A71" s="7"/>
      <c r="B71" s="4">
        <v>166.05571</v>
      </c>
      <c r="C71" s="4">
        <v>300.00119</v>
      </c>
      <c r="D71" s="4">
        <f t="shared" si="4"/>
        <v>23.2807019309747</v>
      </c>
      <c r="E71" s="4">
        <v>25.019884</v>
      </c>
    </row>
    <row r="72" spans="1:5">
      <c r="A72" s="7"/>
      <c r="B72" s="4">
        <v>225.290634</v>
      </c>
      <c r="C72" s="4">
        <v>350.009491</v>
      </c>
      <c r="D72" s="4">
        <f t="shared" si="4"/>
        <v>23.3189103310292</v>
      </c>
      <c r="E72" s="4">
        <v>24.910339</v>
      </c>
    </row>
    <row r="73" spans="1:5">
      <c r="A73" s="7"/>
      <c r="B73" s="4">
        <v>294.969818</v>
      </c>
      <c r="C73" s="4">
        <v>399.97522</v>
      </c>
      <c r="D73" s="4">
        <f t="shared" si="4"/>
        <v>23.2886490252287</v>
      </c>
      <c r="E73" s="4">
        <v>24.928164</v>
      </c>
    </row>
    <row r="74" spans="1:5">
      <c r="A74" s="7"/>
      <c r="B74" s="4">
        <v>370.95105</v>
      </c>
      <c r="C74" s="4">
        <v>449.961121</v>
      </c>
      <c r="D74" s="4">
        <f t="shared" si="4"/>
        <v>23.3623587010266</v>
      </c>
      <c r="E74" s="4">
        <v>25.198519</v>
      </c>
    </row>
    <row r="75" spans="1:5">
      <c r="A75" s="7"/>
      <c r="B75" s="4">
        <v>451.58432</v>
      </c>
      <c r="C75" s="4">
        <v>499.985413</v>
      </c>
      <c r="D75" s="4">
        <f t="shared" si="4"/>
        <v>23.528156871218</v>
      </c>
      <c r="E75" s="4">
        <v>25.689167</v>
      </c>
    </row>
    <row r="76" spans="1:5">
      <c r="A76" s="7"/>
      <c r="B76" s="4">
        <v>539.633972</v>
      </c>
      <c r="C76" s="4">
        <v>550.041504</v>
      </c>
      <c r="D76" s="4">
        <f t="shared" si="4"/>
        <v>23.6780438081051</v>
      </c>
      <c r="E76" s="4">
        <v>26.392103</v>
      </c>
    </row>
    <row r="77" spans="1:5">
      <c r="A77" s="7"/>
      <c r="B77" s="4">
        <v>632.085693</v>
      </c>
      <c r="C77" s="4">
        <v>599.961426</v>
      </c>
      <c r="D77" s="4">
        <f t="shared" si="4"/>
        <v>23.8635663560281</v>
      </c>
      <c r="E77" s="4">
        <v>27.219515</v>
      </c>
    </row>
    <row r="78" spans="1:5">
      <c r="A78" s="7"/>
      <c r="B78" s="4">
        <v>727.108154</v>
      </c>
      <c r="C78" s="4">
        <v>650.074524</v>
      </c>
      <c r="D78" s="4">
        <f t="shared" si="4"/>
        <v>24.1081363552632</v>
      </c>
      <c r="E78" s="4">
        <v>28.075294</v>
      </c>
    </row>
    <row r="79" spans="1:5">
      <c r="A79" s="7"/>
      <c r="B79" s="4">
        <v>835.030823</v>
      </c>
      <c r="C79" s="4">
        <v>699.992249</v>
      </c>
      <c r="D79" s="4">
        <f t="shared" si="4"/>
        <v>24.223783581302</v>
      </c>
      <c r="E79" s="4">
        <v>29.077116</v>
      </c>
    </row>
    <row r="80" spans="1:5">
      <c r="A80" s="7"/>
      <c r="B80" s="4">
        <v>954.078857</v>
      </c>
      <c r="C80" s="4">
        <v>742.074463</v>
      </c>
      <c r="D80" s="4">
        <f t="shared" si="4"/>
        <v>24.0245549179969</v>
      </c>
      <c r="E80" s="4">
        <v>29.534721</v>
      </c>
    </row>
    <row r="81" spans="1:5">
      <c r="A81" s="7"/>
      <c r="B81" s="8">
        <f>(C81/D80)^2</f>
        <v>1108.84099209829</v>
      </c>
      <c r="C81" s="4">
        <v>800</v>
      </c>
      <c r="D81" s="4"/>
      <c r="E81" s="4"/>
    </row>
    <row r="82" spans="1:5">
      <c r="A82" s="7"/>
      <c r="B82" s="4">
        <v>1500</v>
      </c>
      <c r="C82" s="8">
        <f>SQRT(B82)*D80</f>
        <v>930.467010974475</v>
      </c>
      <c r="D82" s="4"/>
      <c r="E82" s="4"/>
    </row>
    <row r="83" spans="1:5">
      <c r="A83" s="6" t="s">
        <v>20</v>
      </c>
      <c r="B83" s="4">
        <v>14.633059</v>
      </c>
      <c r="C83" s="4">
        <v>99.942131</v>
      </c>
      <c r="D83" s="4">
        <f>C83/SQRT(ABS(B83))</f>
        <v>26.1264885444573</v>
      </c>
      <c r="E83" s="4">
        <v>23.407967</v>
      </c>
    </row>
    <row r="84" spans="1:5">
      <c r="A84" s="7"/>
      <c r="B84" s="4">
        <v>35.255081</v>
      </c>
      <c r="C84" s="4">
        <v>149.950897</v>
      </c>
      <c r="D84" s="4">
        <f t="shared" ref="D84:D96" si="5">C84/SQRT(ABS(B84))</f>
        <v>25.2544671476918</v>
      </c>
      <c r="E84" s="4">
        <v>23.403919</v>
      </c>
    </row>
    <row r="85" spans="1:5">
      <c r="A85" s="7"/>
      <c r="B85" s="4">
        <v>66.987038</v>
      </c>
      <c r="C85" s="4">
        <v>199.99408</v>
      </c>
      <c r="D85" s="4">
        <f t="shared" si="5"/>
        <v>24.4355294240676</v>
      </c>
      <c r="E85" s="4">
        <v>23.423401</v>
      </c>
    </row>
    <row r="86" spans="1:5">
      <c r="A86" s="7"/>
      <c r="B86" s="4">
        <v>109.920143</v>
      </c>
      <c r="C86" s="4">
        <v>250.00943</v>
      </c>
      <c r="D86" s="4">
        <f t="shared" si="5"/>
        <v>23.8461212347375</v>
      </c>
      <c r="E86" s="4">
        <v>23.485867</v>
      </c>
    </row>
    <row r="87" spans="1:5">
      <c r="A87" s="7"/>
      <c r="B87" s="4">
        <v>159.539459</v>
      </c>
      <c r="C87" s="4">
        <v>299.998657</v>
      </c>
      <c r="D87" s="4">
        <f t="shared" si="5"/>
        <v>23.7511833912769</v>
      </c>
      <c r="E87" s="4">
        <v>23.585815</v>
      </c>
    </row>
    <row r="88" spans="1:5">
      <c r="A88" s="7"/>
      <c r="B88" s="4">
        <v>215.110336</v>
      </c>
      <c r="C88" s="4">
        <v>349.964203</v>
      </c>
      <c r="D88" s="4">
        <f t="shared" si="5"/>
        <v>23.8612386487993</v>
      </c>
      <c r="E88" s="4">
        <v>23.735003</v>
      </c>
    </row>
    <row r="89" spans="1:5">
      <c r="A89" s="7"/>
      <c r="B89" s="4">
        <v>280.711761</v>
      </c>
      <c r="C89" s="4">
        <v>399.996033</v>
      </c>
      <c r="D89" s="4">
        <f t="shared" si="5"/>
        <v>23.8740104622748</v>
      </c>
      <c r="E89" s="4">
        <v>24.003546</v>
      </c>
    </row>
    <row r="90" spans="1:5">
      <c r="A90" s="7"/>
      <c r="B90" s="4">
        <v>352.013123</v>
      </c>
      <c r="C90" s="4">
        <v>449.980621</v>
      </c>
      <c r="D90" s="4">
        <f t="shared" si="5"/>
        <v>23.983600620697</v>
      </c>
      <c r="E90" s="4">
        <v>24.504255</v>
      </c>
    </row>
    <row r="91" spans="1:5">
      <c r="A91" s="7"/>
      <c r="B91" s="4">
        <v>429.872192</v>
      </c>
      <c r="C91" s="4">
        <v>499.962677</v>
      </c>
      <c r="D91" s="4">
        <f t="shared" si="5"/>
        <v>24.1139251657194</v>
      </c>
      <c r="E91" s="4">
        <v>25.078342</v>
      </c>
    </row>
    <row r="92" spans="1:5">
      <c r="A92" s="7"/>
      <c r="B92" s="4">
        <v>514.349915</v>
      </c>
      <c r="C92" s="4">
        <v>550.026917</v>
      </c>
      <c r="D92" s="4">
        <f t="shared" si="5"/>
        <v>24.2523935563928</v>
      </c>
      <c r="E92" s="4">
        <v>25.782402</v>
      </c>
    </row>
    <row r="93" spans="1:5">
      <c r="A93" s="7"/>
      <c r="B93" s="4">
        <v>602.932495</v>
      </c>
      <c r="C93" s="4">
        <v>599.953369</v>
      </c>
      <c r="D93" s="4">
        <f t="shared" si="5"/>
        <v>24.4333575883898</v>
      </c>
      <c r="E93" s="4">
        <v>26.576284</v>
      </c>
    </row>
    <row r="94" spans="1:5">
      <c r="A94" s="7"/>
      <c r="B94" s="4">
        <v>693.749939</v>
      </c>
      <c r="C94" s="4">
        <v>650.02301</v>
      </c>
      <c r="D94" s="4">
        <f t="shared" si="5"/>
        <v>24.6789825795702</v>
      </c>
      <c r="E94" s="4">
        <v>27.432177</v>
      </c>
    </row>
    <row r="95" spans="1:5">
      <c r="A95" s="7"/>
      <c r="B95" s="4">
        <v>794.735535</v>
      </c>
      <c r="C95" s="4">
        <v>699.927612</v>
      </c>
      <c r="D95" s="4">
        <f t="shared" si="5"/>
        <v>24.8280042269544</v>
      </c>
      <c r="E95" s="4">
        <v>28.428526</v>
      </c>
    </row>
    <row r="96" spans="1:5">
      <c r="A96" s="7"/>
      <c r="B96" s="4">
        <v>817.799988</v>
      </c>
      <c r="C96" s="4">
        <v>742.238403</v>
      </c>
      <c r="D96" s="4">
        <f t="shared" si="5"/>
        <v>25.9549305314898</v>
      </c>
      <c r="E96" s="4">
        <v>28.439888</v>
      </c>
    </row>
    <row r="97" spans="1:5">
      <c r="A97" s="7"/>
      <c r="B97" s="8">
        <f>(C97/D96)^2</f>
        <v>950.036371623323</v>
      </c>
      <c r="C97" s="4">
        <v>800</v>
      </c>
      <c r="D97" s="4"/>
      <c r="E97" s="4"/>
    </row>
    <row r="98" spans="1:5">
      <c r="A98" s="7"/>
      <c r="B98" s="4">
        <v>1500</v>
      </c>
      <c r="C98" s="8">
        <f>SQRT(B98)*D96</f>
        <v>1005.2301370043</v>
      </c>
      <c r="D98" s="4"/>
      <c r="E98" s="4"/>
    </row>
  </sheetData>
  <mergeCells count="6">
    <mergeCell ref="A3:A18"/>
    <mergeCell ref="A19:A34"/>
    <mergeCell ref="A35:A50"/>
    <mergeCell ref="A51:A66"/>
    <mergeCell ref="A67:A82"/>
    <mergeCell ref="A83:A98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"/>
  <sheetViews>
    <sheetView workbookViewId="0">
      <selection activeCell="F29" sqref="F29"/>
    </sheetView>
  </sheetViews>
  <sheetFormatPr defaultColWidth="9" defaultRowHeight="13.5"/>
  <cols>
    <col min="1" max="9" width="12.6333333333333" customWidth="1"/>
  </cols>
  <sheetData>
    <row r="1" spans="1:4">
      <c r="A1" s="1" t="s">
        <v>28</v>
      </c>
      <c r="B1" s="2" t="s">
        <v>37</v>
      </c>
      <c r="C1" s="1" t="s">
        <v>30</v>
      </c>
      <c r="D1" s="3" t="s">
        <v>38</v>
      </c>
    </row>
    <row r="2" spans="1:9">
      <c r="A2" s="4" t="s">
        <v>0</v>
      </c>
      <c r="B2" s="4" t="s">
        <v>13</v>
      </c>
      <c r="C2" s="4" t="s">
        <v>7</v>
      </c>
      <c r="D2" s="4" t="s">
        <v>18</v>
      </c>
      <c r="E2" s="5" t="s">
        <v>39</v>
      </c>
      <c r="F2" s="4" t="s">
        <v>19</v>
      </c>
      <c r="G2" s="4" t="s">
        <v>7</v>
      </c>
      <c r="H2" s="4" t="s">
        <v>18</v>
      </c>
      <c r="I2" s="9" t="s">
        <v>39</v>
      </c>
    </row>
    <row r="3" spans="1:9">
      <c r="A3" s="6" t="s">
        <v>40</v>
      </c>
      <c r="B3" s="4"/>
      <c r="C3" s="4"/>
      <c r="D3" s="4" t="e">
        <f>#REF!/SQRT(ABS(#REF!))</f>
        <v>#REF!</v>
      </c>
      <c r="E3" s="4"/>
      <c r="F3" s="4"/>
      <c r="G3" s="4"/>
      <c r="H3" s="4" t="e">
        <f>G3/SQRT(ABS(F3))</f>
        <v>#DIV/0!</v>
      </c>
      <c r="I3" s="4"/>
    </row>
    <row r="4" spans="1:9">
      <c r="A4" s="7"/>
      <c r="B4" s="4"/>
      <c r="C4" s="4"/>
      <c r="D4" s="4" t="e">
        <f>#REF!/SQRT(ABS(#REF!))</f>
        <v>#REF!</v>
      </c>
      <c r="E4" s="4"/>
      <c r="F4" s="4"/>
      <c r="G4" s="4"/>
      <c r="H4" s="4" t="e">
        <f t="shared" ref="H4:H16" si="0">G4/SQRT(ABS(F4))</f>
        <v>#DIV/0!</v>
      </c>
      <c r="I4" s="4"/>
    </row>
    <row r="5" spans="1:9">
      <c r="A5" s="7"/>
      <c r="B5" s="4"/>
      <c r="C5" s="4"/>
      <c r="D5" s="4" t="e">
        <f>#REF!/SQRT(ABS(#REF!))</f>
        <v>#REF!</v>
      </c>
      <c r="E5" s="4"/>
      <c r="F5" s="4"/>
      <c r="G5" s="4"/>
      <c r="H5" s="4" t="e">
        <f t="shared" si="0"/>
        <v>#DIV/0!</v>
      </c>
      <c r="I5" s="4"/>
    </row>
    <row r="6" spans="1:9">
      <c r="A6" s="7"/>
      <c r="B6" s="4"/>
      <c r="C6" s="4"/>
      <c r="D6" s="4" t="e">
        <f>#REF!/SQRT(ABS(#REF!))</f>
        <v>#REF!</v>
      </c>
      <c r="E6" s="4"/>
      <c r="F6" s="4"/>
      <c r="G6" s="4"/>
      <c r="H6" s="4" t="e">
        <f t="shared" si="0"/>
        <v>#DIV/0!</v>
      </c>
      <c r="I6" s="4"/>
    </row>
    <row r="7" spans="1:9">
      <c r="A7" s="7"/>
      <c r="B7" s="4"/>
      <c r="C7" s="4"/>
      <c r="D7" s="4" t="e">
        <f>#REF!/SQRT(ABS(#REF!))</f>
        <v>#REF!</v>
      </c>
      <c r="E7" s="4"/>
      <c r="F7" s="4"/>
      <c r="G7" s="4"/>
      <c r="H7" s="4" t="e">
        <f t="shared" si="0"/>
        <v>#DIV/0!</v>
      </c>
      <c r="I7" s="4"/>
    </row>
    <row r="8" spans="1:9">
      <c r="A8" s="7"/>
      <c r="B8" s="4"/>
      <c r="C8" s="4"/>
      <c r="D8" s="4" t="e">
        <f>#REF!/SQRT(ABS(#REF!))</f>
        <v>#REF!</v>
      </c>
      <c r="E8" s="4"/>
      <c r="F8" s="4"/>
      <c r="G8" s="4"/>
      <c r="H8" s="4" t="e">
        <f t="shared" si="0"/>
        <v>#DIV/0!</v>
      </c>
      <c r="I8" s="4"/>
    </row>
    <row r="9" spans="1:9">
      <c r="A9" s="7"/>
      <c r="B9" s="4"/>
      <c r="C9" s="4"/>
      <c r="D9" s="4" t="e">
        <f>#REF!/SQRT(ABS(#REF!))</f>
        <v>#REF!</v>
      </c>
      <c r="E9" s="4"/>
      <c r="F9" s="4"/>
      <c r="G9" s="4"/>
      <c r="H9" s="4" t="e">
        <f t="shared" si="0"/>
        <v>#DIV/0!</v>
      </c>
      <c r="I9" s="4"/>
    </row>
    <row r="10" spans="1:9">
      <c r="A10" s="7"/>
      <c r="B10" s="4"/>
      <c r="C10" s="4"/>
      <c r="D10" s="4" t="e">
        <f>#REF!/SQRT(ABS(#REF!))</f>
        <v>#REF!</v>
      </c>
      <c r="E10" s="4"/>
      <c r="F10" s="4"/>
      <c r="G10" s="4"/>
      <c r="H10" s="4" t="e">
        <f t="shared" si="0"/>
        <v>#DIV/0!</v>
      </c>
      <c r="I10" s="4"/>
    </row>
    <row r="11" spans="1:9">
      <c r="A11" s="7"/>
      <c r="B11" s="4"/>
      <c r="C11" s="4"/>
      <c r="D11" s="4" t="e">
        <f>#REF!/SQRT(ABS(#REF!))</f>
        <v>#REF!</v>
      </c>
      <c r="E11" s="4"/>
      <c r="F11" s="4"/>
      <c r="G11" s="4"/>
      <c r="H11" s="4" t="e">
        <f t="shared" si="0"/>
        <v>#DIV/0!</v>
      </c>
      <c r="I11" s="4"/>
    </row>
    <row r="12" spans="1:9">
      <c r="A12" s="7"/>
      <c r="B12" s="4"/>
      <c r="C12" s="4"/>
      <c r="D12" s="4" t="e">
        <f>#REF!/SQRT(ABS(#REF!))</f>
        <v>#REF!</v>
      </c>
      <c r="E12" s="4"/>
      <c r="F12" s="4"/>
      <c r="G12" s="4"/>
      <c r="H12" s="4" t="e">
        <f t="shared" si="0"/>
        <v>#DIV/0!</v>
      </c>
      <c r="I12" s="4"/>
    </row>
    <row r="13" spans="1:9">
      <c r="A13" s="7"/>
      <c r="B13" s="4"/>
      <c r="C13" s="4"/>
      <c r="D13" s="4" t="e">
        <f>#REF!/SQRT(ABS(#REF!))</f>
        <v>#REF!</v>
      </c>
      <c r="E13" s="4"/>
      <c r="F13" s="4"/>
      <c r="G13" s="4"/>
      <c r="H13" s="4" t="e">
        <f t="shared" si="0"/>
        <v>#DIV/0!</v>
      </c>
      <c r="I13" s="4"/>
    </row>
    <row r="14" spans="1:9">
      <c r="A14" s="7"/>
      <c r="B14" s="4"/>
      <c r="C14" s="4"/>
      <c r="D14" s="4" t="e">
        <f>#REF!/SQRT(ABS(#REF!))</f>
        <v>#REF!</v>
      </c>
      <c r="E14" s="4"/>
      <c r="F14" s="4"/>
      <c r="G14" s="4"/>
      <c r="H14" s="4" t="e">
        <f t="shared" si="0"/>
        <v>#DIV/0!</v>
      </c>
      <c r="I14" s="4"/>
    </row>
    <row r="15" spans="1:9">
      <c r="A15" s="7"/>
      <c r="B15" s="4"/>
      <c r="C15" s="4"/>
      <c r="D15" s="4" t="e">
        <f>#REF!/SQRT(ABS(#REF!))</f>
        <v>#REF!</v>
      </c>
      <c r="E15" s="4"/>
      <c r="F15" s="4"/>
      <c r="G15" s="4"/>
      <c r="H15" s="4" t="e">
        <f t="shared" si="0"/>
        <v>#DIV/0!</v>
      </c>
      <c r="I15" s="4"/>
    </row>
    <row r="16" spans="1:9">
      <c r="A16" s="7"/>
      <c r="B16" s="4"/>
      <c r="C16" s="4"/>
      <c r="D16" s="4" t="e">
        <f>#REF!/SQRT(ABS(#REF!))</f>
        <v>#REF!</v>
      </c>
      <c r="E16" s="4"/>
      <c r="F16" s="4"/>
      <c r="G16" s="4"/>
      <c r="H16" s="4" t="e">
        <f t="shared" si="0"/>
        <v>#DIV/0!</v>
      </c>
      <c r="I16" s="4"/>
    </row>
    <row r="17" spans="1:9">
      <c r="A17" s="7"/>
      <c r="B17" s="8" t="e">
        <f>(C17/D16)^2</f>
        <v>#REF!</v>
      </c>
      <c r="C17" s="4">
        <v>800</v>
      </c>
      <c r="D17" s="4"/>
      <c r="E17" s="4"/>
      <c r="F17" s="8" t="e">
        <f>(G17/H16)^2</f>
        <v>#DIV/0!</v>
      </c>
      <c r="G17" s="4">
        <v>800</v>
      </c>
      <c r="H17" s="4"/>
      <c r="I17" s="4"/>
    </row>
    <row r="18" spans="1:9">
      <c r="A18" s="7"/>
      <c r="B18" s="4">
        <v>1500</v>
      </c>
      <c r="C18" s="8" t="e">
        <f>SQRT(B18)*D16</f>
        <v>#REF!</v>
      </c>
      <c r="D18" s="4"/>
      <c r="E18" s="4"/>
      <c r="F18" s="4">
        <v>1500</v>
      </c>
      <c r="G18" s="8" t="e">
        <f>SQRT(F18)*H16</f>
        <v>#DIV/0!</v>
      </c>
      <c r="H18" s="4"/>
      <c r="I18" s="4"/>
    </row>
    <row r="19" spans="1:9">
      <c r="A19" s="6" t="s">
        <v>41</v>
      </c>
      <c r="B19" s="4">
        <v>15.118082</v>
      </c>
      <c r="C19" s="4">
        <v>99.914047</v>
      </c>
      <c r="D19" s="4">
        <f>C19/SQRT(ABS(B19))</f>
        <v>25.6967501591456</v>
      </c>
      <c r="E19" s="4">
        <v>29.941566</v>
      </c>
      <c r="F19" s="4"/>
      <c r="G19" s="4"/>
      <c r="H19" s="4" t="e">
        <f>G19/SQRT(ABS(F19))</f>
        <v>#DIV/0!</v>
      </c>
      <c r="I19" s="4"/>
    </row>
    <row r="20" spans="1:9">
      <c r="A20" s="7"/>
      <c r="B20" s="4">
        <v>36.433735</v>
      </c>
      <c r="C20" s="4">
        <v>149.958389</v>
      </c>
      <c r="D20" s="4">
        <f t="shared" ref="D20:D32" si="1">C20/SQRT(ABS(B20))</f>
        <v>24.8438511518447</v>
      </c>
      <c r="E20" s="4">
        <v>29.543514</v>
      </c>
      <c r="F20" s="4"/>
      <c r="G20" s="4"/>
      <c r="H20" s="4" t="e">
        <f t="shared" ref="H20:H32" si="2">G20/SQRT(ABS(F20))</f>
        <v>#DIV/0!</v>
      </c>
      <c r="I20" s="4"/>
    </row>
    <row r="21" spans="1:9">
      <c r="A21" s="7"/>
      <c r="B21" s="4">
        <v>67.228035</v>
      </c>
      <c r="C21" s="4">
        <v>199.989899</v>
      </c>
      <c r="D21" s="4">
        <f t="shared" si="1"/>
        <v>24.3911823102347</v>
      </c>
      <c r="E21" s="4">
        <v>29.257206</v>
      </c>
      <c r="F21" s="4"/>
      <c r="G21" s="4"/>
      <c r="H21" s="4" t="e">
        <f t="shared" si="2"/>
        <v>#DIV/0!</v>
      </c>
      <c r="I21" s="4"/>
    </row>
    <row r="22" spans="1:9">
      <c r="A22" s="7"/>
      <c r="B22" s="4">
        <v>110.229141</v>
      </c>
      <c r="C22" s="4">
        <v>249.987411</v>
      </c>
      <c r="D22" s="4">
        <f t="shared" si="1"/>
        <v>23.81057741192</v>
      </c>
      <c r="E22" s="4">
        <v>29.053642</v>
      </c>
      <c r="F22" s="4"/>
      <c r="G22" s="4"/>
      <c r="H22" s="4" t="e">
        <f t="shared" si="2"/>
        <v>#DIV/0!</v>
      </c>
      <c r="I22" s="4"/>
    </row>
    <row r="23" spans="1:9">
      <c r="A23" s="7"/>
      <c r="B23" s="4">
        <v>161.470245</v>
      </c>
      <c r="C23" s="4">
        <v>300.022949</v>
      </c>
      <c r="D23" s="4">
        <f t="shared" si="1"/>
        <v>23.6106652258122</v>
      </c>
      <c r="E23" s="4">
        <v>28.992994</v>
      </c>
      <c r="F23" s="4"/>
      <c r="G23" s="4"/>
      <c r="H23" s="4" t="e">
        <f t="shared" si="2"/>
        <v>#DIV/0!</v>
      </c>
      <c r="I23" s="4"/>
    </row>
    <row r="24" spans="1:9">
      <c r="A24" s="7"/>
      <c r="B24" s="4">
        <v>222.154129</v>
      </c>
      <c r="C24" s="4">
        <v>349.966492</v>
      </c>
      <c r="D24" s="4">
        <f t="shared" si="1"/>
        <v>23.4800636290714</v>
      </c>
      <c r="E24" s="4">
        <v>29.022217</v>
      </c>
      <c r="F24" s="4"/>
      <c r="G24" s="4"/>
      <c r="H24" s="4" t="e">
        <f t="shared" si="2"/>
        <v>#DIV/0!</v>
      </c>
      <c r="I24" s="4"/>
    </row>
    <row r="25" spans="1:9">
      <c r="A25" s="7"/>
      <c r="B25" s="4">
        <v>296.132996</v>
      </c>
      <c r="C25" s="4">
        <v>399.969452</v>
      </c>
      <c r="D25" s="4">
        <f t="shared" si="1"/>
        <v>23.2425312084525</v>
      </c>
      <c r="E25" s="4">
        <v>29.222668</v>
      </c>
      <c r="F25" s="4"/>
      <c r="G25" s="4"/>
      <c r="H25" s="4" t="e">
        <f t="shared" si="2"/>
        <v>#DIV/0!</v>
      </c>
      <c r="I25" s="4"/>
    </row>
    <row r="26" spans="1:9">
      <c r="A26" s="7"/>
      <c r="B26" s="4">
        <v>374.86554</v>
      </c>
      <c r="C26" s="4">
        <v>449.958344</v>
      </c>
      <c r="D26" s="4">
        <f t="shared" si="1"/>
        <v>23.2399157963059</v>
      </c>
      <c r="E26" s="4">
        <v>29.548155</v>
      </c>
      <c r="F26" s="4"/>
      <c r="G26" s="4"/>
      <c r="H26" s="4" t="e">
        <f t="shared" si="2"/>
        <v>#DIV/0!</v>
      </c>
      <c r="I26" s="4"/>
    </row>
    <row r="27" spans="1:9">
      <c r="A27" s="7"/>
      <c r="B27" s="4">
        <v>454.301697</v>
      </c>
      <c r="C27" s="4">
        <v>499.977661</v>
      </c>
      <c r="D27" s="4">
        <f t="shared" si="1"/>
        <v>23.4573215396379</v>
      </c>
      <c r="E27" s="4">
        <v>30.010466</v>
      </c>
      <c r="F27" s="4"/>
      <c r="G27" s="4"/>
      <c r="H27" s="4" t="e">
        <f t="shared" si="2"/>
        <v>#DIV/0!</v>
      </c>
      <c r="I27" s="4"/>
    </row>
    <row r="28" spans="1:9">
      <c r="A28" s="7"/>
      <c r="B28" s="4">
        <v>536.19342</v>
      </c>
      <c r="C28" s="4">
        <v>549.969666</v>
      </c>
      <c r="D28" s="4">
        <f t="shared" si="1"/>
        <v>23.7507865276322</v>
      </c>
      <c r="E28" s="4">
        <v>30.524509</v>
      </c>
      <c r="F28" s="4"/>
      <c r="G28" s="4"/>
      <c r="H28" s="4" t="e">
        <f t="shared" si="2"/>
        <v>#DIV/0!</v>
      </c>
      <c r="I28" s="4"/>
    </row>
    <row r="29" spans="1:9">
      <c r="A29" s="7"/>
      <c r="B29" s="4">
        <v>621.811646</v>
      </c>
      <c r="C29" s="4">
        <v>599.999207</v>
      </c>
      <c r="D29" s="4">
        <f t="shared" si="1"/>
        <v>24.0614198111811</v>
      </c>
      <c r="E29" s="4">
        <v>31.017342</v>
      </c>
      <c r="F29" s="4"/>
      <c r="G29" s="4"/>
      <c r="H29" s="4" t="e">
        <f t="shared" si="2"/>
        <v>#DIV/0!</v>
      </c>
      <c r="I29" s="4"/>
    </row>
    <row r="30" spans="1:9">
      <c r="A30" s="7"/>
      <c r="B30" s="4">
        <v>711.550476</v>
      </c>
      <c r="C30" s="4">
        <v>650.009277</v>
      </c>
      <c r="D30" s="4">
        <f t="shared" si="1"/>
        <v>24.367821137025</v>
      </c>
      <c r="E30" s="4">
        <v>31.79517</v>
      </c>
      <c r="F30" s="4"/>
      <c r="G30" s="4"/>
      <c r="H30" s="4" t="e">
        <f t="shared" si="2"/>
        <v>#DIV/0!</v>
      </c>
      <c r="I30" s="4"/>
    </row>
    <row r="31" spans="1:9">
      <c r="A31" s="7"/>
      <c r="B31" s="4">
        <v>810.598816</v>
      </c>
      <c r="C31" s="4">
        <v>699.978516</v>
      </c>
      <c r="D31" s="4">
        <f t="shared" si="1"/>
        <v>24.585651892372</v>
      </c>
      <c r="E31" s="4">
        <v>32.709541</v>
      </c>
      <c r="F31" s="4"/>
      <c r="G31" s="4"/>
      <c r="H31" s="4" t="e">
        <f t="shared" si="2"/>
        <v>#DIV/0!</v>
      </c>
      <c r="I31" s="4"/>
    </row>
    <row r="32" spans="1:9">
      <c r="A32" s="7"/>
      <c r="B32" s="4">
        <v>907.26239</v>
      </c>
      <c r="C32" s="4">
        <v>738.083862</v>
      </c>
      <c r="D32" s="4">
        <f t="shared" si="1"/>
        <v>24.504128191373</v>
      </c>
      <c r="E32" s="4">
        <v>33.856384</v>
      </c>
      <c r="F32" s="4"/>
      <c r="G32" s="4"/>
      <c r="H32" s="4" t="e">
        <f t="shared" si="2"/>
        <v>#DIV/0!</v>
      </c>
      <c r="I32" s="4"/>
    </row>
    <row r="33" spans="1:9">
      <c r="A33" s="7"/>
      <c r="B33" s="8">
        <f>(C33/D32)^2</f>
        <v>1065.8631862762</v>
      </c>
      <c r="C33" s="4">
        <v>800</v>
      </c>
      <c r="D33" s="4"/>
      <c r="E33" s="4"/>
      <c r="F33" s="8" t="e">
        <f>(G33/H32)^2</f>
        <v>#DIV/0!</v>
      </c>
      <c r="G33" s="4">
        <v>800</v>
      </c>
      <c r="H33" s="4"/>
      <c r="I33" s="4"/>
    </row>
    <row r="34" spans="1:9">
      <c r="A34" s="7"/>
      <c r="B34" s="4">
        <v>1500</v>
      </c>
      <c r="C34" s="8">
        <f>SQRT(B34)*D32</f>
        <v>949.040803985194</v>
      </c>
      <c r="D34" s="4"/>
      <c r="E34" s="4"/>
      <c r="F34" s="4">
        <v>1500</v>
      </c>
      <c r="G34" s="8" t="e">
        <f>SQRT(F34)*H32</f>
        <v>#DIV/0!</v>
      </c>
      <c r="H34" s="4"/>
      <c r="I34" s="4"/>
    </row>
    <row r="35" spans="1:9">
      <c r="A35" s="6" t="s">
        <v>42</v>
      </c>
      <c r="B35" s="4">
        <v>14.726241</v>
      </c>
      <c r="C35" s="4">
        <v>99.916725</v>
      </c>
      <c r="D35" s="4">
        <f>C35/SQRT(ABS(B35))</f>
        <v>26.0370776819415</v>
      </c>
      <c r="E35" s="4">
        <v>29.104124</v>
      </c>
      <c r="F35" s="4"/>
      <c r="G35" s="4"/>
      <c r="H35" s="4" t="e">
        <f>G35/SQRT(ABS(F35))</f>
        <v>#DIV/0!</v>
      </c>
      <c r="I35" s="4"/>
    </row>
    <row r="36" spans="1:9">
      <c r="A36" s="7"/>
      <c r="B36" s="4">
        <v>34.870739</v>
      </c>
      <c r="C36" s="4">
        <v>149.959137</v>
      </c>
      <c r="D36" s="4">
        <f t="shared" ref="D36:D48" si="3">C36/SQRT(ABS(B36))</f>
        <v>25.3946573221108</v>
      </c>
      <c r="E36" s="4">
        <v>28.948044</v>
      </c>
      <c r="F36" s="4"/>
      <c r="G36" s="4"/>
      <c r="H36" s="4" t="e">
        <f t="shared" ref="H36:H48" si="4">G36/SQRT(ABS(F36))</f>
        <v>#DIV/0!</v>
      </c>
      <c r="I36" s="4"/>
    </row>
    <row r="37" spans="1:9">
      <c r="A37" s="7"/>
      <c r="B37" s="4">
        <v>64.793037</v>
      </c>
      <c r="C37" s="4">
        <v>199.984955</v>
      </c>
      <c r="D37" s="4">
        <f t="shared" si="3"/>
        <v>24.8446656313761</v>
      </c>
      <c r="E37" s="4">
        <v>28.863926</v>
      </c>
      <c r="F37" s="4"/>
      <c r="G37" s="4"/>
      <c r="H37" s="4" t="e">
        <f t="shared" si="4"/>
        <v>#DIV/0!</v>
      </c>
      <c r="I37" s="4"/>
    </row>
    <row r="38" spans="1:9">
      <c r="A38" s="7"/>
      <c r="B38" s="4">
        <v>105.688538</v>
      </c>
      <c r="C38" s="4">
        <v>250.024521</v>
      </c>
      <c r="D38" s="4">
        <f t="shared" si="3"/>
        <v>24.32028493346</v>
      </c>
      <c r="E38" s="4">
        <v>28.813959</v>
      </c>
      <c r="F38" s="4"/>
      <c r="G38" s="4"/>
      <c r="H38" s="4" t="e">
        <f t="shared" si="4"/>
        <v>#DIV/0!</v>
      </c>
      <c r="I38" s="4"/>
    </row>
    <row r="39" spans="1:9">
      <c r="A39" s="7"/>
      <c r="B39" s="4">
        <v>152.406326</v>
      </c>
      <c r="C39" s="4">
        <v>300.023254</v>
      </c>
      <c r="D39" s="4">
        <f t="shared" si="3"/>
        <v>24.302638123256</v>
      </c>
      <c r="E39" s="4">
        <v>28.811178</v>
      </c>
      <c r="F39" s="4"/>
      <c r="G39" s="4"/>
      <c r="H39" s="4" t="e">
        <f t="shared" si="4"/>
        <v>#DIV/0!</v>
      </c>
      <c r="I39" s="4"/>
    </row>
    <row r="40" spans="1:9">
      <c r="A40" s="7"/>
      <c r="B40" s="4">
        <v>203.479919</v>
      </c>
      <c r="C40" s="4">
        <v>349.971497</v>
      </c>
      <c r="D40" s="4">
        <f t="shared" si="3"/>
        <v>24.5341997682551</v>
      </c>
      <c r="E40" s="4">
        <v>28.888325</v>
      </c>
      <c r="F40" s="4"/>
      <c r="G40" s="4"/>
      <c r="H40" s="4" t="e">
        <f t="shared" si="4"/>
        <v>#DIV/0!</v>
      </c>
      <c r="I40" s="4"/>
    </row>
    <row r="41" spans="1:9">
      <c r="A41" s="7"/>
      <c r="B41" s="4">
        <v>258.040466</v>
      </c>
      <c r="C41" s="4">
        <v>400.001678</v>
      </c>
      <c r="D41" s="4">
        <f t="shared" si="3"/>
        <v>24.9010639956617</v>
      </c>
      <c r="E41" s="4">
        <v>29.090931</v>
      </c>
      <c r="F41" s="4"/>
      <c r="G41" s="4"/>
      <c r="H41" s="4" t="e">
        <f t="shared" si="4"/>
        <v>#DIV/0!</v>
      </c>
      <c r="I41" s="4"/>
    </row>
    <row r="42" spans="1:9">
      <c r="A42" s="7"/>
      <c r="B42" s="4">
        <v>312.639069</v>
      </c>
      <c r="C42" s="4">
        <v>450.005249</v>
      </c>
      <c r="D42" s="4">
        <f t="shared" si="3"/>
        <v>25.4504786847006</v>
      </c>
      <c r="E42" s="4">
        <v>29.358856</v>
      </c>
      <c r="F42" s="4"/>
      <c r="G42" s="4"/>
      <c r="H42" s="4" t="e">
        <f t="shared" si="4"/>
        <v>#DIV/0!</v>
      </c>
      <c r="I42" s="4"/>
    </row>
    <row r="43" spans="1:9">
      <c r="A43" s="7"/>
      <c r="B43" s="4">
        <v>368.456879</v>
      </c>
      <c r="C43" s="4">
        <v>500.004547</v>
      </c>
      <c r="D43" s="4">
        <f t="shared" si="3"/>
        <v>26.0483740256335</v>
      </c>
      <c r="E43" s="4">
        <v>29.671492</v>
      </c>
      <c r="F43" s="4"/>
      <c r="G43" s="4"/>
      <c r="H43" s="4" t="e">
        <f t="shared" si="4"/>
        <v>#DIV/0!</v>
      </c>
      <c r="I43" s="4"/>
    </row>
    <row r="44" spans="1:9">
      <c r="A44" s="7"/>
      <c r="B44" s="4">
        <v>427.257019</v>
      </c>
      <c r="C44" s="4">
        <v>549.980286</v>
      </c>
      <c r="D44" s="4">
        <f t="shared" si="3"/>
        <v>26.6074049561572</v>
      </c>
      <c r="E44" s="4">
        <v>30.093658</v>
      </c>
      <c r="F44" s="4"/>
      <c r="G44" s="4"/>
      <c r="H44" s="4" t="e">
        <f t="shared" si="4"/>
        <v>#DIV/0!</v>
      </c>
      <c r="I44" s="4"/>
    </row>
    <row r="45" spans="1:9">
      <c r="A45" s="7"/>
      <c r="B45" s="4">
        <v>495.019226</v>
      </c>
      <c r="C45" s="4">
        <v>599.939941</v>
      </c>
      <c r="D45" s="4">
        <f t="shared" si="3"/>
        <v>26.9647713910039</v>
      </c>
      <c r="E45" s="4">
        <v>30.350471</v>
      </c>
      <c r="F45" s="4"/>
      <c r="G45" s="4"/>
      <c r="H45" s="4" t="e">
        <f t="shared" si="4"/>
        <v>#DIV/0!</v>
      </c>
      <c r="I45" s="4"/>
    </row>
    <row r="46" spans="1:9">
      <c r="A46" s="7"/>
      <c r="B46" s="4">
        <v>574.658142</v>
      </c>
      <c r="C46" s="4">
        <v>649.964233</v>
      </c>
      <c r="D46" s="4">
        <f t="shared" si="3"/>
        <v>27.1134433931242</v>
      </c>
      <c r="E46" s="4">
        <v>30.82839</v>
      </c>
      <c r="F46" s="4"/>
      <c r="G46" s="4"/>
      <c r="H46" s="4" t="e">
        <f t="shared" si="4"/>
        <v>#DIV/0!</v>
      </c>
      <c r="I46" s="4"/>
    </row>
    <row r="47" spans="1:9">
      <c r="A47" s="7"/>
      <c r="B47" s="4">
        <v>667.477356</v>
      </c>
      <c r="C47" s="4">
        <v>699.955078</v>
      </c>
      <c r="D47" s="4">
        <f t="shared" si="3"/>
        <v>27.0926757992426</v>
      </c>
      <c r="E47" s="4">
        <v>31.168001</v>
      </c>
      <c r="F47" s="4"/>
      <c r="G47" s="4"/>
      <c r="H47" s="4" t="e">
        <f t="shared" si="4"/>
        <v>#DIV/0!</v>
      </c>
      <c r="I47" s="4"/>
    </row>
    <row r="48" spans="1:9">
      <c r="A48" s="7"/>
      <c r="B48" s="4">
        <v>756.008301</v>
      </c>
      <c r="C48" s="4">
        <v>740.427795</v>
      </c>
      <c r="D48" s="4">
        <f t="shared" si="3"/>
        <v>26.9289507078272</v>
      </c>
      <c r="E48" s="4">
        <v>31.523623</v>
      </c>
      <c r="F48" s="4"/>
      <c r="G48" s="4"/>
      <c r="H48" s="4" t="e">
        <f t="shared" si="4"/>
        <v>#DIV/0!</v>
      </c>
      <c r="I48" s="4"/>
    </row>
    <row r="49" spans="1:9">
      <c r="A49" s="7"/>
      <c r="B49" s="8">
        <f>(C49/D48)^2</f>
        <v>882.553641550763</v>
      </c>
      <c r="C49" s="4">
        <v>800</v>
      </c>
      <c r="D49" s="4"/>
      <c r="E49" s="4"/>
      <c r="F49" s="8" t="e">
        <f>(G49/H48)^2</f>
        <v>#DIV/0!</v>
      </c>
      <c r="G49" s="4">
        <v>800</v>
      </c>
      <c r="H49" s="4"/>
      <c r="I49" s="4"/>
    </row>
    <row r="50" spans="1:9">
      <c r="A50" s="7"/>
      <c r="B50" s="4">
        <v>1500</v>
      </c>
      <c r="C50" s="8">
        <f>SQRT(B50)*D48</f>
        <v>1042.95377622255</v>
      </c>
      <c r="D50" s="4"/>
      <c r="E50" s="4"/>
      <c r="F50" s="4">
        <v>1500</v>
      </c>
      <c r="G50" s="8" t="e">
        <f>SQRT(F50)*H48</f>
        <v>#DIV/0!</v>
      </c>
      <c r="H50" s="4"/>
      <c r="I50" s="4"/>
    </row>
  </sheetData>
  <mergeCells count="3">
    <mergeCell ref="A3:A18"/>
    <mergeCell ref="A19:A34"/>
    <mergeCell ref="A35:A50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82"/>
  <sheetViews>
    <sheetView topLeftCell="A52" workbookViewId="0">
      <selection activeCell="L74" sqref="L74"/>
    </sheetView>
  </sheetViews>
  <sheetFormatPr defaultColWidth="9" defaultRowHeight="13.5"/>
  <cols>
    <col min="1" max="1" width="9.26666666666667" customWidth="1"/>
    <col min="2" max="18" width="12.6333333333333" customWidth="1"/>
  </cols>
  <sheetData>
    <row r="1" spans="1:4">
      <c r="A1" s="1" t="s">
        <v>28</v>
      </c>
      <c r="B1" s="2" t="s">
        <v>43</v>
      </c>
      <c r="C1" s="1" t="s">
        <v>30</v>
      </c>
      <c r="D1" s="3" t="s">
        <v>38</v>
      </c>
    </row>
    <row r="2" spans="1:9">
      <c r="A2" s="4" t="s">
        <v>0</v>
      </c>
      <c r="B2" s="4" t="s">
        <v>13</v>
      </c>
      <c r="C2" s="4" t="s">
        <v>7</v>
      </c>
      <c r="D2" s="4" t="s">
        <v>18</v>
      </c>
      <c r="E2" s="5" t="s">
        <v>39</v>
      </c>
      <c r="F2" s="4" t="s">
        <v>19</v>
      </c>
      <c r="G2" s="4" t="s">
        <v>7</v>
      </c>
      <c r="H2" s="4" t="s">
        <v>18</v>
      </c>
      <c r="I2" s="9" t="s">
        <v>39</v>
      </c>
    </row>
    <row r="3" spans="1:9">
      <c r="A3" s="6" t="s">
        <v>40</v>
      </c>
      <c r="B3" s="4"/>
      <c r="C3" s="4"/>
      <c r="D3" s="4" t="e">
        <f>C3/SQRT(ABS(B3))</f>
        <v>#DIV/0!</v>
      </c>
      <c r="E3" s="4"/>
      <c r="F3" s="4"/>
      <c r="G3" s="4"/>
      <c r="H3" s="4" t="e">
        <f>G3/SQRT(ABS(F3))</f>
        <v>#DIV/0!</v>
      </c>
      <c r="I3" s="4"/>
    </row>
    <row r="4" spans="1:9">
      <c r="A4" s="7"/>
      <c r="B4" s="4"/>
      <c r="C4" s="4"/>
      <c r="D4" s="4" t="e">
        <f t="shared" ref="D4:D16" si="0">C4/SQRT(ABS(B4))</f>
        <v>#DIV/0!</v>
      </c>
      <c r="E4" s="4"/>
      <c r="F4" s="4"/>
      <c r="G4" s="4"/>
      <c r="H4" s="4" t="e">
        <f t="shared" ref="H4:H16" si="1">G4/SQRT(ABS(F4))</f>
        <v>#DIV/0!</v>
      </c>
      <c r="I4" s="4"/>
    </row>
    <row r="5" spans="1:9">
      <c r="A5" s="7"/>
      <c r="B5" s="4"/>
      <c r="C5" s="4"/>
      <c r="D5" s="4" t="e">
        <f t="shared" si="0"/>
        <v>#DIV/0!</v>
      </c>
      <c r="E5" s="4"/>
      <c r="F5" s="4"/>
      <c r="G5" s="4"/>
      <c r="H5" s="4" t="e">
        <f t="shared" si="1"/>
        <v>#DIV/0!</v>
      </c>
      <c r="I5" s="4"/>
    </row>
    <row r="6" spans="1:9">
      <c r="A6" s="7"/>
      <c r="B6" s="4"/>
      <c r="C6" s="4"/>
      <c r="D6" s="4" t="e">
        <f t="shared" si="0"/>
        <v>#DIV/0!</v>
      </c>
      <c r="E6" s="4"/>
      <c r="F6" s="4"/>
      <c r="G6" s="4"/>
      <c r="H6" s="4" t="e">
        <f t="shared" si="1"/>
        <v>#DIV/0!</v>
      </c>
      <c r="I6" s="4"/>
    </row>
    <row r="7" spans="1:9">
      <c r="A7" s="7"/>
      <c r="B7" s="4"/>
      <c r="C7" s="4"/>
      <c r="D7" s="4" t="e">
        <f t="shared" si="0"/>
        <v>#DIV/0!</v>
      </c>
      <c r="E7" s="4"/>
      <c r="F7" s="4"/>
      <c r="G7" s="4"/>
      <c r="H7" s="4" t="e">
        <f t="shared" si="1"/>
        <v>#DIV/0!</v>
      </c>
      <c r="I7" s="4"/>
    </row>
    <row r="8" spans="1:9">
      <c r="A8" s="7"/>
      <c r="B8" s="4"/>
      <c r="C8" s="4"/>
      <c r="D8" s="4" t="e">
        <f t="shared" si="0"/>
        <v>#DIV/0!</v>
      </c>
      <c r="E8" s="4"/>
      <c r="F8" s="4"/>
      <c r="G8" s="4"/>
      <c r="H8" s="4" t="e">
        <f t="shared" si="1"/>
        <v>#DIV/0!</v>
      </c>
      <c r="I8" s="4"/>
    </row>
    <row r="9" spans="1:9">
      <c r="A9" s="7"/>
      <c r="B9" s="4"/>
      <c r="C9" s="4"/>
      <c r="D9" s="4" t="e">
        <f t="shared" si="0"/>
        <v>#DIV/0!</v>
      </c>
      <c r="E9" s="4"/>
      <c r="F9" s="4"/>
      <c r="G9" s="4"/>
      <c r="H9" s="4" t="e">
        <f t="shared" si="1"/>
        <v>#DIV/0!</v>
      </c>
      <c r="I9" s="4"/>
    </row>
    <row r="10" spans="1:9">
      <c r="A10" s="7"/>
      <c r="B10" s="4"/>
      <c r="C10" s="4"/>
      <c r="D10" s="4" t="e">
        <f t="shared" si="0"/>
        <v>#DIV/0!</v>
      </c>
      <c r="E10" s="4"/>
      <c r="F10" s="4"/>
      <c r="G10" s="4"/>
      <c r="H10" s="4" t="e">
        <f t="shared" si="1"/>
        <v>#DIV/0!</v>
      </c>
      <c r="I10" s="4"/>
    </row>
    <row r="11" spans="1:9">
      <c r="A11" s="7"/>
      <c r="B11" s="4"/>
      <c r="C11" s="4"/>
      <c r="D11" s="4" t="e">
        <f t="shared" si="0"/>
        <v>#DIV/0!</v>
      </c>
      <c r="E11" s="4"/>
      <c r="F11" s="4"/>
      <c r="G11" s="4"/>
      <c r="H11" s="4" t="e">
        <f t="shared" si="1"/>
        <v>#DIV/0!</v>
      </c>
      <c r="I11" s="4"/>
    </row>
    <row r="12" spans="1:9">
      <c r="A12" s="7"/>
      <c r="B12" s="4"/>
      <c r="C12" s="4"/>
      <c r="D12" s="4" t="e">
        <f t="shared" si="0"/>
        <v>#DIV/0!</v>
      </c>
      <c r="E12" s="4"/>
      <c r="F12" s="4"/>
      <c r="G12" s="4"/>
      <c r="H12" s="4" t="e">
        <f t="shared" si="1"/>
        <v>#DIV/0!</v>
      </c>
      <c r="I12" s="4"/>
    </row>
    <row r="13" spans="1:9">
      <c r="A13" s="7"/>
      <c r="B13" s="4"/>
      <c r="C13" s="4"/>
      <c r="D13" s="4" t="e">
        <f t="shared" si="0"/>
        <v>#DIV/0!</v>
      </c>
      <c r="E13" s="4"/>
      <c r="F13" s="4"/>
      <c r="G13" s="4"/>
      <c r="H13" s="4" t="e">
        <f t="shared" si="1"/>
        <v>#DIV/0!</v>
      </c>
      <c r="I13" s="4"/>
    </row>
    <row r="14" spans="1:9">
      <c r="A14" s="7"/>
      <c r="B14" s="4"/>
      <c r="C14" s="4"/>
      <c r="D14" s="4" t="e">
        <f t="shared" si="0"/>
        <v>#DIV/0!</v>
      </c>
      <c r="E14" s="4"/>
      <c r="F14" s="4"/>
      <c r="G14" s="4"/>
      <c r="H14" s="4" t="e">
        <f t="shared" si="1"/>
        <v>#DIV/0!</v>
      </c>
      <c r="I14" s="4"/>
    </row>
    <row r="15" spans="1:9">
      <c r="A15" s="7"/>
      <c r="B15" s="4"/>
      <c r="C15" s="4"/>
      <c r="D15" s="4" t="e">
        <f t="shared" si="0"/>
        <v>#DIV/0!</v>
      </c>
      <c r="E15" s="4"/>
      <c r="F15" s="4"/>
      <c r="G15" s="4"/>
      <c r="H15" s="4" t="e">
        <f t="shared" si="1"/>
        <v>#DIV/0!</v>
      </c>
      <c r="I15" s="4"/>
    </row>
    <row r="16" spans="1:9">
      <c r="A16" s="7"/>
      <c r="B16" s="4"/>
      <c r="C16" s="4"/>
      <c r="D16" s="4" t="e">
        <f t="shared" si="0"/>
        <v>#DIV/0!</v>
      </c>
      <c r="E16" s="4"/>
      <c r="F16" s="4"/>
      <c r="G16" s="4"/>
      <c r="H16" s="4" t="e">
        <f t="shared" si="1"/>
        <v>#DIV/0!</v>
      </c>
      <c r="I16" s="4"/>
    </row>
    <row r="17" spans="1:9">
      <c r="A17" s="7"/>
      <c r="B17" s="8" t="e">
        <f>(C17/D16)^2</f>
        <v>#DIV/0!</v>
      </c>
      <c r="C17" s="4">
        <v>800</v>
      </c>
      <c r="D17" s="4"/>
      <c r="E17" s="4"/>
      <c r="F17" s="8" t="e">
        <f>(G17/H16)^2</f>
        <v>#DIV/0!</v>
      </c>
      <c r="G17" s="4">
        <v>800</v>
      </c>
      <c r="H17" s="4"/>
      <c r="I17" s="4"/>
    </row>
    <row r="18" spans="1:9">
      <c r="A18" s="7"/>
      <c r="B18" s="11">
        <v>1500</v>
      </c>
      <c r="C18" s="12" t="e">
        <f>SQRT(B18)*D16</f>
        <v>#DIV/0!</v>
      </c>
      <c r="D18" s="11"/>
      <c r="E18" s="11"/>
      <c r="F18" s="11">
        <v>1500</v>
      </c>
      <c r="G18" s="12" t="e">
        <f>SQRT(F18)*H16</f>
        <v>#DIV/0!</v>
      </c>
      <c r="H18" s="11"/>
      <c r="I18" s="11"/>
    </row>
    <row r="19" spans="1:14">
      <c r="A19" s="6" t="s">
        <v>41</v>
      </c>
      <c r="B19" s="10">
        <v>14.61285</v>
      </c>
      <c r="C19" s="10">
        <v>99.932373</v>
      </c>
      <c r="D19" s="4">
        <f>C19/SQRT(ABS(B19))</f>
        <v>26.1419955963139</v>
      </c>
      <c r="E19" s="10">
        <v>27.936861</v>
      </c>
      <c r="F19" s="10">
        <v>-12.644544</v>
      </c>
      <c r="G19" s="10">
        <v>99.916138</v>
      </c>
      <c r="H19" s="4">
        <f>G19/SQRT(ABS(F19))</f>
        <v>28.0985593194811</v>
      </c>
      <c r="I19" s="10">
        <v>26.498398</v>
      </c>
      <c r="J19" s="6" t="s">
        <v>41</v>
      </c>
      <c r="K19" s="10">
        <v>-13.81965</v>
      </c>
      <c r="L19" s="10">
        <v>99.899666</v>
      </c>
      <c r="M19" s="4">
        <f>L19/SQRT(ABS(K19))</f>
        <v>26.8729605243905</v>
      </c>
      <c r="N19" s="10">
        <v>25.402174</v>
      </c>
    </row>
    <row r="20" spans="1:14">
      <c r="A20" s="7"/>
      <c r="B20" s="10">
        <v>34.902214</v>
      </c>
      <c r="C20" s="10">
        <v>149.96167</v>
      </c>
      <c r="D20" s="4">
        <f t="shared" ref="D20:D32" si="2">C20/SQRT(ABS(B20))</f>
        <v>25.3836329762094</v>
      </c>
      <c r="E20" s="10">
        <v>27.589079</v>
      </c>
      <c r="F20" s="10">
        <v>-29.605679</v>
      </c>
      <c r="G20" s="10">
        <v>149.962631</v>
      </c>
      <c r="H20" s="4">
        <f t="shared" ref="H20:H32" si="3">G20/SQRT(ABS(F20))</f>
        <v>27.5610359924045</v>
      </c>
      <c r="I20" s="10">
        <v>26.487074</v>
      </c>
      <c r="J20" s="7"/>
      <c r="K20" s="10">
        <v>-32.493011</v>
      </c>
      <c r="L20" s="10">
        <v>149.963226</v>
      </c>
      <c r="M20" s="4">
        <f t="shared" ref="M20:M32" si="4">L20/SQRT(ABS(K20))</f>
        <v>26.3081188748732</v>
      </c>
      <c r="N20" s="10">
        <v>25.542942</v>
      </c>
    </row>
    <row r="21" spans="1:14">
      <c r="A21" s="7"/>
      <c r="B21" s="10">
        <v>64.498688</v>
      </c>
      <c r="C21" s="10">
        <v>199.989899</v>
      </c>
      <c r="D21" s="4">
        <f t="shared" si="2"/>
        <v>24.9019078002071</v>
      </c>
      <c r="E21" s="10">
        <v>27.361425</v>
      </c>
      <c r="F21" s="10">
        <v>-53.912369</v>
      </c>
      <c r="G21" s="10">
        <v>199.999191</v>
      </c>
      <c r="H21" s="4">
        <f t="shared" si="3"/>
        <v>27.2385528917742</v>
      </c>
      <c r="I21" s="10">
        <v>26.49921</v>
      </c>
      <c r="J21" s="7"/>
      <c r="K21" s="10">
        <v>-60.644016</v>
      </c>
      <c r="L21" s="10">
        <v>199.989822</v>
      </c>
      <c r="M21" s="4">
        <f t="shared" si="4"/>
        <v>25.6811174485334</v>
      </c>
      <c r="N21" s="10">
        <v>25.673443</v>
      </c>
    </row>
    <row r="22" spans="1:14">
      <c r="A22" s="7"/>
      <c r="B22" s="10">
        <v>105.987083</v>
      </c>
      <c r="C22" s="10">
        <v>250.016068</v>
      </c>
      <c r="D22" s="4">
        <f t="shared" si="2"/>
        <v>24.2851869442479</v>
      </c>
      <c r="E22" s="10">
        <v>27.249081</v>
      </c>
      <c r="F22" s="10">
        <v>-87.192589</v>
      </c>
      <c r="G22" s="10">
        <v>249.99852</v>
      </c>
      <c r="H22" s="4">
        <f t="shared" si="3"/>
        <v>26.7730377890606</v>
      </c>
      <c r="I22" s="10">
        <v>26.565691</v>
      </c>
      <c r="J22" s="7"/>
      <c r="K22" s="10">
        <v>-99.592041</v>
      </c>
      <c r="L22" s="10">
        <v>249.971222</v>
      </c>
      <c r="M22" s="4">
        <f t="shared" si="4"/>
        <v>25.048267747837</v>
      </c>
      <c r="N22" s="10">
        <v>25.743307</v>
      </c>
    </row>
    <row r="23" spans="1:14">
      <c r="A23" s="7"/>
      <c r="B23" s="10">
        <v>155.654556</v>
      </c>
      <c r="C23" s="10">
        <v>300.005554</v>
      </c>
      <c r="D23" s="4">
        <f t="shared" si="2"/>
        <v>24.0463063873286</v>
      </c>
      <c r="E23" s="10">
        <v>27.254646</v>
      </c>
      <c r="F23" s="10">
        <v>-125.142426</v>
      </c>
      <c r="G23" s="10">
        <v>300.002777</v>
      </c>
      <c r="H23" s="4">
        <f t="shared" si="3"/>
        <v>26.8177902595953</v>
      </c>
      <c r="I23" s="10">
        <v>26.724379</v>
      </c>
      <c r="J23" s="7"/>
      <c r="K23" s="10">
        <v>-143.974365</v>
      </c>
      <c r="L23" s="10">
        <v>299.987152</v>
      </c>
      <c r="M23" s="4">
        <f t="shared" si="4"/>
        <v>25.0011547955879</v>
      </c>
      <c r="N23" s="10">
        <v>25.931999</v>
      </c>
    </row>
    <row r="24" spans="1:14">
      <c r="A24" s="7"/>
      <c r="B24" s="10">
        <v>214.820541</v>
      </c>
      <c r="C24" s="10">
        <v>349.998993</v>
      </c>
      <c r="D24" s="4">
        <f t="shared" si="2"/>
        <v>23.8797013952416</v>
      </c>
      <c r="E24" s="10">
        <v>27.379238</v>
      </c>
      <c r="F24" s="10">
        <v>-170.249298</v>
      </c>
      <c r="G24" s="10">
        <v>350.008087</v>
      </c>
      <c r="H24" s="4">
        <f t="shared" si="3"/>
        <v>26.8247333763164</v>
      </c>
      <c r="I24" s="10">
        <v>26.929228</v>
      </c>
      <c r="J24" s="7"/>
      <c r="K24" s="10">
        <v>-195.565384</v>
      </c>
      <c r="L24" s="10">
        <v>350.02887</v>
      </c>
      <c r="M24" s="4">
        <f t="shared" si="4"/>
        <v>25.0298284722587</v>
      </c>
      <c r="N24" s="10">
        <v>26.186014</v>
      </c>
    </row>
    <row r="25" spans="1:14">
      <c r="A25" s="7"/>
      <c r="B25" s="10">
        <v>286.541962</v>
      </c>
      <c r="C25" s="10">
        <v>399.966736</v>
      </c>
      <c r="D25" s="4">
        <f t="shared" si="2"/>
        <v>23.6281521501212</v>
      </c>
      <c r="E25" s="10">
        <v>27.56988</v>
      </c>
      <c r="F25" s="10">
        <v>-223.544586</v>
      </c>
      <c r="G25" s="10">
        <v>399.954498</v>
      </c>
      <c r="H25" s="4">
        <f t="shared" si="3"/>
        <v>26.7502907807641</v>
      </c>
      <c r="I25" s="10">
        <v>27.229563</v>
      </c>
      <c r="J25" s="7"/>
      <c r="K25" s="10">
        <v>-253.453369</v>
      </c>
      <c r="L25" s="10">
        <v>399.985657</v>
      </c>
      <c r="M25" s="4">
        <f t="shared" si="4"/>
        <v>25.1243817790803</v>
      </c>
      <c r="N25" s="10">
        <v>26.45636</v>
      </c>
    </row>
    <row r="26" spans="1:14">
      <c r="A26" s="7"/>
      <c r="B26" s="10">
        <v>362.638489</v>
      </c>
      <c r="C26" s="10">
        <v>449.95816</v>
      </c>
      <c r="D26" s="4">
        <f t="shared" si="2"/>
        <v>23.6284473115793</v>
      </c>
      <c r="E26" s="10">
        <v>27.898409</v>
      </c>
      <c r="F26" s="10">
        <v>-277.891266</v>
      </c>
      <c r="G26" s="10">
        <v>450.000824</v>
      </c>
      <c r="H26" s="4">
        <f t="shared" si="3"/>
        <v>26.9945355917864</v>
      </c>
      <c r="I26" s="10">
        <v>27.51605</v>
      </c>
      <c r="J26" s="7"/>
      <c r="K26" s="10">
        <v>-311.226135</v>
      </c>
      <c r="L26" s="10">
        <v>449.945892</v>
      </c>
      <c r="M26" s="4">
        <f t="shared" si="4"/>
        <v>25.504819912122</v>
      </c>
      <c r="N26" s="10">
        <v>26.756134</v>
      </c>
    </row>
    <row r="27" spans="1:14">
      <c r="A27" s="7"/>
      <c r="B27" s="10">
        <v>438.49173</v>
      </c>
      <c r="C27" s="10">
        <v>499.99231</v>
      </c>
      <c r="D27" s="4">
        <f t="shared" si="2"/>
        <v>23.8771573468319</v>
      </c>
      <c r="E27" s="10">
        <v>28.350859</v>
      </c>
      <c r="F27" s="10">
        <v>-330.992737</v>
      </c>
      <c r="G27" s="10">
        <v>499.994019</v>
      </c>
      <c r="H27" s="4">
        <f t="shared" si="3"/>
        <v>27.4824582708977</v>
      </c>
      <c r="I27" s="10">
        <v>28.01791</v>
      </c>
      <c r="J27" s="7"/>
      <c r="K27" s="10">
        <v>-368.959015</v>
      </c>
      <c r="L27" s="10">
        <v>500.015564</v>
      </c>
      <c r="M27" s="4">
        <f t="shared" si="4"/>
        <v>26.0312162339787</v>
      </c>
      <c r="N27" s="10">
        <v>27.218573</v>
      </c>
    </row>
    <row r="28" spans="1:14">
      <c r="A28" s="7"/>
      <c r="B28" s="10">
        <v>516.213074</v>
      </c>
      <c r="C28" s="10">
        <v>549.956543</v>
      </c>
      <c r="D28" s="4">
        <f t="shared" si="2"/>
        <v>24.2054897158613</v>
      </c>
      <c r="E28" s="10">
        <v>28.869997</v>
      </c>
      <c r="F28" s="10">
        <v>-380.986725</v>
      </c>
      <c r="G28" s="10">
        <v>549.96405</v>
      </c>
      <c r="H28" s="4">
        <f t="shared" si="3"/>
        <v>28.1760026682675</v>
      </c>
      <c r="I28" s="10">
        <v>28.788933</v>
      </c>
      <c r="J28" s="7"/>
      <c r="K28" s="10">
        <v>-428.429718</v>
      </c>
      <c r="L28" s="10">
        <v>549.970032</v>
      </c>
      <c r="M28" s="4">
        <f t="shared" si="4"/>
        <v>26.5704696751282</v>
      </c>
      <c r="N28" s="10">
        <v>27.62949</v>
      </c>
    </row>
    <row r="29" spans="1:14">
      <c r="A29" s="7"/>
      <c r="B29" s="10">
        <v>599.232666</v>
      </c>
      <c r="C29" s="10">
        <v>599.960999</v>
      </c>
      <c r="D29" s="4">
        <f t="shared" si="2"/>
        <v>24.5089823788558</v>
      </c>
      <c r="E29" s="10">
        <v>29.551489</v>
      </c>
      <c r="F29" s="10">
        <v>-434.4133</v>
      </c>
      <c r="G29" s="10">
        <v>599.938599</v>
      </c>
      <c r="H29" s="4">
        <f t="shared" si="3"/>
        <v>28.7842718726234</v>
      </c>
      <c r="I29" s="10">
        <v>29.590191</v>
      </c>
      <c r="J29" s="7"/>
      <c r="K29" s="10">
        <v>-496.133789</v>
      </c>
      <c r="L29" s="10">
        <v>599.935913</v>
      </c>
      <c r="M29" s="4">
        <f t="shared" si="4"/>
        <v>26.9342853860132</v>
      </c>
      <c r="N29" s="10">
        <v>28.179747</v>
      </c>
    </row>
    <row r="30" spans="1:14">
      <c r="A30" s="7"/>
      <c r="B30" s="10">
        <v>686.468201</v>
      </c>
      <c r="C30" s="10">
        <v>649.949707</v>
      </c>
      <c r="D30" s="4">
        <f t="shared" si="2"/>
        <v>24.8067311632185</v>
      </c>
      <c r="E30" s="10">
        <v>30.522036</v>
      </c>
      <c r="F30" s="10">
        <v>-491.362885</v>
      </c>
      <c r="G30" s="10">
        <v>649.994812</v>
      </c>
      <c r="H30" s="4">
        <f t="shared" si="3"/>
        <v>29.3230212953121</v>
      </c>
      <c r="I30" s="10">
        <v>30.483473</v>
      </c>
      <c r="J30" s="7"/>
      <c r="K30" s="10">
        <v>-571.231201</v>
      </c>
      <c r="L30" s="10">
        <v>649.967468</v>
      </c>
      <c r="M30" s="4">
        <f t="shared" si="4"/>
        <v>27.1947868726679</v>
      </c>
      <c r="N30" s="10">
        <v>28.797127</v>
      </c>
    </row>
    <row r="31" spans="1:14">
      <c r="A31" s="7"/>
      <c r="B31" s="10">
        <v>783.286987</v>
      </c>
      <c r="C31" s="10">
        <v>699.926208</v>
      </c>
      <c r="D31" s="4">
        <f t="shared" si="2"/>
        <v>25.0087393242012</v>
      </c>
      <c r="E31" s="10">
        <v>31.548595</v>
      </c>
      <c r="F31" s="10">
        <v>-556.557434</v>
      </c>
      <c r="G31" s="10">
        <v>700.003174</v>
      </c>
      <c r="H31" s="4">
        <f t="shared" si="3"/>
        <v>29.6718766704075</v>
      </c>
      <c r="I31" s="10">
        <v>31.505148</v>
      </c>
      <c r="J31" s="7"/>
      <c r="K31" s="10">
        <v>-653.849426</v>
      </c>
      <c r="L31" s="10">
        <v>699.964844</v>
      </c>
      <c r="M31" s="4">
        <f t="shared" si="4"/>
        <v>27.3739427445607</v>
      </c>
      <c r="N31" s="10">
        <v>29.398813</v>
      </c>
    </row>
    <row r="32" spans="1:14">
      <c r="A32" s="7"/>
      <c r="B32" s="10">
        <v>876.509277</v>
      </c>
      <c r="C32" s="10">
        <v>739.070068</v>
      </c>
      <c r="D32" s="4">
        <f t="shared" si="2"/>
        <v>24.9636080626038</v>
      </c>
      <c r="E32" s="10">
        <v>32.638588</v>
      </c>
      <c r="F32" s="10">
        <v>-611.541809</v>
      </c>
      <c r="G32" s="10">
        <v>741.785461</v>
      </c>
      <c r="H32" s="4">
        <f t="shared" si="3"/>
        <v>29.9961308967573</v>
      </c>
      <c r="I32" s="10">
        <v>32.478245</v>
      </c>
      <c r="J32" s="7"/>
      <c r="K32" s="10">
        <v>-729.031189</v>
      </c>
      <c r="L32" s="10">
        <v>736.671814</v>
      </c>
      <c r="M32" s="4">
        <f t="shared" si="4"/>
        <v>27.2835576256671</v>
      </c>
      <c r="N32" s="10">
        <v>30.138077</v>
      </c>
    </row>
    <row r="33" spans="1:14">
      <c r="A33" s="7"/>
      <c r="B33" s="8">
        <f>(C33/D32)^2</f>
        <v>1026.98774972765</v>
      </c>
      <c r="C33" s="4">
        <v>800</v>
      </c>
      <c r="D33" s="4"/>
      <c r="E33" s="4"/>
      <c r="F33" s="8">
        <f>(G33/H32)^2</f>
        <v>711.29457075529</v>
      </c>
      <c r="G33" s="4">
        <v>800</v>
      </c>
      <c r="H33" s="4"/>
      <c r="I33" s="4"/>
      <c r="J33" s="7"/>
      <c r="K33" s="8">
        <f>(L33/M32)^2</f>
        <v>859.761464053875</v>
      </c>
      <c r="L33" s="4">
        <v>800</v>
      </c>
      <c r="M33" s="4"/>
      <c r="N33" s="4"/>
    </row>
    <row r="34" spans="1:14">
      <c r="A34" s="7"/>
      <c r="B34" s="4">
        <v>1500</v>
      </c>
      <c r="C34" s="8">
        <f>SQRT(B34)*D32</f>
        <v>966.836382877136</v>
      </c>
      <c r="D34" s="4"/>
      <c r="E34" s="4"/>
      <c r="F34" s="4">
        <v>1500</v>
      </c>
      <c r="G34" s="8">
        <f>SQRT(F34)*H32</f>
        <v>1161.74515413799</v>
      </c>
      <c r="H34" s="4"/>
      <c r="I34" s="4"/>
      <c r="J34" s="7"/>
      <c r="K34" s="4">
        <v>1500</v>
      </c>
      <c r="L34" s="8">
        <f>SQRT(K34)*M32</f>
        <v>1056.68764309499</v>
      </c>
      <c r="M34" s="4"/>
      <c r="N34" s="4"/>
    </row>
    <row r="35" spans="1:9">
      <c r="A35" s="6" t="s">
        <v>44</v>
      </c>
      <c r="B35" s="10">
        <v>17.241989</v>
      </c>
      <c r="C35" s="10">
        <v>99.929176</v>
      </c>
      <c r="D35" s="4">
        <f>C35/SQRT(ABS(B35))</f>
        <v>24.0657069776922</v>
      </c>
      <c r="E35" s="10">
        <v>29.377464</v>
      </c>
      <c r="F35" s="10">
        <v>-17.439262</v>
      </c>
      <c r="G35" s="10">
        <v>99.938675</v>
      </c>
      <c r="H35" s="4">
        <f>G35/SQRT(ABS(F35))</f>
        <v>23.9314788100265</v>
      </c>
      <c r="I35" s="10">
        <v>28.665091</v>
      </c>
    </row>
    <row r="36" spans="1:9">
      <c r="A36" s="7"/>
      <c r="B36" s="10">
        <v>41.405647</v>
      </c>
      <c r="C36" s="10">
        <v>149.96019</v>
      </c>
      <c r="D36" s="4">
        <f t="shared" ref="D36:D48" si="5">C36/SQRT(ABS(B36))</f>
        <v>23.3048436892025</v>
      </c>
      <c r="E36" s="10">
        <v>29.016647</v>
      </c>
      <c r="F36" s="10">
        <v>-42.068073</v>
      </c>
      <c r="G36" s="10">
        <v>149.959183</v>
      </c>
      <c r="H36" s="4">
        <f t="shared" ref="H36:H48" si="6">G36/SQRT(ABS(F36))</f>
        <v>23.1204752123971</v>
      </c>
      <c r="I36" s="10">
        <v>28.401033</v>
      </c>
    </row>
    <row r="37" spans="1:9">
      <c r="A37" s="7"/>
      <c r="B37" s="10">
        <v>77.10627</v>
      </c>
      <c r="C37" s="10">
        <v>199.994156</v>
      </c>
      <c r="D37" s="4">
        <f t="shared" si="5"/>
        <v>22.7757379872097</v>
      </c>
      <c r="E37" s="10">
        <v>28.746855</v>
      </c>
      <c r="F37" s="10">
        <v>-80.034332</v>
      </c>
      <c r="G37" s="10">
        <v>199.994659</v>
      </c>
      <c r="H37" s="4">
        <f t="shared" si="6"/>
        <v>22.3552862620303</v>
      </c>
      <c r="I37" s="10">
        <v>28.164749</v>
      </c>
    </row>
    <row r="38" spans="1:9">
      <c r="A38" s="7"/>
      <c r="B38" s="10">
        <v>128.068939</v>
      </c>
      <c r="C38" s="10">
        <v>249.983429</v>
      </c>
      <c r="D38" s="4">
        <f t="shared" si="5"/>
        <v>22.0896744355049</v>
      </c>
      <c r="E38" s="10">
        <v>28.573389</v>
      </c>
      <c r="F38" s="10">
        <v>-135.401672</v>
      </c>
      <c r="G38" s="10">
        <v>249.994156</v>
      </c>
      <c r="H38" s="4">
        <f t="shared" si="6"/>
        <v>21.4841335244733</v>
      </c>
      <c r="I38" s="10">
        <v>28.036425</v>
      </c>
    </row>
    <row r="39" spans="1:9">
      <c r="A39" s="7"/>
      <c r="B39" s="10">
        <v>188.651886</v>
      </c>
      <c r="C39" s="10">
        <v>300.005859</v>
      </c>
      <c r="D39" s="4">
        <f t="shared" si="5"/>
        <v>21.8423398824022</v>
      </c>
      <c r="E39" s="10">
        <v>28.515038</v>
      </c>
      <c r="F39" s="10">
        <v>-196.312439</v>
      </c>
      <c r="G39" s="10">
        <v>299.988525</v>
      </c>
      <c r="H39" s="4">
        <f t="shared" si="6"/>
        <v>21.410693439127</v>
      </c>
      <c r="I39" s="10">
        <v>27.991106</v>
      </c>
    </row>
    <row r="40" spans="1:9">
      <c r="A40" s="7"/>
      <c r="B40" s="10">
        <v>256.877594</v>
      </c>
      <c r="C40" s="10">
        <v>349.997131</v>
      </c>
      <c r="D40" s="4">
        <f t="shared" si="5"/>
        <v>21.8374222607928</v>
      </c>
      <c r="E40" s="10">
        <v>28.533531</v>
      </c>
      <c r="F40" s="10">
        <v>-258.441376</v>
      </c>
      <c r="G40" s="10">
        <v>349.985901</v>
      </c>
      <c r="H40" s="4">
        <f t="shared" si="6"/>
        <v>21.7705563199518</v>
      </c>
      <c r="I40" s="10">
        <v>28.035334</v>
      </c>
    </row>
    <row r="41" spans="1:9">
      <c r="A41" s="7"/>
      <c r="B41" s="10">
        <v>334.140839</v>
      </c>
      <c r="C41" s="10">
        <v>399.979523</v>
      </c>
      <c r="D41" s="4">
        <f t="shared" si="5"/>
        <v>21.8812928588844</v>
      </c>
      <c r="E41" s="10">
        <v>28.645443</v>
      </c>
      <c r="F41" s="10">
        <v>-326.177124</v>
      </c>
      <c r="G41" s="10">
        <v>399.971039</v>
      </c>
      <c r="H41" s="4">
        <f t="shared" si="6"/>
        <v>22.1463315109308</v>
      </c>
      <c r="I41" s="10">
        <v>28.165752</v>
      </c>
    </row>
    <row r="42" spans="1:9">
      <c r="A42" s="7"/>
      <c r="B42" s="10">
        <v>410.003815</v>
      </c>
      <c r="C42" s="10">
        <v>449.999939</v>
      </c>
      <c r="D42" s="4">
        <f t="shared" si="5"/>
        <v>22.2238095173623</v>
      </c>
      <c r="E42" s="10">
        <v>28.847933</v>
      </c>
      <c r="F42" s="10">
        <v>-394.289368</v>
      </c>
      <c r="G42" s="10">
        <v>449.970703</v>
      </c>
      <c r="H42" s="4">
        <f t="shared" si="6"/>
        <v>22.6608765615169</v>
      </c>
      <c r="I42" s="10">
        <v>28.557993</v>
      </c>
    </row>
    <row r="43" spans="1:9">
      <c r="A43" s="7"/>
      <c r="B43" s="10">
        <v>482.874756</v>
      </c>
      <c r="C43" s="10">
        <v>499.992249</v>
      </c>
      <c r="D43" s="4">
        <f t="shared" si="5"/>
        <v>22.7533852940833</v>
      </c>
      <c r="E43" s="10">
        <v>29.299185</v>
      </c>
      <c r="F43" s="10">
        <v>-460.348907</v>
      </c>
      <c r="G43" s="10">
        <v>500.017487</v>
      </c>
      <c r="H43" s="4">
        <f t="shared" si="6"/>
        <v>23.3045990236931</v>
      </c>
      <c r="I43" s="10">
        <v>29.01689</v>
      </c>
    </row>
    <row r="44" spans="1:9">
      <c r="A44" s="7"/>
      <c r="B44" s="10">
        <v>560.620544</v>
      </c>
      <c r="C44" s="10">
        <v>550.013367</v>
      </c>
      <c r="D44" s="4">
        <f t="shared" si="5"/>
        <v>23.2294399902339</v>
      </c>
      <c r="E44" s="10">
        <v>29.972214</v>
      </c>
      <c r="F44" s="10">
        <v>-528.761475</v>
      </c>
      <c r="G44" s="10">
        <v>550.000427</v>
      </c>
      <c r="H44" s="4">
        <f t="shared" si="6"/>
        <v>23.9184550422911</v>
      </c>
      <c r="I44" s="10">
        <v>29.648834</v>
      </c>
    </row>
    <row r="45" spans="1:9">
      <c r="A45" s="7"/>
      <c r="B45" s="10">
        <v>645.110413</v>
      </c>
      <c r="C45" s="10">
        <v>599.980042</v>
      </c>
      <c r="D45" s="4">
        <f t="shared" si="5"/>
        <v>23.6221693135177</v>
      </c>
      <c r="E45" s="10">
        <v>30.897221</v>
      </c>
      <c r="F45" s="10">
        <v>-599.086548</v>
      </c>
      <c r="G45" s="10">
        <v>599.996826</v>
      </c>
      <c r="H45" s="4">
        <f t="shared" si="6"/>
        <v>24.5134348290023</v>
      </c>
      <c r="I45" s="10">
        <v>30.147434</v>
      </c>
    </row>
    <row r="46" spans="1:9">
      <c r="A46" s="7"/>
      <c r="B46" s="10">
        <v>735.794739</v>
      </c>
      <c r="C46" s="10">
        <v>649.958191</v>
      </c>
      <c r="D46" s="4">
        <f t="shared" si="5"/>
        <v>23.9611182328983</v>
      </c>
      <c r="E46" s="10">
        <v>31.746082</v>
      </c>
      <c r="F46" s="10">
        <v>-676.269043</v>
      </c>
      <c r="G46" s="10">
        <v>649.985901</v>
      </c>
      <c r="H46" s="4">
        <f t="shared" si="6"/>
        <v>24.9944844155922</v>
      </c>
      <c r="I46" s="10">
        <v>30.833786</v>
      </c>
    </row>
    <row r="47" spans="1:9">
      <c r="A47" s="7"/>
      <c r="B47" s="10">
        <v>839.00293</v>
      </c>
      <c r="C47" s="10">
        <v>699.991882</v>
      </c>
      <c r="D47" s="4">
        <f t="shared" si="5"/>
        <v>24.1663613296228</v>
      </c>
      <c r="E47" s="10">
        <v>32.743877</v>
      </c>
      <c r="F47" s="10">
        <v>-773.93219</v>
      </c>
      <c r="G47" s="10">
        <v>699.988342</v>
      </c>
      <c r="H47" s="4">
        <f t="shared" si="6"/>
        <v>25.1616636045196</v>
      </c>
      <c r="I47" s="10">
        <v>31.678492</v>
      </c>
    </row>
    <row r="48" spans="1:9">
      <c r="A48" s="7"/>
      <c r="B48" s="10">
        <v>950.8255</v>
      </c>
      <c r="C48" s="10">
        <v>739.726379</v>
      </c>
      <c r="D48" s="4">
        <f t="shared" si="5"/>
        <v>23.9894723586524</v>
      </c>
      <c r="E48" s="10">
        <v>33.777615</v>
      </c>
      <c r="F48" s="10">
        <v>-879.272278</v>
      </c>
      <c r="G48" s="10">
        <v>741.226685</v>
      </c>
      <c r="H48" s="4">
        <f t="shared" si="6"/>
        <v>24.9970843464114</v>
      </c>
      <c r="I48" s="10">
        <v>32.646202</v>
      </c>
    </row>
    <row r="49" spans="1:9">
      <c r="A49" s="7"/>
      <c r="B49" s="8">
        <f>(C49/D48)^2</f>
        <v>1112.08653447715</v>
      </c>
      <c r="C49" s="4">
        <v>800</v>
      </c>
      <c r="D49" s="4"/>
      <c r="E49" s="4"/>
      <c r="F49" s="8">
        <f>(G49/H48)^2</f>
        <v>1024.23889213277</v>
      </c>
      <c r="G49" s="4">
        <v>800</v>
      </c>
      <c r="H49" s="4"/>
      <c r="I49" s="4"/>
    </row>
    <row r="50" spans="1:9">
      <c r="A50" s="7"/>
      <c r="B50" s="4">
        <v>1500</v>
      </c>
      <c r="C50" s="8">
        <f>SQRT(B50)*D48</f>
        <v>929.10826929364</v>
      </c>
      <c r="D50" s="4"/>
      <c r="E50" s="4"/>
      <c r="F50" s="4">
        <v>1500</v>
      </c>
      <c r="G50" s="8">
        <f>SQRT(F50)*H48</f>
        <v>968.132913773934</v>
      </c>
      <c r="H50" s="4"/>
      <c r="I50" s="4"/>
    </row>
    <row r="51" spans="1:18">
      <c r="A51" s="6" t="s">
        <v>42</v>
      </c>
      <c r="B51" s="10">
        <v>14.879992</v>
      </c>
      <c r="C51" s="10">
        <v>99.880745</v>
      </c>
      <c r="D51" s="4">
        <f>C51/SQRT(ABS(B51))</f>
        <v>25.8928839101255</v>
      </c>
      <c r="E51" s="10">
        <v>27.145123</v>
      </c>
      <c r="F51" s="10">
        <v>-13.81965</v>
      </c>
      <c r="G51" s="10">
        <v>99.899666</v>
      </c>
      <c r="H51" s="4">
        <f>G51/SQRT(ABS(F51))</f>
        <v>26.8729605243905</v>
      </c>
      <c r="I51" s="10">
        <v>25.402174</v>
      </c>
      <c r="J51" s="6" t="s">
        <v>42</v>
      </c>
      <c r="K51" s="10">
        <v>14.689682</v>
      </c>
      <c r="L51" s="10">
        <v>99.893646</v>
      </c>
      <c r="M51" s="4">
        <f>L51/SQRT(ABS(K51))</f>
        <v>26.0634358998838</v>
      </c>
      <c r="N51" s="10">
        <v>28.755438</v>
      </c>
      <c r="O51" s="10">
        <v>-14.101003</v>
      </c>
      <c r="P51" s="10">
        <v>99.916069</v>
      </c>
      <c r="Q51" s="4">
        <f>P51/SQRT(ABS(O51))</f>
        <v>26.6078838913682</v>
      </c>
      <c r="R51" s="10">
        <v>27.818796</v>
      </c>
    </row>
    <row r="52" spans="1:18">
      <c r="A52" s="7"/>
      <c r="B52" s="10">
        <v>35.472733</v>
      </c>
      <c r="C52" s="10">
        <v>149.960846</v>
      </c>
      <c r="D52" s="4">
        <f t="shared" ref="D52:D64" si="7">C52/SQRT(ABS(B52))</f>
        <v>25.1785407685427</v>
      </c>
      <c r="E52" s="10">
        <v>27.099581</v>
      </c>
      <c r="F52" s="10">
        <v>-32.493011</v>
      </c>
      <c r="G52" s="10">
        <v>149.963226</v>
      </c>
      <c r="H52" s="4">
        <f t="shared" ref="H52:H64" si="8">G52/SQRT(ABS(F52))</f>
        <v>26.3081188748732</v>
      </c>
      <c r="I52" s="10">
        <v>25.542942</v>
      </c>
      <c r="J52" s="7"/>
      <c r="K52" s="10">
        <v>34.701099</v>
      </c>
      <c r="L52" s="10">
        <v>149.96875</v>
      </c>
      <c r="M52" s="4">
        <f t="shared" ref="M52:M64" si="9">L52/SQRT(ABS(K52))</f>
        <v>25.4582857587375</v>
      </c>
      <c r="N52" s="10">
        <v>28.560492</v>
      </c>
      <c r="O52" s="10">
        <v>-33.089218</v>
      </c>
      <c r="P52" s="10">
        <v>149.961761</v>
      </c>
      <c r="Q52" s="4">
        <f t="shared" ref="Q52:Q64" si="10">P52/SQRT(ABS(O52))</f>
        <v>26.0697748191682</v>
      </c>
      <c r="R52" s="10">
        <v>27.734306</v>
      </c>
    </row>
    <row r="53" spans="1:18">
      <c r="A53" s="7"/>
      <c r="B53" s="10">
        <v>66.187935</v>
      </c>
      <c r="C53" s="10">
        <v>199.985886</v>
      </c>
      <c r="D53" s="4">
        <f t="shared" si="7"/>
        <v>24.5815877258561</v>
      </c>
      <c r="E53" s="10">
        <v>27.083914</v>
      </c>
      <c r="F53" s="10">
        <v>-60.644016</v>
      </c>
      <c r="G53" s="10">
        <v>199.989822</v>
      </c>
      <c r="H53" s="4">
        <f t="shared" si="8"/>
        <v>25.6811174485334</v>
      </c>
      <c r="I53" s="10">
        <v>25.673443</v>
      </c>
      <c r="J53" s="7"/>
      <c r="K53" s="10">
        <v>65.096916</v>
      </c>
      <c r="L53" s="10">
        <v>199.990082</v>
      </c>
      <c r="M53" s="4">
        <f t="shared" si="9"/>
        <v>24.7872445428845</v>
      </c>
      <c r="N53" s="10">
        <v>28.413542</v>
      </c>
      <c r="O53" s="10">
        <v>-61.789257</v>
      </c>
      <c r="P53" s="10">
        <v>199.998154</v>
      </c>
      <c r="Q53" s="4">
        <f t="shared" si="10"/>
        <v>25.4430692879272</v>
      </c>
      <c r="R53" s="10">
        <v>27.687807</v>
      </c>
    </row>
    <row r="54" spans="1:18">
      <c r="A54" s="7"/>
      <c r="B54" s="10">
        <v>108.417007</v>
      </c>
      <c r="C54" s="10">
        <v>250.009018</v>
      </c>
      <c r="D54" s="4">
        <f t="shared" si="7"/>
        <v>24.0108186362704</v>
      </c>
      <c r="E54" s="10">
        <v>27.114317</v>
      </c>
      <c r="F54" s="10">
        <v>-99.592041</v>
      </c>
      <c r="G54" s="10">
        <v>249.971222</v>
      </c>
      <c r="H54" s="4">
        <f t="shared" si="8"/>
        <v>25.048267747837</v>
      </c>
      <c r="I54" s="10">
        <v>25.743307</v>
      </c>
      <c r="J54" s="7"/>
      <c r="K54" s="10">
        <v>107.781677</v>
      </c>
      <c r="L54" s="10">
        <v>249.976944</v>
      </c>
      <c r="M54" s="4">
        <f t="shared" si="9"/>
        <v>24.0783923100918</v>
      </c>
      <c r="N54" s="10">
        <v>28.317247</v>
      </c>
      <c r="O54" s="10">
        <v>-101.956154</v>
      </c>
      <c r="P54" s="10">
        <v>249.994553</v>
      </c>
      <c r="Q54" s="4">
        <f t="shared" si="10"/>
        <v>24.7584711852321</v>
      </c>
      <c r="R54" s="10">
        <v>27.693317</v>
      </c>
    </row>
    <row r="55" spans="1:18">
      <c r="A55" s="7"/>
      <c r="B55" s="10">
        <v>155.712097</v>
      </c>
      <c r="C55" s="10">
        <v>299.998474</v>
      </c>
      <c r="D55" s="4">
        <f t="shared" si="7"/>
        <v>24.0412956288035</v>
      </c>
      <c r="E55" s="10">
        <v>27.215736</v>
      </c>
      <c r="F55" s="10">
        <v>-143.974365</v>
      </c>
      <c r="G55" s="10">
        <v>299.987152</v>
      </c>
      <c r="H55" s="4">
        <f t="shared" si="8"/>
        <v>25.0011547955879</v>
      </c>
      <c r="I55" s="10">
        <v>25.931999</v>
      </c>
      <c r="J55" s="7"/>
      <c r="K55" s="10">
        <v>157.316101</v>
      </c>
      <c r="L55" s="10">
        <v>300.011719</v>
      </c>
      <c r="M55" s="4">
        <f t="shared" si="9"/>
        <v>23.9194743985999</v>
      </c>
      <c r="N55" s="10">
        <v>28.269125</v>
      </c>
      <c r="O55" s="10">
        <v>-148.127838</v>
      </c>
      <c r="P55" s="10">
        <v>300.010468</v>
      </c>
      <c r="Q55" s="4">
        <f t="shared" si="10"/>
        <v>24.6500648614409</v>
      </c>
      <c r="R55" s="10">
        <v>27.770521</v>
      </c>
    </row>
    <row r="56" spans="1:18">
      <c r="A56" s="7"/>
      <c r="B56" s="10">
        <v>207.84552</v>
      </c>
      <c r="C56" s="10">
        <v>349.992706</v>
      </c>
      <c r="D56" s="4">
        <f t="shared" si="7"/>
        <v>24.2766445500036</v>
      </c>
      <c r="E56" s="10">
        <v>27.40184</v>
      </c>
      <c r="F56" s="10">
        <v>-195.565384</v>
      </c>
      <c r="G56" s="10">
        <v>350.02887</v>
      </c>
      <c r="H56" s="4">
        <f t="shared" si="8"/>
        <v>25.0298284722587</v>
      </c>
      <c r="I56" s="10">
        <v>26.186014</v>
      </c>
      <c r="J56" s="7"/>
      <c r="K56" s="10">
        <v>211.136932</v>
      </c>
      <c r="L56" s="10">
        <v>350.0047</v>
      </c>
      <c r="M56" s="4">
        <f t="shared" si="9"/>
        <v>24.0875025127561</v>
      </c>
      <c r="N56" s="10">
        <v>28.322758</v>
      </c>
      <c r="O56" s="10">
        <v>-202.366135</v>
      </c>
      <c r="P56" s="10">
        <v>349.988495</v>
      </c>
      <c r="Q56" s="4">
        <f t="shared" si="10"/>
        <v>24.602817758429</v>
      </c>
      <c r="R56" s="10">
        <v>27.912897</v>
      </c>
    </row>
    <row r="57" spans="1:18">
      <c r="A57" s="7"/>
      <c r="B57" s="10">
        <v>262.697632</v>
      </c>
      <c r="C57" s="10">
        <v>400.007629</v>
      </c>
      <c r="D57" s="4">
        <f t="shared" si="7"/>
        <v>24.6797181339392</v>
      </c>
      <c r="E57" s="10">
        <v>27.668068</v>
      </c>
      <c r="F57" s="10">
        <v>-253.453369</v>
      </c>
      <c r="G57" s="10">
        <v>399.985657</v>
      </c>
      <c r="H57" s="4">
        <f t="shared" si="8"/>
        <v>25.1243817790803</v>
      </c>
      <c r="I57" s="10">
        <v>26.45636</v>
      </c>
      <c r="J57" s="7"/>
      <c r="K57" s="10">
        <v>268.792358</v>
      </c>
      <c r="L57" s="10">
        <v>400.004639</v>
      </c>
      <c r="M57" s="4">
        <f t="shared" si="9"/>
        <v>24.3981315963726</v>
      </c>
      <c r="N57" s="10">
        <v>28.447439</v>
      </c>
      <c r="O57" s="10">
        <v>-262.681946</v>
      </c>
      <c r="P57" s="10">
        <v>399.991638</v>
      </c>
      <c r="Q57" s="4">
        <f t="shared" si="10"/>
        <v>24.6794683510895</v>
      </c>
      <c r="R57" s="10">
        <v>28.191702</v>
      </c>
    </row>
    <row r="58" spans="1:18">
      <c r="A58" s="7"/>
      <c r="B58" s="10">
        <v>317.253998</v>
      </c>
      <c r="C58" s="10">
        <v>449.994141</v>
      </c>
      <c r="D58" s="4">
        <f t="shared" si="7"/>
        <v>25.2640694984376</v>
      </c>
      <c r="E58" s="10">
        <v>28.014565</v>
      </c>
      <c r="F58" s="10">
        <v>-311.226135</v>
      </c>
      <c r="G58" s="10">
        <v>449.945892</v>
      </c>
      <c r="H58" s="4">
        <f t="shared" si="8"/>
        <v>25.504819912122</v>
      </c>
      <c r="I58" s="10">
        <v>26.756134</v>
      </c>
      <c r="J58" s="7"/>
      <c r="K58" s="10">
        <v>325.512909</v>
      </c>
      <c r="L58" s="10">
        <v>449.985535</v>
      </c>
      <c r="M58" s="4">
        <f t="shared" si="9"/>
        <v>24.9410334758343</v>
      </c>
      <c r="N58" s="10">
        <v>28.620827</v>
      </c>
      <c r="O58" s="10">
        <v>-323.425964</v>
      </c>
      <c r="P58" s="10">
        <v>449.996429</v>
      </c>
      <c r="Q58" s="4">
        <f t="shared" si="10"/>
        <v>25.0219773571824</v>
      </c>
      <c r="R58" s="10">
        <v>28.50226</v>
      </c>
    </row>
    <row r="59" spans="1:18">
      <c r="A59" s="7"/>
      <c r="B59" s="10">
        <v>373.189148</v>
      </c>
      <c r="C59" s="10">
        <v>500.00119</v>
      </c>
      <c r="D59" s="4">
        <f t="shared" si="7"/>
        <v>25.882518599356</v>
      </c>
      <c r="E59" s="10">
        <v>28.431828</v>
      </c>
      <c r="F59" s="10">
        <v>-368.959015</v>
      </c>
      <c r="G59" s="10">
        <v>500.015564</v>
      </c>
      <c r="H59" s="4">
        <f t="shared" si="8"/>
        <v>26.0312162339787</v>
      </c>
      <c r="I59" s="10">
        <v>27.218573</v>
      </c>
      <c r="J59" s="7"/>
      <c r="K59" s="10">
        <v>384.308502</v>
      </c>
      <c r="L59" s="10">
        <v>500.028473</v>
      </c>
      <c r="M59" s="4">
        <f t="shared" si="9"/>
        <v>25.506727284946</v>
      </c>
      <c r="N59" s="10">
        <v>28.863489</v>
      </c>
      <c r="O59" s="10">
        <v>-383.010925</v>
      </c>
      <c r="P59" s="10">
        <v>499.9841</v>
      </c>
      <c r="Q59" s="4">
        <f t="shared" si="10"/>
        <v>25.5476296953638</v>
      </c>
      <c r="R59" s="10">
        <v>28.844511</v>
      </c>
    </row>
    <row r="60" spans="1:18">
      <c r="A60" s="7"/>
      <c r="B60" s="10">
        <v>431.34375</v>
      </c>
      <c r="C60" s="10">
        <v>550.010986</v>
      </c>
      <c r="D60" s="4">
        <f t="shared" si="7"/>
        <v>26.4825383221131</v>
      </c>
      <c r="E60" s="10">
        <v>28.837732</v>
      </c>
      <c r="F60" s="10">
        <v>-428.429718</v>
      </c>
      <c r="G60" s="10">
        <v>549.970032</v>
      </c>
      <c r="H60" s="4">
        <f t="shared" si="8"/>
        <v>26.5704696751282</v>
      </c>
      <c r="I60" s="10">
        <v>27.62949</v>
      </c>
      <c r="J60" s="7"/>
      <c r="K60" s="10">
        <v>444.727142</v>
      </c>
      <c r="L60" s="10">
        <v>549.967285</v>
      </c>
      <c r="M60" s="4">
        <f t="shared" si="9"/>
        <v>26.0789461950235</v>
      </c>
      <c r="N60" s="10">
        <v>29.398973</v>
      </c>
      <c r="O60" s="10">
        <v>-442.995209</v>
      </c>
      <c r="P60" s="10">
        <v>549.991638</v>
      </c>
      <c r="Q60" s="4">
        <f t="shared" si="10"/>
        <v>26.131032610011</v>
      </c>
      <c r="R60" s="10">
        <v>29.218475</v>
      </c>
    </row>
    <row r="61" spans="1:18">
      <c r="A61" s="7"/>
      <c r="B61" s="10">
        <v>500.352386</v>
      </c>
      <c r="C61" s="10">
        <v>599.947632</v>
      </c>
      <c r="D61" s="4">
        <f t="shared" si="7"/>
        <v>26.8210240731273</v>
      </c>
      <c r="E61" s="10">
        <v>29.320621</v>
      </c>
      <c r="F61" s="10">
        <v>-496.133789</v>
      </c>
      <c r="G61" s="10">
        <v>599.935913</v>
      </c>
      <c r="H61" s="4">
        <f t="shared" si="8"/>
        <v>26.9342853860132</v>
      </c>
      <c r="I61" s="10">
        <v>28.179747</v>
      </c>
      <c r="J61" s="7"/>
      <c r="K61" s="10">
        <v>517.782959</v>
      </c>
      <c r="L61" s="10">
        <v>599.980103</v>
      </c>
      <c r="M61" s="4">
        <f t="shared" si="9"/>
        <v>26.3671367542798</v>
      </c>
      <c r="N61" s="10">
        <v>30.126984</v>
      </c>
      <c r="O61" s="10">
        <v>-511.453583</v>
      </c>
      <c r="P61" s="10">
        <v>599.914063</v>
      </c>
      <c r="Q61" s="4">
        <f t="shared" si="10"/>
        <v>26.5268651682744</v>
      </c>
      <c r="R61" s="10">
        <v>29.659113</v>
      </c>
    </row>
    <row r="62" spans="1:18">
      <c r="A62" s="7"/>
      <c r="B62" s="10">
        <v>581.682922</v>
      </c>
      <c r="C62" s="10">
        <v>649.958618</v>
      </c>
      <c r="D62" s="4">
        <f t="shared" si="7"/>
        <v>26.9489935181619</v>
      </c>
      <c r="E62" s="10">
        <v>30.038277</v>
      </c>
      <c r="F62" s="10">
        <v>-571.231201</v>
      </c>
      <c r="G62" s="10">
        <v>649.967468</v>
      </c>
      <c r="H62" s="4">
        <f t="shared" si="8"/>
        <v>27.1947868726679</v>
      </c>
      <c r="I62" s="10">
        <v>28.797127</v>
      </c>
      <c r="J62" s="7"/>
      <c r="K62" s="10">
        <v>601.741943</v>
      </c>
      <c r="L62" s="10">
        <v>649.946167</v>
      </c>
      <c r="M62" s="4">
        <f t="shared" si="9"/>
        <v>26.4955076455937</v>
      </c>
      <c r="N62" s="10">
        <v>30.849274</v>
      </c>
      <c r="O62" s="10">
        <v>-587.084595</v>
      </c>
      <c r="P62" s="10">
        <v>649.913147</v>
      </c>
      <c r="Q62" s="4">
        <f t="shared" si="10"/>
        <v>26.8228536473592</v>
      </c>
      <c r="R62" s="10">
        <v>30.311733</v>
      </c>
    </row>
    <row r="63" spans="1:18">
      <c r="A63" s="7"/>
      <c r="B63" s="10">
        <v>677.464905</v>
      </c>
      <c r="C63" s="10">
        <v>699.948853</v>
      </c>
      <c r="D63" s="4">
        <f t="shared" si="7"/>
        <v>26.8919877718649</v>
      </c>
      <c r="E63" s="10">
        <v>30.738163</v>
      </c>
      <c r="F63" s="10">
        <v>-653.849426</v>
      </c>
      <c r="G63" s="10">
        <v>699.964844</v>
      </c>
      <c r="H63" s="4">
        <f t="shared" si="8"/>
        <v>27.3739427445607</v>
      </c>
      <c r="I63" s="10">
        <v>29.398813</v>
      </c>
      <c r="J63" s="7"/>
      <c r="K63" s="10">
        <v>700.319275</v>
      </c>
      <c r="L63" s="10">
        <v>699.90387</v>
      </c>
      <c r="M63" s="4">
        <f t="shared" si="9"/>
        <v>26.4478488993675</v>
      </c>
      <c r="N63" s="10">
        <v>31.565662</v>
      </c>
      <c r="O63" s="10">
        <v>-669.725708</v>
      </c>
      <c r="P63" s="10">
        <v>699.9729</v>
      </c>
      <c r="Q63" s="4">
        <f t="shared" si="10"/>
        <v>27.0478495011344</v>
      </c>
      <c r="R63" s="10">
        <v>30.99197</v>
      </c>
    </row>
    <row r="64" spans="1:18">
      <c r="A64" s="7"/>
      <c r="B64" s="10">
        <v>762.632324</v>
      </c>
      <c r="C64" s="10">
        <v>738.281616</v>
      </c>
      <c r="D64" s="4">
        <f t="shared" si="7"/>
        <v>26.7340311507457</v>
      </c>
      <c r="E64" s="10">
        <v>31.541126</v>
      </c>
      <c r="F64" s="10">
        <v>-729.031189</v>
      </c>
      <c r="G64" s="10">
        <v>736.671814</v>
      </c>
      <c r="H64" s="4">
        <f t="shared" si="8"/>
        <v>27.2835576256671</v>
      </c>
      <c r="I64" s="10">
        <v>30.138077</v>
      </c>
      <c r="J64" s="7"/>
      <c r="K64" s="10">
        <v>784.24884</v>
      </c>
      <c r="L64" s="10">
        <v>736.995239</v>
      </c>
      <c r="M64" s="4">
        <f t="shared" si="9"/>
        <v>26.317082372946</v>
      </c>
      <c r="N64" s="10">
        <v>32.460121</v>
      </c>
      <c r="O64" s="10">
        <v>-741.446533</v>
      </c>
      <c r="P64" s="10">
        <v>734.46698</v>
      </c>
      <c r="Q64" s="4">
        <f t="shared" si="10"/>
        <v>26.9731927756879</v>
      </c>
      <c r="R64" s="10">
        <v>31.697302</v>
      </c>
    </row>
    <row r="65" spans="1:18">
      <c r="A65" s="7"/>
      <c r="B65" s="8">
        <f>(C65/D64)^2</f>
        <v>895.470069591412</v>
      </c>
      <c r="C65" s="4">
        <v>800</v>
      </c>
      <c r="D65" s="4"/>
      <c r="E65" s="4"/>
      <c r="F65" s="8">
        <f>(G65/H64)^2</f>
        <v>859.761464053875</v>
      </c>
      <c r="G65" s="4">
        <v>800</v>
      </c>
      <c r="H65" s="4"/>
      <c r="I65" s="4"/>
      <c r="J65" s="7"/>
      <c r="K65" s="8">
        <f>(L65/M64)^2</f>
        <v>924.069198412289</v>
      </c>
      <c r="L65" s="4">
        <v>800</v>
      </c>
      <c r="M65" s="4"/>
      <c r="N65" s="4"/>
      <c r="O65" s="8">
        <f>(P65/Q64)^2</f>
        <v>879.660845259241</v>
      </c>
      <c r="P65" s="4">
        <v>800</v>
      </c>
      <c r="Q65" s="4"/>
      <c r="R65" s="4"/>
    </row>
    <row r="66" spans="1:18">
      <c r="A66" s="7"/>
      <c r="B66" s="4">
        <v>1500</v>
      </c>
      <c r="C66" s="8">
        <f>SQRT(B66)*D64</f>
        <v>1035.40457423829</v>
      </c>
      <c r="D66" s="4"/>
      <c r="E66" s="4"/>
      <c r="F66" s="4">
        <v>1500</v>
      </c>
      <c r="G66" s="8">
        <f>SQRT(F66)*H64</f>
        <v>1056.68764309499</v>
      </c>
      <c r="H66" s="4"/>
      <c r="I66" s="4"/>
      <c r="J66" s="7"/>
      <c r="K66" s="4">
        <v>1500</v>
      </c>
      <c r="L66" s="8">
        <f>SQRT(K66)*M64</f>
        <v>1019.25621751188</v>
      </c>
      <c r="M66" s="4"/>
      <c r="N66" s="4"/>
      <c r="O66" s="4">
        <v>1500</v>
      </c>
      <c r="P66" s="8">
        <f>SQRT(O66)*Q64</f>
        <v>1044.66726414281</v>
      </c>
      <c r="Q66" s="4"/>
      <c r="R66" s="4"/>
    </row>
    <row r="67" spans="1:9">
      <c r="A67" s="6" t="s">
        <v>45</v>
      </c>
      <c r="B67" s="10">
        <v>16.205017</v>
      </c>
      <c r="C67" s="10">
        <v>99.885498</v>
      </c>
      <c r="D67" s="4">
        <f>C67/SQRT(ABS(B67))</f>
        <v>24.8129096249666</v>
      </c>
      <c r="E67" s="10">
        <v>26.783594</v>
      </c>
      <c r="F67" s="10">
        <v>-14.612306</v>
      </c>
      <c r="G67" s="10">
        <v>99.933121</v>
      </c>
      <c r="H67" s="4">
        <f>G67/SQRT(ABS(F67))</f>
        <v>26.1426778886825</v>
      </c>
      <c r="I67" s="10">
        <v>27.026186</v>
      </c>
    </row>
    <row r="68" spans="1:9">
      <c r="A68" s="7"/>
      <c r="B68" s="10">
        <v>38.033089</v>
      </c>
      <c r="C68" s="10">
        <v>149.95224</v>
      </c>
      <c r="D68" s="4">
        <f t="shared" ref="D68:D80" si="11">C68/SQRT(ABS(B68))</f>
        <v>24.3148815265569</v>
      </c>
      <c r="E68" s="10">
        <v>26.587116</v>
      </c>
      <c r="F68" s="10">
        <v>-34.445454</v>
      </c>
      <c r="G68" s="10">
        <v>149.956238</v>
      </c>
      <c r="H68" s="4">
        <f t="shared" ref="H68:H80" si="12">G68/SQRT(ABS(F68))</f>
        <v>25.5504515623778</v>
      </c>
      <c r="I68" s="10">
        <v>26.878359</v>
      </c>
    </row>
    <row r="69" spans="1:9">
      <c r="A69" s="7"/>
      <c r="B69" s="10">
        <v>70.642891</v>
      </c>
      <c r="C69" s="10">
        <v>199.977631</v>
      </c>
      <c r="D69" s="4">
        <f t="shared" si="11"/>
        <v>23.7928894790108</v>
      </c>
      <c r="E69" s="10">
        <v>26.525333</v>
      </c>
      <c r="F69" s="10">
        <v>-64.113808</v>
      </c>
      <c r="G69" s="10">
        <v>199.987839</v>
      </c>
      <c r="H69" s="4">
        <f t="shared" si="12"/>
        <v>24.9762827012912</v>
      </c>
      <c r="I69" s="10">
        <v>26.75666</v>
      </c>
    </row>
    <row r="70" spans="1:9">
      <c r="A70" s="7"/>
      <c r="B70" s="10">
        <v>115.69783</v>
      </c>
      <c r="C70" s="10">
        <v>249.969131</v>
      </c>
      <c r="D70" s="4">
        <f t="shared" si="11"/>
        <v>23.2393391322111</v>
      </c>
      <c r="E70" s="10">
        <v>26.499933</v>
      </c>
      <c r="F70" s="10">
        <v>-105.468315</v>
      </c>
      <c r="G70" s="10">
        <v>249.982437</v>
      </c>
      <c r="H70" s="4">
        <f t="shared" si="12"/>
        <v>24.3415648155479</v>
      </c>
      <c r="I70" s="10">
        <v>26.71207</v>
      </c>
    </row>
    <row r="71" spans="1:9">
      <c r="A71" s="7"/>
      <c r="B71" s="10">
        <v>165.80188</v>
      </c>
      <c r="C71" s="10">
        <v>299.983276</v>
      </c>
      <c r="D71" s="4">
        <f t="shared" si="11"/>
        <v>23.2971243764618</v>
      </c>
      <c r="E71" s="10">
        <v>26.522009</v>
      </c>
      <c r="F71" s="10">
        <v>-148.598206</v>
      </c>
      <c r="G71" s="10">
        <v>299.98114</v>
      </c>
      <c r="H71" s="4">
        <f t="shared" si="12"/>
        <v>24.6086147874705</v>
      </c>
      <c r="I71" s="10">
        <v>26.724586</v>
      </c>
    </row>
    <row r="72" spans="1:9">
      <c r="A72" s="7"/>
      <c r="B72" s="10">
        <v>216.476273</v>
      </c>
      <c r="C72" s="10">
        <v>349.993439</v>
      </c>
      <c r="D72" s="4">
        <f t="shared" si="11"/>
        <v>23.7878259390237</v>
      </c>
      <c r="E72" s="10">
        <v>26.625816</v>
      </c>
      <c r="F72" s="10">
        <v>-191.107834</v>
      </c>
      <c r="G72" s="10">
        <v>350.009369</v>
      </c>
      <c r="H72" s="4">
        <f t="shared" si="12"/>
        <v>25.3186429627505</v>
      </c>
      <c r="I72" s="10">
        <v>26.854254</v>
      </c>
    </row>
    <row r="73" spans="1:9">
      <c r="A73" s="7"/>
      <c r="B73" s="10">
        <v>269.444519</v>
      </c>
      <c r="C73" s="10">
        <v>399.987366</v>
      </c>
      <c r="D73" s="4">
        <f t="shared" si="11"/>
        <v>24.3675349189391</v>
      </c>
      <c r="E73" s="10">
        <v>26.821987</v>
      </c>
      <c r="F73" s="10">
        <v>-236.41922</v>
      </c>
      <c r="G73" s="10">
        <v>399.994476</v>
      </c>
      <c r="H73" s="4">
        <f t="shared" si="12"/>
        <v>26.0143275136213</v>
      </c>
      <c r="I73" s="10">
        <v>27.148195</v>
      </c>
    </row>
    <row r="74" spans="1:9">
      <c r="A74" s="7"/>
      <c r="B74" s="10">
        <v>324.912048</v>
      </c>
      <c r="C74" s="10">
        <v>449.994781</v>
      </c>
      <c r="D74" s="4">
        <f t="shared" si="11"/>
        <v>24.9645975395689</v>
      </c>
      <c r="E74" s="10">
        <v>27.154419</v>
      </c>
      <c r="F74" s="10">
        <v>-285.627869</v>
      </c>
      <c r="G74" s="10">
        <v>449.942688</v>
      </c>
      <c r="H74" s="4">
        <f t="shared" si="12"/>
        <v>26.6229948803353</v>
      </c>
      <c r="I74" s="10">
        <v>27.44841</v>
      </c>
    </row>
    <row r="75" spans="1:9">
      <c r="A75" s="7"/>
      <c r="B75" s="10">
        <v>388.114258</v>
      </c>
      <c r="C75" s="10">
        <v>500.004791</v>
      </c>
      <c r="D75" s="4">
        <f t="shared" si="11"/>
        <v>25.3801606625823</v>
      </c>
      <c r="E75" s="10">
        <v>27.625809</v>
      </c>
      <c r="F75" s="10">
        <v>-342.366669</v>
      </c>
      <c r="G75" s="10">
        <v>500.002106</v>
      </c>
      <c r="H75" s="4">
        <f t="shared" si="12"/>
        <v>27.0225354250513</v>
      </c>
      <c r="I75" s="10">
        <v>27.792372</v>
      </c>
    </row>
    <row r="76" spans="1:9">
      <c r="A76" s="7"/>
      <c r="B76" s="10">
        <v>458.219818</v>
      </c>
      <c r="C76" s="10">
        <v>549.987427</v>
      </c>
      <c r="D76" s="4">
        <f t="shared" si="11"/>
        <v>25.6930597680444</v>
      </c>
      <c r="E76" s="10">
        <v>28.175581</v>
      </c>
      <c r="F76" s="10">
        <v>-407.083984</v>
      </c>
      <c r="G76" s="10">
        <v>550</v>
      </c>
      <c r="H76" s="4">
        <f t="shared" si="12"/>
        <v>27.2596754834396</v>
      </c>
      <c r="I76" s="10">
        <v>28.418982</v>
      </c>
    </row>
    <row r="77" spans="1:9">
      <c r="A77" s="7"/>
      <c r="B77" s="10">
        <v>545.104553</v>
      </c>
      <c r="C77" s="10">
        <v>599.94281</v>
      </c>
      <c r="D77" s="4">
        <f t="shared" si="11"/>
        <v>25.6962617902955</v>
      </c>
      <c r="E77" s="10">
        <v>28.792667</v>
      </c>
      <c r="F77" s="10">
        <v>-484.356659</v>
      </c>
      <c r="G77" s="10">
        <v>599.952087</v>
      </c>
      <c r="H77" s="4">
        <f t="shared" si="12"/>
        <v>27.2605071418244</v>
      </c>
      <c r="I77" s="10">
        <v>29.175747</v>
      </c>
    </row>
    <row r="78" spans="1:9">
      <c r="A78" s="7"/>
      <c r="B78" s="10">
        <v>642.6828</v>
      </c>
      <c r="C78" s="10">
        <v>649.957153</v>
      </c>
      <c r="D78" s="4">
        <f t="shared" si="11"/>
        <v>25.6381325848145</v>
      </c>
      <c r="E78" s="10">
        <v>29.613705</v>
      </c>
      <c r="F78" s="10">
        <v>-572.618469</v>
      </c>
      <c r="G78" s="10">
        <v>649.97876</v>
      </c>
      <c r="H78" s="4">
        <f t="shared" si="12"/>
        <v>27.1622967292201</v>
      </c>
      <c r="I78" s="10">
        <v>29.941198</v>
      </c>
    </row>
    <row r="79" spans="1:9">
      <c r="A79" s="7"/>
      <c r="B79" s="10">
        <v>752.821289</v>
      </c>
      <c r="C79" s="10">
        <v>699.949341</v>
      </c>
      <c r="D79" s="4">
        <f t="shared" si="11"/>
        <v>25.5105994016704</v>
      </c>
      <c r="E79" s="10">
        <v>30.388998</v>
      </c>
      <c r="F79" s="10">
        <v>-664.736938</v>
      </c>
      <c r="G79" s="10">
        <v>699.995239</v>
      </c>
      <c r="H79" s="4">
        <f t="shared" si="12"/>
        <v>27.1500216383649</v>
      </c>
      <c r="I79" s="10">
        <v>30.763115</v>
      </c>
    </row>
    <row r="80" spans="1:9">
      <c r="A80" s="7"/>
      <c r="B80" s="10">
        <v>857.550293</v>
      </c>
      <c r="C80" s="10">
        <v>740.483032</v>
      </c>
      <c r="D80" s="4">
        <f t="shared" si="11"/>
        <v>25.286301468669</v>
      </c>
      <c r="E80" s="10">
        <v>31.295462</v>
      </c>
      <c r="F80" s="10">
        <v>-759.067444</v>
      </c>
      <c r="G80" s="10">
        <v>741.747681</v>
      </c>
      <c r="H80" s="4">
        <f t="shared" si="12"/>
        <v>26.92253899238</v>
      </c>
      <c r="I80" s="10">
        <v>31.62676</v>
      </c>
    </row>
    <row r="81" spans="1:9">
      <c r="A81" s="7"/>
      <c r="B81" s="8">
        <f>(C81/D80)^2</f>
        <v>1000.94301036135</v>
      </c>
      <c r="C81" s="4">
        <v>800</v>
      </c>
      <c r="D81" s="4"/>
      <c r="E81" s="4"/>
      <c r="F81" s="8">
        <f>(G81/H80)^2</f>
        <v>882.974059300936</v>
      </c>
      <c r="G81" s="4">
        <v>800</v>
      </c>
      <c r="H81" s="4"/>
      <c r="I81" s="4"/>
    </row>
    <row r="82" spans="1:9">
      <c r="A82" s="7"/>
      <c r="B82" s="4">
        <v>1500</v>
      </c>
      <c r="C82" s="8">
        <f>SQRT(B82)*D80</f>
        <v>979.33424475335</v>
      </c>
      <c r="D82" s="4"/>
      <c r="E82" s="4"/>
      <c r="F82" s="4">
        <v>1500</v>
      </c>
      <c r="G82" s="8">
        <f>SQRT(F82)*H80</f>
        <v>1042.70545155107</v>
      </c>
      <c r="H82" s="4"/>
      <c r="I82" s="4"/>
    </row>
  </sheetData>
  <mergeCells count="7">
    <mergeCell ref="A3:A18"/>
    <mergeCell ref="A19:A34"/>
    <mergeCell ref="A35:A50"/>
    <mergeCell ref="A51:A66"/>
    <mergeCell ref="A67:A82"/>
    <mergeCell ref="J19:J34"/>
    <mergeCell ref="J51:J66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5"/>
  <sheetViews>
    <sheetView tabSelected="1" workbookViewId="0">
      <selection activeCell="L12" sqref="L12"/>
    </sheetView>
  </sheetViews>
  <sheetFormatPr defaultColWidth="9" defaultRowHeight="13.5"/>
  <cols>
    <col min="1" max="1" width="9.26666666666667" customWidth="1"/>
    <col min="2" max="19" width="12.6333333333333" customWidth="1"/>
  </cols>
  <sheetData>
    <row r="1" spans="1:4">
      <c r="A1" s="1" t="s">
        <v>28</v>
      </c>
      <c r="B1" s="2" t="s">
        <v>37</v>
      </c>
      <c r="C1" s="1" t="s">
        <v>30</v>
      </c>
      <c r="D1" s="3" t="s">
        <v>46</v>
      </c>
    </row>
    <row r="2" spans="1:9">
      <c r="A2" s="4" t="s">
        <v>0</v>
      </c>
      <c r="B2" s="4" t="s">
        <v>13</v>
      </c>
      <c r="C2" s="4" t="s">
        <v>7</v>
      </c>
      <c r="D2" s="4" t="s">
        <v>18</v>
      </c>
      <c r="E2" s="5" t="s">
        <v>39</v>
      </c>
      <c r="F2" s="4" t="s">
        <v>19</v>
      </c>
      <c r="G2" s="4" t="s">
        <v>7</v>
      </c>
      <c r="H2" s="4" t="s">
        <v>18</v>
      </c>
      <c r="I2" s="9" t="s">
        <v>39</v>
      </c>
    </row>
    <row r="3" spans="1:9">
      <c r="A3" s="6" t="s">
        <v>47</v>
      </c>
      <c r="B3" s="4">
        <v>15.921368</v>
      </c>
      <c r="C3" s="4">
        <v>99.885895</v>
      </c>
      <c r="D3" s="4">
        <f>C3/SQRT(ABS(B3))</f>
        <v>25.0330620036745</v>
      </c>
      <c r="E3" s="4">
        <v>27.366543</v>
      </c>
      <c r="F3" s="4">
        <v>-18.174824</v>
      </c>
      <c r="G3" s="4">
        <v>99.934929</v>
      </c>
      <c r="H3" s="4">
        <f>G3/SQRT(ABS(F3))</f>
        <v>23.4413274355263</v>
      </c>
      <c r="I3" s="4">
        <v>26.747709</v>
      </c>
    </row>
    <row r="4" spans="1:9">
      <c r="A4" s="7"/>
      <c r="B4" s="4">
        <v>38.875179</v>
      </c>
      <c r="C4" s="4">
        <v>149.96106</v>
      </c>
      <c r="D4" s="4">
        <f t="shared" ref="D4:D16" si="0">C4/SQRT(ABS(B4))</f>
        <v>24.0515074133933</v>
      </c>
      <c r="E4" s="4">
        <v>27.160614</v>
      </c>
      <c r="F4" s="4">
        <v>-43.708942</v>
      </c>
      <c r="G4" s="4">
        <v>149.959946</v>
      </c>
      <c r="H4" s="4">
        <f t="shared" ref="H4:H16" si="1">G4/SQRT(ABS(F4))</f>
        <v>22.6824586705389</v>
      </c>
      <c r="I4" s="4">
        <v>26.67083</v>
      </c>
    </row>
    <row r="5" spans="1:9">
      <c r="A5" s="7"/>
      <c r="B5" s="4">
        <v>74.009399</v>
      </c>
      <c r="C5" s="4">
        <v>199.999466</v>
      </c>
      <c r="D5" s="4">
        <f t="shared" si="0"/>
        <v>23.2479893150001</v>
      </c>
      <c r="E5" s="4">
        <v>26.998474</v>
      </c>
      <c r="F5" s="4">
        <v>-83.094864</v>
      </c>
      <c r="G5" s="4">
        <v>199.98848</v>
      </c>
      <c r="H5" s="4">
        <f t="shared" si="1"/>
        <v>21.939053585712</v>
      </c>
      <c r="I5" s="4">
        <v>26.586527</v>
      </c>
    </row>
    <row r="6" spans="1:9">
      <c r="A6" s="7"/>
      <c r="B6" s="4">
        <v>124.170364</v>
      </c>
      <c r="C6" s="4">
        <v>249.994125</v>
      </c>
      <c r="D6" s="4">
        <f t="shared" si="0"/>
        <v>22.4347288794526</v>
      </c>
      <c r="E6" s="4">
        <v>26.887505</v>
      </c>
      <c r="F6" s="4">
        <v>-139.060364</v>
      </c>
      <c r="G6" s="4">
        <v>249.981003</v>
      </c>
      <c r="H6" s="4">
        <f t="shared" si="1"/>
        <v>21.1985094629269</v>
      </c>
      <c r="I6" s="4">
        <v>26.57078</v>
      </c>
    </row>
    <row r="7" spans="1:9">
      <c r="A7" s="7"/>
      <c r="B7" s="4">
        <v>183.288055</v>
      </c>
      <c r="C7" s="4">
        <v>300.00766</v>
      </c>
      <c r="D7" s="4">
        <f t="shared" si="0"/>
        <v>22.1597707032523</v>
      </c>
      <c r="E7" s="4">
        <v>26.894127</v>
      </c>
      <c r="F7" s="4">
        <v>-201.272751</v>
      </c>
      <c r="G7" s="4">
        <v>300.014587</v>
      </c>
      <c r="H7" s="4">
        <f t="shared" si="1"/>
        <v>21.1470542668543</v>
      </c>
      <c r="I7" s="4">
        <v>26.664099</v>
      </c>
    </row>
    <row r="8" spans="1:9">
      <c r="A8" s="7"/>
      <c r="B8" s="4">
        <v>246.471085</v>
      </c>
      <c r="C8" s="4">
        <v>349.979614</v>
      </c>
      <c r="D8" s="4">
        <f t="shared" si="0"/>
        <v>22.2925505117501</v>
      </c>
      <c r="E8" s="4">
        <v>27.012562</v>
      </c>
      <c r="F8" s="4">
        <v>-261.961029</v>
      </c>
      <c r="G8" s="4">
        <v>349.973755</v>
      </c>
      <c r="H8" s="4">
        <f t="shared" si="1"/>
        <v>21.6230590039383</v>
      </c>
      <c r="I8" s="4">
        <v>26.854273</v>
      </c>
    </row>
    <row r="9" spans="1:9">
      <c r="A9" s="7"/>
      <c r="B9" s="4">
        <v>315.927979</v>
      </c>
      <c r="C9" s="4">
        <v>399.964294</v>
      </c>
      <c r="D9" s="4">
        <f t="shared" si="0"/>
        <v>22.5023138476637</v>
      </c>
      <c r="E9" s="4">
        <v>27.215694</v>
      </c>
      <c r="F9" s="4">
        <v>-324.09137</v>
      </c>
      <c r="G9" s="4">
        <v>399.985901</v>
      </c>
      <c r="H9" s="4">
        <f t="shared" si="1"/>
        <v>22.2183063155185</v>
      </c>
      <c r="I9" s="4">
        <v>27.185593</v>
      </c>
    </row>
    <row r="10" spans="1:9">
      <c r="A10" s="7"/>
      <c r="B10" s="4">
        <v>388.856903</v>
      </c>
      <c r="C10" s="4">
        <v>449.963257</v>
      </c>
      <c r="D10" s="4">
        <f t="shared" si="0"/>
        <v>22.8182400804032</v>
      </c>
      <c r="E10" s="4">
        <v>27.564262</v>
      </c>
      <c r="F10" s="4">
        <v>-391.450806</v>
      </c>
      <c r="G10" s="4">
        <v>449.967163</v>
      </c>
      <c r="H10" s="4">
        <f t="shared" si="1"/>
        <v>22.7427106441726</v>
      </c>
      <c r="I10" s="4">
        <v>27.732342</v>
      </c>
    </row>
    <row r="11" spans="1:9">
      <c r="A11" s="7"/>
      <c r="B11" s="4">
        <v>464.885101</v>
      </c>
      <c r="C11" s="4">
        <v>499.967926</v>
      </c>
      <c r="D11" s="4">
        <f t="shared" si="0"/>
        <v>23.1883224237698</v>
      </c>
      <c r="E11" s="4">
        <v>28.104723</v>
      </c>
      <c r="F11" s="4">
        <v>-470.359192</v>
      </c>
      <c r="G11" s="4">
        <v>499.99704</v>
      </c>
      <c r="H11" s="4">
        <f t="shared" si="1"/>
        <v>23.0543358454079</v>
      </c>
      <c r="I11" s="4">
        <v>28.412313</v>
      </c>
    </row>
    <row r="12" spans="1:9">
      <c r="A12" s="7"/>
      <c r="B12" s="4">
        <v>548.11731</v>
      </c>
      <c r="C12" s="4">
        <v>549.9151</v>
      </c>
      <c r="D12" s="4">
        <f t="shared" si="0"/>
        <v>23.4886948687477</v>
      </c>
      <c r="E12" s="4">
        <v>28.839722</v>
      </c>
      <c r="F12" s="4">
        <v>-558.217651</v>
      </c>
      <c r="G12" s="4">
        <v>549.913757</v>
      </c>
      <c r="H12" s="4">
        <f t="shared" si="1"/>
        <v>23.2751667978849</v>
      </c>
      <c r="I12" s="4">
        <v>29.261204</v>
      </c>
    </row>
    <row r="13" spans="1:9">
      <c r="A13" s="7"/>
      <c r="B13" s="4">
        <v>647.786926</v>
      </c>
      <c r="C13" s="4">
        <v>600.02417</v>
      </c>
      <c r="D13" s="4">
        <f t="shared" si="0"/>
        <v>23.575051795023</v>
      </c>
      <c r="E13" s="4">
        <v>29.623999</v>
      </c>
      <c r="F13" s="4">
        <v>-652.990417</v>
      </c>
      <c r="G13" s="4">
        <v>599.975403</v>
      </c>
      <c r="H13" s="4">
        <f t="shared" si="1"/>
        <v>23.4790241328701</v>
      </c>
      <c r="I13" s="4">
        <v>30.238491</v>
      </c>
    </row>
    <row r="14" spans="1:9">
      <c r="A14" s="7"/>
      <c r="B14" s="4">
        <v>750.73645</v>
      </c>
      <c r="C14" s="4">
        <v>649.956604</v>
      </c>
      <c r="D14" s="4">
        <f t="shared" si="0"/>
        <v>23.7214159937447</v>
      </c>
      <c r="E14" s="4">
        <v>30.499453</v>
      </c>
      <c r="F14" s="4">
        <v>-769.280518</v>
      </c>
      <c r="G14" s="4">
        <v>650.022827</v>
      </c>
      <c r="H14" s="4">
        <f t="shared" si="1"/>
        <v>23.4361484942553</v>
      </c>
      <c r="I14" s="4">
        <v>31.231152</v>
      </c>
    </row>
    <row r="15" spans="1:9">
      <c r="A15" s="7"/>
      <c r="B15" s="4">
        <v>875.337463</v>
      </c>
      <c r="C15" s="4">
        <v>699.939209</v>
      </c>
      <c r="D15" s="4">
        <f t="shared" si="0"/>
        <v>23.6577024045852</v>
      </c>
      <c r="E15" s="4">
        <v>31.456154</v>
      </c>
      <c r="F15" s="4">
        <v>-912.723328</v>
      </c>
      <c r="G15" s="4">
        <v>699.941467</v>
      </c>
      <c r="H15" s="4">
        <f t="shared" si="1"/>
        <v>23.1681922375003</v>
      </c>
      <c r="I15" s="4">
        <v>32.166706</v>
      </c>
    </row>
    <row r="16" spans="1:9">
      <c r="A16" s="7"/>
      <c r="B16" s="4">
        <v>936.432861</v>
      </c>
      <c r="C16" s="4">
        <v>721.198364</v>
      </c>
      <c r="D16" s="4">
        <f t="shared" si="0"/>
        <v>23.5676570694719</v>
      </c>
      <c r="E16" s="4">
        <v>32.310589</v>
      </c>
      <c r="F16" s="4">
        <v>-986.99231</v>
      </c>
      <c r="G16" s="4">
        <v>727.098389</v>
      </c>
      <c r="H16" s="4">
        <f t="shared" si="1"/>
        <v>23.1438868786604</v>
      </c>
      <c r="I16" s="4">
        <v>33.020744</v>
      </c>
    </row>
    <row r="17" spans="1:9">
      <c r="A17" s="7"/>
      <c r="B17" s="8">
        <f>(C17/D16)^2</f>
        <v>1152.25115902012</v>
      </c>
      <c r="C17" s="4">
        <v>800</v>
      </c>
      <c r="D17" s="4"/>
      <c r="E17" s="4"/>
      <c r="F17" s="8">
        <f>(G17/H16)^2</f>
        <v>1194.83346574807</v>
      </c>
      <c r="G17" s="4">
        <v>800</v>
      </c>
      <c r="H17" s="4"/>
      <c r="I17" s="4"/>
    </row>
    <row r="18" spans="1:9">
      <c r="A18" s="7"/>
      <c r="B18" s="4">
        <v>1500</v>
      </c>
      <c r="C18" s="8">
        <f>SQRT(B18)*D16</f>
        <v>912.771433391921</v>
      </c>
      <c r="D18" s="4"/>
      <c r="E18" s="4"/>
      <c r="F18" s="4">
        <v>1500</v>
      </c>
      <c r="G18" s="8">
        <f>SQRT(F18)*H16</f>
        <v>896.3588844756</v>
      </c>
      <c r="H18" s="4"/>
      <c r="I18" s="4"/>
    </row>
    <row r="19" spans="1:9">
      <c r="A19" s="6" t="s">
        <v>48</v>
      </c>
      <c r="B19" s="4">
        <v>15.961061</v>
      </c>
      <c r="C19" s="4">
        <v>99.890701</v>
      </c>
      <c r="D19" s="4">
        <f>C19/SQRT(ABS(B19))</f>
        <v>25.0031186724144</v>
      </c>
      <c r="E19" s="4">
        <v>28.68984</v>
      </c>
      <c r="F19" s="4">
        <v>-17.101871</v>
      </c>
      <c r="G19" s="4">
        <v>99.901901</v>
      </c>
      <c r="H19" s="4">
        <f>G19/SQRT(ABS(F19))</f>
        <v>24.1574972761748</v>
      </c>
      <c r="I19" s="4">
        <v>28.185558</v>
      </c>
    </row>
    <row r="20" spans="1:9">
      <c r="A20" s="7"/>
      <c r="B20" s="4">
        <v>36.432579</v>
      </c>
      <c r="C20" s="4">
        <v>149.949066</v>
      </c>
      <c r="D20" s="4">
        <f t="shared" ref="D20:D32" si="2">C20/SQRT(ABS(B20))</f>
        <v>24.8427007133262</v>
      </c>
      <c r="E20" s="4">
        <v>28.581146</v>
      </c>
      <c r="F20" s="4">
        <v>-40.110458</v>
      </c>
      <c r="G20" s="4">
        <v>149.969833</v>
      </c>
      <c r="H20" s="4">
        <f t="shared" ref="H20:H32" si="3">G20/SQRT(ABS(F20))</f>
        <v>23.6796400990181</v>
      </c>
      <c r="I20" s="4">
        <v>27.751524</v>
      </c>
    </row>
    <row r="21" spans="1:9">
      <c r="A21" s="7"/>
      <c r="B21" s="4">
        <v>64.927589</v>
      </c>
      <c r="C21" s="4">
        <v>199.974258</v>
      </c>
      <c r="D21" s="4">
        <f t="shared" si="2"/>
        <v>24.8175814515441</v>
      </c>
      <c r="E21" s="4">
        <v>28.531851</v>
      </c>
      <c r="F21" s="4">
        <v>-72.620148</v>
      </c>
      <c r="G21" s="4">
        <v>199.990875</v>
      </c>
      <c r="H21" s="4">
        <f t="shared" si="3"/>
        <v>23.4682991590278</v>
      </c>
      <c r="I21" s="4">
        <v>27.382174</v>
      </c>
    </row>
    <row r="22" spans="1:9">
      <c r="A22" s="7"/>
      <c r="B22" s="4">
        <v>103.780724</v>
      </c>
      <c r="C22" s="4">
        <v>249.990326</v>
      </c>
      <c r="D22" s="4">
        <f t="shared" si="2"/>
        <v>24.5394517021603</v>
      </c>
      <c r="E22" s="4">
        <v>28.548952</v>
      </c>
      <c r="F22" s="4">
        <v>-117.400558</v>
      </c>
      <c r="G22" s="4">
        <v>249.9991</v>
      </c>
      <c r="H22" s="4">
        <f t="shared" si="3"/>
        <v>23.0729627355375</v>
      </c>
      <c r="I22" s="4">
        <v>27.142405</v>
      </c>
    </row>
    <row r="23" spans="1:9">
      <c r="A23" s="7"/>
      <c r="B23" s="4">
        <v>148.001541</v>
      </c>
      <c r="C23" s="4">
        <v>299.987396</v>
      </c>
      <c r="D23" s="4">
        <f t="shared" si="2"/>
        <v>24.6586836786132</v>
      </c>
      <c r="E23" s="4">
        <v>28.654301</v>
      </c>
      <c r="F23" s="4">
        <v>-168.807281</v>
      </c>
      <c r="G23" s="4">
        <v>299.988678</v>
      </c>
      <c r="H23" s="4">
        <f t="shared" si="3"/>
        <v>23.0892207953495</v>
      </c>
      <c r="I23" s="4">
        <v>27.024981</v>
      </c>
    </row>
    <row r="24" spans="1:9">
      <c r="A24" s="7"/>
      <c r="B24" s="4">
        <v>196.966766</v>
      </c>
      <c r="C24" s="4">
        <v>349.948303</v>
      </c>
      <c r="D24" s="4">
        <f t="shared" si="2"/>
        <v>24.9348875898349</v>
      </c>
      <c r="E24" s="4">
        <v>28.823589</v>
      </c>
      <c r="F24" s="4">
        <v>-226.954102</v>
      </c>
      <c r="G24" s="4">
        <v>349.993347</v>
      </c>
      <c r="H24" s="4">
        <f t="shared" si="3"/>
        <v>23.2322231557351</v>
      </c>
      <c r="I24" s="4">
        <v>27.148779</v>
      </c>
    </row>
    <row r="25" spans="1:9">
      <c r="A25" s="7"/>
      <c r="B25" s="4">
        <v>250.832352</v>
      </c>
      <c r="C25" s="4">
        <v>399.991028</v>
      </c>
      <c r="D25" s="4">
        <f t="shared" si="2"/>
        <v>25.2556456045685</v>
      </c>
      <c r="E25" s="4">
        <v>29.085648</v>
      </c>
      <c r="F25" s="4">
        <v>-291.443085</v>
      </c>
      <c r="G25" s="4">
        <v>399.96637</v>
      </c>
      <c r="H25" s="4">
        <f t="shared" si="3"/>
        <v>23.4286140873028</v>
      </c>
      <c r="I25" s="4">
        <v>27.337784</v>
      </c>
    </row>
    <row r="26" spans="1:9">
      <c r="A26" s="7"/>
      <c r="B26" s="4">
        <v>310.045441</v>
      </c>
      <c r="C26" s="4">
        <v>449.970581</v>
      </c>
      <c r="D26" s="4">
        <f t="shared" si="2"/>
        <v>25.554738766564</v>
      </c>
      <c r="E26" s="4">
        <v>29.455629</v>
      </c>
      <c r="F26" s="4">
        <v>-356.566315</v>
      </c>
      <c r="G26" s="4">
        <v>449.999054</v>
      </c>
      <c r="H26" s="4">
        <f t="shared" si="3"/>
        <v>23.8309548809505</v>
      </c>
      <c r="I26" s="4">
        <v>27.696592</v>
      </c>
    </row>
    <row r="27" spans="1:9">
      <c r="A27" s="7"/>
      <c r="B27" s="4">
        <v>372.191956</v>
      </c>
      <c r="C27" s="4">
        <v>499.982849</v>
      </c>
      <c r="D27" s="4">
        <f t="shared" si="2"/>
        <v>25.9162174692503</v>
      </c>
      <c r="E27" s="4">
        <v>29.914774</v>
      </c>
      <c r="F27" s="4">
        <v>-421.675873</v>
      </c>
      <c r="G27" s="4">
        <v>499.927856</v>
      </c>
      <c r="H27" s="4">
        <f t="shared" si="3"/>
        <v>24.3454586068756</v>
      </c>
      <c r="I27" s="4">
        <v>28.162363</v>
      </c>
    </row>
    <row r="28" spans="1:9">
      <c r="A28" s="7"/>
      <c r="B28" s="4">
        <v>439.498749</v>
      </c>
      <c r="C28" s="4">
        <v>549.965515</v>
      </c>
      <c r="D28" s="4">
        <f t="shared" si="2"/>
        <v>26.2335241593115</v>
      </c>
      <c r="E28" s="4">
        <v>30.495493</v>
      </c>
      <c r="F28" s="4">
        <v>-491.58255</v>
      </c>
      <c r="G28" s="4">
        <v>549.950989</v>
      </c>
      <c r="H28" s="4">
        <f t="shared" si="3"/>
        <v>24.8042304921787</v>
      </c>
      <c r="I28" s="4">
        <v>28.783077</v>
      </c>
    </row>
    <row r="29" spans="1:9">
      <c r="A29" s="7"/>
      <c r="B29" s="4">
        <v>518.710938</v>
      </c>
      <c r="C29" s="4">
        <v>600.027344</v>
      </c>
      <c r="D29" s="4">
        <f t="shared" si="2"/>
        <v>26.3456148893441</v>
      </c>
      <c r="E29" s="4">
        <v>31.102074</v>
      </c>
      <c r="F29" s="4">
        <v>-572.860901</v>
      </c>
      <c r="G29" s="4">
        <v>599.975647</v>
      </c>
      <c r="H29" s="4">
        <f t="shared" si="3"/>
        <v>25.0673850371161</v>
      </c>
      <c r="I29" s="4">
        <v>29.573723</v>
      </c>
    </row>
    <row r="30" spans="1:9">
      <c r="A30" s="7"/>
      <c r="B30" s="4">
        <v>608.948792</v>
      </c>
      <c r="C30" s="4">
        <v>649.969849</v>
      </c>
      <c r="D30" s="4">
        <f t="shared" si="2"/>
        <v>26.3392148149997</v>
      </c>
      <c r="E30" s="4">
        <v>31.780458</v>
      </c>
      <c r="F30" s="4">
        <v>-653.427429</v>
      </c>
      <c r="G30" s="4">
        <v>650.009521</v>
      </c>
      <c r="H30" s="4">
        <f t="shared" si="3"/>
        <v>25.4285172824314</v>
      </c>
      <c r="I30" s="4">
        <v>30.449423</v>
      </c>
    </row>
    <row r="31" spans="1:9">
      <c r="A31" s="7"/>
      <c r="B31" s="4">
        <v>713.667358</v>
      </c>
      <c r="C31" s="4">
        <v>699.983398</v>
      </c>
      <c r="D31" s="4">
        <f t="shared" si="2"/>
        <v>26.202324633633</v>
      </c>
      <c r="E31" s="4">
        <v>32.699863</v>
      </c>
      <c r="F31" s="4">
        <v>-751.108459</v>
      </c>
      <c r="G31" s="4">
        <v>699.972107</v>
      </c>
      <c r="H31" s="4">
        <f t="shared" si="3"/>
        <v>25.5405007450486</v>
      </c>
      <c r="I31" s="4">
        <v>31.397236</v>
      </c>
    </row>
    <row r="32" spans="1:9">
      <c r="A32" s="7"/>
      <c r="B32" s="4">
        <v>796.848755</v>
      </c>
      <c r="C32" s="4">
        <v>735.365723</v>
      </c>
      <c r="D32" s="4">
        <f t="shared" si="2"/>
        <v>26.0504622124319</v>
      </c>
      <c r="E32" s="4">
        <v>33.568562</v>
      </c>
      <c r="F32" s="4">
        <v>-841.648438</v>
      </c>
      <c r="G32" s="4">
        <v>735.891663</v>
      </c>
      <c r="H32" s="4">
        <f t="shared" si="3"/>
        <v>25.3657975483115</v>
      </c>
      <c r="I32" s="4">
        <v>32.428909</v>
      </c>
    </row>
    <row r="33" spans="1:9">
      <c r="A33" s="7"/>
      <c r="B33" s="8">
        <f>(C33/D32)^2</f>
        <v>943.081243005505</v>
      </c>
      <c r="C33" s="4">
        <v>800</v>
      </c>
      <c r="D33" s="4"/>
      <c r="E33" s="4"/>
      <c r="F33" s="8">
        <f>(G33/H32)^2</f>
        <v>994.678956742889</v>
      </c>
      <c r="G33" s="4">
        <v>800</v>
      </c>
      <c r="H33" s="4"/>
      <c r="I33" s="4"/>
    </row>
    <row r="34" spans="1:9">
      <c r="A34" s="7"/>
      <c r="B34" s="4">
        <v>1500</v>
      </c>
      <c r="C34" s="8">
        <f>SQRT(B34)*D32</f>
        <v>1008.93006309754</v>
      </c>
      <c r="D34" s="4"/>
      <c r="E34" s="4"/>
      <c r="F34" s="4">
        <v>1500</v>
      </c>
      <c r="G34" s="8">
        <f>SQRT(F34)*H32</f>
        <v>982.413114678796</v>
      </c>
      <c r="H34" s="4"/>
      <c r="I34" s="4"/>
    </row>
    <row r="35" spans="1:9">
      <c r="A35" s="6" t="s">
        <v>49</v>
      </c>
      <c r="B35" s="4">
        <v>17.88085</v>
      </c>
      <c r="C35" s="4">
        <v>99.956429</v>
      </c>
      <c r="D35" s="4">
        <f>C35/SQRT(ABS(B35))</f>
        <v>23.6383224379031</v>
      </c>
      <c r="E35" s="4">
        <v>27.350397</v>
      </c>
      <c r="F35" s="4">
        <v>-17.512611</v>
      </c>
      <c r="G35" s="4">
        <v>99.91581</v>
      </c>
      <c r="H35" s="4">
        <f>G35/SQRT(ABS(F35))</f>
        <v>23.8758456683852</v>
      </c>
      <c r="I35" s="4">
        <v>26.992857</v>
      </c>
    </row>
    <row r="36" spans="1:9">
      <c r="A36" s="7"/>
      <c r="B36" s="4">
        <v>42.707417</v>
      </c>
      <c r="C36" s="4">
        <v>149.952835</v>
      </c>
      <c r="D36" s="4">
        <f t="shared" ref="D36:D48" si="4">C36/SQRT(ABS(B36))</f>
        <v>22.9457907162049</v>
      </c>
      <c r="E36" s="4">
        <v>26.95039</v>
      </c>
      <c r="F36" s="4">
        <v>-42.199432</v>
      </c>
      <c r="G36" s="4">
        <v>149.972778</v>
      </c>
      <c r="H36" s="4">
        <f t="shared" ref="H36:H48" si="5">G36/SQRT(ABS(F36))</f>
        <v>23.0865550822134</v>
      </c>
      <c r="I36" s="4">
        <v>26.834616</v>
      </c>
    </row>
    <row r="37" spans="1:9">
      <c r="A37" s="7"/>
      <c r="B37" s="4">
        <v>78.807472</v>
      </c>
      <c r="C37" s="4">
        <v>200.009872</v>
      </c>
      <c r="D37" s="4">
        <f t="shared" si="4"/>
        <v>22.5303393839764</v>
      </c>
      <c r="E37" s="4">
        <v>26.703051</v>
      </c>
      <c r="F37" s="4">
        <v>-79.124016</v>
      </c>
      <c r="G37" s="4">
        <v>200.001709</v>
      </c>
      <c r="H37" s="4">
        <f t="shared" si="5"/>
        <v>22.4843090264393</v>
      </c>
      <c r="I37" s="4">
        <v>26.654352</v>
      </c>
    </row>
    <row r="38" spans="1:9">
      <c r="A38" s="7"/>
      <c r="B38" s="4">
        <v>131.988998</v>
      </c>
      <c r="C38" s="4">
        <v>249.976654</v>
      </c>
      <c r="D38" s="4">
        <f t="shared" si="4"/>
        <v>21.7585817772914</v>
      </c>
      <c r="E38" s="4">
        <v>26.576481</v>
      </c>
      <c r="F38" s="4">
        <v>-132.609268</v>
      </c>
      <c r="G38" s="4">
        <v>249.965912</v>
      </c>
      <c r="H38" s="4">
        <f t="shared" si="5"/>
        <v>21.706702236868</v>
      </c>
      <c r="I38" s="4">
        <v>26.648659</v>
      </c>
    </row>
    <row r="39" spans="1:9">
      <c r="A39" s="7"/>
      <c r="B39" s="4">
        <v>190.274216</v>
      </c>
      <c r="C39" s="4">
        <v>299.994263</v>
      </c>
      <c r="D39" s="4">
        <f t="shared" si="4"/>
        <v>21.7481830093183</v>
      </c>
      <c r="E39" s="4">
        <v>26.666727</v>
      </c>
      <c r="F39" s="4">
        <v>-191.394089</v>
      </c>
      <c r="G39" s="4">
        <v>300.002045</v>
      </c>
      <c r="H39" s="4">
        <f t="shared" si="5"/>
        <v>21.6850263738579</v>
      </c>
      <c r="I39" s="4">
        <v>26.620171</v>
      </c>
    </row>
    <row r="40" spans="1:9">
      <c r="A40" s="7"/>
      <c r="B40" s="4">
        <v>239.666016</v>
      </c>
      <c r="C40" s="4">
        <v>349.978546</v>
      </c>
      <c r="D40" s="4">
        <f t="shared" si="4"/>
        <v>22.6067532582496</v>
      </c>
      <c r="E40" s="4">
        <v>26.933996</v>
      </c>
      <c r="F40" s="4">
        <v>-249.498413</v>
      </c>
      <c r="G40" s="4">
        <v>349.992767</v>
      </c>
      <c r="H40" s="4">
        <f t="shared" si="5"/>
        <v>22.1577253805949</v>
      </c>
      <c r="I40" s="4">
        <v>26.714844</v>
      </c>
    </row>
    <row r="41" spans="1:9">
      <c r="A41" s="7"/>
      <c r="B41" s="4">
        <v>289.178619</v>
      </c>
      <c r="C41" s="4">
        <v>399.998566</v>
      </c>
      <c r="D41" s="4">
        <f t="shared" si="4"/>
        <v>23.5220595263675</v>
      </c>
      <c r="E41" s="4">
        <v>27.1835</v>
      </c>
      <c r="F41" s="4">
        <v>-308.344635</v>
      </c>
      <c r="G41" s="4">
        <v>399.997253</v>
      </c>
      <c r="H41" s="4">
        <f t="shared" si="5"/>
        <v>22.7792179863209</v>
      </c>
      <c r="I41" s="4">
        <v>26.95096</v>
      </c>
    </row>
    <row r="42" spans="1:9">
      <c r="A42" s="7"/>
      <c r="B42" s="4">
        <v>341.1539</v>
      </c>
      <c r="C42" s="4">
        <v>449.970276</v>
      </c>
      <c r="D42" s="4">
        <f t="shared" si="4"/>
        <v>24.3617597531992</v>
      </c>
      <c r="E42" s="4">
        <v>27.616606</v>
      </c>
      <c r="F42" s="4">
        <v>-368.295746</v>
      </c>
      <c r="G42" s="4">
        <v>449.962341</v>
      </c>
      <c r="H42" s="4">
        <f t="shared" si="5"/>
        <v>23.4464888878949</v>
      </c>
      <c r="I42" s="4">
        <v>27.337835</v>
      </c>
    </row>
    <row r="43" spans="1:9">
      <c r="A43" s="7"/>
      <c r="B43" s="4">
        <v>401.08194</v>
      </c>
      <c r="C43" s="4">
        <v>500.010834</v>
      </c>
      <c r="D43" s="4">
        <f t="shared" si="4"/>
        <v>24.9667987791374</v>
      </c>
      <c r="E43" s="4">
        <v>28.250135</v>
      </c>
      <c r="F43" s="4">
        <v>-430.033966</v>
      </c>
      <c r="G43" s="4">
        <v>499.987915</v>
      </c>
      <c r="H43" s="4">
        <f t="shared" si="5"/>
        <v>24.1106060800763</v>
      </c>
      <c r="I43" s="4">
        <v>27.938074</v>
      </c>
    </row>
    <row r="44" spans="1:9">
      <c r="A44" s="7"/>
      <c r="B44" s="4">
        <v>468.739532</v>
      </c>
      <c r="C44" s="4">
        <v>549.968201</v>
      </c>
      <c r="D44" s="4">
        <f t="shared" si="4"/>
        <v>25.4022267509072</v>
      </c>
      <c r="E44" s="4">
        <v>28.999496</v>
      </c>
      <c r="F44" s="4">
        <v>-500.009064</v>
      </c>
      <c r="G44" s="4">
        <v>549.991089</v>
      </c>
      <c r="H44" s="4">
        <f t="shared" si="5"/>
        <v>24.5961263021843</v>
      </c>
      <c r="I44" s="4">
        <v>28.708126</v>
      </c>
    </row>
    <row r="45" spans="1:9">
      <c r="A45" s="7"/>
      <c r="B45" s="4">
        <v>551.278442</v>
      </c>
      <c r="C45" s="4">
        <v>600.021423</v>
      </c>
      <c r="D45" s="4">
        <f t="shared" si="4"/>
        <v>25.5553157828127</v>
      </c>
      <c r="E45" s="4">
        <v>29.485374</v>
      </c>
      <c r="F45" s="4">
        <v>-582.606262</v>
      </c>
      <c r="G45" s="4">
        <v>599.937439</v>
      </c>
      <c r="H45" s="4">
        <f t="shared" si="5"/>
        <v>24.8552645948481</v>
      </c>
      <c r="I45" s="4">
        <v>29.602793</v>
      </c>
    </row>
    <row r="46" spans="1:9">
      <c r="A46" s="7"/>
      <c r="B46" s="4">
        <v>642.337402</v>
      </c>
      <c r="C46" s="4">
        <v>649.998535</v>
      </c>
      <c r="D46" s="4">
        <f t="shared" si="4"/>
        <v>25.64665752165</v>
      </c>
      <c r="E46" s="4">
        <v>30.122705</v>
      </c>
      <c r="F46" s="4">
        <v>-671.618103</v>
      </c>
      <c r="G46" s="4">
        <v>649.957886</v>
      </c>
      <c r="H46" s="4">
        <f t="shared" si="5"/>
        <v>25.0797972119727</v>
      </c>
      <c r="I46" s="4">
        <v>30.412464</v>
      </c>
    </row>
    <row r="47" spans="1:9">
      <c r="A47" s="7"/>
      <c r="B47" s="4">
        <v>748.811462</v>
      </c>
      <c r="C47" s="4">
        <v>699.962524</v>
      </c>
      <c r="D47" s="4">
        <f t="shared" si="4"/>
        <v>25.5792935979612</v>
      </c>
      <c r="E47" s="4">
        <v>31.149166</v>
      </c>
      <c r="F47" s="4">
        <v>-782.60968</v>
      </c>
      <c r="G47" s="4">
        <v>699.953735</v>
      </c>
      <c r="H47" s="4">
        <f t="shared" si="5"/>
        <v>25.0205428298054</v>
      </c>
      <c r="I47" s="4">
        <v>31.312603</v>
      </c>
    </row>
    <row r="48" spans="1:9">
      <c r="A48" s="7"/>
      <c r="B48" s="4">
        <v>853.80658</v>
      </c>
      <c r="C48" s="4">
        <v>741.849976</v>
      </c>
      <c r="D48" s="4">
        <f t="shared" si="4"/>
        <v>25.3884588184303</v>
      </c>
      <c r="E48" s="4">
        <v>32.377449</v>
      </c>
      <c r="F48" s="4">
        <v>-900.53595</v>
      </c>
      <c r="G48" s="4">
        <v>740.86554</v>
      </c>
      <c r="H48" s="4">
        <f t="shared" si="5"/>
        <v>24.6881681919607</v>
      </c>
      <c r="I48" s="4">
        <v>32.437553</v>
      </c>
    </row>
    <row r="49" spans="1:9">
      <c r="A49" s="7"/>
      <c r="B49" s="8">
        <f>(C49/D48)^2</f>
        <v>992.904085020281</v>
      </c>
      <c r="C49" s="4">
        <v>800</v>
      </c>
      <c r="D49" s="4"/>
      <c r="E49" s="4"/>
      <c r="F49" s="8">
        <f>(G49/H48)^2</f>
        <v>1050.03128583267</v>
      </c>
      <c r="G49" s="4">
        <v>800</v>
      </c>
      <c r="H49" s="4"/>
      <c r="I49" s="4"/>
    </row>
    <row r="50" spans="1:9">
      <c r="A50" s="7"/>
      <c r="B50" s="4">
        <v>1500</v>
      </c>
      <c r="C50" s="8">
        <f>SQRT(B50)*D48</f>
        <v>983.290781896533</v>
      </c>
      <c r="D50" s="4"/>
      <c r="E50" s="4"/>
      <c r="F50" s="4">
        <v>1500</v>
      </c>
      <c r="G50" s="8">
        <f>SQRT(F50)*H48</f>
        <v>956.168642558313</v>
      </c>
      <c r="H50" s="4"/>
      <c r="I50" s="4"/>
    </row>
    <row r="51" spans="1:9">
      <c r="A51" s="6" t="s">
        <v>45</v>
      </c>
      <c r="B51" s="4"/>
      <c r="C51" s="4"/>
      <c r="D51" s="4"/>
      <c r="E51" s="4"/>
      <c r="F51" s="4">
        <v>-14.461197</v>
      </c>
      <c r="G51" s="4">
        <v>99.919746</v>
      </c>
      <c r="H51" s="4">
        <f>G51/SQRT(ABS(F51))</f>
        <v>26.2753917716756</v>
      </c>
      <c r="I51" s="4">
        <v>27.318874</v>
      </c>
    </row>
    <row r="52" spans="1:9">
      <c r="A52" s="7"/>
      <c r="B52" s="4"/>
      <c r="C52" s="4"/>
      <c r="D52" s="4"/>
      <c r="E52" s="4"/>
      <c r="F52" s="4">
        <v>-33.839737</v>
      </c>
      <c r="G52" s="4">
        <v>149.958923</v>
      </c>
      <c r="H52" s="4">
        <f t="shared" ref="H52:H64" si="6">G52/SQRT(ABS(F52))</f>
        <v>25.7785700487259</v>
      </c>
      <c r="I52" s="4">
        <v>27.357178</v>
      </c>
    </row>
    <row r="53" spans="1:9">
      <c r="A53" s="7"/>
      <c r="B53" s="4"/>
      <c r="C53" s="4"/>
      <c r="D53" s="4"/>
      <c r="E53" s="4"/>
      <c r="F53" s="4">
        <v>-62.708473</v>
      </c>
      <c r="G53" s="4">
        <v>199.973221</v>
      </c>
      <c r="H53" s="4">
        <f t="shared" si="6"/>
        <v>25.2527529006236</v>
      </c>
      <c r="I53" s="4">
        <v>27.420168</v>
      </c>
    </row>
    <row r="54" spans="1:9">
      <c r="A54" s="7"/>
      <c r="B54" s="4"/>
      <c r="C54" s="4"/>
      <c r="D54" s="4"/>
      <c r="E54" s="4"/>
      <c r="F54" s="4">
        <v>-103.064377</v>
      </c>
      <c r="G54" s="4">
        <v>250.000443</v>
      </c>
      <c r="H54" s="4">
        <f t="shared" si="6"/>
        <v>24.6255810731457</v>
      </c>
      <c r="I54" s="4">
        <v>27.508781</v>
      </c>
    </row>
    <row r="55" spans="1:9">
      <c r="A55" s="7"/>
      <c r="B55" s="4"/>
      <c r="C55" s="4"/>
      <c r="D55" s="4"/>
      <c r="E55" s="4"/>
      <c r="F55" s="4">
        <v>-146.364365</v>
      </c>
      <c r="G55" s="4">
        <v>299.988068</v>
      </c>
      <c r="H55" s="4">
        <f t="shared" si="6"/>
        <v>24.796267029014</v>
      </c>
      <c r="I55" s="4">
        <v>27.632904</v>
      </c>
    </row>
    <row r="56" spans="1:9">
      <c r="A56" s="7"/>
      <c r="B56" s="4"/>
      <c r="C56" s="4"/>
      <c r="D56" s="4"/>
      <c r="E56" s="4"/>
      <c r="F56" s="4">
        <v>-189.152023</v>
      </c>
      <c r="G56" s="4">
        <v>350.034058</v>
      </c>
      <c r="H56" s="4">
        <f t="shared" si="6"/>
        <v>25.4509974611773</v>
      </c>
      <c r="I56" s="4">
        <v>27.848261</v>
      </c>
    </row>
    <row r="57" spans="1:9">
      <c r="A57" s="7"/>
      <c r="B57" s="4"/>
      <c r="C57" s="4"/>
      <c r="D57" s="4"/>
      <c r="E57" s="4"/>
      <c r="F57" s="4">
        <v>-234.70166</v>
      </c>
      <c r="G57" s="4">
        <v>400.003906</v>
      </c>
      <c r="H57" s="4">
        <f t="shared" si="6"/>
        <v>26.1099566967001</v>
      </c>
      <c r="I57" s="4">
        <v>28.103418</v>
      </c>
    </row>
    <row r="58" spans="1:9">
      <c r="A58" s="7"/>
      <c r="B58" s="4"/>
      <c r="C58" s="4"/>
      <c r="D58" s="4"/>
      <c r="E58" s="4"/>
      <c r="F58" s="4">
        <v>-284.113373</v>
      </c>
      <c r="G58" s="4">
        <v>449.997711</v>
      </c>
      <c r="H58" s="4">
        <f t="shared" si="6"/>
        <v>26.6971232587027</v>
      </c>
      <c r="I58" s="4">
        <v>28.461985</v>
      </c>
    </row>
    <row r="59" spans="1:9">
      <c r="A59" s="7"/>
      <c r="B59" s="4"/>
      <c r="C59" s="4"/>
      <c r="D59" s="4"/>
      <c r="E59" s="4"/>
      <c r="F59" s="4">
        <v>-339.88623</v>
      </c>
      <c r="G59" s="4">
        <v>499.987061</v>
      </c>
      <c r="H59" s="4">
        <f t="shared" si="6"/>
        <v>27.1201433304485</v>
      </c>
      <c r="I59" s="4">
        <v>28.942827</v>
      </c>
    </row>
    <row r="60" spans="1:9">
      <c r="A60" s="7"/>
      <c r="B60" s="4"/>
      <c r="C60" s="4"/>
      <c r="D60" s="4"/>
      <c r="E60" s="4"/>
      <c r="F60" s="4">
        <v>-403.294556</v>
      </c>
      <c r="G60" s="4">
        <v>549.987976</v>
      </c>
      <c r="H60" s="4">
        <f t="shared" si="6"/>
        <v>27.3868457114519</v>
      </c>
      <c r="I60" s="4">
        <v>29.547092</v>
      </c>
    </row>
    <row r="61" spans="1:9">
      <c r="A61" s="7"/>
      <c r="B61" s="4"/>
      <c r="C61" s="4"/>
      <c r="D61" s="4"/>
      <c r="E61" s="4"/>
      <c r="F61" s="4">
        <v>-477.528351</v>
      </c>
      <c r="G61" s="4">
        <v>599.966309</v>
      </c>
      <c r="H61" s="4">
        <f t="shared" si="6"/>
        <v>27.4553688673208</v>
      </c>
      <c r="I61" s="4">
        <v>30.167185</v>
      </c>
    </row>
    <row r="62" spans="1:9">
      <c r="A62" s="7"/>
      <c r="B62" s="4"/>
      <c r="C62" s="4"/>
      <c r="D62" s="4"/>
      <c r="E62" s="4"/>
      <c r="F62" s="4">
        <v>-564.185791</v>
      </c>
      <c r="G62" s="4">
        <v>649.941895</v>
      </c>
      <c r="H62" s="4">
        <f t="shared" si="6"/>
        <v>27.3629842323671</v>
      </c>
      <c r="I62" s="4">
        <v>30.892776</v>
      </c>
    </row>
    <row r="63" spans="1:9">
      <c r="A63" s="7"/>
      <c r="B63" s="4"/>
      <c r="C63" s="4"/>
      <c r="D63" s="4"/>
      <c r="E63" s="4"/>
      <c r="F63" s="4">
        <v>-654.095886</v>
      </c>
      <c r="G63" s="4">
        <v>699.976318</v>
      </c>
      <c r="H63" s="4">
        <f t="shared" si="6"/>
        <v>27.3692337135507</v>
      </c>
      <c r="I63" s="4">
        <v>31.733013</v>
      </c>
    </row>
    <row r="64" spans="1:9">
      <c r="A64" s="7"/>
      <c r="B64" s="4"/>
      <c r="C64" s="4"/>
      <c r="D64" s="4"/>
      <c r="E64" s="4"/>
      <c r="F64" s="4">
        <v>-734.921814</v>
      </c>
      <c r="G64" s="4">
        <v>737.256775</v>
      </c>
      <c r="H64" s="4">
        <f t="shared" si="6"/>
        <v>27.195572333278</v>
      </c>
      <c r="I64" s="4">
        <v>32.590637</v>
      </c>
    </row>
    <row r="65" spans="1:9">
      <c r="A65" s="7"/>
      <c r="B65" s="8" t="e">
        <f>(C65/D64)^2</f>
        <v>#DIV/0!</v>
      </c>
      <c r="C65" s="4">
        <v>800</v>
      </c>
      <c r="D65" s="4"/>
      <c r="E65" s="4"/>
      <c r="F65" s="8">
        <f>(G65/H64)^2</f>
        <v>865.333601419226</v>
      </c>
      <c r="G65" s="4">
        <v>800</v>
      </c>
      <c r="H65" s="4"/>
      <c r="I65" s="4"/>
    </row>
    <row r="66" spans="1:9">
      <c r="A66" s="7"/>
      <c r="B66" s="4">
        <v>1500</v>
      </c>
      <c r="C66" s="8">
        <f>SQRT(B66)*D64</f>
        <v>0</v>
      </c>
      <c r="D66" s="4"/>
      <c r="E66" s="4"/>
      <c r="F66" s="4">
        <v>1500</v>
      </c>
      <c r="G66" s="8">
        <f>SQRT(F66)*H64</f>
        <v>1053.27998737365</v>
      </c>
      <c r="H66" s="4"/>
      <c r="I66" s="4"/>
    </row>
    <row r="68" spans="1:5">
      <c r="A68" s="6" t="s">
        <v>48</v>
      </c>
      <c r="B68" s="4">
        <v>15.698447</v>
      </c>
      <c r="C68" s="4">
        <v>99.897705</v>
      </c>
      <c r="D68" s="4">
        <f>C68/SQRT(ABS(B68))</f>
        <v>25.2131533653225</v>
      </c>
      <c r="E68" s="4">
        <v>26.015926</v>
      </c>
    </row>
    <row r="69" spans="1:5">
      <c r="A69" s="7"/>
      <c r="B69" s="4">
        <v>35.62534</v>
      </c>
      <c r="C69" s="4">
        <v>149.951462</v>
      </c>
      <c r="D69" s="4">
        <f t="shared" ref="D69:D81" si="7">C69/SQRT(ABS(B69))</f>
        <v>25.1229824802781</v>
      </c>
      <c r="E69" s="4">
        <v>25.554405</v>
      </c>
    </row>
    <row r="70" spans="1:5">
      <c r="A70" s="7"/>
      <c r="B70" s="4">
        <v>63.513374</v>
      </c>
      <c r="C70" s="4">
        <v>199.983185</v>
      </c>
      <c r="D70" s="4">
        <f t="shared" si="7"/>
        <v>25.093479689538</v>
      </c>
      <c r="E70" s="4">
        <v>25.186028</v>
      </c>
    </row>
    <row r="71" spans="1:5">
      <c r="A71" s="7"/>
      <c r="B71" s="4">
        <v>102.001907</v>
      </c>
      <c r="C71" s="4">
        <v>249.999222</v>
      </c>
      <c r="D71" s="4">
        <f t="shared" si="7"/>
        <v>24.7533801464512</v>
      </c>
      <c r="E71" s="4">
        <v>24.998659</v>
      </c>
    </row>
    <row r="72" spans="1:5">
      <c r="A72" s="7"/>
      <c r="B72" s="4">
        <v>144.308319</v>
      </c>
      <c r="C72" s="4">
        <v>299.989471</v>
      </c>
      <c r="D72" s="4">
        <f t="shared" si="7"/>
        <v>24.9724026205903</v>
      </c>
      <c r="E72" s="4">
        <v>24.967138</v>
      </c>
    </row>
    <row r="73" spans="1:5">
      <c r="A73" s="7"/>
      <c r="B73" s="4">
        <v>191.076172</v>
      </c>
      <c r="C73" s="4">
        <v>349.957184</v>
      </c>
      <c r="D73" s="4">
        <f t="shared" si="7"/>
        <v>25.3169653490058</v>
      </c>
      <c r="E73" s="4">
        <v>25.006546</v>
      </c>
    </row>
    <row r="74" spans="1:5">
      <c r="A74" s="7"/>
      <c r="B74" s="4">
        <v>243.419495</v>
      </c>
      <c r="C74" s="4">
        <v>399.987701</v>
      </c>
      <c r="D74" s="4">
        <f t="shared" si="7"/>
        <v>25.6371036426074</v>
      </c>
      <c r="E74" s="4">
        <v>25.231083</v>
      </c>
    </row>
    <row r="75" spans="1:5">
      <c r="A75" s="7"/>
      <c r="B75" s="4">
        <v>302.678558</v>
      </c>
      <c r="C75" s="4">
        <v>449.965179</v>
      </c>
      <c r="D75" s="4">
        <f t="shared" si="7"/>
        <v>25.8635466208154</v>
      </c>
      <c r="E75" s="4">
        <v>25.58041</v>
      </c>
    </row>
    <row r="76" spans="1:5">
      <c r="A76" s="7"/>
      <c r="B76" s="4">
        <v>364.772339</v>
      </c>
      <c r="C76" s="4">
        <v>499.973938</v>
      </c>
      <c r="D76" s="4">
        <f t="shared" si="7"/>
        <v>26.1779972404811</v>
      </c>
      <c r="E76" s="4">
        <v>26.040911</v>
      </c>
    </row>
    <row r="77" spans="1:5">
      <c r="A77" s="7"/>
      <c r="B77" s="4">
        <v>430.703796</v>
      </c>
      <c r="C77" s="4">
        <v>549.936768</v>
      </c>
      <c r="D77" s="4">
        <f t="shared" si="7"/>
        <v>26.4986291523538</v>
      </c>
      <c r="E77" s="4">
        <v>26.395884</v>
      </c>
    </row>
    <row r="78" spans="1:5">
      <c r="A78" s="7"/>
      <c r="B78" s="4">
        <v>511.029144</v>
      </c>
      <c r="C78" s="4">
        <v>599.994629</v>
      </c>
      <c r="D78" s="4">
        <f t="shared" si="7"/>
        <v>26.5414428513556</v>
      </c>
      <c r="E78" s="4">
        <v>26.891199</v>
      </c>
    </row>
    <row r="79" spans="1:5">
      <c r="A79" s="7"/>
      <c r="B79" s="4">
        <v>600.122253</v>
      </c>
      <c r="C79" s="4">
        <v>649.946838</v>
      </c>
      <c r="D79" s="4">
        <f t="shared" si="7"/>
        <v>26.5312657492333</v>
      </c>
      <c r="E79" s="4">
        <v>27.41613</v>
      </c>
    </row>
    <row r="80" spans="1:5">
      <c r="A80" s="7"/>
      <c r="B80" s="4">
        <v>703.631409</v>
      </c>
      <c r="C80" s="4">
        <v>699.950684</v>
      </c>
      <c r="D80" s="4">
        <f t="shared" si="7"/>
        <v>26.3872926429502</v>
      </c>
      <c r="E80" s="4">
        <v>28.104664</v>
      </c>
    </row>
    <row r="81" spans="1:5">
      <c r="A81" s="7"/>
      <c r="B81" s="4">
        <v>805.682739</v>
      </c>
      <c r="C81" s="4">
        <v>744.726318</v>
      </c>
      <c r="D81" s="4">
        <f t="shared" si="7"/>
        <v>26.2370300086578</v>
      </c>
      <c r="E81" s="4">
        <v>28.78233</v>
      </c>
    </row>
    <row r="82" spans="1:5">
      <c r="A82" s="7"/>
      <c r="B82" s="8">
        <f>(C82/D81)^2</f>
        <v>929.716695540323</v>
      </c>
      <c r="C82" s="4">
        <v>800</v>
      </c>
      <c r="D82" s="4"/>
      <c r="E82" s="4"/>
    </row>
    <row r="83" spans="1:5">
      <c r="A83" s="7"/>
      <c r="B83" s="4">
        <v>1500</v>
      </c>
      <c r="C83" s="8">
        <f>SQRT(B83)*D81</f>
        <v>1016.15580277476</v>
      </c>
      <c r="D83" s="4"/>
      <c r="E83" s="4"/>
    </row>
    <row r="84" spans="1:5">
      <c r="A84" s="6" t="s">
        <v>48</v>
      </c>
      <c r="B84" s="4">
        <v>15.664056</v>
      </c>
      <c r="C84" s="4">
        <v>99.915726</v>
      </c>
      <c r="D84" s="4">
        <f>C84/SQRT(ABS(B84))</f>
        <v>25.2453696890489</v>
      </c>
      <c r="E84" s="4">
        <v>23.955025</v>
      </c>
    </row>
    <row r="85" spans="1:5">
      <c r="A85" s="7"/>
      <c r="B85" s="4">
        <v>35.58596</v>
      </c>
      <c r="C85" s="4">
        <v>149.960175</v>
      </c>
      <c r="D85" s="4">
        <f t="shared" ref="D85:D97" si="8">C85/SQRT(ABS(B85))</f>
        <v>25.1383399766303</v>
      </c>
      <c r="E85" s="4">
        <v>23.906473</v>
      </c>
    </row>
    <row r="86" spans="1:5">
      <c r="A86" s="7"/>
      <c r="B86" s="4">
        <v>63.378029</v>
      </c>
      <c r="C86" s="4">
        <v>199.976105</v>
      </c>
      <c r="D86" s="4">
        <f t="shared" si="8"/>
        <v>25.119369872448</v>
      </c>
      <c r="E86" s="4">
        <v>23.898806</v>
      </c>
    </row>
    <row r="87" spans="1:5">
      <c r="A87" s="7"/>
      <c r="B87" s="4">
        <v>101.951569</v>
      </c>
      <c r="C87" s="4">
        <v>249.99614</v>
      </c>
      <c r="D87" s="4">
        <f t="shared" si="8"/>
        <v>24.7591850758228</v>
      </c>
      <c r="E87" s="4">
        <v>23.931446</v>
      </c>
    </row>
    <row r="88" spans="1:5">
      <c r="A88" s="7"/>
      <c r="B88" s="4">
        <v>144.24649</v>
      </c>
      <c r="C88" s="4">
        <v>299.988251</v>
      </c>
      <c r="D88" s="4">
        <f t="shared" si="8"/>
        <v>24.9776524821748</v>
      </c>
      <c r="E88" s="4">
        <v>24.010401</v>
      </c>
    </row>
    <row r="89" spans="1:5">
      <c r="A89" s="7"/>
      <c r="B89" s="4">
        <v>190.90831</v>
      </c>
      <c r="C89" s="4">
        <v>349.999115</v>
      </c>
      <c r="D89" s="4">
        <f t="shared" si="8"/>
        <v>25.3311280125946</v>
      </c>
      <c r="E89" s="4">
        <v>24.223635</v>
      </c>
    </row>
    <row r="90" spans="1:5">
      <c r="A90" s="7"/>
      <c r="B90" s="4">
        <v>243.544891</v>
      </c>
      <c r="C90" s="4">
        <v>399.976196</v>
      </c>
      <c r="D90" s="4">
        <f t="shared" si="8"/>
        <v>25.6297655775838</v>
      </c>
      <c r="E90" s="4">
        <v>24.567799</v>
      </c>
    </row>
    <row r="91" spans="1:5">
      <c r="A91" s="7"/>
      <c r="B91" s="4">
        <v>301.982788</v>
      </c>
      <c r="C91" s="4">
        <v>449.992798</v>
      </c>
      <c r="D91" s="4">
        <f t="shared" si="8"/>
        <v>25.8949136954594</v>
      </c>
      <c r="E91" s="4">
        <v>25.00827</v>
      </c>
    </row>
    <row r="92" spans="1:5">
      <c r="A92" s="7"/>
      <c r="B92" s="4">
        <v>364.343414</v>
      </c>
      <c r="C92" s="4">
        <v>499.959076</v>
      </c>
      <c r="D92" s="4">
        <f t="shared" si="8"/>
        <v>26.1926231800529</v>
      </c>
      <c r="E92" s="4">
        <v>25.503738</v>
      </c>
    </row>
    <row r="93" spans="1:5">
      <c r="A93" s="7"/>
      <c r="B93" s="4">
        <v>431.125336</v>
      </c>
      <c r="C93" s="4">
        <v>549.941162</v>
      </c>
      <c r="D93" s="4">
        <f t="shared" si="8"/>
        <v>26.485882866211</v>
      </c>
      <c r="E93" s="4">
        <v>26.026253</v>
      </c>
    </row>
    <row r="94" spans="1:5">
      <c r="A94" s="7"/>
      <c r="B94" s="4">
        <v>511.255066</v>
      </c>
      <c r="C94" s="4">
        <v>599.949585</v>
      </c>
      <c r="D94" s="4">
        <f t="shared" si="8"/>
        <v>26.533585781329</v>
      </c>
      <c r="E94" s="4">
        <v>26.625828</v>
      </c>
    </row>
    <row r="95" spans="1:5">
      <c r="A95" s="7"/>
      <c r="B95" s="4">
        <v>601.04071</v>
      </c>
      <c r="C95" s="4">
        <v>650.009949</v>
      </c>
      <c r="D95" s="4">
        <f t="shared" si="8"/>
        <v>26.513560902014</v>
      </c>
      <c r="E95" s="4">
        <v>27.223307</v>
      </c>
    </row>
    <row r="96" spans="1:5">
      <c r="A96" s="7"/>
      <c r="B96" s="4">
        <v>704.709961</v>
      </c>
      <c r="C96" s="4">
        <v>700.005493</v>
      </c>
      <c r="D96" s="4">
        <f t="shared" si="8"/>
        <v>26.3691568097169</v>
      </c>
      <c r="E96" s="4">
        <v>27.917074</v>
      </c>
    </row>
    <row r="97" spans="1:5">
      <c r="A97" s="7"/>
      <c r="B97" s="4">
        <v>807.720886</v>
      </c>
      <c r="C97" s="4">
        <v>744.394531</v>
      </c>
      <c r="D97" s="4">
        <f t="shared" si="8"/>
        <v>26.192232504624</v>
      </c>
      <c r="E97" s="4">
        <v>28.652216</v>
      </c>
    </row>
    <row r="98" spans="1:5">
      <c r="A98" s="7"/>
      <c r="B98" s="8">
        <f>(C98/D97)^2</f>
        <v>932.899670056254</v>
      </c>
      <c r="C98" s="4">
        <v>800</v>
      </c>
      <c r="D98" s="4"/>
      <c r="E98" s="4"/>
    </row>
    <row r="99" spans="1:5">
      <c r="A99" s="7"/>
      <c r="B99" s="4">
        <v>1500</v>
      </c>
      <c r="C99" s="8">
        <f>SQRT(B99)*D97</f>
        <v>1014.42080290401</v>
      </c>
      <c r="D99" s="4"/>
      <c r="E99" s="4"/>
    </row>
    <row r="100" spans="1:5">
      <c r="A100" s="6" t="s">
        <v>48</v>
      </c>
      <c r="B100" s="10">
        <v>15.782356</v>
      </c>
      <c r="C100" s="10">
        <v>99.933228</v>
      </c>
      <c r="D100" s="4">
        <f>C100/SQRT(ABS(B100))</f>
        <v>25.1549812702582</v>
      </c>
      <c r="E100" s="10">
        <v>25.462967</v>
      </c>
    </row>
    <row r="101" spans="1:5">
      <c r="A101" s="7"/>
      <c r="B101" s="10">
        <v>35.938801</v>
      </c>
      <c r="C101" s="10">
        <v>149.958939</v>
      </c>
      <c r="D101" s="4">
        <f t="shared" ref="D101:D113" si="9">C101/SQRT(ABS(B101))</f>
        <v>25.0144274597736</v>
      </c>
      <c r="E101" s="10">
        <v>25.548248</v>
      </c>
    </row>
    <row r="102" spans="1:5">
      <c r="A102" s="7"/>
      <c r="B102" s="10">
        <v>64.24012</v>
      </c>
      <c r="C102" s="10">
        <v>199.992828</v>
      </c>
      <c r="D102" s="4">
        <f t="shared" si="9"/>
        <v>24.9523382961111</v>
      </c>
      <c r="E102" s="10">
        <v>25.651728</v>
      </c>
    </row>
    <row r="103" spans="1:5">
      <c r="A103" s="7"/>
      <c r="B103" s="10">
        <v>103.221519</v>
      </c>
      <c r="C103" s="10">
        <v>250.007904</v>
      </c>
      <c r="D103" s="4">
        <f t="shared" si="9"/>
        <v>24.6075635973035</v>
      </c>
      <c r="E103" s="10">
        <v>25.743063</v>
      </c>
    </row>
    <row r="104" spans="1:5">
      <c r="A104" s="7"/>
      <c r="B104" s="10">
        <v>146.549713</v>
      </c>
      <c r="C104" s="10">
        <v>299.980713</v>
      </c>
      <c r="D104" s="4">
        <f t="shared" si="9"/>
        <v>24.7799740305491</v>
      </c>
      <c r="E104" s="10">
        <v>25.948662</v>
      </c>
    </row>
    <row r="105" spans="1:5">
      <c r="A105" s="7"/>
      <c r="B105" s="10">
        <v>194.606613</v>
      </c>
      <c r="C105" s="10">
        <v>350.002014</v>
      </c>
      <c r="D105" s="4">
        <f t="shared" si="9"/>
        <v>25.0894849708857</v>
      </c>
      <c r="E105" s="10">
        <v>26.269093</v>
      </c>
    </row>
    <row r="106" spans="1:5">
      <c r="A106" s="7"/>
      <c r="B106" s="10">
        <v>248.094177</v>
      </c>
      <c r="C106" s="10">
        <v>399.973175</v>
      </c>
      <c r="D106" s="4">
        <f t="shared" si="9"/>
        <v>25.3935009286956</v>
      </c>
      <c r="E106" s="10">
        <v>26.608124</v>
      </c>
    </row>
    <row r="107" spans="1:5">
      <c r="A107" s="7"/>
      <c r="B107" s="10">
        <v>307.727112</v>
      </c>
      <c r="C107" s="10">
        <v>450.023834</v>
      </c>
      <c r="D107" s="4">
        <f t="shared" si="9"/>
        <v>25.6538549477375</v>
      </c>
      <c r="E107" s="10">
        <v>27.010685</v>
      </c>
    </row>
    <row r="108" spans="1:5">
      <c r="A108" s="7"/>
      <c r="B108" s="10">
        <v>371.890259</v>
      </c>
      <c r="C108" s="10">
        <v>499.986755</v>
      </c>
      <c r="D108" s="4">
        <f t="shared" si="9"/>
        <v>25.9269301861344</v>
      </c>
      <c r="E108" s="10">
        <v>27.5256</v>
      </c>
    </row>
    <row r="109" spans="1:5">
      <c r="A109" s="7"/>
      <c r="B109" s="10">
        <v>439.735779</v>
      </c>
      <c r="C109" s="10">
        <v>550.007385</v>
      </c>
      <c r="D109" s="4">
        <f t="shared" si="9"/>
        <v>26.228449574717</v>
      </c>
      <c r="E109" s="10">
        <v>28.152267</v>
      </c>
    </row>
    <row r="110" spans="1:5">
      <c r="A110" s="7"/>
      <c r="B110" s="10">
        <v>522.0224</v>
      </c>
      <c r="C110" s="10">
        <v>599.975281</v>
      </c>
      <c r="D110" s="4">
        <f t="shared" si="9"/>
        <v>26.2596412314984</v>
      </c>
      <c r="E110" s="10">
        <v>28.866144</v>
      </c>
    </row>
    <row r="111" spans="1:5">
      <c r="A111" s="7"/>
      <c r="B111" s="10">
        <v>614.614746</v>
      </c>
      <c r="C111" s="10">
        <v>649.990845</v>
      </c>
      <c r="D111" s="4">
        <f t="shared" si="9"/>
        <v>26.2183738523315</v>
      </c>
      <c r="E111" s="10">
        <v>29.670813</v>
      </c>
    </row>
    <row r="112" spans="1:5">
      <c r="A112" s="7"/>
      <c r="B112" s="10">
        <v>719.884399</v>
      </c>
      <c r="C112" s="10">
        <v>699.978516</v>
      </c>
      <c r="D112" s="4">
        <f t="shared" si="9"/>
        <v>26.0887535254386</v>
      </c>
      <c r="E112" s="10">
        <v>30.52322</v>
      </c>
    </row>
    <row r="113" spans="1:5">
      <c r="A113" s="7"/>
      <c r="B113" s="10">
        <v>795.129333</v>
      </c>
      <c r="C113" s="10">
        <v>732.774292</v>
      </c>
      <c r="D113" s="4">
        <f t="shared" si="9"/>
        <v>25.9867122128793</v>
      </c>
      <c r="E113" s="10">
        <v>31.343502</v>
      </c>
    </row>
    <row r="114" spans="1:5">
      <c r="A114" s="7"/>
      <c r="B114" s="8">
        <f>(C114/D113)^2</f>
        <v>947.714008595379</v>
      </c>
      <c r="C114" s="4">
        <v>800</v>
      </c>
      <c r="D114" s="4"/>
      <c r="E114" s="4"/>
    </row>
    <row r="115" spans="1:5">
      <c r="A115" s="7"/>
      <c r="B115" s="4">
        <v>1500</v>
      </c>
      <c r="C115" s="8">
        <f>SQRT(B115)*D113</f>
        <v>1006.46103623166</v>
      </c>
      <c r="D115" s="4"/>
      <c r="E115" s="4"/>
    </row>
  </sheetData>
  <mergeCells count="7">
    <mergeCell ref="A3:A18"/>
    <mergeCell ref="A19:A34"/>
    <mergeCell ref="A35:A50"/>
    <mergeCell ref="A51:A66"/>
    <mergeCell ref="A68:A83"/>
    <mergeCell ref="A84:A99"/>
    <mergeCell ref="A100:A11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10-12-v2.2</vt:lpstr>
      <vt:lpstr>10-22-v2.3</vt:lpstr>
      <vt:lpstr>10-30-v2.3</vt:lpstr>
      <vt:lpstr>11-1-v2.3</vt:lpstr>
      <vt:lpstr>11-11-v2.4</vt:lpstr>
      <vt:lpstr>11-12-v2.4</vt:lpstr>
      <vt:lpstr>11-13-v2.4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TH-SZB</dc:creator>
  <cp:lastModifiedBy>哲</cp:lastModifiedBy>
  <dcterms:created xsi:type="dcterms:W3CDTF">2023-05-12T11:15:00Z</dcterms:created>
  <dcterms:modified xsi:type="dcterms:W3CDTF">2024-11-14T08:42:14Z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C6BD6C3AA0D8432CA0AFAABB01F02923_12</vt:lpwstr>
  </property>
</Properties>
</file>