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10-12" sheetId="1" r:id="rId1"/>
    <sheet name="10-22" sheetId="2" r:id="rId2"/>
    <sheet name="10-3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<sst xmlns="http://schemas.openxmlformats.org/spreadsheetml/2006/main" count="79" uniqueCount="37">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</sst>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N11" sqref="N11"/>
    </sheetView>
  </sheetViews>
  <sheetFormatPr defaultColWidth="9" defaultRowHeight="13.5"/>
  <cols>
    <col min="1" max="2" width="12.6333333333333"/>
    <col min="5" max="7" width="12.6333333333333"/>
    <col min="9" max="10" width="12.6333333333333"/>
    <col min="11" max="11" width="13.725"/>
    <col min="12" max="12" width="12.3666666666667" customWidth="1"/>
    <col min="13" max="13" width="9.09166666666667" customWidth="1"/>
    <col min="14" max="14" width="12.6333333333333" customWidth="1"/>
    <col min="16" max="16" width="12.3666666666667" customWidth="1"/>
    <col min="17" max="17" width="13.2666666666667" customWidth="1"/>
    <col min="18" max="18" width="15.2666666666667" customWidth="1"/>
    <col min="19" max="19" width="13.725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8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</v>
      </c>
      <c r="G2" s="4">
        <f>D2/SQRT(ABS(C2))</f>
        <v>19.6684314412165</v>
      </c>
      <c r="I2">
        <f>(B2-B11)/B2</f>
        <v>0.153388822829964</v>
      </c>
      <c r="J2">
        <f>(B2/1000)/(D2/60)</f>
        <v>0.015138</v>
      </c>
      <c r="K2">
        <f>(F3-F2)/F2</f>
        <v>-0.0313381471721069</v>
      </c>
      <c r="P2">
        <v>800</v>
      </c>
      <c r="Q2">
        <v>25</v>
      </c>
      <c r="R2">
        <f>(P2/1000/60)/(3.14*(Q2/1000/2)*(Q2/1000/2))</f>
        <v>27.1762208067941</v>
      </c>
    </row>
    <row r="3" spans="1:18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19.0040968802611</v>
      </c>
      <c r="I3">
        <f>(B3-B12)/B3</f>
        <v>0.135537190082645</v>
      </c>
      <c r="J3">
        <f>(B3/1000)/(D3/60)</f>
        <v>0.0242</v>
      </c>
      <c r="K3">
        <f>(F4-F3)/F3</f>
        <v>-0.0151940794592312</v>
      </c>
      <c r="P3">
        <v>800</v>
      </c>
      <c r="Q3">
        <v>60</v>
      </c>
      <c r="R3">
        <f>(P3/1000/60)/(3.14*(Q3/1000/2)*(Q3/1000/2))</f>
        <v>4.71809389006841</v>
      </c>
    </row>
    <row r="4" spans="1:11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18.9917166700101</v>
      </c>
      <c r="G4" s="4">
        <f>D4/SQRT(ABS(C4))</f>
        <v>18.5296421844832</v>
      </c>
      <c r="I4">
        <f>(B4-B13)/B4</f>
        <v>0.128944995491434</v>
      </c>
      <c r="J4">
        <f>(B4/1000)/(D4/60)</f>
        <v>0.03327</v>
      </c>
      <c r="K4">
        <f>(F5-F4)/F4</f>
        <v>-0.0199290434756183</v>
      </c>
    </row>
    <row r="5" spans="1:11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18.6132299228169</v>
      </c>
      <c r="G5" s="4">
        <f>D5/SQRT(ABS(C5))</f>
        <v>18.1226045765196</v>
      </c>
      <c r="I5">
        <f>(B5-B14)/B5</f>
        <v>0.128048780487805</v>
      </c>
      <c r="J5">
        <f>(B5/1000)/(D5/60)</f>
        <v>0.043296</v>
      </c>
      <c r="K5">
        <f>(F6-F5)/F5</f>
        <v>-0.00177372494883114</v>
      </c>
    </row>
    <row r="6" spans="1:10">
      <c r="A6" s="4" t="s">
        <v>10</v>
      </c>
      <c r="B6" s="4">
        <v>260.7</v>
      </c>
      <c r="C6" s="4">
        <v>-286.6</v>
      </c>
      <c r="D6" s="4">
        <v>300</v>
      </c>
      <c r="E6" s="4"/>
      <c r="F6" s="4">
        <f>D6/SQRT(B6)</f>
        <v>18.5802151725244</v>
      </c>
      <c r="G6" s="4">
        <f>D6/SQRT(ABS(C6))</f>
        <v>17.7207933737414</v>
      </c>
      <c r="I6">
        <f>(B6-B15)/B6</f>
        <v>0.110088224012275</v>
      </c>
      <c r="J6">
        <f>(B6/1000)/(D6/60)</f>
        <v>0.05214</v>
      </c>
    </row>
    <row r="7" spans="1:19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8.8400507247</v>
      </c>
      <c r="S8">
        <f t="shared" ref="S8:S10" si="0">(1.29/2)*(((P8/60/1000)^2)/(((((Q8/1000/2)^2)*3.14)-(((R8/1000/2)^2)*3.14))^2))*(1-(((((Q8/1000/2)^2)*3.14)-(((R8/1000/2)^2)*3.14))/(((Q8/1000/2)^2)*3.14))^2)</f>
        <v>113.408061101888</v>
      </c>
    </row>
    <row r="9" spans="1:19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</v>
      </c>
      <c r="S9">
        <f t="shared" si="0"/>
        <v>167.359370141582</v>
      </c>
    </row>
    <row r="10" spans="16:19">
      <c r="P10">
        <v>800</v>
      </c>
      <c r="Q10">
        <v>26</v>
      </c>
      <c r="R10">
        <v>15</v>
      </c>
      <c r="S10">
        <f t="shared" si="0"/>
        <v>507.642334783853</v>
      </c>
    </row>
    <row r="11" spans="1:11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21.6371161203958</v>
      </c>
      <c r="G11" s="4">
        <f>D11/SQRT(ABS(C11))</f>
        <v>21.1951951699649</v>
      </c>
      <c r="I11">
        <f t="shared" ref="I11:I16" si="2">(B11-B20)/B11</f>
        <v>0.0557116104868913</v>
      </c>
      <c r="J11">
        <f>(B11/1000)/(D11/60)</f>
        <v>0.012816</v>
      </c>
      <c r="K11">
        <f>(F12-F11)/F11</f>
        <v>-0.0413920226171163</v>
      </c>
    </row>
    <row r="12" spans="1:11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</v>
      </c>
      <c r="G12" s="4">
        <f>D12/SQRT(ABS(C12))</f>
        <v>20.3185638443579</v>
      </c>
      <c r="I12">
        <f t="shared" si="2"/>
        <v>0.0650095602294455</v>
      </c>
      <c r="J12">
        <f>(B12/1000)/(D12/60)</f>
        <v>0.02092</v>
      </c>
      <c r="K12">
        <f>(F13-F12)/F12</f>
        <v>-0.0189276909695423</v>
      </c>
    </row>
    <row r="13" spans="1:19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0.0486542443064181</v>
      </c>
      <c r="J13">
        <f>(B13/1000)/(D13/60)</f>
        <v>0.02898</v>
      </c>
      <c r="K13">
        <f>(F14-F13)/F13</f>
        <v>-0.0204328446581424</v>
      </c>
      <c r="P13" t="s">
        <v>7</v>
      </c>
      <c r="Q13" t="s">
        <v>15</v>
      </c>
      <c r="R13" t="s">
        <v>16</v>
      </c>
      <c r="S13" t="s">
        <v>13</v>
      </c>
    </row>
    <row r="14" spans="1:19">
      <c r="A14" s="4" t="s">
        <v>14</v>
      </c>
      <c r="B14" s="4">
        <v>157.3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</v>
      </c>
      <c r="I14">
        <f t="shared" si="2"/>
        <v>0.0406865861411316</v>
      </c>
      <c r="J14">
        <f>(B14/1000)/(D14/60)</f>
        <v>0.037752</v>
      </c>
      <c r="K14">
        <f>(F15-F14)/F14</f>
        <v>-0.0118983718330352</v>
      </c>
      <c r="P14">
        <v>800</v>
      </c>
      <c r="Q14">
        <v>530.66</v>
      </c>
      <c r="R14">
        <v>61.345</v>
      </c>
      <c r="S14">
        <f>(1.29/2)*(((P14/60/1000)^2)/(((Q14-R14)/1000000)^2))*(1-((((Q14-R14)/1000000)/(Q14/1000000))^2))</f>
        <v>113.408061101919</v>
      </c>
    </row>
    <row r="15" spans="1:19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</v>
      </c>
      <c r="I15">
        <f t="shared" si="2"/>
        <v>0.0521551724137931</v>
      </c>
      <c r="J15">
        <f t="shared" ref="J15:J20" si="3">(B15/1000)/(D15/60)</f>
        <v>0.0464</v>
      </c>
      <c r="P15">
        <v>800</v>
      </c>
      <c r="Q15">
        <v>530.66</v>
      </c>
      <c r="R15">
        <v>61.345</v>
      </c>
      <c r="S15">
        <f>(1.29/2)*(((P15/60/1000)^2)/(((Q15-R15)/1000000)^2))*(1-((((Q15-R15)/1000000)/(Q15/1000000))^2))</f>
        <v>113.408061101919</v>
      </c>
    </row>
    <row r="16" spans="1:10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0.0782608695652174</v>
      </c>
      <c r="J16">
        <f t="shared" si="3"/>
        <v>0.0985714285714286</v>
      </c>
    </row>
    <row r="17" spans="1:19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>
      <c r="A18" s="10" t="s">
        <v>14</v>
      </c>
      <c r="B18" s="10">
        <f>(800/F16)^2</f>
        <v>1502.04081632653</v>
      </c>
      <c r="C18" s="10"/>
      <c r="D18" s="10">
        <v>800</v>
      </c>
      <c r="E18" s="10"/>
      <c r="F18" s="4"/>
      <c r="G18" s="4"/>
      <c r="J18">
        <f t="shared" si="3"/>
        <v>0.11265306122449</v>
      </c>
      <c r="P18">
        <v>800</v>
      </c>
      <c r="Q18">
        <v>26</v>
      </c>
      <c r="R18">
        <v>61.345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6:19">
      <c r="P19">
        <v>800</v>
      </c>
      <c r="Q19">
        <v>26</v>
      </c>
      <c r="R19">
        <v>111.585</v>
      </c>
      <c r="S19">
        <f t="shared" si="4"/>
        <v>245.71362322542</v>
      </c>
    </row>
    <row r="20" spans="1:19">
      <c r="A20" s="4" t="s">
        <v>17</v>
      </c>
      <c r="B20" s="4">
        <v>20.17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</v>
      </c>
      <c r="J20">
        <f t="shared" si="3"/>
        <v>0.012102</v>
      </c>
      <c r="K20">
        <f>(F21-F20)/F20</f>
        <v>-0.0366374074822208</v>
      </c>
      <c r="P20">
        <v>800</v>
      </c>
      <c r="Q20">
        <v>26</v>
      </c>
      <c r="R20">
        <v>86.9674</v>
      </c>
      <c r="S20">
        <f t="shared" si="4"/>
        <v>175.272082310814</v>
      </c>
    </row>
    <row r="21" spans="1:11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21.4504708430026</v>
      </c>
      <c r="G21" s="4">
        <f>D21/SQRT(ABS(C21))</f>
        <v>21.7642875033004</v>
      </c>
      <c r="J21">
        <f t="shared" ref="J21:J27" si="6">(B21/1000)/(D21/60)</f>
        <v>0.01956</v>
      </c>
      <c r="K21">
        <f t="shared" ref="K21:K25" si="7">(F22-F21)/F21</f>
        <v>-0.0273974352272462</v>
      </c>
    </row>
    <row r="22" spans="1:11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</v>
      </c>
      <c r="J22">
        <f t="shared" si="6"/>
        <v>0.02757</v>
      </c>
      <c r="K22">
        <f t="shared" si="7"/>
        <v>-0.0245092652285635</v>
      </c>
    </row>
    <row r="23" spans="1:11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20.6477638030905</v>
      </c>
      <c r="J23">
        <f t="shared" si="6"/>
        <v>0.036216</v>
      </c>
      <c r="K23">
        <f t="shared" si="7"/>
        <v>-0.00593850605120728</v>
      </c>
    </row>
    <row r="24" spans="1:10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20.230594258832</v>
      </c>
      <c r="G24" s="4">
        <f>D24/SQRT(ABS(C24))</f>
        <v>20.4598301841142</v>
      </c>
      <c r="J24">
        <f t="shared" si="6"/>
        <v>0.04398</v>
      </c>
    </row>
    <row r="25" spans="1:11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21.5003290891883</v>
      </c>
      <c r="G25" s="4"/>
      <c r="J25">
        <f t="shared" si="6"/>
        <v>0.0908571428571429</v>
      </c>
      <c r="K25">
        <f t="shared" si="7"/>
        <v>-0.0131489474089822</v>
      </c>
    </row>
    <row r="26" spans="1:10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21.2176223927187</v>
      </c>
      <c r="G26" s="4"/>
      <c r="J26">
        <f t="shared" si="6"/>
        <v>0.0979591836734694</v>
      </c>
    </row>
    <row r="27" spans="1:10">
      <c r="A27" s="10" t="s">
        <v>17</v>
      </c>
      <c r="B27" s="10">
        <f>(800/F25)^2</f>
        <v>1384.48979591837</v>
      </c>
      <c r="C27" s="10"/>
      <c r="D27" s="10">
        <v>800</v>
      </c>
      <c r="E27" s="10"/>
      <c r="F27" s="10"/>
      <c r="G27" s="10"/>
      <c r="J27">
        <f t="shared" si="6"/>
        <v>0.103836734693878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workbookViewId="0">
      <selection activeCell="K6" sqref="K6"/>
    </sheetView>
  </sheetViews>
  <sheetFormatPr defaultColWidth="9" defaultRowHeight="13.5"/>
  <cols>
    <col min="2" max="4" width="12.625" customWidth="1"/>
    <col min="5" max="5" width="13.75" customWidth="1"/>
    <col min="6" max="7" width="12.625" customWidth="1"/>
    <col min="8" max="9" width="12.6333333333333" customWidth="1"/>
  </cols>
  <sheetData>
    <row r="1" spans="1:9">
      <c r="A1" s="4" t="s">
        <v>0</v>
      </c>
      <c r="B1" s="7" t="s">
        <v>13</v>
      </c>
      <c r="C1" s="7" t="s">
        <v>7</v>
      </c>
      <c r="D1" s="7" t="s">
        <v>18</v>
      </c>
      <c r="E1" s="7" t="s">
        <v>19</v>
      </c>
      <c r="F1" s="7" t="s">
        <v>7</v>
      </c>
      <c r="G1" s="7" t="s">
        <v>18</v>
      </c>
      <c r="H1" s="8"/>
      <c r="I1" s="8"/>
    </row>
    <row r="2" spans="1:7">
      <c r="A2" s="9" t="s">
        <v>20</v>
      </c>
      <c r="B2" s="4">
        <v>16.134386</v>
      </c>
      <c r="C2" s="4">
        <v>99.89518</v>
      </c>
      <c r="D2" s="4">
        <f t="shared" ref="D2:D15" si="0">C2/SQRT(B2)</f>
        <v>24.8695720655186</v>
      </c>
      <c r="E2" s="4">
        <v>-16.423496</v>
      </c>
      <c r="F2" s="4">
        <v>99.923439</v>
      </c>
      <c r="G2" s="4">
        <f t="shared" ref="G2:G15" si="1">F2/SQRT(ABS(E2))</f>
        <v>24.6566782455491</v>
      </c>
    </row>
    <row r="3" spans="1:7">
      <c r="A3" s="9"/>
      <c r="B3" s="4">
        <v>39.395657</v>
      </c>
      <c r="C3" s="4">
        <v>149.960007</v>
      </c>
      <c r="D3" s="4">
        <f t="shared" si="0"/>
        <v>23.8919324520553</v>
      </c>
      <c r="E3" s="4">
        <v>-39.870926</v>
      </c>
      <c r="F3" s="4">
        <v>149.962799</v>
      </c>
      <c r="G3" s="4">
        <f t="shared" si="1"/>
        <v>23.7495495353386</v>
      </c>
    </row>
    <row r="4" spans="1:7">
      <c r="A4" s="9"/>
      <c r="B4" s="4">
        <v>75.2425</v>
      </c>
      <c r="C4" s="4">
        <v>199.986526</v>
      </c>
      <c r="D4" s="4">
        <f t="shared" si="0"/>
        <v>23.0552124107521</v>
      </c>
      <c r="E4" s="4">
        <v>-75.988701</v>
      </c>
      <c r="F4" s="4">
        <v>199.967194</v>
      </c>
      <c r="G4" s="4">
        <f t="shared" si="1"/>
        <v>22.9395155651204</v>
      </c>
    </row>
    <row r="5" spans="1:7">
      <c r="A5" s="9"/>
      <c r="B5" s="4">
        <v>124.711227</v>
      </c>
      <c r="C5" s="4">
        <v>250.021149</v>
      </c>
      <c r="D5" s="4">
        <f t="shared" si="0"/>
        <v>22.3884470681953</v>
      </c>
      <c r="E5" s="4">
        <v>-125.798096</v>
      </c>
      <c r="F5" s="4">
        <v>249.984833</v>
      </c>
      <c r="G5" s="4">
        <f t="shared" si="1"/>
        <v>22.2882836495039</v>
      </c>
    </row>
    <row r="6" spans="1:7">
      <c r="A6" s="9"/>
      <c r="B6" s="4">
        <v>184.849075</v>
      </c>
      <c r="C6" s="4">
        <v>299.999481</v>
      </c>
      <c r="D6" s="4">
        <f t="shared" si="0"/>
        <v>22.0654029387518</v>
      </c>
      <c r="E6" s="4">
        <v>-186.32605</v>
      </c>
      <c r="F6" s="4">
        <v>299.981842</v>
      </c>
      <c r="G6" s="4">
        <f t="shared" si="1"/>
        <v>21.9764823638026</v>
      </c>
    </row>
    <row r="7" spans="1:7">
      <c r="A7" s="9"/>
      <c r="B7" s="4">
        <v>255.169327</v>
      </c>
      <c r="C7" s="4">
        <v>350.019714</v>
      </c>
      <c r="D7" s="4">
        <f t="shared" si="0"/>
        <v>21.9118109118774</v>
      </c>
      <c r="E7" s="4">
        <v>-257.571991</v>
      </c>
      <c r="F7" s="4">
        <v>349.992432</v>
      </c>
      <c r="G7" s="4">
        <f t="shared" si="1"/>
        <v>21.8076734837802</v>
      </c>
    </row>
    <row r="8" spans="1:7">
      <c r="A8" s="9"/>
      <c r="B8" s="4">
        <v>340.523651</v>
      </c>
      <c r="C8" s="4">
        <v>399.988312</v>
      </c>
      <c r="D8" s="4">
        <f t="shared" si="0"/>
        <v>21.6757263981382</v>
      </c>
      <c r="E8" s="4">
        <v>-342.319672</v>
      </c>
      <c r="F8" s="4">
        <v>399.99588</v>
      </c>
      <c r="G8" s="4">
        <f t="shared" si="1"/>
        <v>21.6191985154863</v>
      </c>
    </row>
    <row r="9" spans="1:7">
      <c r="A9" s="9"/>
      <c r="B9" s="4">
        <v>433.677765</v>
      </c>
      <c r="C9" s="4">
        <v>449.995636</v>
      </c>
      <c r="D9" s="4">
        <f t="shared" si="0"/>
        <v>21.6085051526416</v>
      </c>
      <c r="E9" s="4">
        <v>-430.798035</v>
      </c>
      <c r="F9" s="4">
        <v>449.989166</v>
      </c>
      <c r="G9" s="4">
        <f t="shared" si="1"/>
        <v>21.6802956814941</v>
      </c>
    </row>
    <row r="10" spans="1:7">
      <c r="A10" s="9"/>
      <c r="B10" s="4">
        <v>535.572327</v>
      </c>
      <c r="C10" s="4">
        <v>500.008392</v>
      </c>
      <c r="D10" s="4">
        <f t="shared" si="0"/>
        <v>21.6056944023589</v>
      </c>
      <c r="E10" s="4">
        <v>-523.074402</v>
      </c>
      <c r="F10" s="4">
        <v>500.026489</v>
      </c>
      <c r="G10" s="4">
        <f t="shared" si="1"/>
        <v>21.8630766896699</v>
      </c>
    </row>
    <row r="11" spans="1:7">
      <c r="A11" s="9"/>
      <c r="B11" s="4">
        <v>640.404785</v>
      </c>
      <c r="C11" s="4">
        <v>550.016418</v>
      </c>
      <c r="D11" s="4">
        <f t="shared" si="0"/>
        <v>21.7344357179455</v>
      </c>
      <c r="E11" s="4">
        <v>-609.77771</v>
      </c>
      <c r="F11" s="4">
        <v>549.971008</v>
      </c>
      <c r="G11" s="4">
        <f t="shared" si="1"/>
        <v>22.2717336173131</v>
      </c>
    </row>
    <row r="12" spans="1:7">
      <c r="A12" s="9"/>
      <c r="B12" s="4">
        <v>746.173645</v>
      </c>
      <c r="C12" s="4">
        <v>600.042358</v>
      </c>
      <c r="D12" s="4">
        <f t="shared" si="0"/>
        <v>21.9665552068448</v>
      </c>
      <c r="E12" s="4">
        <v>-703.29187</v>
      </c>
      <c r="F12" s="4">
        <v>600.009888</v>
      </c>
      <c r="G12" s="4">
        <f t="shared" si="1"/>
        <v>22.6251052916909</v>
      </c>
    </row>
    <row r="13" spans="1:7">
      <c r="A13" s="9"/>
      <c r="B13" s="4">
        <v>865.819763</v>
      </c>
      <c r="C13" s="4">
        <v>650.040161</v>
      </c>
      <c r="D13" s="4">
        <f t="shared" si="0"/>
        <v>22.091562904788</v>
      </c>
      <c r="E13" s="4">
        <v>-812.212769</v>
      </c>
      <c r="F13" s="4">
        <v>649.941528</v>
      </c>
      <c r="G13" s="4">
        <f t="shared" si="1"/>
        <v>22.8054885668666</v>
      </c>
    </row>
    <row r="14" spans="1:7">
      <c r="A14" s="9"/>
      <c r="B14" s="4">
        <v>990.473328</v>
      </c>
      <c r="C14" s="4">
        <v>699.96814</v>
      </c>
      <c r="D14" s="4">
        <f t="shared" si="0"/>
        <v>22.2411316302044</v>
      </c>
      <c r="E14" s="4">
        <v>-932.914551</v>
      </c>
      <c r="F14" s="4">
        <v>699.969482</v>
      </c>
      <c r="G14" s="4">
        <f t="shared" si="1"/>
        <v>22.9170214961733</v>
      </c>
    </row>
    <row r="15" spans="1:7">
      <c r="A15" s="9"/>
      <c r="B15" s="4">
        <v>1110.160889</v>
      </c>
      <c r="C15" s="4">
        <v>741.251587</v>
      </c>
      <c r="D15" s="4">
        <f t="shared" si="0"/>
        <v>22.247062487523</v>
      </c>
      <c r="E15" s="4">
        <v>-1022.647217</v>
      </c>
      <c r="F15" s="4">
        <v>735.559753</v>
      </c>
      <c r="G15" s="4">
        <f t="shared" si="1"/>
        <v>23.0014406412666</v>
      </c>
    </row>
    <row r="16" spans="1:7">
      <c r="A16" s="9"/>
      <c r="B16" s="10">
        <f>(C16/D15)^2</f>
        <v>1293.1074822946</v>
      </c>
      <c r="C16" s="4">
        <v>800</v>
      </c>
      <c r="D16" s="4"/>
      <c r="E16" s="10">
        <f>(F16/G15)^2</f>
        <v>1209.67832271053</v>
      </c>
      <c r="F16" s="4">
        <v>800</v>
      </c>
      <c r="G16" s="4"/>
    </row>
    <row r="17" spans="1:8">
      <c r="A17" s="9"/>
      <c r="B17" s="4">
        <v>1500</v>
      </c>
      <c r="C17" s="10">
        <f>SQRT(B17)*D15</f>
        <v>861.625025162123</v>
      </c>
      <c r="D17" s="4"/>
      <c r="E17" s="4">
        <v>1500</v>
      </c>
      <c r="F17" s="10">
        <f>SQRT(E17)*G15</f>
        <v>890.841965424039</v>
      </c>
      <c r="G17" s="4"/>
      <c r="H17" s="11"/>
    </row>
    <row r="18" spans="1:7">
      <c r="A18" s="9" t="s">
        <v>21</v>
      </c>
      <c r="B18" s="4">
        <v>19.283072</v>
      </c>
      <c r="C18" s="4">
        <v>99.910774</v>
      </c>
      <c r="D18" s="4">
        <f t="shared" ref="D18:D31" si="2">C18/SQRT(B18)</f>
        <v>22.7522427144362</v>
      </c>
      <c r="E18" s="4">
        <v>-19.63994</v>
      </c>
      <c r="F18" s="4">
        <v>99.917809</v>
      </c>
      <c r="G18" s="4">
        <f t="shared" ref="G18:G31" si="3">F18/SQRT(ABS(E18))</f>
        <v>22.5461724199908</v>
      </c>
    </row>
    <row r="19" spans="1:7">
      <c r="A19" s="9"/>
      <c r="B19" s="4">
        <v>46.81123</v>
      </c>
      <c r="C19" s="4">
        <v>149.969421</v>
      </c>
      <c r="D19" s="4">
        <f t="shared" si="2"/>
        <v>21.9193508604835</v>
      </c>
      <c r="E19" s="4">
        <v>-48.108776</v>
      </c>
      <c r="F19" s="4">
        <v>149.957428</v>
      </c>
      <c r="G19" s="4">
        <f t="shared" si="3"/>
        <v>21.6200069491757</v>
      </c>
    </row>
    <row r="20" spans="1:7">
      <c r="A20" s="9"/>
      <c r="B20" s="4">
        <v>88.058624</v>
      </c>
      <c r="C20" s="4">
        <v>199.993515</v>
      </c>
      <c r="D20" s="4">
        <f t="shared" si="2"/>
        <v>21.3122825865572</v>
      </c>
      <c r="E20" s="4">
        <v>-91.581161</v>
      </c>
      <c r="F20" s="4">
        <v>199.974625</v>
      </c>
      <c r="G20" s="4">
        <f t="shared" si="3"/>
        <v>20.8964166309034</v>
      </c>
    </row>
    <row r="21" spans="1:7">
      <c r="A21" s="9"/>
      <c r="B21" s="4">
        <v>144.045303</v>
      </c>
      <c r="C21" s="4">
        <v>249.987091</v>
      </c>
      <c r="D21" s="4">
        <f t="shared" si="2"/>
        <v>20.8289813988207</v>
      </c>
      <c r="E21" s="4">
        <v>-150.508331</v>
      </c>
      <c r="F21" s="4">
        <v>250.006927</v>
      </c>
      <c r="G21" s="4">
        <f t="shared" si="3"/>
        <v>20.3784792729038</v>
      </c>
    </row>
    <row r="22" spans="1:7">
      <c r="A22" s="9"/>
      <c r="B22" s="4">
        <v>210.700012</v>
      </c>
      <c r="C22" s="4">
        <v>300.001099</v>
      </c>
      <c r="D22" s="4">
        <f t="shared" si="2"/>
        <v>20.6676246451704</v>
      </c>
      <c r="E22" s="4">
        <v>-222.349442</v>
      </c>
      <c r="F22" s="4">
        <v>299.977631</v>
      </c>
      <c r="G22" s="4">
        <f t="shared" si="3"/>
        <v>20.1173535814742</v>
      </c>
    </row>
    <row r="23" spans="1:7">
      <c r="A23" s="9"/>
      <c r="B23" s="4">
        <v>288.097443</v>
      </c>
      <c r="C23" s="4">
        <v>350.010437</v>
      </c>
      <c r="D23" s="4">
        <f t="shared" si="2"/>
        <v>20.621074579908</v>
      </c>
      <c r="E23" s="4">
        <v>-302.563934</v>
      </c>
      <c r="F23" s="4">
        <v>350.017944</v>
      </c>
      <c r="G23" s="4">
        <f t="shared" si="3"/>
        <v>20.1224904650018</v>
      </c>
    </row>
    <row r="24" spans="1:7">
      <c r="A24" s="9"/>
      <c r="B24" s="4">
        <v>379.698792</v>
      </c>
      <c r="C24" s="4">
        <v>399.973389</v>
      </c>
      <c r="D24" s="4">
        <f t="shared" si="2"/>
        <v>20.5263386671092</v>
      </c>
      <c r="E24" s="4">
        <v>-393.344025</v>
      </c>
      <c r="F24" s="4">
        <v>399.969818</v>
      </c>
      <c r="G24" s="4">
        <f t="shared" si="3"/>
        <v>20.1669834386773</v>
      </c>
    </row>
    <row r="25" spans="1:7">
      <c r="A25" s="9"/>
      <c r="B25" s="4">
        <v>476.69455</v>
      </c>
      <c r="C25" s="4">
        <v>449.955109</v>
      </c>
      <c r="D25" s="4">
        <f t="shared" si="2"/>
        <v>20.6086286648568</v>
      </c>
      <c r="E25" s="4">
        <v>-487.295074</v>
      </c>
      <c r="F25" s="4">
        <v>449.96225</v>
      </c>
      <c r="G25" s="4">
        <f t="shared" si="3"/>
        <v>20.3835615540269</v>
      </c>
    </row>
    <row r="26" spans="1:7">
      <c r="A26" s="9"/>
      <c r="B26" s="4">
        <v>583.196655</v>
      </c>
      <c r="C26" s="4">
        <v>499.95343</v>
      </c>
      <c r="D26" s="4">
        <f t="shared" si="2"/>
        <v>20.7024640939884</v>
      </c>
      <c r="E26" s="4">
        <v>-580.942139</v>
      </c>
      <c r="F26" s="4">
        <v>499.987457</v>
      </c>
      <c r="G26" s="4">
        <f t="shared" si="3"/>
        <v>20.7440079292916</v>
      </c>
    </row>
    <row r="27" spans="1:7">
      <c r="A27" s="9"/>
      <c r="B27" s="4">
        <v>689.538391</v>
      </c>
      <c r="C27" s="4">
        <v>549.946655</v>
      </c>
      <c r="D27" s="4">
        <f t="shared" si="2"/>
        <v>20.943117980137</v>
      </c>
      <c r="E27" s="4">
        <v>-671.665955</v>
      </c>
      <c r="F27" s="4">
        <v>549.986145</v>
      </c>
      <c r="G27" s="4">
        <f t="shared" si="3"/>
        <v>21.221451301022</v>
      </c>
    </row>
    <row r="28" spans="1:7">
      <c r="A28" s="9"/>
      <c r="B28" s="4">
        <v>799.876831</v>
      </c>
      <c r="C28" s="4">
        <v>599.923157</v>
      </c>
      <c r="D28" s="4">
        <f t="shared" si="2"/>
        <v>21.2121196103588</v>
      </c>
      <c r="E28" s="4">
        <v>-773.798645</v>
      </c>
      <c r="F28" s="4">
        <v>599.978516</v>
      </c>
      <c r="G28" s="4">
        <f t="shared" si="3"/>
        <v>21.5685881155138</v>
      </c>
    </row>
    <row r="29" spans="1:7">
      <c r="A29" s="9"/>
      <c r="B29" s="4">
        <v>935.317871</v>
      </c>
      <c r="C29" s="4">
        <v>649.995117</v>
      </c>
      <c r="D29" s="4">
        <f t="shared" si="2"/>
        <v>21.2535009057259</v>
      </c>
      <c r="E29" s="4">
        <v>-889.329529</v>
      </c>
      <c r="F29" s="4">
        <v>649.93811</v>
      </c>
      <c r="G29" s="4">
        <f t="shared" si="3"/>
        <v>21.7941856879821</v>
      </c>
    </row>
    <row r="30" spans="1:7">
      <c r="A30" s="9"/>
      <c r="B30" s="4">
        <v>1080.346436</v>
      </c>
      <c r="C30" s="4">
        <v>699.944092</v>
      </c>
      <c r="D30" s="4">
        <f t="shared" si="2"/>
        <v>21.2952052534742</v>
      </c>
      <c r="E30" s="4">
        <v>-1006.642456</v>
      </c>
      <c r="F30" s="4">
        <v>700.040588</v>
      </c>
      <c r="G30" s="4">
        <f t="shared" si="3"/>
        <v>22.0640686109483</v>
      </c>
    </row>
    <row r="31" spans="1:7">
      <c r="A31" s="9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</v>
      </c>
      <c r="G31" s="4">
        <f t="shared" si="3"/>
        <v>22.1462252724125</v>
      </c>
    </row>
    <row r="32" spans="1:7">
      <c r="A32" s="9"/>
      <c r="B32" s="10">
        <f>(C32/D31)^2</f>
        <v>1410.18326962491</v>
      </c>
      <c r="C32" s="4">
        <v>800</v>
      </c>
      <c r="D32" s="4"/>
      <c r="E32" s="10">
        <f>(F32/G31)^2</f>
        <v>1304.90996441263</v>
      </c>
      <c r="F32" s="4">
        <v>800</v>
      </c>
      <c r="G32" s="4"/>
    </row>
    <row r="33" spans="1:8">
      <c r="A33" s="9"/>
      <c r="B33" s="4">
        <v>1500</v>
      </c>
      <c r="C33" s="10">
        <f>SQRT(B33)*D31</f>
        <v>825.083377217042</v>
      </c>
      <c r="D33" s="4"/>
      <c r="E33" s="4">
        <v>1500</v>
      </c>
      <c r="F33" s="10">
        <f>SQRT(E33)*G31</f>
        <v>857.719616614113</v>
      </c>
      <c r="G33" s="4"/>
      <c r="H33" s="11"/>
    </row>
    <row r="34" spans="1:7">
      <c r="A34" s="9" t="s">
        <v>22</v>
      </c>
      <c r="B34" s="4">
        <v>21.105705</v>
      </c>
      <c r="C34" s="4">
        <v>99.939133</v>
      </c>
      <c r="D34" s="4">
        <f t="shared" ref="D34:D47" si="4">C34/SQRT(B34)</f>
        <v>21.7538257611669</v>
      </c>
      <c r="E34" s="4">
        <v>-21.211159</v>
      </c>
      <c r="F34" s="4">
        <v>99.917671</v>
      </c>
      <c r="G34" s="4">
        <f t="shared" ref="G34:G47" si="5">F34/SQRT(ABS(E34))</f>
        <v>21.6950223911758</v>
      </c>
    </row>
    <row r="35" spans="1:7">
      <c r="A35" s="9"/>
      <c r="B35" s="4">
        <v>51.566422</v>
      </c>
      <c r="C35" s="4">
        <v>149.95314</v>
      </c>
      <c r="D35" s="4">
        <f t="shared" si="4"/>
        <v>20.8819987325673</v>
      </c>
      <c r="E35" s="4">
        <v>-51.625725</v>
      </c>
      <c r="F35" s="4">
        <v>149.953049</v>
      </c>
      <c r="G35" s="4">
        <f t="shared" si="5"/>
        <v>20.8699889380808</v>
      </c>
    </row>
    <row r="36" spans="1:7">
      <c r="A36" s="9"/>
      <c r="B36" s="4">
        <v>97.095947</v>
      </c>
      <c r="C36" s="4">
        <v>199.978409</v>
      </c>
      <c r="D36" s="4">
        <f t="shared" si="4"/>
        <v>20.2946963576837</v>
      </c>
      <c r="E36" s="4">
        <v>-96.309097</v>
      </c>
      <c r="F36" s="4">
        <v>199.987915</v>
      </c>
      <c r="G36" s="4">
        <f t="shared" si="5"/>
        <v>20.3784006841752</v>
      </c>
    </row>
    <row r="37" spans="1:7">
      <c r="A37" s="9"/>
      <c r="B37" s="4">
        <v>159.202896</v>
      </c>
      <c r="C37" s="4">
        <v>250.010712</v>
      </c>
      <c r="D37" s="4">
        <f t="shared" si="4"/>
        <v>19.8145007911831</v>
      </c>
      <c r="E37" s="4">
        <v>-157.846451</v>
      </c>
      <c r="F37" s="4">
        <v>250.001175</v>
      </c>
      <c r="G37" s="4">
        <f t="shared" si="5"/>
        <v>19.8986969992229</v>
      </c>
    </row>
    <row r="38" spans="1:7">
      <c r="A38" s="9"/>
      <c r="B38" s="4">
        <v>232.027588</v>
      </c>
      <c r="C38" s="4">
        <v>299.995911</v>
      </c>
      <c r="D38" s="4">
        <f t="shared" si="4"/>
        <v>19.6945255323984</v>
      </c>
      <c r="E38" s="4">
        <v>-234.387558</v>
      </c>
      <c r="F38" s="4">
        <v>299.983856</v>
      </c>
      <c r="G38" s="4">
        <f t="shared" si="5"/>
        <v>19.5943384874669</v>
      </c>
    </row>
    <row r="39" spans="1:7">
      <c r="A39" s="9"/>
      <c r="B39" s="4">
        <v>318.187225</v>
      </c>
      <c r="C39" s="4">
        <v>349.999146</v>
      </c>
      <c r="D39" s="4">
        <f t="shared" si="4"/>
        <v>19.6212022846559</v>
      </c>
      <c r="E39" s="4">
        <v>-324.453766</v>
      </c>
      <c r="F39" s="4">
        <v>349.974213</v>
      </c>
      <c r="G39" s="4">
        <f t="shared" si="5"/>
        <v>19.4294110286834</v>
      </c>
    </row>
    <row r="40" spans="1:7">
      <c r="A40" s="9"/>
      <c r="B40" s="4">
        <v>425.598022</v>
      </c>
      <c r="C40" s="4">
        <v>399.989624</v>
      </c>
      <c r="D40" s="4">
        <f t="shared" si="4"/>
        <v>19.3887104583248</v>
      </c>
      <c r="E40" s="4">
        <v>-436.861633</v>
      </c>
      <c r="F40" s="4">
        <v>399.977997</v>
      </c>
      <c r="G40" s="4">
        <f t="shared" si="5"/>
        <v>19.1365722226638</v>
      </c>
    </row>
    <row r="41" spans="1:7">
      <c r="A41" s="9"/>
      <c r="B41" s="4">
        <v>547.941162</v>
      </c>
      <c r="C41" s="4">
        <v>450.004028</v>
      </c>
      <c r="D41" s="4">
        <f t="shared" si="4"/>
        <v>19.2242514345706</v>
      </c>
      <c r="E41" s="4">
        <v>-563.588318</v>
      </c>
      <c r="F41" s="4">
        <v>450.000183</v>
      </c>
      <c r="G41" s="4">
        <f t="shared" si="5"/>
        <v>18.9553452550291</v>
      </c>
    </row>
    <row r="42" spans="1:7">
      <c r="A42" s="9"/>
      <c r="B42" s="4">
        <v>671.264709</v>
      </c>
      <c r="C42" s="4">
        <v>499.953064</v>
      </c>
      <c r="D42" s="4">
        <f t="shared" si="4"/>
        <v>19.2966680825994</v>
      </c>
      <c r="E42" s="4">
        <v>-692.105408</v>
      </c>
      <c r="F42" s="4">
        <v>499.947998</v>
      </c>
      <c r="G42" s="4">
        <f t="shared" si="5"/>
        <v>19.003723908667</v>
      </c>
    </row>
    <row r="43" spans="1:7">
      <c r="A43" s="9"/>
      <c r="B43" s="4">
        <v>787.595337</v>
      </c>
      <c r="C43" s="4">
        <v>549.957214</v>
      </c>
      <c r="D43" s="4">
        <f t="shared" si="4"/>
        <v>19.5964469032847</v>
      </c>
      <c r="E43" s="4">
        <v>-832.659729</v>
      </c>
      <c r="F43" s="4">
        <v>549.994751</v>
      </c>
      <c r="G43" s="4">
        <f t="shared" si="5"/>
        <v>19.060081982191</v>
      </c>
    </row>
    <row r="44" spans="1:7">
      <c r="A44" s="9"/>
      <c r="B44" s="4">
        <v>926.668945</v>
      </c>
      <c r="C44" s="4">
        <v>600.026428</v>
      </c>
      <c r="D44" s="4">
        <f t="shared" si="4"/>
        <v>19.7109735290253</v>
      </c>
      <c r="E44" s="4">
        <v>-953.942383</v>
      </c>
      <c r="F44" s="4">
        <v>599.96991</v>
      </c>
      <c r="G44" s="4">
        <f t="shared" si="5"/>
        <v>19.4253296544055</v>
      </c>
    </row>
    <row r="45" spans="1:7">
      <c r="A45" s="9"/>
      <c r="B45" s="4">
        <v>1070.260132</v>
      </c>
      <c r="C45" s="4">
        <v>649.944397</v>
      </c>
      <c r="D45" s="4">
        <f t="shared" si="4"/>
        <v>19.8669651613429</v>
      </c>
      <c r="E45" s="4">
        <v>-1073.33606</v>
      </c>
      <c r="F45" s="4">
        <v>649.987183</v>
      </c>
      <c r="G45" s="4">
        <f t="shared" si="5"/>
        <v>19.8397836907603</v>
      </c>
    </row>
    <row r="46" spans="1:7">
      <c r="A46" s="9"/>
      <c r="B46" s="4">
        <v>1216.480591</v>
      </c>
      <c r="C46" s="4">
        <v>699.919678</v>
      </c>
      <c r="D46" s="4">
        <f t="shared" si="4"/>
        <v>20.0676081253408</v>
      </c>
      <c r="E46" s="4">
        <v>-1213.78833</v>
      </c>
      <c r="F46" s="4">
        <v>699.991882</v>
      </c>
      <c r="G46" s="4">
        <f t="shared" si="5"/>
        <v>20.0919239013875</v>
      </c>
    </row>
    <row r="47" spans="1:7">
      <c r="A47" s="9"/>
      <c r="B47" s="4">
        <v>1347.898071</v>
      </c>
      <c r="C47" s="4">
        <v>740.535828</v>
      </c>
      <c r="D47" s="4">
        <f t="shared" si="4"/>
        <v>20.1705411135335</v>
      </c>
      <c r="E47" s="4">
        <v>-1322.748901</v>
      </c>
      <c r="F47" s="4">
        <v>738.752136</v>
      </c>
      <c r="G47" s="4">
        <f t="shared" si="5"/>
        <v>20.312344092557</v>
      </c>
    </row>
    <row r="48" spans="1:7">
      <c r="A48" s="9"/>
      <c r="B48" s="10">
        <f>(C48/D47)^2</f>
        <v>1573.0585069065</v>
      </c>
      <c r="C48" s="4">
        <v>800</v>
      </c>
      <c r="D48" s="4"/>
      <c r="E48" s="10">
        <f>(F48/G47)^2</f>
        <v>1551.17174076433</v>
      </c>
      <c r="F48" s="4">
        <v>800</v>
      </c>
      <c r="G48" s="4"/>
    </row>
    <row r="49" spans="1:8">
      <c r="A49" s="9"/>
      <c r="B49" s="4">
        <v>1500</v>
      </c>
      <c r="C49" s="10">
        <f>SQRT(B49)*D47</f>
        <v>781.201698167074</v>
      </c>
      <c r="D49" s="4"/>
      <c r="E49" s="4">
        <v>1500</v>
      </c>
      <c r="F49" s="10">
        <f>SQRT(E49)*G47</f>
        <v>786.69370392908</v>
      </c>
      <c r="G49" s="4"/>
      <c r="H49" s="11"/>
    </row>
    <row r="50" spans="1:7">
      <c r="A50" s="9" t="s">
        <v>23</v>
      </c>
      <c r="B50" s="4">
        <v>23.451715</v>
      </c>
      <c r="C50" s="4">
        <v>99.943672</v>
      </c>
      <c r="D50" s="4">
        <f t="shared" ref="D50:D63" si="6">C50/SQRT(B50)</f>
        <v>20.6380185188894</v>
      </c>
      <c r="E50" s="4">
        <v>-24.05773</v>
      </c>
      <c r="F50" s="4">
        <v>99.951897</v>
      </c>
      <c r="G50" s="4">
        <f t="shared" ref="G50:G63" si="7">F50/SQRT(ABS(E50))</f>
        <v>20.3781013479633</v>
      </c>
    </row>
    <row r="51" spans="1:7">
      <c r="A51" s="9"/>
      <c r="B51" s="4">
        <v>58.032204</v>
      </c>
      <c r="C51" s="4">
        <v>149.950699</v>
      </c>
      <c r="D51" s="4">
        <f t="shared" si="6"/>
        <v>19.68402745558</v>
      </c>
      <c r="E51" s="4">
        <v>-59.562485</v>
      </c>
      <c r="F51" s="4">
        <v>149.951126</v>
      </c>
      <c r="G51" s="4">
        <f t="shared" si="7"/>
        <v>19.4295761616758</v>
      </c>
    </row>
    <row r="52" spans="1:7">
      <c r="A52" s="9"/>
      <c r="B52" s="4">
        <v>108.219444</v>
      </c>
      <c r="C52" s="4">
        <v>199.98645</v>
      </c>
      <c r="D52" s="4">
        <f t="shared" si="6"/>
        <v>19.2241843313475</v>
      </c>
      <c r="E52" s="4">
        <v>-110.218132</v>
      </c>
      <c r="F52" s="4">
        <v>200.018036</v>
      </c>
      <c r="G52" s="4">
        <f t="shared" si="7"/>
        <v>19.0520904848098</v>
      </c>
    </row>
    <row r="53" spans="1:7">
      <c r="A53" s="9"/>
      <c r="B53" s="4">
        <v>175.909836</v>
      </c>
      <c r="C53" s="4">
        <v>250.011459</v>
      </c>
      <c r="D53" s="4">
        <f t="shared" si="6"/>
        <v>18.8501518328386</v>
      </c>
      <c r="E53" s="4">
        <v>-179.801712</v>
      </c>
      <c r="F53" s="4">
        <v>249.992737</v>
      </c>
      <c r="G53" s="4">
        <f t="shared" si="7"/>
        <v>18.6436302015729</v>
      </c>
    </row>
    <row r="54" spans="1:7">
      <c r="A54" s="9"/>
      <c r="B54" s="4">
        <v>255.860733</v>
      </c>
      <c r="C54" s="4">
        <v>300.011261</v>
      </c>
      <c r="D54" s="4">
        <f t="shared" si="6"/>
        <v>18.755806195716</v>
      </c>
      <c r="E54" s="4">
        <v>-265.774353</v>
      </c>
      <c r="F54" s="4">
        <v>300.003479</v>
      </c>
      <c r="G54" s="4">
        <f t="shared" si="7"/>
        <v>18.402200417358</v>
      </c>
    </row>
    <row r="55" spans="1:7">
      <c r="A55" s="9"/>
      <c r="B55" s="4">
        <v>351.956848</v>
      </c>
      <c r="C55" s="4">
        <v>350.009186</v>
      </c>
      <c r="D55" s="4">
        <f t="shared" si="6"/>
        <v>18.6566959022667</v>
      </c>
      <c r="E55" s="4">
        <v>-368.292755</v>
      </c>
      <c r="F55" s="4">
        <v>349.989868</v>
      </c>
      <c r="G55" s="4">
        <f t="shared" si="7"/>
        <v>18.2372303741805</v>
      </c>
    </row>
    <row r="56" spans="1:7">
      <c r="A56" s="9"/>
      <c r="B56" s="4">
        <v>474.037689</v>
      </c>
      <c r="C56" s="4">
        <v>400.021057</v>
      </c>
      <c r="D56" s="4">
        <f t="shared" si="6"/>
        <v>18.3728452446642</v>
      </c>
      <c r="E56" s="4">
        <v>-502.075531</v>
      </c>
      <c r="F56" s="4">
        <v>399.97467</v>
      </c>
      <c r="G56" s="4">
        <f t="shared" si="7"/>
        <v>17.8504003373398</v>
      </c>
    </row>
    <row r="57" spans="1:7">
      <c r="A57" s="9"/>
      <c r="B57" s="4">
        <v>614.317749</v>
      </c>
      <c r="C57" s="4">
        <v>449.966888</v>
      </c>
      <c r="D57" s="4">
        <f t="shared" si="6"/>
        <v>18.1544888090153</v>
      </c>
      <c r="E57" s="4">
        <v>-640.645996</v>
      </c>
      <c r="F57" s="4">
        <v>450.000061</v>
      </c>
      <c r="G57" s="4">
        <f t="shared" si="7"/>
        <v>17.7788438080583</v>
      </c>
    </row>
    <row r="58" spans="1:7">
      <c r="A58" s="9"/>
      <c r="B58" s="4">
        <v>755.347046</v>
      </c>
      <c r="C58" s="4">
        <v>499.983734</v>
      </c>
      <c r="D58" s="4">
        <f t="shared" si="6"/>
        <v>18.1920905104955</v>
      </c>
      <c r="E58" s="4">
        <v>-784.648804</v>
      </c>
      <c r="F58" s="4">
        <v>499.980896</v>
      </c>
      <c r="G58" s="4">
        <f t="shared" si="7"/>
        <v>17.8490765425008</v>
      </c>
    </row>
    <row r="59" spans="1:7">
      <c r="A59" s="9"/>
      <c r="B59" s="4">
        <v>905.066589</v>
      </c>
      <c r="C59" s="4">
        <v>549.963135</v>
      </c>
      <c r="D59" s="4">
        <f t="shared" si="6"/>
        <v>18.2807206608327</v>
      </c>
      <c r="E59" s="4">
        <v>-919.872192</v>
      </c>
      <c r="F59" s="4">
        <v>549.960693</v>
      </c>
      <c r="G59" s="4">
        <f t="shared" si="7"/>
        <v>18.1329266775726</v>
      </c>
    </row>
    <row r="60" spans="1:7">
      <c r="A60" s="9"/>
      <c r="B60" s="4">
        <v>1058.365356</v>
      </c>
      <c r="C60" s="4">
        <v>599.968506</v>
      </c>
      <c r="D60" s="4">
        <f t="shared" si="6"/>
        <v>18.4421116076736</v>
      </c>
      <c r="E60" s="4">
        <v>-1047.507324</v>
      </c>
      <c r="F60" s="4">
        <v>599.996094</v>
      </c>
      <c r="G60" s="4">
        <f t="shared" si="7"/>
        <v>18.5382992782688</v>
      </c>
    </row>
    <row r="61" spans="1:7">
      <c r="A61" s="9"/>
      <c r="B61" s="4">
        <v>1214.327637</v>
      </c>
      <c r="C61" s="4">
        <v>649.953613</v>
      </c>
      <c r="D61" s="4">
        <f t="shared" si="6"/>
        <v>18.6515282609612</v>
      </c>
      <c r="E61" s="4">
        <v>-1190.284912</v>
      </c>
      <c r="F61" s="4">
        <v>649.976563</v>
      </c>
      <c r="G61" s="4">
        <f t="shared" si="7"/>
        <v>18.8396240801794</v>
      </c>
    </row>
    <row r="62" spans="1:7">
      <c r="A62" s="9"/>
      <c r="B62" s="4">
        <v>1385.984741</v>
      </c>
      <c r="C62" s="4">
        <v>700.000732</v>
      </c>
      <c r="D62" s="4">
        <f t="shared" si="6"/>
        <v>18.8026589924284</v>
      </c>
      <c r="E62" s="4">
        <v>-1323.958618</v>
      </c>
      <c r="F62" s="4">
        <v>700.018494</v>
      </c>
      <c r="G62" s="4">
        <f t="shared" si="7"/>
        <v>19.2385487641436</v>
      </c>
    </row>
    <row r="63" spans="1:7">
      <c r="A63" s="9"/>
      <c r="B63" s="4">
        <v>1539.263184</v>
      </c>
      <c r="C63" s="4">
        <v>738.289917</v>
      </c>
      <c r="D63" s="4">
        <f t="shared" si="6"/>
        <v>18.8178713954955</v>
      </c>
      <c r="E63" s="4">
        <v>-1457.650879</v>
      </c>
      <c r="F63" s="4">
        <v>739.647827</v>
      </c>
      <c r="G63" s="4">
        <f t="shared" si="7"/>
        <v>19.3730601222598</v>
      </c>
    </row>
    <row r="64" spans="1:7">
      <c r="A64" s="9"/>
      <c r="B64" s="10">
        <f>(C64/D63)^2</f>
        <v>1807.33634266613</v>
      </c>
      <c r="C64" s="4">
        <v>800</v>
      </c>
      <c r="D64" s="4"/>
      <c r="E64" s="10">
        <f>(F64/G63)^2</f>
        <v>1705.23218669614</v>
      </c>
      <c r="F64" s="4">
        <v>800</v>
      </c>
      <c r="G64" s="4"/>
    </row>
    <row r="65" spans="1:8">
      <c r="A65" s="9"/>
      <c r="B65" s="4">
        <v>1500</v>
      </c>
      <c r="C65" s="10">
        <f>SQRT(B65)*D63</f>
        <v>728.813025258271</v>
      </c>
      <c r="D65" s="4"/>
      <c r="E65" s="4">
        <v>1500</v>
      </c>
      <c r="F65" s="10">
        <f>SQRT(E65)*G63</f>
        <v>750.315392185871</v>
      </c>
      <c r="G65" s="4"/>
      <c r="H65" s="11"/>
    </row>
    <row r="66" spans="1:7">
      <c r="A66" s="4"/>
      <c r="B66" s="4"/>
      <c r="C66" s="4"/>
      <c r="D66" s="4"/>
      <c r="E66" s="4"/>
      <c r="F66" s="4"/>
      <c r="G66" s="4"/>
    </row>
    <row r="67" spans="1:7">
      <c r="A67" s="9" t="s">
        <v>24</v>
      </c>
      <c r="B67" s="4">
        <v>15.117458</v>
      </c>
      <c r="C67" s="4">
        <v>99.872749</v>
      </c>
      <c r="D67" s="4">
        <f t="shared" ref="D67:D80" si="8">C67/SQRT(B67)</f>
        <v>25.6866589007593</v>
      </c>
      <c r="E67" s="4">
        <v>-15.656874</v>
      </c>
      <c r="F67" s="4">
        <v>99.96154</v>
      </c>
      <c r="G67" s="4">
        <f t="shared" ref="G67:G80" si="9">F67/SQRT(ABS(E67))</f>
        <v>25.2627375290355</v>
      </c>
    </row>
    <row r="68" spans="1:7">
      <c r="A68" s="9"/>
      <c r="B68" s="4">
        <v>37.185703</v>
      </c>
      <c r="C68" s="4">
        <v>149.964066</v>
      </c>
      <c r="D68" s="4">
        <f t="shared" si="8"/>
        <v>24.592303439519</v>
      </c>
      <c r="E68" s="4">
        <v>-38.406975</v>
      </c>
      <c r="F68" s="4">
        <v>149.951324</v>
      </c>
      <c r="G68" s="4">
        <f t="shared" si="9"/>
        <v>24.1960934610832</v>
      </c>
    </row>
    <row r="69" spans="1:7">
      <c r="A69" s="9"/>
      <c r="B69" s="4">
        <v>70.753105</v>
      </c>
      <c r="C69" s="4">
        <v>199.981827</v>
      </c>
      <c r="D69" s="4">
        <f t="shared" si="8"/>
        <v>23.7748496888635</v>
      </c>
      <c r="E69" s="4">
        <v>-73.469193</v>
      </c>
      <c r="F69" s="4">
        <v>199.982819</v>
      </c>
      <c r="G69" s="4">
        <f t="shared" si="9"/>
        <v>23.331359807127</v>
      </c>
    </row>
    <row r="70" spans="1:7">
      <c r="A70" s="9"/>
      <c r="B70" s="4">
        <v>115.383652</v>
      </c>
      <c r="C70" s="4">
        <v>250.030396</v>
      </c>
      <c r="D70" s="4">
        <f t="shared" si="8"/>
        <v>23.2766602923847</v>
      </c>
      <c r="E70" s="4">
        <v>-121.436409</v>
      </c>
      <c r="F70" s="4">
        <v>250.00061</v>
      </c>
      <c r="G70" s="4">
        <f t="shared" si="9"/>
        <v>22.6864535475015</v>
      </c>
    </row>
    <row r="71" spans="1:7">
      <c r="A71" s="9"/>
      <c r="B71" s="4">
        <v>170.357544</v>
      </c>
      <c r="C71" s="4">
        <v>300.021057</v>
      </c>
      <c r="D71" s="4">
        <f t="shared" si="8"/>
        <v>22.9864048568048</v>
      </c>
      <c r="E71" s="4">
        <v>-182.248093</v>
      </c>
      <c r="F71" s="4">
        <v>299.993042</v>
      </c>
      <c r="G71" s="4">
        <f t="shared" si="9"/>
        <v>22.2218230757955</v>
      </c>
    </row>
    <row r="72" spans="1:7">
      <c r="A72" s="9"/>
      <c r="B72" s="4">
        <v>233.984924</v>
      </c>
      <c r="C72" s="4">
        <v>349.980591</v>
      </c>
      <c r="D72" s="4">
        <f t="shared" si="8"/>
        <v>22.8796840106806</v>
      </c>
      <c r="E72" s="4">
        <v>-251.839279</v>
      </c>
      <c r="F72" s="4">
        <v>349.982483</v>
      </c>
      <c r="G72" s="4">
        <f t="shared" si="9"/>
        <v>22.053858020665</v>
      </c>
    </row>
    <row r="73" spans="1:7">
      <c r="A73" s="9"/>
      <c r="B73" s="4">
        <v>310.972198</v>
      </c>
      <c r="C73" s="4">
        <v>399.999084</v>
      </c>
      <c r="D73" s="4">
        <f t="shared" si="8"/>
        <v>22.6828810397427</v>
      </c>
      <c r="E73" s="4">
        <v>-331.99469</v>
      </c>
      <c r="F73" s="4">
        <v>399.990387</v>
      </c>
      <c r="G73" s="4">
        <f t="shared" si="9"/>
        <v>21.9524999706022</v>
      </c>
    </row>
    <row r="74" spans="1:7">
      <c r="A74" s="9"/>
      <c r="B74" s="4">
        <v>391.598022</v>
      </c>
      <c r="C74" s="4">
        <v>450.004272</v>
      </c>
      <c r="D74" s="4">
        <f t="shared" si="8"/>
        <v>22.7403105837837</v>
      </c>
      <c r="E74" s="4">
        <v>-413.349426</v>
      </c>
      <c r="F74" s="4">
        <v>449.995361</v>
      </c>
      <c r="G74" s="4">
        <f t="shared" si="9"/>
        <v>22.1334629130037</v>
      </c>
    </row>
    <row r="75" spans="1:7">
      <c r="A75" s="9"/>
      <c r="B75" s="4">
        <v>475.443359</v>
      </c>
      <c r="C75" s="4">
        <v>499.950104</v>
      </c>
      <c r="D75" s="4">
        <f t="shared" si="8"/>
        <v>22.9285858711435</v>
      </c>
      <c r="E75" s="4">
        <v>-493.708984</v>
      </c>
      <c r="F75" s="4">
        <v>499.990692</v>
      </c>
      <c r="G75" s="4">
        <f t="shared" si="9"/>
        <v>22.5022737814183</v>
      </c>
    </row>
    <row r="76" spans="1:7">
      <c r="A76" s="9"/>
      <c r="B76" s="4">
        <v>554.380798</v>
      </c>
      <c r="C76" s="4">
        <v>550.003296</v>
      </c>
      <c r="D76" s="4">
        <f t="shared" si="8"/>
        <v>23.3593741276174</v>
      </c>
      <c r="E76" s="4">
        <v>-577.341858</v>
      </c>
      <c r="F76" s="4">
        <v>549.963928</v>
      </c>
      <c r="G76" s="4">
        <f t="shared" si="9"/>
        <v>22.8885184627024</v>
      </c>
    </row>
    <row r="77" spans="1:7">
      <c r="A77" s="9"/>
      <c r="B77" s="4">
        <v>653.490784</v>
      </c>
      <c r="C77" s="4">
        <v>599.986938</v>
      </c>
      <c r="D77" s="4">
        <f t="shared" si="8"/>
        <v>23.4704848927741</v>
      </c>
      <c r="E77" s="4">
        <v>-665.668396</v>
      </c>
      <c r="F77" s="4">
        <v>599.948059</v>
      </c>
      <c r="G77" s="4">
        <f t="shared" si="9"/>
        <v>23.2533047522686</v>
      </c>
    </row>
    <row r="78" spans="1:7">
      <c r="A78" s="9"/>
      <c r="B78" s="4">
        <v>760.602234</v>
      </c>
      <c r="C78" s="4">
        <v>650.003174</v>
      </c>
      <c r="D78" s="4">
        <f t="shared" si="8"/>
        <v>23.5687570142447</v>
      </c>
      <c r="E78" s="4">
        <v>-765.629639</v>
      </c>
      <c r="F78" s="4">
        <v>649.949158</v>
      </c>
      <c r="G78" s="4">
        <f t="shared" si="9"/>
        <v>23.4892968676691</v>
      </c>
    </row>
    <row r="79" spans="1:7">
      <c r="A79" s="9"/>
      <c r="B79" s="4">
        <v>883.140015</v>
      </c>
      <c r="C79" s="4">
        <v>699.934753</v>
      </c>
      <c r="D79" s="4">
        <f t="shared" si="8"/>
        <v>23.552812568472</v>
      </c>
      <c r="E79" s="4">
        <v>-881.860352</v>
      </c>
      <c r="F79" s="4">
        <v>700.053467</v>
      </c>
      <c r="G79" s="4">
        <f t="shared" si="9"/>
        <v>23.5738926807411</v>
      </c>
    </row>
    <row r="80" spans="1:7">
      <c r="A80" s="9"/>
      <c r="B80" s="4">
        <v>1002.684814</v>
      </c>
      <c r="C80" s="4">
        <v>741.137512</v>
      </c>
      <c r="D80" s="4">
        <f t="shared" si="8"/>
        <v>23.4054274241809</v>
      </c>
      <c r="E80" s="4">
        <v>-984.610352</v>
      </c>
      <c r="F80" s="4">
        <v>739.959778</v>
      </c>
      <c r="G80" s="4">
        <f t="shared" si="9"/>
        <v>23.5817436867694</v>
      </c>
    </row>
    <row r="81" spans="1:7">
      <c r="A81" s="9"/>
      <c r="B81" s="10">
        <f>(C81/D80)^2</f>
        <v>1168.27967440327</v>
      </c>
      <c r="C81" s="4">
        <v>800</v>
      </c>
      <c r="D81" s="4"/>
      <c r="E81" s="10">
        <f>(F81/G80)^2</f>
        <v>1150.87496959055</v>
      </c>
      <c r="F81" s="4">
        <v>800</v>
      </c>
      <c r="G81" s="4"/>
    </row>
    <row r="82" spans="1:8">
      <c r="A82" s="9"/>
      <c r="B82" s="4">
        <v>1500</v>
      </c>
      <c r="C82" s="10">
        <f>SQRT(B82)*D80</f>
        <v>906.488306247191</v>
      </c>
      <c r="D82" s="4"/>
      <c r="E82" s="4">
        <v>1500</v>
      </c>
      <c r="F82" s="10">
        <f>SQRT(E82)*G80</f>
        <v>913.317005733897</v>
      </c>
      <c r="G82" s="4"/>
      <c r="H82" s="11"/>
    </row>
    <row r="83" spans="1:7">
      <c r="A83" s="9" t="s">
        <v>25</v>
      </c>
      <c r="B83" s="4">
        <v>17.629242</v>
      </c>
      <c r="C83" s="4">
        <v>99.925682</v>
      </c>
      <c r="D83" s="4">
        <f t="shared" ref="D83:D96" si="10">C83/SQRT(B83)</f>
        <v>23.7990872570458</v>
      </c>
      <c r="E83" s="4">
        <v>-17.62208</v>
      </c>
      <c r="F83" s="4">
        <v>99.887474</v>
      </c>
      <c r="G83" s="4">
        <f t="shared" ref="G83:G96" si="11">F83/SQRT(ABS(E83))</f>
        <v>23.7948212342527</v>
      </c>
    </row>
    <row r="84" spans="1:7">
      <c r="A84" s="9"/>
      <c r="B84" s="4">
        <v>43.492447</v>
      </c>
      <c r="C84" s="4">
        <v>149.965439</v>
      </c>
      <c r="D84" s="4">
        <f t="shared" si="10"/>
        <v>22.7396754375264</v>
      </c>
      <c r="E84" s="4">
        <v>-43.005634</v>
      </c>
      <c r="F84" s="4">
        <v>149.94722</v>
      </c>
      <c r="G84" s="4">
        <f t="shared" si="11"/>
        <v>22.8652387853962</v>
      </c>
    </row>
    <row r="85" spans="1:7">
      <c r="A85" s="9"/>
      <c r="B85" s="4">
        <v>82.151489</v>
      </c>
      <c r="C85" s="4">
        <v>199.975601</v>
      </c>
      <c r="D85" s="4">
        <f t="shared" si="10"/>
        <v>22.0632400893301</v>
      </c>
      <c r="E85" s="4">
        <v>-82.080246</v>
      </c>
      <c r="F85" s="4">
        <v>199.992538</v>
      </c>
      <c r="G85" s="4">
        <f t="shared" si="11"/>
        <v>22.0746825663206</v>
      </c>
    </row>
    <row r="86" spans="1:7">
      <c r="A86" s="9"/>
      <c r="B86" s="4">
        <v>134.525604</v>
      </c>
      <c r="C86" s="4">
        <v>250.001053</v>
      </c>
      <c r="D86" s="4">
        <f t="shared" si="10"/>
        <v>21.5545699612542</v>
      </c>
      <c r="E86" s="4">
        <v>-135.507874</v>
      </c>
      <c r="F86" s="4">
        <v>249.970352</v>
      </c>
      <c r="G86" s="4">
        <f t="shared" si="11"/>
        <v>21.4736680821998</v>
      </c>
    </row>
    <row r="87" spans="1:7">
      <c r="A87" s="9"/>
      <c r="B87" s="4">
        <v>199.105759</v>
      </c>
      <c r="C87" s="4">
        <v>299.992249</v>
      </c>
      <c r="D87" s="4">
        <f t="shared" si="10"/>
        <v>21.2602380460327</v>
      </c>
      <c r="E87" s="4">
        <v>-202.733826</v>
      </c>
      <c r="F87" s="4">
        <v>300.007843</v>
      </c>
      <c r="G87" s="4">
        <f t="shared" si="11"/>
        <v>21.0702408627608</v>
      </c>
    </row>
    <row r="88" spans="1:7">
      <c r="A88" s="9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350.008453</v>
      </c>
      <c r="G88" s="4">
        <f t="shared" si="11"/>
        <v>20.9112745703698</v>
      </c>
    </row>
    <row r="89" spans="1:7">
      <c r="A89" s="9"/>
      <c r="B89" s="4">
        <v>369.052612</v>
      </c>
      <c r="C89" s="4">
        <v>399.993256</v>
      </c>
      <c r="D89" s="4">
        <f t="shared" si="10"/>
        <v>20.821332873847</v>
      </c>
      <c r="E89" s="4">
        <v>-370.598206</v>
      </c>
      <c r="F89" s="4">
        <v>399.963837</v>
      </c>
      <c r="G89" s="4">
        <f t="shared" si="11"/>
        <v>20.7763412411253</v>
      </c>
    </row>
    <row r="90" spans="1:7">
      <c r="A90" s="9"/>
      <c r="B90" s="4">
        <v>467.654053</v>
      </c>
      <c r="C90" s="4">
        <v>449.976746</v>
      </c>
      <c r="D90" s="4">
        <f t="shared" si="10"/>
        <v>20.8078744852066</v>
      </c>
      <c r="E90" s="4">
        <v>-467.893829</v>
      </c>
      <c r="F90" s="4">
        <v>449.954651</v>
      </c>
      <c r="G90" s="4">
        <f t="shared" si="11"/>
        <v>20.8015207620725</v>
      </c>
    </row>
    <row r="91" spans="1:7">
      <c r="A91" s="9"/>
      <c r="B91" s="4">
        <v>565.69342</v>
      </c>
      <c r="C91" s="4">
        <v>499.989899</v>
      </c>
      <c r="D91" s="4">
        <f t="shared" si="10"/>
        <v>21.0218371322584</v>
      </c>
      <c r="E91" s="4">
        <v>-566.91803</v>
      </c>
      <c r="F91" s="4">
        <v>500.007385</v>
      </c>
      <c r="G91" s="4">
        <f t="shared" si="11"/>
        <v>20.9998544264446</v>
      </c>
    </row>
    <row r="92" spans="1:7">
      <c r="A92" s="9"/>
      <c r="B92" s="4">
        <v>654.684509</v>
      </c>
      <c r="C92" s="4">
        <v>549.946289</v>
      </c>
      <c r="D92" s="4">
        <f t="shared" si="10"/>
        <v>21.4933565588228</v>
      </c>
      <c r="E92" s="4">
        <v>-662.362122</v>
      </c>
      <c r="F92" s="4">
        <v>549.981018</v>
      </c>
      <c r="G92" s="4">
        <f t="shared" si="11"/>
        <v>21.3697753242689</v>
      </c>
    </row>
    <row r="93" spans="1:7">
      <c r="A93" s="9"/>
      <c r="B93" s="4">
        <v>758.566589</v>
      </c>
      <c r="C93" s="4">
        <v>599.974426</v>
      </c>
      <c r="D93" s="4">
        <f t="shared" si="10"/>
        <v>21.7839124927033</v>
      </c>
      <c r="E93" s="4">
        <v>-753.286987</v>
      </c>
      <c r="F93" s="4">
        <v>599.940247</v>
      </c>
      <c r="G93" s="4">
        <f t="shared" si="11"/>
        <v>21.8588729091611</v>
      </c>
    </row>
    <row r="94" spans="1:7">
      <c r="A94" s="9"/>
      <c r="B94" s="4">
        <v>882.47821</v>
      </c>
      <c r="C94" s="4">
        <v>649.964294</v>
      </c>
      <c r="D94" s="4">
        <f t="shared" si="10"/>
        <v>21.8795055805379</v>
      </c>
      <c r="E94" s="4">
        <v>-864.129089</v>
      </c>
      <c r="F94" s="4">
        <v>650.026917</v>
      </c>
      <c r="G94" s="4">
        <f t="shared" si="11"/>
        <v>22.1127129490738</v>
      </c>
    </row>
    <row r="95" spans="1:7">
      <c r="A95" s="9"/>
      <c r="B95" s="4">
        <v>1019.559509</v>
      </c>
      <c r="C95" s="4">
        <v>699.993835</v>
      </c>
      <c r="D95" s="4">
        <f t="shared" si="10"/>
        <v>21.9223913008393</v>
      </c>
      <c r="E95" s="4">
        <v>-975.193848</v>
      </c>
      <c r="F95" s="4">
        <v>699.998901</v>
      </c>
      <c r="G95" s="4">
        <f t="shared" si="11"/>
        <v>22.4156781219718</v>
      </c>
    </row>
    <row r="96" spans="1:7">
      <c r="A96" s="9"/>
      <c r="B96" s="4">
        <v>1137.410889</v>
      </c>
      <c r="C96" s="4">
        <v>738.603516</v>
      </c>
      <c r="D96" s="4">
        <f t="shared" si="10"/>
        <v>21.9004319102386</v>
      </c>
      <c r="E96" s="4">
        <v>-1069.35498</v>
      </c>
      <c r="F96" s="4">
        <v>737.71051</v>
      </c>
      <c r="G96" s="4">
        <f t="shared" si="11"/>
        <v>22.5592689892222</v>
      </c>
    </row>
    <row r="97" spans="1:7">
      <c r="A97" s="9"/>
      <c r="B97" s="10">
        <f>(C97/D96)^2</f>
        <v>1334.36491457232</v>
      </c>
      <c r="C97" s="4">
        <v>800</v>
      </c>
      <c r="D97" s="4"/>
      <c r="E97" s="10">
        <f>(F97/G96)^2</f>
        <v>1257.56351424728</v>
      </c>
      <c r="F97" s="4">
        <v>800</v>
      </c>
      <c r="G97" s="4"/>
    </row>
    <row r="98" spans="1:8">
      <c r="A98" s="9"/>
      <c r="B98" s="4">
        <v>1500</v>
      </c>
      <c r="C98" s="10">
        <f>SQRT(B98)*D96</f>
        <v>848.200080631037</v>
      </c>
      <c r="D98" s="4"/>
      <c r="E98" s="4">
        <v>1500</v>
      </c>
      <c r="F98" s="10">
        <f>SQRT(E98)*G96</f>
        <v>873.716730978711</v>
      </c>
      <c r="G98" s="4"/>
      <c r="H98" s="11"/>
    </row>
    <row r="99" spans="1:7">
      <c r="A99" s="9" t="s">
        <v>26</v>
      </c>
      <c r="B99" s="4">
        <v>19.871702</v>
      </c>
      <c r="C99" s="4">
        <v>99.912903</v>
      </c>
      <c r="D99" s="4">
        <f t="shared" ref="D99:D112" si="12">C99/SQRT(B99)</f>
        <v>22.413209203456</v>
      </c>
      <c r="E99" s="4">
        <v>-20.057161</v>
      </c>
      <c r="F99" s="4">
        <v>99.890686</v>
      </c>
      <c r="G99" s="4">
        <f t="shared" ref="G99:G112" si="13">F99/SQRT(ABS(E99))</f>
        <v>22.304385638367</v>
      </c>
    </row>
    <row r="100" spans="1:7">
      <c r="A100" s="9"/>
      <c r="B100" s="4">
        <v>48.985161</v>
      </c>
      <c r="C100" s="4">
        <v>149.960999</v>
      </c>
      <c r="D100" s="4">
        <f t="shared" si="12"/>
        <v>21.4262444297553</v>
      </c>
      <c r="E100" s="4">
        <v>-49.805836</v>
      </c>
      <c r="F100" s="4">
        <v>149.973022</v>
      </c>
      <c r="G100" s="4">
        <f t="shared" si="13"/>
        <v>21.2506894941505</v>
      </c>
    </row>
    <row r="101" spans="1:7">
      <c r="A101" s="9"/>
      <c r="B101" s="4">
        <v>93.013664</v>
      </c>
      <c r="C101" s="4">
        <v>199.999344</v>
      </c>
      <c r="D101" s="4">
        <f t="shared" si="12"/>
        <v>20.7374425049476</v>
      </c>
      <c r="E101" s="4">
        <v>-94.014458</v>
      </c>
      <c r="F101" s="4">
        <v>199.994232</v>
      </c>
      <c r="G101" s="4">
        <f t="shared" si="13"/>
        <v>20.6262438164701</v>
      </c>
    </row>
    <row r="102" spans="1:7">
      <c r="A102" s="9"/>
      <c r="B102" s="4">
        <v>153.241333</v>
      </c>
      <c r="C102" s="4">
        <v>250.017136</v>
      </c>
      <c r="D102" s="4">
        <f t="shared" si="12"/>
        <v>20.1967651446524</v>
      </c>
      <c r="E102" s="4">
        <v>-154.897141</v>
      </c>
      <c r="F102" s="4">
        <v>249.984406</v>
      </c>
      <c r="G102" s="4">
        <f t="shared" si="13"/>
        <v>20.0858963535734</v>
      </c>
    </row>
    <row r="103" spans="1:7">
      <c r="A103" s="9"/>
      <c r="B103" s="4">
        <v>223.031738</v>
      </c>
      <c r="C103" s="4">
        <v>300.005219</v>
      </c>
      <c r="D103" s="4">
        <f t="shared" si="12"/>
        <v>20.0884059266301</v>
      </c>
      <c r="E103" s="4">
        <v>-232.971008</v>
      </c>
      <c r="F103" s="4">
        <v>300.010529</v>
      </c>
      <c r="G103" s="4">
        <f t="shared" si="13"/>
        <v>19.6555661412126</v>
      </c>
    </row>
    <row r="104" spans="1:7">
      <c r="A104" s="9"/>
      <c r="B104" s="4">
        <v>306.000122</v>
      </c>
      <c r="C104" s="4">
        <v>350.007813</v>
      </c>
      <c r="D104" s="4">
        <f t="shared" si="12"/>
        <v>20.0086109174637</v>
      </c>
      <c r="E104" s="4">
        <v>-322.006927</v>
      </c>
      <c r="F104" s="4">
        <v>350.00061</v>
      </c>
      <c r="G104" s="4">
        <f t="shared" si="13"/>
        <v>19.5045616400526</v>
      </c>
    </row>
    <row r="105" spans="1:7">
      <c r="A105" s="9"/>
      <c r="B105" s="4">
        <v>408.70697</v>
      </c>
      <c r="C105" s="4">
        <v>399.988678</v>
      </c>
      <c r="D105" s="4">
        <f t="shared" si="12"/>
        <v>19.7852561109771</v>
      </c>
      <c r="E105" s="4">
        <v>-426.735565</v>
      </c>
      <c r="F105" s="4">
        <v>399.970551</v>
      </c>
      <c r="G105" s="4">
        <f t="shared" si="13"/>
        <v>19.3619278139704</v>
      </c>
    </row>
    <row r="106" spans="1:7">
      <c r="A106" s="9"/>
      <c r="B106" s="4">
        <v>525.588989</v>
      </c>
      <c r="C106" s="4">
        <v>449.955414</v>
      </c>
      <c r="D106" s="4">
        <f t="shared" si="12"/>
        <v>19.6266578998922</v>
      </c>
      <c r="E106" s="4">
        <v>-540.325073</v>
      </c>
      <c r="F106" s="4">
        <v>450.008362</v>
      </c>
      <c r="G106" s="4">
        <f t="shared" si="13"/>
        <v>19.3594503818272</v>
      </c>
    </row>
    <row r="107" spans="1:7">
      <c r="A107" s="9"/>
      <c r="B107" s="4">
        <v>648.363281</v>
      </c>
      <c r="C107" s="4">
        <v>499.984741</v>
      </c>
      <c r="D107" s="4">
        <f t="shared" si="12"/>
        <v>19.6357522878262</v>
      </c>
      <c r="E107" s="4">
        <v>-643.269714</v>
      </c>
      <c r="F107" s="4">
        <v>499.958038</v>
      </c>
      <c r="G107" s="4">
        <f t="shared" si="13"/>
        <v>19.7122865052897</v>
      </c>
    </row>
    <row r="108" spans="1:7">
      <c r="A108" s="9"/>
      <c r="B108" s="4">
        <v>762.668091</v>
      </c>
      <c r="C108" s="4">
        <v>550.003906</v>
      </c>
      <c r="D108" s="4">
        <f t="shared" si="12"/>
        <v>19.9158105109094</v>
      </c>
      <c r="E108" s="4">
        <v>-754.838074</v>
      </c>
      <c r="F108" s="4">
        <v>549.952637</v>
      </c>
      <c r="G108" s="4">
        <f t="shared" si="13"/>
        <v>20.0169723786139</v>
      </c>
    </row>
    <row r="109" spans="1:7">
      <c r="A109" s="9"/>
      <c r="B109" s="4">
        <v>895.238953</v>
      </c>
      <c r="C109" s="4">
        <v>599.922241</v>
      </c>
      <c r="D109" s="4">
        <f t="shared" si="12"/>
        <v>20.0505124868637</v>
      </c>
      <c r="E109" s="4">
        <v>-879.464294</v>
      </c>
      <c r="F109" s="4">
        <v>600.010437</v>
      </c>
      <c r="G109" s="4">
        <f t="shared" si="13"/>
        <v>20.2325069809002</v>
      </c>
    </row>
    <row r="110" spans="1:7">
      <c r="A110" s="9"/>
      <c r="B110" s="4">
        <v>1035.444336</v>
      </c>
      <c r="C110" s="4">
        <v>649.980286</v>
      </c>
      <c r="D110" s="4">
        <f t="shared" si="12"/>
        <v>20.1993226434083</v>
      </c>
      <c r="E110" s="4">
        <v>-995.650146</v>
      </c>
      <c r="F110" s="4">
        <v>649.983887</v>
      </c>
      <c r="G110" s="4">
        <f t="shared" si="13"/>
        <v>20.5991457178919</v>
      </c>
    </row>
    <row r="111" spans="1:7">
      <c r="A111" s="9"/>
      <c r="B111" s="4">
        <v>1185.554688</v>
      </c>
      <c r="C111" s="4">
        <v>699.963135</v>
      </c>
      <c r="D111" s="4">
        <f t="shared" si="12"/>
        <v>20.3289230292246</v>
      </c>
      <c r="E111" s="4">
        <v>-1122.999512</v>
      </c>
      <c r="F111" s="4">
        <v>700.059692</v>
      </c>
      <c r="G111" s="4">
        <f t="shared" si="13"/>
        <v>20.8903294385448</v>
      </c>
    </row>
    <row r="112" spans="1:7">
      <c r="A112" s="9"/>
      <c r="B112" s="4">
        <v>1306.063477</v>
      </c>
      <c r="C112" s="4">
        <v>736.687378</v>
      </c>
      <c r="D112" s="4">
        <f t="shared" si="12"/>
        <v>20.3845480229684</v>
      </c>
      <c r="E112" s="4">
        <v>-1236.021851</v>
      </c>
      <c r="F112" s="4">
        <v>737.888123</v>
      </c>
      <c r="G112" s="4">
        <f t="shared" si="13"/>
        <v>20.9883088218326</v>
      </c>
    </row>
    <row r="113" spans="1:7">
      <c r="A113" s="9"/>
      <c r="B113" s="10">
        <f>(C113/D112)^2</f>
        <v>1540.20241851559</v>
      </c>
      <c r="C113" s="4">
        <v>800</v>
      </c>
      <c r="D113" s="4"/>
      <c r="E113" s="10">
        <f>(F113/G112)^2</f>
        <v>1452.86440061847</v>
      </c>
      <c r="F113" s="4">
        <v>800</v>
      </c>
      <c r="G113" s="4"/>
    </row>
    <row r="114" spans="1:8">
      <c r="A114" s="9"/>
      <c r="B114" s="4">
        <v>1500</v>
      </c>
      <c r="C114" s="10">
        <f>SQRT(B114)*D112</f>
        <v>789.49015012922</v>
      </c>
      <c r="D114" s="4"/>
      <c r="E114" s="4">
        <v>1500</v>
      </c>
      <c r="F114" s="10">
        <f>SQRT(E114)*G112</f>
        <v>812.873705320159</v>
      </c>
      <c r="G114" s="4"/>
      <c r="H114" s="11"/>
    </row>
    <row r="115" spans="1:7">
      <c r="A115" s="9" t="s">
        <v>27</v>
      </c>
      <c r="B115" s="4">
        <v>23.515036</v>
      </c>
      <c r="C115" s="4">
        <v>99.927383</v>
      </c>
      <c r="D115" s="4">
        <f t="shared" ref="D115:D128" si="14">C115/SQRT(B115)</f>
        <v>20.6068537965804</v>
      </c>
      <c r="E115" s="4">
        <v>-23.401871</v>
      </c>
      <c r="F115" s="4">
        <v>99.910606</v>
      </c>
      <c r="G115" s="4">
        <f t="shared" ref="G115:G128" si="15">F115/SQRT(ABS(E115))</f>
        <v>20.653150161566</v>
      </c>
    </row>
    <row r="116" spans="1:7">
      <c r="A116" s="9"/>
      <c r="B116" s="4">
        <v>58.597237</v>
      </c>
      <c r="C116" s="4">
        <v>149.962936</v>
      </c>
      <c r="D116" s="4">
        <f t="shared" si="14"/>
        <v>19.5904930007682</v>
      </c>
      <c r="E116" s="4">
        <v>-57.63203</v>
      </c>
      <c r="F116" s="4">
        <v>149.958679</v>
      </c>
      <c r="G116" s="4">
        <f t="shared" si="15"/>
        <v>19.7532994478443</v>
      </c>
    </row>
    <row r="117" spans="1:7">
      <c r="A117" s="9"/>
      <c r="B117" s="4">
        <v>109.065353</v>
      </c>
      <c r="C117" s="4">
        <v>199.986084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19.3283495264171</v>
      </c>
    </row>
    <row r="118" spans="1:7">
      <c r="A118" s="9"/>
      <c r="B118" s="4">
        <v>177.593704</v>
      </c>
      <c r="C118" s="4">
        <v>249.97995</v>
      </c>
      <c r="D118" s="4">
        <f t="shared" si="14"/>
        <v>18.7582100311196</v>
      </c>
      <c r="E118" s="4">
        <v>-174.828079</v>
      </c>
      <c r="F118" s="4">
        <v>250.004898</v>
      </c>
      <c r="G118" s="4">
        <f t="shared" si="15"/>
        <v>18.9078837931714</v>
      </c>
    </row>
    <row r="119" spans="1:7">
      <c r="A119" s="9"/>
      <c r="B119" s="4">
        <v>261.192932</v>
      </c>
      <c r="C119" s="4">
        <v>299.990967</v>
      </c>
      <c r="D119" s="4">
        <f t="shared" si="14"/>
        <v>18.5621153701267</v>
      </c>
      <c r="E119" s="4">
        <v>-256.993408</v>
      </c>
      <c r="F119" s="4">
        <v>299.971619</v>
      </c>
      <c r="G119" s="4">
        <f t="shared" si="15"/>
        <v>18.7119554689623</v>
      </c>
    </row>
    <row r="120" spans="1:7">
      <c r="A120" s="9"/>
      <c r="B120" s="4">
        <v>361.917877</v>
      </c>
      <c r="C120" s="4">
        <v>349.989319</v>
      </c>
      <c r="D120" s="4">
        <f t="shared" si="14"/>
        <v>18.3971171072974</v>
      </c>
      <c r="E120" s="4">
        <v>-353.586884</v>
      </c>
      <c r="F120" s="4">
        <v>349.993195</v>
      </c>
      <c r="G120" s="4">
        <f t="shared" si="15"/>
        <v>18.6127921211896</v>
      </c>
    </row>
    <row r="121" spans="1:7">
      <c r="A121" s="9"/>
      <c r="B121" s="4">
        <v>491.236023</v>
      </c>
      <c r="C121" s="4">
        <v>399.976685</v>
      </c>
      <c r="D121" s="4">
        <f t="shared" si="14"/>
        <v>18.0463581968356</v>
      </c>
      <c r="E121" s="4">
        <v>-479.651031</v>
      </c>
      <c r="F121" s="4">
        <v>399.957153</v>
      </c>
      <c r="G121" s="4">
        <f t="shared" si="15"/>
        <v>18.2621025469608</v>
      </c>
    </row>
    <row r="122" spans="1:7">
      <c r="A122" s="9"/>
      <c r="B122" s="4">
        <v>638.678162</v>
      </c>
      <c r="C122" s="4">
        <v>449.979675</v>
      </c>
      <c r="D122" s="4">
        <f t="shared" si="14"/>
        <v>17.8054053179801</v>
      </c>
      <c r="E122" s="4">
        <v>-620.61908</v>
      </c>
      <c r="F122" s="4">
        <v>449.989624</v>
      </c>
      <c r="G122" s="4">
        <f t="shared" si="15"/>
        <v>18.0630023405867</v>
      </c>
    </row>
    <row r="123" spans="1:7">
      <c r="A123" s="9"/>
      <c r="B123" s="4">
        <v>781.577942</v>
      </c>
      <c r="C123" s="4">
        <v>499.960693</v>
      </c>
      <c r="D123" s="4">
        <f t="shared" si="14"/>
        <v>17.8833845075761</v>
      </c>
      <c r="E123" s="4">
        <v>-777.21405</v>
      </c>
      <c r="F123" s="4">
        <v>500.004364</v>
      </c>
      <c r="G123" s="4">
        <f t="shared" si="15"/>
        <v>17.935086408751</v>
      </c>
    </row>
    <row r="124" spans="1:7">
      <c r="A124" s="9"/>
      <c r="B124" s="4">
        <v>920.772339</v>
      </c>
      <c r="C124" s="4">
        <v>549.975891</v>
      </c>
      <c r="D124" s="4">
        <f t="shared" si="14"/>
        <v>18.1245619891577</v>
      </c>
      <c r="E124" s="4">
        <v>-945.194946</v>
      </c>
      <c r="F124" s="4">
        <v>549.962158</v>
      </c>
      <c r="G124" s="4">
        <f t="shared" si="15"/>
        <v>17.8884253121012</v>
      </c>
    </row>
    <row r="125" spans="1:7">
      <c r="A125" s="9"/>
      <c r="B125" s="4">
        <v>1068.889526</v>
      </c>
      <c r="C125" s="4">
        <v>599.951111</v>
      </c>
      <c r="D125" s="4">
        <f t="shared" si="14"/>
        <v>18.3505654555663</v>
      </c>
      <c r="E125" s="4">
        <v>-1094.982422</v>
      </c>
      <c r="F125" s="4">
        <v>599.926392</v>
      </c>
      <c r="G125" s="4">
        <f t="shared" si="15"/>
        <v>18.1298576500849</v>
      </c>
    </row>
    <row r="126" spans="1:7">
      <c r="A126" s="9"/>
      <c r="B126" s="4">
        <v>1226.119629</v>
      </c>
      <c r="C126" s="4">
        <v>649.93457</v>
      </c>
      <c r="D126" s="4">
        <f t="shared" si="14"/>
        <v>18.561078826202</v>
      </c>
      <c r="E126" s="4">
        <v>-1229.193726</v>
      </c>
      <c r="F126" s="4">
        <v>649.999939</v>
      </c>
      <c r="G126" s="4">
        <f t="shared" si="15"/>
        <v>18.539719044198</v>
      </c>
    </row>
    <row r="127" spans="1:7">
      <c r="A127" s="9"/>
      <c r="B127" s="4">
        <v>1406.880859</v>
      </c>
      <c r="C127" s="4">
        <v>699.978088</v>
      </c>
      <c r="D127" s="4">
        <f t="shared" si="14"/>
        <v>18.661896851376</v>
      </c>
      <c r="E127" s="4">
        <v>-1387.703857</v>
      </c>
      <c r="F127" s="4">
        <v>699.912354</v>
      </c>
      <c r="G127" s="4">
        <f t="shared" si="15"/>
        <v>18.7886363804751</v>
      </c>
    </row>
    <row r="128" spans="1:7">
      <c r="A128" s="9"/>
      <c r="B128" s="4">
        <v>1563.0802</v>
      </c>
      <c r="C128" s="4">
        <v>737.419983</v>
      </c>
      <c r="D128" s="4">
        <f t="shared" si="14"/>
        <v>18.6519512327646</v>
      </c>
      <c r="E128" s="4">
        <v>-1541.028687</v>
      </c>
      <c r="F128" s="4">
        <v>737.787476</v>
      </c>
      <c r="G128" s="4">
        <f t="shared" si="15"/>
        <v>18.7942897075585</v>
      </c>
    </row>
    <row r="129" spans="1:7">
      <c r="A129" s="9"/>
      <c r="B129" s="10">
        <f>(C129/D128)^2</f>
        <v>1839.63401627409</v>
      </c>
      <c r="C129" s="4">
        <v>800</v>
      </c>
      <c r="D129" s="4"/>
      <c r="E129" s="10">
        <f>(F129/G128)^2</f>
        <v>1811.87461259123</v>
      </c>
      <c r="F129" s="4">
        <v>800</v>
      </c>
      <c r="G129" s="4"/>
    </row>
    <row r="130" spans="1:8">
      <c r="A130" s="9"/>
      <c r="B130" s="4">
        <v>1500</v>
      </c>
      <c r="C130" s="10">
        <f>SQRT(B130)*D128</f>
        <v>722.386964987704</v>
      </c>
      <c r="D130" s="4"/>
      <c r="E130" s="4">
        <v>1500</v>
      </c>
      <c r="F130" s="10">
        <f>SQRT(E130)*G128</f>
        <v>727.899710411714</v>
      </c>
      <c r="G130" s="4"/>
      <c r="H130" s="11"/>
    </row>
  </sheetData>
  <mergeCells count="8">
    <mergeCell ref="A2:A17"/>
    <mergeCell ref="A18:A33"/>
    <mergeCell ref="A34:A49"/>
    <mergeCell ref="A50:A65"/>
    <mergeCell ref="A67:A82"/>
    <mergeCell ref="A83:A98"/>
    <mergeCell ref="A99:A114"/>
    <mergeCell ref="A115:A1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I20" sqref="I20"/>
    </sheetView>
  </sheetViews>
  <sheetFormatPr defaultColWidth="9" defaultRowHeight="13.5" outlineLevelCol="5"/>
  <cols>
    <col min="1" max="6" width="12.6333333333333" customWidth="1"/>
  </cols>
  <sheetData>
    <row r="1" spans="1:4">
      <c r="A1" s="1" t="s">
        <v>28</v>
      </c>
      <c r="B1" s="1" t="s">
        <v>29</v>
      </c>
      <c r="C1" s="1" t="s">
        <v>30</v>
      </c>
      <c r="D1" s="2" t="s">
        <v>31</v>
      </c>
    </row>
    <row r="2" spans="1:6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>
      <c r="A3" s="3" t="s">
        <v>20</v>
      </c>
      <c r="B3" s="4">
        <v>100</v>
      </c>
      <c r="C3" s="4">
        <v>16.2470417</v>
      </c>
      <c r="D3" s="4">
        <v>16.4067745</v>
      </c>
      <c r="E3">
        <v>15.842473</v>
      </c>
      <c r="F3" s="4">
        <v>16.1185036</v>
      </c>
    </row>
    <row r="4" spans="1:6">
      <c r="A4" s="3"/>
      <c r="B4" s="4">
        <v>200</v>
      </c>
      <c r="C4" s="4">
        <v>77.2673874</v>
      </c>
      <c r="D4" s="4">
        <v>77.6419373</v>
      </c>
      <c r="E4" s="4">
        <v>76.1973572</v>
      </c>
      <c r="F4" s="4">
        <v>76.3186951</v>
      </c>
    </row>
    <row r="5" spans="1:6">
      <c r="A5" s="3"/>
      <c r="B5" s="4">
        <v>300</v>
      </c>
      <c r="C5" s="4">
        <v>191.91124</v>
      </c>
      <c r="D5" s="4">
        <v>193.154694</v>
      </c>
      <c r="E5" s="4">
        <v>187.604843</v>
      </c>
      <c r="F5" s="4">
        <v>189.412521</v>
      </c>
    </row>
    <row r="6" spans="1:6">
      <c r="A6" s="3" t="s">
        <v>21</v>
      </c>
      <c r="B6" s="4">
        <v>100</v>
      </c>
      <c r="C6" s="4">
        <v>19.371727</v>
      </c>
      <c r="D6" s="5">
        <v>19.4298935</v>
      </c>
      <c r="E6" s="4">
        <v>19.2021503</v>
      </c>
      <c r="F6" s="4">
        <v>19.2800751</v>
      </c>
    </row>
    <row r="7" spans="1:6">
      <c r="A7" s="3"/>
      <c r="B7" s="4">
        <v>200</v>
      </c>
      <c r="C7" s="4">
        <v>90.7115707</v>
      </c>
      <c r="D7" s="4">
        <v>90.840889</v>
      </c>
      <c r="E7" s="4">
        <v>90.0555038</v>
      </c>
      <c r="F7" s="4">
        <v>90.9416504</v>
      </c>
    </row>
    <row r="8" spans="1:6">
      <c r="A8" s="3"/>
      <c r="B8" s="4">
        <v>300</v>
      </c>
      <c r="C8" s="4">
        <v>221.990616</v>
      </c>
      <c r="D8" s="4">
        <v>223.744385</v>
      </c>
      <c r="E8" s="4">
        <v>220.298645</v>
      </c>
      <c r="F8" s="4">
        <v>222.639679</v>
      </c>
    </row>
    <row r="9" spans="1:6">
      <c r="A9" s="3" t="s">
        <v>22</v>
      </c>
      <c r="B9" s="4">
        <v>100</v>
      </c>
      <c r="C9" s="4">
        <v>20.7483845</v>
      </c>
      <c r="D9" s="4">
        <v>20.7668095</v>
      </c>
      <c r="E9" s="4">
        <v>20.6435986</v>
      </c>
      <c r="F9" s="4">
        <v>20.6275425</v>
      </c>
    </row>
    <row r="10" spans="1:6">
      <c r="A10" s="3"/>
      <c r="B10" s="4">
        <v>200</v>
      </c>
      <c r="C10" s="6">
        <v>98.4242935</v>
      </c>
      <c r="D10" s="6">
        <v>97.9309692</v>
      </c>
      <c r="E10" s="4">
        <v>98.0860367</v>
      </c>
      <c r="F10" s="4">
        <v>98.162056</v>
      </c>
    </row>
    <row r="11" spans="1:6">
      <c r="A11" s="3"/>
      <c r="B11" s="4">
        <v>300</v>
      </c>
      <c r="C11" s="6">
        <v>240.544937</v>
      </c>
      <c r="D11" s="6">
        <v>240.455902</v>
      </c>
      <c r="E11" s="4">
        <v>240.615723</v>
      </c>
      <c r="F11" s="4">
        <v>240.482635</v>
      </c>
    </row>
    <row r="12" spans="1:6">
      <c r="A12" s="3" t="s">
        <v>23</v>
      </c>
      <c r="B12" s="4">
        <v>100</v>
      </c>
      <c r="C12" s="6">
        <v>23.5719013</v>
      </c>
      <c r="D12" s="6">
        <v>23.5207443</v>
      </c>
      <c r="E12" s="4">
        <v>23.4764214</v>
      </c>
      <c r="F12" s="4">
        <v>23.5701256</v>
      </c>
    </row>
    <row r="13" spans="1:6">
      <c r="A13" s="3"/>
      <c r="B13" s="4">
        <v>200</v>
      </c>
      <c r="C13" s="6">
        <v>112.963409</v>
      </c>
      <c r="D13" s="6">
        <v>112.468826</v>
      </c>
      <c r="E13" s="4">
        <v>112.401253</v>
      </c>
      <c r="F13" s="4">
        <v>112.837379</v>
      </c>
    </row>
    <row r="14" spans="1:6">
      <c r="A14" s="3"/>
      <c r="B14" s="4">
        <v>300</v>
      </c>
      <c r="C14" s="6">
        <v>273.669769</v>
      </c>
      <c r="D14" s="6">
        <v>272.879669</v>
      </c>
      <c r="E14" s="4">
        <v>273.086426</v>
      </c>
      <c r="F14" s="4">
        <v>272.88446</v>
      </c>
    </row>
    <row r="15" spans="1:6">
      <c r="A15" s="3" t="s">
        <v>24</v>
      </c>
      <c r="B15" s="4">
        <v>100</v>
      </c>
      <c r="C15" s="4">
        <v>15.0410757</v>
      </c>
      <c r="D15" s="4">
        <v>15.198637</v>
      </c>
      <c r="E15" s="4">
        <v>14.5909767</v>
      </c>
      <c r="F15" s="4">
        <v>14.9753342</v>
      </c>
    </row>
    <row r="16" spans="1:6">
      <c r="A16" s="3"/>
      <c r="B16" s="4">
        <v>200</v>
      </c>
      <c r="C16" s="4">
        <v>72.5851669</v>
      </c>
      <c r="D16" s="4">
        <v>72.8994064</v>
      </c>
      <c r="E16" s="4">
        <v>70.5170059</v>
      </c>
      <c r="F16" s="4">
        <v>71.6202087</v>
      </c>
    </row>
    <row r="17" spans="1:6">
      <c r="A17" s="3"/>
      <c r="B17" s="4">
        <v>300</v>
      </c>
      <c r="C17" s="4">
        <v>179.988358</v>
      </c>
      <c r="D17" s="4">
        <v>184.332275</v>
      </c>
      <c r="E17" s="4">
        <v>173.254807</v>
      </c>
      <c r="F17" s="4">
        <v>176.758484</v>
      </c>
    </row>
    <row r="18" spans="1:6">
      <c r="A18" s="3" t="s">
        <v>25</v>
      </c>
      <c r="B18" s="4">
        <v>100</v>
      </c>
      <c r="C18" s="4">
        <v>16.9840927</v>
      </c>
      <c r="D18" s="4">
        <v>17.063303</v>
      </c>
      <c r="E18" s="4">
        <v>16.5503654</v>
      </c>
      <c r="F18" s="4">
        <v>16.8275223</v>
      </c>
    </row>
    <row r="19" spans="1:6">
      <c r="A19" s="3"/>
      <c r="B19" s="4">
        <v>200</v>
      </c>
      <c r="C19" s="4">
        <v>81.5312729</v>
      </c>
      <c r="D19" s="4">
        <v>81.3373642</v>
      </c>
      <c r="E19" s="4">
        <v>78.5871582</v>
      </c>
      <c r="F19" s="4">
        <v>80.6143265</v>
      </c>
    </row>
    <row r="20" spans="1:6">
      <c r="A20" s="3"/>
      <c r="B20" s="4">
        <v>300</v>
      </c>
      <c r="C20" s="4">
        <v>202.825836</v>
      </c>
      <c r="D20" s="4">
        <v>202.341995</v>
      </c>
      <c r="E20" s="4">
        <v>195.738983</v>
      </c>
      <c r="F20" s="4">
        <v>200.754822</v>
      </c>
    </row>
    <row r="21" spans="1:6">
      <c r="A21" s="3" t="s">
        <v>26</v>
      </c>
      <c r="B21" s="4">
        <v>100</v>
      </c>
      <c r="C21" s="4">
        <v>19.4365063</v>
      </c>
      <c r="D21" s="4">
        <v>19.4715767</v>
      </c>
      <c r="E21" s="4">
        <v>19.1225071</v>
      </c>
      <c r="F21" s="4">
        <v>19.3036041</v>
      </c>
    </row>
    <row r="22" spans="1:6">
      <c r="A22" s="3"/>
      <c r="B22" s="4">
        <v>200</v>
      </c>
      <c r="C22" s="4">
        <v>93.237175</v>
      </c>
      <c r="D22" s="4">
        <v>92.6872253</v>
      </c>
      <c r="E22" s="4">
        <v>90.9474182</v>
      </c>
      <c r="F22" s="4">
        <v>92.8162842</v>
      </c>
    </row>
    <row r="23" spans="1:6">
      <c r="A23" s="3"/>
      <c r="B23" s="4">
        <v>300</v>
      </c>
      <c r="C23" s="4">
        <v>229.629654</v>
      </c>
      <c r="D23" s="4">
        <v>229.447327</v>
      </c>
      <c r="E23" s="4">
        <v>226.974716</v>
      </c>
      <c r="F23" s="4">
        <v>230.30899</v>
      </c>
    </row>
    <row r="24" spans="1:6">
      <c r="A24" s="3" t="s">
        <v>27</v>
      </c>
      <c r="B24" s="4">
        <v>100</v>
      </c>
      <c r="C24" s="4">
        <v>22.7938442</v>
      </c>
      <c r="D24" s="4">
        <v>22.7124004</v>
      </c>
      <c r="E24" s="4">
        <v>22.6396275</v>
      </c>
      <c r="F24" s="4">
        <v>22.6444168</v>
      </c>
    </row>
    <row r="25" spans="1:6">
      <c r="A25" s="3"/>
      <c r="B25" s="4">
        <v>200</v>
      </c>
      <c r="C25" s="4">
        <v>109.62793</v>
      </c>
      <c r="D25" s="4">
        <v>109.269165</v>
      </c>
      <c r="E25" s="4">
        <v>107.906868</v>
      </c>
      <c r="F25" s="4">
        <v>109.657715</v>
      </c>
    </row>
    <row r="26" spans="1:6">
      <c r="A26" s="3"/>
      <c r="B26" s="4">
        <v>300</v>
      </c>
      <c r="C26" s="4">
        <v>269.61676</v>
      </c>
      <c r="D26" s="4">
        <v>268.802765</v>
      </c>
      <c r="E26" s="4">
        <v>267.406982</v>
      </c>
      <c r="F26" s="4">
        <v>271.977173</v>
      </c>
    </row>
  </sheetData>
  <mergeCells count="8">
    <mergeCell ref="A3:A5"/>
    <mergeCell ref="A6:A8"/>
    <mergeCell ref="A9:A11"/>
    <mergeCell ref="A12:A14"/>
    <mergeCell ref="A15:A17"/>
    <mergeCell ref="A18:A20"/>
    <mergeCell ref="A21:A23"/>
    <mergeCell ref="A24:A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10-12</vt:lpstr>
      <vt:lpstr>10-22</vt:lpstr>
      <vt:lpstr>10-30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哲</cp:lastModifiedBy>
  <dcterms:created xsi:type="dcterms:W3CDTF">2023-05-12T11:15:00Z</dcterms:created>
  <dcterms:modified xsi:type="dcterms:W3CDTF">2024-11-01T08:16:00Z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