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git-doc\"/>
    </mc:Choice>
  </mc:AlternateContent>
  <xr:revisionPtr revIDLastSave="0" documentId="13_ncr:1_{A93656D4-7FC1-46BA-9A09-FD08F4CEA5C9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10-12-v2.2" sheetId="1" r:id="rId1"/>
    <sheet name="10-22-v2.3" sheetId="2" r:id="rId2"/>
    <sheet name="10-30-v2.3" sheetId="3" r:id="rId3"/>
    <sheet name="11-1-v2.3" sheetId="4" r:id="rId4"/>
    <sheet name="11-11-v2.4" sheetId="5" r:id="rId5"/>
    <sheet name="11-12-v2.4" sheetId="6" r:id="rId6"/>
    <sheet name="11-13-v2.4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4" l="1"/>
  <c r="D15" i="4"/>
  <c r="D14" i="4"/>
  <c r="D13" i="4"/>
  <c r="D12" i="4"/>
  <c r="D11" i="4"/>
  <c r="D10" i="4"/>
  <c r="D9" i="4"/>
  <c r="D8" i="4"/>
  <c r="D7" i="4"/>
  <c r="D6" i="4"/>
  <c r="D5" i="4"/>
  <c r="D4" i="4"/>
  <c r="D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80" i="4"/>
  <c r="B81" i="4" s="1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C98" i="4"/>
  <c r="C66" i="4"/>
  <c r="C50" i="4"/>
  <c r="C34" i="4"/>
  <c r="C18" i="4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H48" i="5"/>
  <c r="G50" i="5" s="1"/>
  <c r="C50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2" i="5"/>
  <c r="G34" i="5" s="1"/>
  <c r="C34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6" i="5"/>
  <c r="G18" i="5" s="1"/>
  <c r="D16" i="5"/>
  <c r="B17" i="5" s="1"/>
  <c r="H15" i="5"/>
  <c r="D15" i="5"/>
  <c r="H14" i="5"/>
  <c r="D1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H3" i="5"/>
  <c r="D3" i="5"/>
  <c r="P66" i="6"/>
  <c r="L66" i="6"/>
  <c r="L34" i="6"/>
  <c r="G82" i="6"/>
  <c r="C82" i="6"/>
  <c r="G66" i="6"/>
  <c r="C66" i="6"/>
  <c r="G50" i="6"/>
  <c r="B49" i="6"/>
  <c r="G34" i="6"/>
  <c r="B33" i="6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C115" i="7"/>
  <c r="D97" i="7"/>
  <c r="C99" i="7" s="1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1" i="7"/>
  <c r="C83" i="7" s="1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D48" i="7"/>
  <c r="C50" i="7" s="1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19" i="7"/>
  <c r="H16" i="6"/>
  <c r="G18" i="6" s="1"/>
  <c r="D16" i="6"/>
  <c r="C18" i="6" s="1"/>
  <c r="H15" i="6"/>
  <c r="D15" i="6"/>
  <c r="H14" i="6"/>
  <c r="D14" i="6"/>
  <c r="H13" i="6"/>
  <c r="D13" i="6"/>
  <c r="H12" i="6"/>
  <c r="D12" i="6"/>
  <c r="H11" i="6"/>
  <c r="D11" i="6"/>
  <c r="H10" i="6"/>
  <c r="D10" i="6"/>
  <c r="H9" i="6"/>
  <c r="D9" i="6"/>
  <c r="H8" i="6"/>
  <c r="D8" i="6"/>
  <c r="H7" i="6"/>
  <c r="D7" i="6"/>
  <c r="H6" i="6"/>
  <c r="D6" i="6"/>
  <c r="H5" i="6"/>
  <c r="D5" i="6"/>
  <c r="H4" i="6"/>
  <c r="D4" i="6"/>
  <c r="H3" i="6"/>
  <c r="D3" i="6"/>
  <c r="G66" i="7"/>
  <c r="B65" i="7"/>
  <c r="G50" i="7"/>
  <c r="G34" i="7"/>
  <c r="C34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G18" i="7" s="1"/>
  <c r="D16" i="7"/>
  <c r="D4" i="7"/>
  <c r="D5" i="7"/>
  <c r="D6" i="7"/>
  <c r="D7" i="7"/>
  <c r="D8" i="7"/>
  <c r="D9" i="7"/>
  <c r="D10" i="7"/>
  <c r="D11" i="7"/>
  <c r="D12" i="7"/>
  <c r="D13" i="7"/>
  <c r="D14" i="7"/>
  <c r="D15" i="7"/>
  <c r="D3" i="7"/>
  <c r="H3" i="7"/>
  <c r="C18" i="7"/>
  <c r="F130" i="2"/>
  <c r="C130" i="2"/>
  <c r="E129" i="2"/>
  <c r="B129" i="2"/>
  <c r="G128" i="2"/>
  <c r="D128" i="2"/>
  <c r="G127" i="2"/>
  <c r="D127" i="2"/>
  <c r="G126" i="2"/>
  <c r="D126" i="2"/>
  <c r="G125" i="2"/>
  <c r="D125" i="2"/>
  <c r="G124" i="2"/>
  <c r="D124" i="2"/>
  <c r="G123" i="2"/>
  <c r="D123" i="2"/>
  <c r="G122" i="2"/>
  <c r="D122" i="2"/>
  <c r="G121" i="2"/>
  <c r="D121" i="2"/>
  <c r="G120" i="2"/>
  <c r="D120" i="2"/>
  <c r="G119" i="2"/>
  <c r="D119" i="2"/>
  <c r="G118" i="2"/>
  <c r="D118" i="2"/>
  <c r="G117" i="2"/>
  <c r="D117" i="2"/>
  <c r="G116" i="2"/>
  <c r="D116" i="2"/>
  <c r="G115" i="2"/>
  <c r="D115" i="2"/>
  <c r="F114" i="2"/>
  <c r="C114" i="2"/>
  <c r="E113" i="2"/>
  <c r="B113" i="2"/>
  <c r="G112" i="2"/>
  <c r="D112" i="2"/>
  <c r="G111" i="2"/>
  <c r="D111" i="2"/>
  <c r="G110" i="2"/>
  <c r="D110" i="2"/>
  <c r="G109" i="2"/>
  <c r="D109" i="2"/>
  <c r="G108" i="2"/>
  <c r="D108" i="2"/>
  <c r="G107" i="2"/>
  <c r="D107" i="2"/>
  <c r="G106" i="2"/>
  <c r="D106" i="2"/>
  <c r="G105" i="2"/>
  <c r="D105" i="2"/>
  <c r="G104" i="2"/>
  <c r="D104" i="2"/>
  <c r="G103" i="2"/>
  <c r="D103" i="2"/>
  <c r="G102" i="2"/>
  <c r="D102" i="2"/>
  <c r="G101" i="2"/>
  <c r="D101" i="2"/>
  <c r="G100" i="2"/>
  <c r="D100" i="2"/>
  <c r="G99" i="2"/>
  <c r="D99" i="2"/>
  <c r="F98" i="2"/>
  <c r="C98" i="2"/>
  <c r="E97" i="2"/>
  <c r="B97" i="2"/>
  <c r="G96" i="2"/>
  <c r="D96" i="2"/>
  <c r="G95" i="2"/>
  <c r="D95" i="2"/>
  <c r="G94" i="2"/>
  <c r="D94" i="2"/>
  <c r="G93" i="2"/>
  <c r="D93" i="2"/>
  <c r="G92" i="2"/>
  <c r="D92" i="2"/>
  <c r="G91" i="2"/>
  <c r="D91" i="2"/>
  <c r="G90" i="2"/>
  <c r="D90" i="2"/>
  <c r="G89" i="2"/>
  <c r="D89" i="2"/>
  <c r="G88" i="2"/>
  <c r="D88" i="2"/>
  <c r="G87" i="2"/>
  <c r="D87" i="2"/>
  <c r="G86" i="2"/>
  <c r="D86" i="2"/>
  <c r="G85" i="2"/>
  <c r="D85" i="2"/>
  <c r="G84" i="2"/>
  <c r="D84" i="2"/>
  <c r="G83" i="2"/>
  <c r="D83" i="2"/>
  <c r="F82" i="2"/>
  <c r="C82" i="2"/>
  <c r="E81" i="2"/>
  <c r="B81" i="2"/>
  <c r="G80" i="2"/>
  <c r="D80" i="2"/>
  <c r="G79" i="2"/>
  <c r="D79" i="2"/>
  <c r="G78" i="2"/>
  <c r="D78" i="2"/>
  <c r="G77" i="2"/>
  <c r="D77" i="2"/>
  <c r="G76" i="2"/>
  <c r="D76" i="2"/>
  <c r="G75" i="2"/>
  <c r="D75" i="2"/>
  <c r="G74" i="2"/>
  <c r="D74" i="2"/>
  <c r="G73" i="2"/>
  <c r="D73" i="2"/>
  <c r="G72" i="2"/>
  <c r="D72" i="2"/>
  <c r="G71" i="2"/>
  <c r="D71" i="2"/>
  <c r="G70" i="2"/>
  <c r="D70" i="2"/>
  <c r="G69" i="2"/>
  <c r="D69" i="2"/>
  <c r="G68" i="2"/>
  <c r="D68" i="2"/>
  <c r="G67" i="2"/>
  <c r="D67" i="2"/>
  <c r="F65" i="2"/>
  <c r="C65" i="2"/>
  <c r="E64" i="2"/>
  <c r="B64" i="2"/>
  <c r="G63" i="2"/>
  <c r="D63" i="2"/>
  <c r="G62" i="2"/>
  <c r="D62" i="2"/>
  <c r="G61" i="2"/>
  <c r="D61" i="2"/>
  <c r="G60" i="2"/>
  <c r="D60" i="2"/>
  <c r="G59" i="2"/>
  <c r="D59" i="2"/>
  <c r="G58" i="2"/>
  <c r="D58" i="2"/>
  <c r="G57" i="2"/>
  <c r="D57" i="2"/>
  <c r="G56" i="2"/>
  <c r="D56" i="2"/>
  <c r="G55" i="2"/>
  <c r="D55" i="2"/>
  <c r="G54" i="2"/>
  <c r="D54" i="2"/>
  <c r="G53" i="2"/>
  <c r="D53" i="2"/>
  <c r="G52" i="2"/>
  <c r="D52" i="2"/>
  <c r="G51" i="2"/>
  <c r="D51" i="2"/>
  <c r="G50" i="2"/>
  <c r="D50" i="2"/>
  <c r="F49" i="2"/>
  <c r="C49" i="2"/>
  <c r="E48" i="2"/>
  <c r="B48" i="2"/>
  <c r="G47" i="2"/>
  <c r="D47" i="2"/>
  <c r="G46" i="2"/>
  <c r="D46" i="2"/>
  <c r="G45" i="2"/>
  <c r="D45" i="2"/>
  <c r="G44" i="2"/>
  <c r="D44" i="2"/>
  <c r="G43" i="2"/>
  <c r="D43" i="2"/>
  <c r="G42" i="2"/>
  <c r="D42" i="2"/>
  <c r="G41" i="2"/>
  <c r="D41" i="2"/>
  <c r="G40" i="2"/>
  <c r="D40" i="2"/>
  <c r="G39" i="2"/>
  <c r="D39" i="2"/>
  <c r="G38" i="2"/>
  <c r="D38" i="2"/>
  <c r="G37" i="2"/>
  <c r="D37" i="2"/>
  <c r="G36" i="2"/>
  <c r="D36" i="2"/>
  <c r="G35" i="2"/>
  <c r="D35" i="2"/>
  <c r="G34" i="2"/>
  <c r="D34" i="2"/>
  <c r="F33" i="2"/>
  <c r="C33" i="2"/>
  <c r="E32" i="2"/>
  <c r="B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F17" i="2"/>
  <c r="C17" i="2"/>
  <c r="E16" i="2"/>
  <c r="B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  <c r="J27" i="1"/>
  <c r="B27" i="1"/>
  <c r="J26" i="1"/>
  <c r="F26" i="1"/>
  <c r="K25" i="1"/>
  <c r="J25" i="1"/>
  <c r="F25" i="1"/>
  <c r="J24" i="1"/>
  <c r="G24" i="1"/>
  <c r="F24" i="1"/>
  <c r="K23" i="1"/>
  <c r="J23" i="1"/>
  <c r="G23" i="1"/>
  <c r="F23" i="1"/>
  <c r="K22" i="1"/>
  <c r="J22" i="1"/>
  <c r="G22" i="1"/>
  <c r="F22" i="1"/>
  <c r="K21" i="1"/>
  <c r="J21" i="1"/>
  <c r="G21" i="1"/>
  <c r="F21" i="1"/>
  <c r="S20" i="1"/>
  <c r="K20" i="1"/>
  <c r="J20" i="1"/>
  <c r="G20" i="1"/>
  <c r="F20" i="1"/>
  <c r="S19" i="1"/>
  <c r="S18" i="1"/>
  <c r="J18" i="1"/>
  <c r="B18" i="1"/>
  <c r="J17" i="1"/>
  <c r="J16" i="1"/>
  <c r="I16" i="1"/>
  <c r="F16" i="1"/>
  <c r="S15" i="1"/>
  <c r="J15" i="1"/>
  <c r="I15" i="1"/>
  <c r="G15" i="1"/>
  <c r="F15" i="1"/>
  <c r="S14" i="1"/>
  <c r="K14" i="1"/>
  <c r="J14" i="1"/>
  <c r="I14" i="1"/>
  <c r="G14" i="1"/>
  <c r="F14" i="1"/>
  <c r="K13" i="1"/>
  <c r="J13" i="1"/>
  <c r="I13" i="1"/>
  <c r="G13" i="1"/>
  <c r="F13" i="1"/>
  <c r="K12" i="1"/>
  <c r="J12" i="1"/>
  <c r="I12" i="1"/>
  <c r="G12" i="1"/>
  <c r="F12" i="1"/>
  <c r="K11" i="1"/>
  <c r="J11" i="1"/>
  <c r="I11" i="1"/>
  <c r="G11" i="1"/>
  <c r="F11" i="1"/>
  <c r="S10" i="1"/>
  <c r="S9" i="1"/>
  <c r="S8" i="1"/>
  <c r="J6" i="1"/>
  <c r="I6" i="1"/>
  <c r="G6" i="1"/>
  <c r="F6" i="1"/>
  <c r="K5" i="1"/>
  <c r="J5" i="1"/>
  <c r="I5" i="1"/>
  <c r="G5" i="1"/>
  <c r="F5" i="1"/>
  <c r="K4" i="1"/>
  <c r="J4" i="1"/>
  <c r="I4" i="1"/>
  <c r="G4" i="1"/>
  <c r="F4" i="1"/>
  <c r="R3" i="1"/>
  <c r="K3" i="1"/>
  <c r="J3" i="1"/>
  <c r="I3" i="1"/>
  <c r="G3" i="1"/>
  <c r="F3" i="1"/>
  <c r="R2" i="1"/>
  <c r="K2" i="1"/>
  <c r="J2" i="1"/>
  <c r="I2" i="1"/>
  <c r="G2" i="1"/>
  <c r="F2" i="1"/>
  <c r="B97" i="4" l="1"/>
  <c r="C82" i="4"/>
  <c r="B65" i="4"/>
  <c r="B49" i="4"/>
  <c r="B33" i="4"/>
  <c r="B17" i="4"/>
  <c r="C18" i="5"/>
  <c r="B49" i="5"/>
  <c r="F49" i="5"/>
  <c r="B33" i="5"/>
  <c r="F33" i="5"/>
  <c r="F17" i="5"/>
  <c r="K65" i="6"/>
  <c r="O65" i="6"/>
  <c r="K33" i="6"/>
  <c r="F33" i="6"/>
  <c r="C34" i="6"/>
  <c r="B81" i="6"/>
  <c r="F81" i="6"/>
  <c r="B65" i="6"/>
  <c r="F65" i="6"/>
  <c r="C50" i="6"/>
  <c r="F49" i="6"/>
  <c r="B114" i="7"/>
  <c r="B98" i="7"/>
  <c r="B82" i="7"/>
  <c r="B17" i="6"/>
  <c r="F17" i="6"/>
  <c r="C66" i="7"/>
  <c r="F65" i="7"/>
  <c r="B49" i="7"/>
  <c r="F49" i="7"/>
  <c r="B33" i="7"/>
  <c r="F33" i="7"/>
  <c r="B17" i="7"/>
  <c r="F17" i="7"/>
</calcChain>
</file>

<file path=xl/sharedStrings.xml><?xml version="1.0" encoding="utf-8"?>
<sst xmlns="http://schemas.openxmlformats.org/spreadsheetml/2006/main" count="150" uniqueCount="51">
  <si>
    <t>型号</t>
  </si>
  <si>
    <t>压差正</t>
  </si>
  <si>
    <t>压差反</t>
  </si>
  <si>
    <t>流量</t>
  </si>
  <si>
    <t>Q²/P</t>
  </si>
  <si>
    <t>气阻</t>
  </si>
  <si>
    <t>斜率变化</t>
  </si>
  <si>
    <t>流量(L/min)</t>
  </si>
  <si>
    <t>直径(mm)</t>
  </si>
  <si>
    <t>流速(m/s)</t>
  </si>
  <si>
    <t>22mm</t>
  </si>
  <si>
    <t>管径(mm)</t>
  </si>
  <si>
    <t>截流直径(mm)</t>
  </si>
  <si>
    <t>压差(Pa)</t>
  </si>
  <si>
    <t>24mm</t>
  </si>
  <si>
    <t>管截面积(mm²)</t>
  </si>
  <si>
    <t>截流截面积(mm²)</t>
  </si>
  <si>
    <t>26mm</t>
  </si>
  <si>
    <t>Q/根号P</t>
  </si>
  <si>
    <t>反向压差(Pa)</t>
  </si>
  <si>
    <t>26*9mm</t>
  </si>
  <si>
    <t>26*8mm</t>
  </si>
  <si>
    <t>26*7mm</t>
  </si>
  <si>
    <t>26*6mm</t>
  </si>
  <si>
    <t>28*9mm</t>
  </si>
  <si>
    <t>28*8mm</t>
  </si>
  <si>
    <t>28*7mm</t>
  </si>
  <si>
    <t>28*6mm</t>
  </si>
  <si>
    <t>环境温度</t>
  </si>
  <si>
    <t>20℃</t>
  </si>
  <si>
    <t>环境湿度</t>
  </si>
  <si>
    <t>54%</t>
  </si>
  <si>
    <t>探头类型</t>
  </si>
  <si>
    <t>压差正(Pa)</t>
  </si>
  <si>
    <t>压差上(Pa)</t>
  </si>
  <si>
    <t>压差下(Pa)</t>
  </si>
  <si>
    <t>压差右(Pa)</t>
  </si>
  <si>
    <t>25℃</t>
    <phoneticPr fontId="4" type="noConversion"/>
  </si>
  <si>
    <t>40%</t>
    <phoneticPr fontId="4" type="noConversion"/>
  </si>
  <si>
    <t>温度(℃)</t>
    <phoneticPr fontId="4" type="noConversion"/>
  </si>
  <si>
    <t>26*9mm-b</t>
    <phoneticPr fontId="4" type="noConversion"/>
  </si>
  <si>
    <t>26*8mm-b</t>
    <phoneticPr fontId="4" type="noConversion"/>
  </si>
  <si>
    <t>28*8mm-b</t>
    <phoneticPr fontId="4" type="noConversion"/>
  </si>
  <si>
    <t>24*10mm-b</t>
    <phoneticPr fontId="4" type="noConversion"/>
  </si>
  <si>
    <t>23℃</t>
    <phoneticPr fontId="4" type="noConversion"/>
  </si>
  <si>
    <t>42%</t>
    <phoneticPr fontId="4" type="noConversion"/>
  </si>
  <si>
    <t>26*9mm</t>
    <phoneticPr fontId="4" type="noConversion"/>
  </si>
  <si>
    <t>26*9mm-a</t>
    <phoneticPr fontId="4" type="noConversion"/>
  </si>
  <si>
    <t>26*8mm-a</t>
    <phoneticPr fontId="4" type="noConversion"/>
  </si>
  <si>
    <t>28*8mm-a</t>
    <phoneticPr fontId="4" type="noConversion"/>
  </si>
  <si>
    <t>24*10mm-a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</si>
</sst>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5" fillId="0" borderId="3" xfId="0" applyFont="1" applyBorder="1">
      <alignment vertical="center"/>
    </xf>
    <xf numFmtId="49" fontId="5" fillId="0" borderId="3" xfId="0" applyNumberFormat="1" applyFont="1" applyBorder="1">
      <alignment vertical="center"/>
    </xf>
    <xf numFmtId="0" fontId="5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workbookViewId="0">
      <selection activeCell="N11" sqref="N11"/>
    </sheetView>
  </sheetViews>
  <sheetFormatPr defaultColWidth="9" defaultRowHeight="14" x14ac:dyDescent="0.25"/>
  <cols>
    <col min="1" max="2" width="12.6328125"/>
    <col min="5" max="7" width="12.6328125"/>
    <col min="9" max="10" width="12.6328125"/>
    <col min="11" max="11" width="13.7265625"/>
    <col min="12" max="12" width="12.36328125" customWidth="1"/>
    <col min="13" max="13" width="9.08984375" customWidth="1"/>
    <col min="14" max="14" width="12.6328125" customWidth="1"/>
    <col min="16" max="16" width="12.36328125" customWidth="1"/>
    <col min="17" max="17" width="13.26953125" customWidth="1"/>
    <col min="18" max="18" width="15.26953125" customWidth="1"/>
    <col min="19" max="19" width="13.7265625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3"/>
      <c r="J1" t="s">
        <v>5</v>
      </c>
      <c r="K1" t="s">
        <v>6</v>
      </c>
      <c r="P1" t="s">
        <v>7</v>
      </c>
      <c r="Q1" t="s">
        <v>8</v>
      </c>
      <c r="R1" t="s">
        <v>9</v>
      </c>
    </row>
    <row r="2" spans="1:19" x14ac:dyDescent="0.25">
      <c r="A2" s="3" t="s">
        <v>10</v>
      </c>
      <c r="B2" s="3">
        <v>25.23</v>
      </c>
      <c r="C2" s="3">
        <v>-25.85</v>
      </c>
      <c r="D2" s="3">
        <v>100</v>
      </c>
      <c r="E2" s="3"/>
      <c r="F2" s="3">
        <f>D2/SQRT(B2)</f>
        <v>19.908629972056101</v>
      </c>
      <c r="G2" s="3">
        <f>D2/SQRT(ABS(C2))</f>
        <v>19.668431441216502</v>
      </c>
      <c r="I2">
        <f>(B2-B11)/B2</f>
        <v>0.15338882282996399</v>
      </c>
      <c r="J2">
        <f>(B2/1000)/(D2/60)</f>
        <v>1.5138E-2</v>
      </c>
      <c r="K2">
        <f>(F3-F2)/F2</f>
        <v>-3.1338147172106902E-2</v>
      </c>
      <c r="P2">
        <v>800</v>
      </c>
      <c r="Q2">
        <v>25</v>
      </c>
      <c r="R2">
        <f>(P2/1000/60)/(3.14*(Q2/1000/2)*(Q2/1000/2))</f>
        <v>27.176220806794099</v>
      </c>
    </row>
    <row r="3" spans="1:19" x14ac:dyDescent="0.25">
      <c r="A3" s="3" t="s">
        <v>10</v>
      </c>
      <c r="B3" s="3">
        <v>60.5</v>
      </c>
      <c r="C3" s="3">
        <v>-62.3</v>
      </c>
      <c r="D3" s="3">
        <v>150</v>
      </c>
      <c r="E3" s="3"/>
      <c r="F3" s="3">
        <f>D3/SQRT(B3)</f>
        <v>19.2847303959967</v>
      </c>
      <c r="G3" s="3">
        <f>D3/SQRT(ABS(C3))</f>
        <v>19.004096880261098</v>
      </c>
      <c r="I3">
        <f>(B3-B12)/B3</f>
        <v>0.135537190082645</v>
      </c>
      <c r="J3">
        <f>(B3/1000)/(D3/60)</f>
        <v>2.4199999999999999E-2</v>
      </c>
      <c r="K3">
        <f>(F4-F3)/F3</f>
        <v>-1.5194079459231199E-2</v>
      </c>
      <c r="P3">
        <v>800</v>
      </c>
      <c r="Q3">
        <v>60</v>
      </c>
      <c r="R3">
        <f>(P3/1000/60)/(3.14*(Q3/1000/2)*(Q3/1000/2))</f>
        <v>4.7180938900684097</v>
      </c>
    </row>
    <row r="4" spans="1:19" x14ac:dyDescent="0.25">
      <c r="A4" s="3" t="s">
        <v>10</v>
      </c>
      <c r="B4" s="3">
        <v>110.9</v>
      </c>
      <c r="C4" s="3">
        <v>-116.5</v>
      </c>
      <c r="D4" s="3">
        <v>200</v>
      </c>
      <c r="E4" s="3"/>
      <c r="F4" s="3">
        <f>D4/SQRT(B4)</f>
        <v>18.991716670010099</v>
      </c>
      <c r="G4" s="3">
        <f>D4/SQRT(ABS(C4))</f>
        <v>18.529642184483201</v>
      </c>
      <c r="I4">
        <f>(B4-B13)/B4</f>
        <v>0.12894499549143401</v>
      </c>
      <c r="J4">
        <f>(B4/1000)/(D4/60)</f>
        <v>3.3270000000000001E-2</v>
      </c>
      <c r="K4">
        <f>(F5-F4)/F4</f>
        <v>-1.9929043475618299E-2</v>
      </c>
    </row>
    <row r="5" spans="1:19" x14ac:dyDescent="0.25">
      <c r="A5" s="3" t="s">
        <v>10</v>
      </c>
      <c r="B5" s="3">
        <v>180.4</v>
      </c>
      <c r="C5" s="3">
        <v>-190.3</v>
      </c>
      <c r="D5" s="3">
        <v>250</v>
      </c>
      <c r="E5" s="3"/>
      <c r="F5" s="3">
        <f>D5/SQRT(B5)</f>
        <v>18.613229922816899</v>
      </c>
      <c r="G5" s="3">
        <f>D5/SQRT(ABS(C5))</f>
        <v>18.122604576519599</v>
      </c>
      <c r="I5">
        <f>(B5-B14)/B5</f>
        <v>0.12804878048780499</v>
      </c>
      <c r="J5">
        <f>(B5/1000)/(D5/60)</f>
        <v>4.3296000000000001E-2</v>
      </c>
      <c r="K5">
        <f>(F6-F5)/F5</f>
        <v>-1.7737249488311399E-3</v>
      </c>
    </row>
    <row r="6" spans="1:19" x14ac:dyDescent="0.25">
      <c r="A6" s="3" t="s">
        <v>10</v>
      </c>
      <c r="B6" s="3">
        <v>260.7</v>
      </c>
      <c r="C6" s="3">
        <v>-286.60000000000002</v>
      </c>
      <c r="D6" s="3">
        <v>300</v>
      </c>
      <c r="E6" s="3"/>
      <c r="F6" s="3">
        <f>D6/SQRT(B6)</f>
        <v>18.580215172524401</v>
      </c>
      <c r="G6" s="3">
        <f>D6/SQRT(ABS(C6))</f>
        <v>17.720793373741401</v>
      </c>
      <c r="I6">
        <f>(B6-B15)/B6</f>
        <v>0.110088224012275</v>
      </c>
      <c r="J6">
        <f>(B6/1000)/(D6/60)</f>
        <v>5.2139999999999999E-2</v>
      </c>
    </row>
    <row r="7" spans="1:19" x14ac:dyDescent="0.25">
      <c r="A7" s="3" t="s">
        <v>10</v>
      </c>
      <c r="B7" s="3"/>
      <c r="C7" s="3"/>
      <c r="D7" s="3">
        <v>700</v>
      </c>
      <c r="E7" s="3"/>
      <c r="F7" s="3"/>
      <c r="G7" s="3"/>
      <c r="P7" t="s">
        <v>7</v>
      </c>
      <c r="Q7" t="s">
        <v>11</v>
      </c>
      <c r="R7" t="s">
        <v>12</v>
      </c>
      <c r="S7" t="s">
        <v>13</v>
      </c>
    </row>
    <row r="8" spans="1:19" x14ac:dyDescent="0.25">
      <c r="A8" s="3" t="s">
        <v>10</v>
      </c>
      <c r="B8" s="3"/>
      <c r="C8" s="3"/>
      <c r="D8" s="3">
        <v>735</v>
      </c>
      <c r="E8" s="3"/>
      <c r="F8" s="3"/>
      <c r="G8" s="3"/>
      <c r="P8">
        <v>800</v>
      </c>
      <c r="Q8">
        <v>26</v>
      </c>
      <c r="R8">
        <v>8.8400507246999993</v>
      </c>
      <c r="S8">
        <f t="shared" ref="S8:S10" si="0">(1.29/2)*(((P8/60/1000)^2)/(((((Q8/1000/2)^2)*3.14)-(((R8/1000/2)^2)*3.14))^2))*(1-(((((Q8/1000/2)^2)*3.14)-(((R8/1000/2)^2)*3.14))/(((Q8/1000/2)^2)*3.14))^2)</f>
        <v>113.40806110188799</v>
      </c>
    </row>
    <row r="9" spans="1:19" x14ac:dyDescent="0.25">
      <c r="A9" s="3" t="s">
        <v>10</v>
      </c>
      <c r="B9" s="3"/>
      <c r="C9" s="3"/>
      <c r="D9" s="3">
        <v>800</v>
      </c>
      <c r="E9" s="3"/>
      <c r="F9" s="3"/>
      <c r="G9" s="3"/>
      <c r="P9">
        <v>800</v>
      </c>
      <c r="Q9">
        <v>24</v>
      </c>
      <c r="R9">
        <v>8.3966174000000002</v>
      </c>
      <c r="S9">
        <f t="shared" si="0"/>
        <v>167.35937014158199</v>
      </c>
    </row>
    <row r="10" spans="1:19" x14ac:dyDescent="0.25">
      <c r="P10">
        <v>800</v>
      </c>
      <c r="Q10">
        <v>26</v>
      </c>
      <c r="R10">
        <v>15</v>
      </c>
      <c r="S10">
        <f t="shared" si="0"/>
        <v>507.64233478385302</v>
      </c>
    </row>
    <row r="11" spans="1:19" x14ac:dyDescent="0.25">
      <c r="A11" s="3" t="s">
        <v>14</v>
      </c>
      <c r="B11" s="3">
        <v>21.36</v>
      </c>
      <c r="C11" s="3">
        <v>-22.26</v>
      </c>
      <c r="D11" s="3">
        <v>100</v>
      </c>
      <c r="E11" s="3"/>
      <c r="F11" s="3">
        <f t="shared" ref="F11:F16" si="1">D11/SQRT(B11)</f>
        <v>21.637116120395799</v>
      </c>
      <c r="G11" s="3">
        <f>D11/SQRT(ABS(C11))</f>
        <v>21.195195169964901</v>
      </c>
      <c r="I11">
        <f t="shared" ref="I11:I16" si="2">(B11-B20)/B11</f>
        <v>5.57116104868913E-2</v>
      </c>
      <c r="J11">
        <f>(B11/1000)/(D11/60)</f>
        <v>1.2815999999999999E-2</v>
      </c>
      <c r="K11">
        <f>(F12-F11)/F11</f>
        <v>-4.1392022617116303E-2</v>
      </c>
    </row>
    <row r="12" spans="1:19" x14ac:dyDescent="0.25">
      <c r="A12" s="3" t="s">
        <v>14</v>
      </c>
      <c r="B12" s="3">
        <v>52.3</v>
      </c>
      <c r="C12" s="3">
        <v>-54.5</v>
      </c>
      <c r="D12" s="3">
        <v>150</v>
      </c>
      <c r="E12" s="3"/>
      <c r="F12" s="3">
        <f t="shared" si="1"/>
        <v>20.741512120571201</v>
      </c>
      <c r="G12" s="3">
        <f>D12/SQRT(ABS(C12))</f>
        <v>20.3185638443579</v>
      </c>
      <c r="I12">
        <f t="shared" si="2"/>
        <v>6.5009560229445498E-2</v>
      </c>
      <c r="J12">
        <f>(B12/1000)/(D12/60)</f>
        <v>2.0920000000000001E-2</v>
      </c>
      <c r="K12">
        <f>(F13-F12)/F12</f>
        <v>-1.8927690969542301E-2</v>
      </c>
    </row>
    <row r="13" spans="1:19" x14ac:dyDescent="0.25">
      <c r="A13" s="3" t="s">
        <v>14</v>
      </c>
      <c r="B13" s="3">
        <v>96.6</v>
      </c>
      <c r="C13" s="3">
        <v>-102.9</v>
      </c>
      <c r="D13" s="3">
        <v>200</v>
      </c>
      <c r="E13" s="3"/>
      <c r="F13" s="3">
        <f t="shared" si="1"/>
        <v>20.348923188912</v>
      </c>
      <c r="G13" s="3">
        <f>D13/SQRT(ABS(C13))</f>
        <v>19.716158838353</v>
      </c>
      <c r="I13">
        <f t="shared" si="2"/>
        <v>4.8654244306418098E-2</v>
      </c>
      <c r="J13">
        <f>(B13/1000)/(D13/60)</f>
        <v>2.8979999999999999E-2</v>
      </c>
      <c r="K13">
        <f>(F14-F13)/F13</f>
        <v>-2.04328446581424E-2</v>
      </c>
      <c r="P13" t="s">
        <v>7</v>
      </c>
      <c r="Q13" t="s">
        <v>15</v>
      </c>
      <c r="R13" t="s">
        <v>16</v>
      </c>
      <c r="S13" t="s">
        <v>13</v>
      </c>
    </row>
    <row r="14" spans="1:19" x14ac:dyDescent="0.25">
      <c r="A14" s="3" t="s">
        <v>14</v>
      </c>
      <c r="B14" s="3">
        <v>157.30000000000001</v>
      </c>
      <c r="C14" s="3">
        <v>-167.8</v>
      </c>
      <c r="D14" s="3">
        <v>250</v>
      </c>
      <c r="E14" s="3"/>
      <c r="F14" s="3">
        <f t="shared" si="1"/>
        <v>19.9331368024325</v>
      </c>
      <c r="G14" s="3">
        <f>D14/SQRT(ABS(C14))</f>
        <v>19.299409910263702</v>
      </c>
      <c r="I14">
        <f t="shared" si="2"/>
        <v>4.0686586141131603E-2</v>
      </c>
      <c r="J14">
        <f>(B14/1000)/(D14/60)</f>
        <v>3.7752000000000001E-2</v>
      </c>
      <c r="K14">
        <f>(F15-F14)/F14</f>
        <v>-1.1898371833035199E-2</v>
      </c>
      <c r="P14">
        <v>800</v>
      </c>
      <c r="Q14">
        <v>530.66</v>
      </c>
      <c r="R14">
        <v>61.344999999999999</v>
      </c>
      <c r="S14">
        <f>(1.29/2)*(((P14/60/1000)^2)/(((Q14-R14)/1000000)^2))*(1-((((Q14-R14)/1000000)/(Q14/1000000))^2))</f>
        <v>113.408061101919</v>
      </c>
    </row>
    <row r="15" spans="1:19" x14ac:dyDescent="0.25">
      <c r="A15" s="3" t="s">
        <v>14</v>
      </c>
      <c r="B15" s="3">
        <v>232</v>
      </c>
      <c r="C15" s="3">
        <v>-245.3</v>
      </c>
      <c r="D15" s="3">
        <v>300</v>
      </c>
      <c r="E15" s="3"/>
      <c r="F15" s="3">
        <f t="shared" si="1"/>
        <v>19.6959649289584</v>
      </c>
      <c r="G15" s="3">
        <f>D15/SQRT(ABS(C15))</f>
        <v>19.154573248044901</v>
      </c>
      <c r="I15">
        <f t="shared" si="2"/>
        <v>5.2155172413793097E-2</v>
      </c>
      <c r="J15">
        <f t="shared" ref="J15:J20" si="3">(B15/1000)/(D15/60)</f>
        <v>4.6399999999999997E-2</v>
      </c>
      <c r="P15">
        <v>800</v>
      </c>
      <c r="Q15">
        <v>530.66</v>
      </c>
      <c r="R15">
        <v>61.344999999999999</v>
      </c>
      <c r="S15">
        <f>(1.29/2)*(((P15/60/1000)^2)/(((Q15-R15)/1000000)^2))*(1-((((Q15-R15)/1000000)/(Q15/1000000))^2))</f>
        <v>113.408061101919</v>
      </c>
    </row>
    <row r="16" spans="1:19" x14ac:dyDescent="0.25">
      <c r="A16" s="3" t="s">
        <v>14</v>
      </c>
      <c r="B16" s="3">
        <v>1150</v>
      </c>
      <c r="C16" s="3"/>
      <c r="D16" s="3">
        <v>700</v>
      </c>
      <c r="E16" s="3"/>
      <c r="F16" s="3">
        <f t="shared" si="1"/>
        <v>20.6418738616856</v>
      </c>
      <c r="G16" s="3"/>
      <c r="I16">
        <f t="shared" si="2"/>
        <v>7.8260869565217397E-2</v>
      </c>
      <c r="J16">
        <f t="shared" si="3"/>
        <v>9.8571428571428601E-2</v>
      </c>
    </row>
    <row r="17" spans="1:19" x14ac:dyDescent="0.25">
      <c r="A17" s="3" t="s">
        <v>14</v>
      </c>
      <c r="B17" s="3"/>
      <c r="C17" s="3"/>
      <c r="D17" s="3">
        <v>735</v>
      </c>
      <c r="E17" s="3"/>
      <c r="F17" s="3"/>
      <c r="G17" s="3"/>
      <c r="J17">
        <f t="shared" si="3"/>
        <v>0</v>
      </c>
      <c r="P17" t="s">
        <v>7</v>
      </c>
      <c r="Q17" t="s">
        <v>11</v>
      </c>
      <c r="R17" t="s">
        <v>16</v>
      </c>
      <c r="S17" t="s">
        <v>13</v>
      </c>
    </row>
    <row r="18" spans="1:19" x14ac:dyDescent="0.25">
      <c r="A18" s="7" t="s">
        <v>14</v>
      </c>
      <c r="B18" s="7">
        <f>(800/F16)^2</f>
        <v>1502.0408163265299</v>
      </c>
      <c r="C18" s="7"/>
      <c r="D18" s="7">
        <v>800</v>
      </c>
      <c r="E18" s="7"/>
      <c r="F18" s="3"/>
      <c r="G18" s="3"/>
      <c r="J18">
        <f t="shared" si="3"/>
        <v>0.11265306122448999</v>
      </c>
      <c r="P18">
        <v>800</v>
      </c>
      <c r="Q18">
        <v>26</v>
      </c>
      <c r="R18">
        <v>61.344999999999999</v>
      </c>
      <c r="S18">
        <f t="shared" ref="S18:S20" si="4">(1.29/2)*(((P18/60/1000)^2)/(((((Q18/2)^2*3.14)-R18)/1000000)^2))*(1-((((((Q18/2)^2*3.14)-R18)/1000000)/(((Q18/2)^2*3.14)/1000000))^2))</f>
        <v>113.408061101919</v>
      </c>
    </row>
    <row r="19" spans="1:19" x14ac:dyDescent="0.25">
      <c r="P19">
        <v>800</v>
      </c>
      <c r="Q19">
        <v>26</v>
      </c>
      <c r="R19">
        <v>111.58499999999999</v>
      </c>
      <c r="S19">
        <f t="shared" si="4"/>
        <v>245.71362322542001</v>
      </c>
    </row>
    <row r="20" spans="1:19" x14ac:dyDescent="0.25">
      <c r="A20" s="3" t="s">
        <v>17</v>
      </c>
      <c r="B20" s="3">
        <v>20.170000000000002</v>
      </c>
      <c r="C20" s="3">
        <v>-19.8</v>
      </c>
      <c r="D20" s="3">
        <v>100</v>
      </c>
      <c r="E20" s="3"/>
      <c r="F20" s="3">
        <f t="shared" ref="F20:F26" si="5">D20/SQRT(B20)</f>
        <v>22.2662484609674</v>
      </c>
      <c r="G20" s="3">
        <f>D20/SQRT(ABS(C20))</f>
        <v>22.473328748774701</v>
      </c>
      <c r="J20">
        <f t="shared" si="3"/>
        <v>1.2102E-2</v>
      </c>
      <c r="K20">
        <f>(F21-F20)/F20</f>
        <v>-3.6637407482220802E-2</v>
      </c>
      <c r="P20">
        <v>800</v>
      </c>
      <c r="Q20">
        <v>26</v>
      </c>
      <c r="R20">
        <v>86.967399999999998</v>
      </c>
      <c r="S20">
        <f t="shared" si="4"/>
        <v>175.272082310814</v>
      </c>
    </row>
    <row r="21" spans="1:19" x14ac:dyDescent="0.25">
      <c r="A21" s="3" t="s">
        <v>17</v>
      </c>
      <c r="B21" s="3">
        <v>48.9</v>
      </c>
      <c r="C21" s="3">
        <v>-47.5</v>
      </c>
      <c r="D21" s="3">
        <v>150</v>
      </c>
      <c r="E21" s="3"/>
      <c r="F21" s="3">
        <f t="shared" si="5"/>
        <v>21.450470843002599</v>
      </c>
      <c r="G21" s="3">
        <f>D21/SQRT(ABS(C21))</f>
        <v>21.764287503300402</v>
      </c>
      <c r="J21">
        <f t="shared" ref="J21:J27" si="6">(B21/1000)/(D21/60)</f>
        <v>1.9560000000000001E-2</v>
      </c>
      <c r="K21">
        <f t="shared" ref="K21:K25" si="7">(F22-F21)/F21</f>
        <v>-2.7397435227246199E-2</v>
      </c>
    </row>
    <row r="22" spans="1:19" x14ac:dyDescent="0.25">
      <c r="A22" s="3" t="s">
        <v>17</v>
      </c>
      <c r="B22" s="3">
        <v>91.9</v>
      </c>
      <c r="C22" s="3">
        <v>-89.85</v>
      </c>
      <c r="D22" s="3">
        <v>200</v>
      </c>
      <c r="E22" s="3"/>
      <c r="F22" s="3">
        <f t="shared" si="5"/>
        <v>20.8627829574875</v>
      </c>
      <c r="G22" s="3">
        <f>D22/SQRT(ABS(C22))</f>
        <v>21.099441267818801</v>
      </c>
      <c r="J22">
        <f t="shared" si="6"/>
        <v>2.7570000000000001E-2</v>
      </c>
      <c r="K22">
        <f t="shared" si="7"/>
        <v>-2.45092652285635E-2</v>
      </c>
    </row>
    <row r="23" spans="1:19" x14ac:dyDescent="0.25">
      <c r="A23" s="3" t="s">
        <v>17</v>
      </c>
      <c r="B23" s="3">
        <v>150.9</v>
      </c>
      <c r="C23" s="3">
        <v>-146.6</v>
      </c>
      <c r="D23" s="3">
        <v>250</v>
      </c>
      <c r="E23" s="3"/>
      <c r="F23" s="3">
        <f t="shared" si="5"/>
        <v>20.3514514765765</v>
      </c>
      <c r="G23" s="3">
        <f>D23/SQRT(ABS(C23))</f>
        <v>20.647763803090498</v>
      </c>
      <c r="J23">
        <f t="shared" si="6"/>
        <v>3.6215999999999998E-2</v>
      </c>
      <c r="K23">
        <f t="shared" si="7"/>
        <v>-5.9385060512072802E-3</v>
      </c>
    </row>
    <row r="24" spans="1:19" x14ac:dyDescent="0.25">
      <c r="A24" s="3" t="s">
        <v>17</v>
      </c>
      <c r="B24" s="3">
        <v>219.9</v>
      </c>
      <c r="C24" s="3">
        <v>-215</v>
      </c>
      <c r="D24" s="3">
        <v>300</v>
      </c>
      <c r="E24" s="3"/>
      <c r="F24" s="3">
        <f t="shared" si="5"/>
        <v>20.230594258831999</v>
      </c>
      <c r="G24" s="3">
        <f>D24/SQRT(ABS(C24))</f>
        <v>20.4598301841142</v>
      </c>
      <c r="J24">
        <f t="shared" si="6"/>
        <v>4.3979999999999998E-2</v>
      </c>
    </row>
    <row r="25" spans="1:19" x14ac:dyDescent="0.25">
      <c r="A25" s="3" t="s">
        <v>17</v>
      </c>
      <c r="B25" s="3">
        <v>1060</v>
      </c>
      <c r="C25" s="3"/>
      <c r="D25" s="3">
        <v>700</v>
      </c>
      <c r="E25" s="3"/>
      <c r="F25" s="3">
        <f t="shared" si="5"/>
        <v>21.500329089188298</v>
      </c>
      <c r="G25" s="3"/>
      <c r="J25">
        <f t="shared" si="6"/>
        <v>9.08571428571429E-2</v>
      </c>
      <c r="K25">
        <f t="shared" si="7"/>
        <v>-1.31489474089822E-2</v>
      </c>
    </row>
    <row r="26" spans="1:19" x14ac:dyDescent="0.25">
      <c r="A26" s="3" t="s">
        <v>17</v>
      </c>
      <c r="B26" s="3">
        <v>1200</v>
      </c>
      <c r="C26" s="3"/>
      <c r="D26" s="3">
        <v>735</v>
      </c>
      <c r="E26" s="3"/>
      <c r="F26" s="3">
        <f t="shared" si="5"/>
        <v>21.217622392718699</v>
      </c>
      <c r="G26" s="3"/>
      <c r="J26">
        <f t="shared" si="6"/>
        <v>9.7959183673469397E-2</v>
      </c>
    </row>
    <row r="27" spans="1:19" x14ac:dyDescent="0.25">
      <c r="A27" s="7" t="s">
        <v>17</v>
      </c>
      <c r="B27" s="7">
        <f>(800/F25)^2</f>
        <v>1384.48979591837</v>
      </c>
      <c r="C27" s="7"/>
      <c r="D27" s="7">
        <v>800</v>
      </c>
      <c r="E27" s="7"/>
      <c r="F27" s="7"/>
      <c r="G27" s="7"/>
      <c r="J27">
        <f t="shared" si="6"/>
        <v>0.103836734693878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0"/>
  <sheetViews>
    <sheetView workbookViewId="0">
      <selection activeCell="D2" sqref="D2"/>
    </sheetView>
  </sheetViews>
  <sheetFormatPr defaultColWidth="9" defaultRowHeight="14" x14ac:dyDescent="0.25"/>
  <cols>
    <col min="2" max="4" width="12.6328125" customWidth="1"/>
    <col min="5" max="5" width="13.7265625" customWidth="1"/>
    <col min="6" max="9" width="12.6328125" customWidth="1"/>
  </cols>
  <sheetData>
    <row r="1" spans="1:9" x14ac:dyDescent="0.25">
      <c r="A1" s="3" t="s">
        <v>0</v>
      </c>
      <c r="B1" s="3" t="s">
        <v>13</v>
      </c>
      <c r="C1" s="3" t="s">
        <v>7</v>
      </c>
      <c r="D1" s="3" t="s">
        <v>18</v>
      </c>
      <c r="E1" s="3" t="s">
        <v>19</v>
      </c>
      <c r="F1" s="3" t="s">
        <v>7</v>
      </c>
      <c r="G1" s="3" t="s">
        <v>18</v>
      </c>
      <c r="H1" s="6"/>
      <c r="I1" s="6"/>
    </row>
    <row r="2" spans="1:9" x14ac:dyDescent="0.25">
      <c r="A2" s="9" t="s">
        <v>20</v>
      </c>
      <c r="B2" s="3">
        <v>16.134385999999999</v>
      </c>
      <c r="C2" s="3">
        <v>99.895179999999996</v>
      </c>
      <c r="D2" s="3">
        <f t="shared" ref="D2:D15" si="0">C2/SQRT(B2)</f>
        <v>24.8695720655186</v>
      </c>
      <c r="E2" s="3">
        <v>-16.423496</v>
      </c>
      <c r="F2" s="3">
        <v>99.923439000000002</v>
      </c>
      <c r="G2" s="3">
        <f t="shared" ref="G2:G15" si="1">F2/SQRT(ABS(E2))</f>
        <v>24.656678245549099</v>
      </c>
    </row>
    <row r="3" spans="1:9" x14ac:dyDescent="0.25">
      <c r="A3" s="9"/>
      <c r="B3" s="3">
        <v>39.395657</v>
      </c>
      <c r="C3" s="3">
        <v>149.96000699999999</v>
      </c>
      <c r="D3" s="3">
        <f t="shared" si="0"/>
        <v>23.8919324520553</v>
      </c>
      <c r="E3" s="3">
        <v>-39.870925999999997</v>
      </c>
      <c r="F3" s="3">
        <v>149.96279899999999</v>
      </c>
      <c r="G3" s="3">
        <f t="shared" si="1"/>
        <v>23.749549535338598</v>
      </c>
    </row>
    <row r="4" spans="1:9" x14ac:dyDescent="0.25">
      <c r="A4" s="9"/>
      <c r="B4" s="3">
        <v>75.242500000000007</v>
      </c>
      <c r="C4" s="3">
        <v>199.986526</v>
      </c>
      <c r="D4" s="3">
        <f t="shared" si="0"/>
        <v>23.055212410752102</v>
      </c>
      <c r="E4" s="3">
        <v>-75.988701000000006</v>
      </c>
      <c r="F4" s="3">
        <v>199.96719400000001</v>
      </c>
      <c r="G4" s="3">
        <f t="shared" si="1"/>
        <v>22.939515565120399</v>
      </c>
    </row>
    <row r="5" spans="1:9" x14ac:dyDescent="0.25">
      <c r="A5" s="9"/>
      <c r="B5" s="3">
        <v>124.71122699999999</v>
      </c>
      <c r="C5" s="3">
        <v>250.02114900000001</v>
      </c>
      <c r="D5" s="3">
        <f t="shared" si="0"/>
        <v>22.388447068195301</v>
      </c>
      <c r="E5" s="3">
        <v>-125.798096</v>
      </c>
      <c r="F5" s="3">
        <v>249.98483300000001</v>
      </c>
      <c r="G5" s="3">
        <f t="shared" si="1"/>
        <v>22.288283649503899</v>
      </c>
    </row>
    <row r="6" spans="1:9" x14ac:dyDescent="0.25">
      <c r="A6" s="9"/>
      <c r="B6" s="3">
        <v>184.849075</v>
      </c>
      <c r="C6" s="3">
        <v>299.999481</v>
      </c>
      <c r="D6" s="3">
        <f t="shared" si="0"/>
        <v>22.065402938751799</v>
      </c>
      <c r="E6" s="3">
        <v>-186.32605000000001</v>
      </c>
      <c r="F6" s="3">
        <v>299.98184199999997</v>
      </c>
      <c r="G6" s="3">
        <f t="shared" si="1"/>
        <v>21.976482363802599</v>
      </c>
    </row>
    <row r="7" spans="1:9" x14ac:dyDescent="0.25">
      <c r="A7" s="9"/>
      <c r="B7" s="3">
        <v>255.16932700000001</v>
      </c>
      <c r="C7" s="3">
        <v>350.01971400000002</v>
      </c>
      <c r="D7" s="3">
        <f t="shared" si="0"/>
        <v>21.911810911877399</v>
      </c>
      <c r="E7" s="3">
        <v>-257.57199100000003</v>
      </c>
      <c r="F7" s="3">
        <v>349.99243200000001</v>
      </c>
      <c r="G7" s="3">
        <f t="shared" si="1"/>
        <v>21.807673483780199</v>
      </c>
    </row>
    <row r="8" spans="1:9" x14ac:dyDescent="0.25">
      <c r="A8" s="9"/>
      <c r="B8" s="3">
        <v>340.52365099999997</v>
      </c>
      <c r="C8" s="3">
        <v>399.98831200000001</v>
      </c>
      <c r="D8" s="3">
        <f t="shared" si="0"/>
        <v>21.675726398138199</v>
      </c>
      <c r="E8" s="3">
        <v>-342.31967200000003</v>
      </c>
      <c r="F8" s="3">
        <v>399.99588</v>
      </c>
      <c r="G8" s="3">
        <f t="shared" si="1"/>
        <v>21.6191985154863</v>
      </c>
    </row>
    <row r="9" spans="1:9" x14ac:dyDescent="0.25">
      <c r="A9" s="9"/>
      <c r="B9" s="3">
        <v>433.67776500000002</v>
      </c>
      <c r="C9" s="3">
        <v>449.99563599999999</v>
      </c>
      <c r="D9" s="3">
        <f t="shared" si="0"/>
        <v>21.608505152641602</v>
      </c>
      <c r="E9" s="3">
        <v>-430.79803500000003</v>
      </c>
      <c r="F9" s="3">
        <v>449.98916600000001</v>
      </c>
      <c r="G9" s="3">
        <f t="shared" si="1"/>
        <v>21.680295681494101</v>
      </c>
    </row>
    <row r="10" spans="1:9" x14ac:dyDescent="0.25">
      <c r="A10" s="9"/>
      <c r="B10" s="3">
        <v>535.57232699999997</v>
      </c>
      <c r="C10" s="3">
        <v>500.00839200000001</v>
      </c>
      <c r="D10" s="3">
        <f t="shared" si="0"/>
        <v>21.6056944023589</v>
      </c>
      <c r="E10" s="3">
        <v>-523.07440199999996</v>
      </c>
      <c r="F10" s="3">
        <v>500.02648900000003</v>
      </c>
      <c r="G10" s="3">
        <f t="shared" si="1"/>
        <v>21.863076689669899</v>
      </c>
    </row>
    <row r="11" spans="1:9" x14ac:dyDescent="0.25">
      <c r="A11" s="9"/>
      <c r="B11" s="3">
        <v>640.40478499999995</v>
      </c>
      <c r="C11" s="3">
        <v>550.01641800000004</v>
      </c>
      <c r="D11" s="3">
        <f t="shared" si="0"/>
        <v>21.734435717945502</v>
      </c>
      <c r="E11" s="3">
        <v>-609.77770999999996</v>
      </c>
      <c r="F11" s="3">
        <v>549.97100799999998</v>
      </c>
      <c r="G11" s="3">
        <f t="shared" si="1"/>
        <v>22.2717336173131</v>
      </c>
    </row>
    <row r="12" spans="1:9" x14ac:dyDescent="0.25">
      <c r="A12" s="9"/>
      <c r="B12" s="3">
        <v>746.17364499999996</v>
      </c>
      <c r="C12" s="3">
        <v>600.04235800000004</v>
      </c>
      <c r="D12" s="3">
        <f t="shared" si="0"/>
        <v>21.966555206844799</v>
      </c>
      <c r="E12" s="3">
        <v>-703.29187000000002</v>
      </c>
      <c r="F12" s="3">
        <v>600.00988800000005</v>
      </c>
      <c r="G12" s="3">
        <f t="shared" si="1"/>
        <v>22.6251052916909</v>
      </c>
    </row>
    <row r="13" spans="1:9" x14ac:dyDescent="0.25">
      <c r="A13" s="9"/>
      <c r="B13" s="3">
        <v>865.81976299999997</v>
      </c>
      <c r="C13" s="3">
        <v>650.04016100000001</v>
      </c>
      <c r="D13" s="3">
        <f t="shared" si="0"/>
        <v>22.091562904787999</v>
      </c>
      <c r="E13" s="3">
        <v>-812.21276899999998</v>
      </c>
      <c r="F13" s="3">
        <v>649.94152799999995</v>
      </c>
      <c r="G13" s="3">
        <f t="shared" si="1"/>
        <v>22.8054885668666</v>
      </c>
    </row>
    <row r="14" spans="1:9" x14ac:dyDescent="0.25">
      <c r="A14" s="9"/>
      <c r="B14" s="3">
        <v>990.47332800000004</v>
      </c>
      <c r="C14" s="3">
        <v>699.96813999999995</v>
      </c>
      <c r="D14" s="3">
        <f t="shared" si="0"/>
        <v>22.2411316302044</v>
      </c>
      <c r="E14" s="3">
        <v>-932.91455099999996</v>
      </c>
      <c r="F14" s="3">
        <v>699.96948199999997</v>
      </c>
      <c r="G14" s="3">
        <f t="shared" si="1"/>
        <v>22.917021496173302</v>
      </c>
    </row>
    <row r="15" spans="1:9" x14ac:dyDescent="0.25">
      <c r="A15" s="9"/>
      <c r="B15" s="3">
        <v>1110.160889</v>
      </c>
      <c r="C15" s="3">
        <v>741.25158699999997</v>
      </c>
      <c r="D15" s="3">
        <f t="shared" si="0"/>
        <v>22.247062487522999</v>
      </c>
      <c r="E15" s="3">
        <v>-1022.647217</v>
      </c>
      <c r="F15" s="3">
        <v>735.559753</v>
      </c>
      <c r="G15" s="3">
        <f t="shared" si="1"/>
        <v>23.001440641266601</v>
      </c>
    </row>
    <row r="16" spans="1:9" x14ac:dyDescent="0.25">
      <c r="A16" s="9"/>
      <c r="B16" s="7">
        <f>(C16/D15)^2</f>
        <v>1293.1074822946</v>
      </c>
      <c r="C16" s="3">
        <v>800</v>
      </c>
      <c r="D16" s="3"/>
      <c r="E16" s="7">
        <f>(F16/G15)^2</f>
        <v>1209.67832271053</v>
      </c>
      <c r="F16" s="3">
        <v>800</v>
      </c>
      <c r="G16" s="3"/>
    </row>
    <row r="17" spans="1:8" x14ac:dyDescent="0.25">
      <c r="A17" s="9"/>
      <c r="B17" s="3">
        <v>1500</v>
      </c>
      <c r="C17" s="7">
        <f>SQRT(B17)*D15</f>
        <v>861.62502516212305</v>
      </c>
      <c r="D17" s="3"/>
      <c r="E17" s="3">
        <v>1500</v>
      </c>
      <c r="F17" s="7">
        <f>SQRT(E17)*G15</f>
        <v>890.84196542403902</v>
      </c>
      <c r="G17" s="3"/>
      <c r="H17" s="8"/>
    </row>
    <row r="18" spans="1:8" x14ac:dyDescent="0.25">
      <c r="A18" s="9" t="s">
        <v>21</v>
      </c>
      <c r="B18" s="3">
        <v>19.283072000000001</v>
      </c>
      <c r="C18" s="3">
        <v>99.910774000000004</v>
      </c>
      <c r="D18" s="3">
        <f t="shared" ref="D18:D31" si="2">C18/SQRT(B18)</f>
        <v>22.7522427144362</v>
      </c>
      <c r="E18" s="3">
        <v>-19.639939999999999</v>
      </c>
      <c r="F18" s="3">
        <v>99.917809000000005</v>
      </c>
      <c r="G18" s="3">
        <f t="shared" ref="G18:G31" si="3">F18/SQRT(ABS(E18))</f>
        <v>22.5461724199908</v>
      </c>
    </row>
    <row r="19" spans="1:8" x14ac:dyDescent="0.25">
      <c r="A19" s="9"/>
      <c r="B19" s="3">
        <v>46.811230000000002</v>
      </c>
      <c r="C19" s="3">
        <v>149.96942100000001</v>
      </c>
      <c r="D19" s="3">
        <f t="shared" si="2"/>
        <v>21.919350860483501</v>
      </c>
      <c r="E19" s="3">
        <v>-48.108775999999999</v>
      </c>
      <c r="F19" s="3">
        <v>149.95742799999999</v>
      </c>
      <c r="G19" s="3">
        <f t="shared" si="3"/>
        <v>21.6200069491757</v>
      </c>
    </row>
    <row r="20" spans="1:8" x14ac:dyDescent="0.25">
      <c r="A20" s="9"/>
      <c r="B20" s="3">
        <v>88.058623999999995</v>
      </c>
      <c r="C20" s="3">
        <v>199.993515</v>
      </c>
      <c r="D20" s="3">
        <f t="shared" si="2"/>
        <v>21.312282586557199</v>
      </c>
      <c r="E20" s="3">
        <v>-91.581160999999994</v>
      </c>
      <c r="F20" s="3">
        <v>199.974625</v>
      </c>
      <c r="G20" s="3">
        <f t="shared" si="3"/>
        <v>20.896416630903399</v>
      </c>
    </row>
    <row r="21" spans="1:8" x14ac:dyDescent="0.25">
      <c r="A21" s="9"/>
      <c r="B21" s="3">
        <v>144.04530299999999</v>
      </c>
      <c r="C21" s="3">
        <v>249.98709099999999</v>
      </c>
      <c r="D21" s="3">
        <f t="shared" si="2"/>
        <v>20.828981398820702</v>
      </c>
      <c r="E21" s="3">
        <v>-150.508331</v>
      </c>
      <c r="F21" s="3">
        <v>250.00692699999999</v>
      </c>
      <c r="G21" s="3">
        <f t="shared" si="3"/>
        <v>20.3784792729038</v>
      </c>
    </row>
    <row r="22" spans="1:8" x14ac:dyDescent="0.25">
      <c r="A22" s="9"/>
      <c r="B22" s="3">
        <v>210.70001199999999</v>
      </c>
      <c r="C22" s="3">
        <v>300.00109900000001</v>
      </c>
      <c r="D22" s="3">
        <f t="shared" si="2"/>
        <v>20.667624645170399</v>
      </c>
      <c r="E22" s="3">
        <v>-222.34944200000001</v>
      </c>
      <c r="F22" s="3">
        <v>299.97763099999997</v>
      </c>
      <c r="G22" s="3">
        <f t="shared" si="3"/>
        <v>20.117353581474202</v>
      </c>
    </row>
    <row r="23" spans="1:8" x14ac:dyDescent="0.25">
      <c r="A23" s="9"/>
      <c r="B23" s="3">
        <v>288.097443</v>
      </c>
      <c r="C23" s="3">
        <v>350.01043700000002</v>
      </c>
      <c r="D23" s="3">
        <f t="shared" si="2"/>
        <v>20.621074579908001</v>
      </c>
      <c r="E23" s="3">
        <v>-302.56393400000002</v>
      </c>
      <c r="F23" s="3">
        <v>350.017944</v>
      </c>
      <c r="G23" s="3">
        <f t="shared" si="3"/>
        <v>20.1224904650018</v>
      </c>
    </row>
    <row r="24" spans="1:8" x14ac:dyDescent="0.25">
      <c r="A24" s="9"/>
      <c r="B24" s="3">
        <v>379.69879200000003</v>
      </c>
      <c r="C24" s="3">
        <v>399.973389</v>
      </c>
      <c r="D24" s="3">
        <f t="shared" si="2"/>
        <v>20.526338667109201</v>
      </c>
      <c r="E24" s="3">
        <v>-393.34402499999999</v>
      </c>
      <c r="F24" s="3">
        <v>399.96981799999998</v>
      </c>
      <c r="G24" s="3">
        <f t="shared" si="3"/>
        <v>20.166983438677299</v>
      </c>
    </row>
    <row r="25" spans="1:8" x14ac:dyDescent="0.25">
      <c r="A25" s="9"/>
      <c r="B25" s="3">
        <v>476.69454999999999</v>
      </c>
      <c r="C25" s="3">
        <v>449.95510899999999</v>
      </c>
      <c r="D25" s="3">
        <f t="shared" si="2"/>
        <v>20.608628664856798</v>
      </c>
      <c r="E25" s="3">
        <v>-487.295074</v>
      </c>
      <c r="F25" s="3">
        <v>449.96224999999998</v>
      </c>
      <c r="G25" s="3">
        <f t="shared" si="3"/>
        <v>20.383561554026901</v>
      </c>
    </row>
    <row r="26" spans="1:8" x14ac:dyDescent="0.25">
      <c r="A26" s="9"/>
      <c r="B26" s="3">
        <v>583.19665499999996</v>
      </c>
      <c r="C26" s="3">
        <v>499.95343000000003</v>
      </c>
      <c r="D26" s="3">
        <f t="shared" si="2"/>
        <v>20.7024640939884</v>
      </c>
      <c r="E26" s="3">
        <v>-580.942139</v>
      </c>
      <c r="F26" s="3">
        <v>499.98745700000001</v>
      </c>
      <c r="G26" s="3">
        <f t="shared" si="3"/>
        <v>20.744007929291602</v>
      </c>
    </row>
    <row r="27" spans="1:8" x14ac:dyDescent="0.25">
      <c r="A27" s="9"/>
      <c r="B27" s="3">
        <v>689.53839100000005</v>
      </c>
      <c r="C27" s="3">
        <v>549.94665499999996</v>
      </c>
      <c r="D27" s="3">
        <f t="shared" si="2"/>
        <v>20.943117980137</v>
      </c>
      <c r="E27" s="3">
        <v>-671.66595500000005</v>
      </c>
      <c r="F27" s="3">
        <v>549.98614499999996</v>
      </c>
      <c r="G27" s="3">
        <f t="shared" si="3"/>
        <v>21.221451301022</v>
      </c>
    </row>
    <row r="28" spans="1:8" x14ac:dyDescent="0.25">
      <c r="A28" s="9"/>
      <c r="B28" s="3">
        <v>799.87683100000004</v>
      </c>
      <c r="C28" s="3">
        <v>599.92315699999995</v>
      </c>
      <c r="D28" s="3">
        <f t="shared" si="2"/>
        <v>21.212119610358801</v>
      </c>
      <c r="E28" s="3">
        <v>-773.79864499999996</v>
      </c>
      <c r="F28" s="3">
        <v>599.97851600000001</v>
      </c>
      <c r="G28" s="3">
        <f t="shared" si="3"/>
        <v>21.568588115513801</v>
      </c>
    </row>
    <row r="29" spans="1:8" x14ac:dyDescent="0.25">
      <c r="A29" s="9"/>
      <c r="B29" s="3">
        <v>935.31787099999997</v>
      </c>
      <c r="C29" s="3">
        <v>649.99511700000005</v>
      </c>
      <c r="D29" s="3">
        <f t="shared" si="2"/>
        <v>21.2535009057259</v>
      </c>
      <c r="E29" s="3">
        <v>-889.32952899999998</v>
      </c>
      <c r="F29" s="3">
        <v>649.93811000000005</v>
      </c>
      <c r="G29" s="3">
        <f t="shared" si="3"/>
        <v>21.7941856879821</v>
      </c>
    </row>
    <row r="30" spans="1:8" x14ac:dyDescent="0.25">
      <c r="A30" s="9"/>
      <c r="B30" s="3">
        <v>1080.346436</v>
      </c>
      <c r="C30" s="3">
        <v>699.94409199999996</v>
      </c>
      <c r="D30" s="3">
        <f t="shared" si="2"/>
        <v>21.295205253474201</v>
      </c>
      <c r="E30" s="3">
        <v>-1006.642456</v>
      </c>
      <c r="F30" s="3">
        <v>700.04058799999996</v>
      </c>
      <c r="G30" s="3">
        <f t="shared" si="3"/>
        <v>22.064068610948301</v>
      </c>
    </row>
    <row r="31" spans="1:8" x14ac:dyDescent="0.25">
      <c r="A31" s="9"/>
      <c r="B31" s="3">
        <v>1198.867798</v>
      </c>
      <c r="C31" s="3">
        <v>737.628784</v>
      </c>
      <c r="D31" s="3">
        <f t="shared" si="2"/>
        <v>21.3035611946278</v>
      </c>
      <c r="E31" s="3">
        <v>-1117.794189</v>
      </c>
      <c r="F31" s="3">
        <v>740.42425500000002</v>
      </c>
      <c r="G31" s="3">
        <f t="shared" si="3"/>
        <v>22.146225272412501</v>
      </c>
    </row>
    <row r="32" spans="1:8" x14ac:dyDescent="0.25">
      <c r="A32" s="9"/>
      <c r="B32" s="7">
        <f>(C32/D31)^2</f>
        <v>1410.1832696249101</v>
      </c>
      <c r="C32" s="3">
        <v>800</v>
      </c>
      <c r="D32" s="3"/>
      <c r="E32" s="7">
        <f>(F32/G31)^2</f>
        <v>1304.90996441263</v>
      </c>
      <c r="F32" s="3">
        <v>800</v>
      </c>
      <c r="G32" s="3"/>
    </row>
    <row r="33" spans="1:8" x14ac:dyDescent="0.25">
      <c r="A33" s="9"/>
      <c r="B33" s="3">
        <v>1500</v>
      </c>
      <c r="C33" s="7">
        <f>SQRT(B33)*D31</f>
        <v>825.08337721704197</v>
      </c>
      <c r="D33" s="3"/>
      <c r="E33" s="3">
        <v>1500</v>
      </c>
      <c r="F33" s="7">
        <f>SQRT(E33)*G31</f>
        <v>857.71961661411297</v>
      </c>
      <c r="G33" s="3"/>
      <c r="H33" s="8"/>
    </row>
    <row r="34" spans="1:8" x14ac:dyDescent="0.25">
      <c r="A34" s="9" t="s">
        <v>22</v>
      </c>
      <c r="B34" s="3">
        <v>21.105705</v>
      </c>
      <c r="C34" s="3">
        <v>99.939132999999998</v>
      </c>
      <c r="D34" s="3">
        <f t="shared" ref="D34:D47" si="4">C34/SQRT(B34)</f>
        <v>21.753825761166901</v>
      </c>
      <c r="E34" s="3">
        <v>-21.211158999999999</v>
      </c>
      <c r="F34" s="3">
        <v>99.917670999999999</v>
      </c>
      <c r="G34" s="3">
        <f t="shared" ref="G34:G47" si="5">F34/SQRT(ABS(E34))</f>
        <v>21.695022391175801</v>
      </c>
    </row>
    <row r="35" spans="1:8" x14ac:dyDescent="0.25">
      <c r="A35" s="9"/>
      <c r="B35" s="3">
        <v>51.566422000000003</v>
      </c>
      <c r="C35" s="3">
        <v>149.95313999999999</v>
      </c>
      <c r="D35" s="3">
        <f t="shared" si="4"/>
        <v>20.8819987325673</v>
      </c>
      <c r="E35" s="3">
        <v>-51.625725000000003</v>
      </c>
      <c r="F35" s="3">
        <v>149.95304899999999</v>
      </c>
      <c r="G35" s="3">
        <f t="shared" si="5"/>
        <v>20.869988938080802</v>
      </c>
    </row>
    <row r="36" spans="1:8" x14ac:dyDescent="0.25">
      <c r="A36" s="9"/>
      <c r="B36" s="3">
        <v>97.095946999999995</v>
      </c>
      <c r="C36" s="3">
        <v>199.978409</v>
      </c>
      <c r="D36" s="3">
        <f t="shared" si="4"/>
        <v>20.294696357683701</v>
      </c>
      <c r="E36" s="3">
        <v>-96.309096999999994</v>
      </c>
      <c r="F36" s="3">
        <v>199.98791499999999</v>
      </c>
      <c r="G36" s="3">
        <f t="shared" si="5"/>
        <v>20.378400684175201</v>
      </c>
    </row>
    <row r="37" spans="1:8" x14ac:dyDescent="0.25">
      <c r="A37" s="9"/>
      <c r="B37" s="3">
        <v>159.20289600000001</v>
      </c>
      <c r="C37" s="3">
        <v>250.01071200000001</v>
      </c>
      <c r="D37" s="3">
        <f t="shared" si="4"/>
        <v>19.8145007911831</v>
      </c>
      <c r="E37" s="3">
        <v>-157.846451</v>
      </c>
      <c r="F37" s="3">
        <v>250.00117499999999</v>
      </c>
      <c r="G37" s="3">
        <f t="shared" si="5"/>
        <v>19.898696999222899</v>
      </c>
    </row>
    <row r="38" spans="1:8" x14ac:dyDescent="0.25">
      <c r="A38" s="9"/>
      <c r="B38" s="3">
        <v>232.02758800000001</v>
      </c>
      <c r="C38" s="3">
        <v>299.99591099999998</v>
      </c>
      <c r="D38" s="3">
        <f t="shared" si="4"/>
        <v>19.694525532398401</v>
      </c>
      <c r="E38" s="3">
        <v>-234.38755800000001</v>
      </c>
      <c r="F38" s="3">
        <v>299.983856</v>
      </c>
      <c r="G38" s="3">
        <f t="shared" si="5"/>
        <v>19.594338487466899</v>
      </c>
    </row>
    <row r="39" spans="1:8" x14ac:dyDescent="0.25">
      <c r="A39" s="9"/>
      <c r="B39" s="3">
        <v>318.18722500000001</v>
      </c>
      <c r="C39" s="3">
        <v>349.999146</v>
      </c>
      <c r="D39" s="3">
        <f t="shared" si="4"/>
        <v>19.621202284655901</v>
      </c>
      <c r="E39" s="3">
        <v>-324.45376599999997</v>
      </c>
      <c r="F39" s="3">
        <v>349.97421300000002</v>
      </c>
      <c r="G39" s="3">
        <f t="shared" si="5"/>
        <v>19.429411028683401</v>
      </c>
    </row>
    <row r="40" spans="1:8" x14ac:dyDescent="0.25">
      <c r="A40" s="9"/>
      <c r="B40" s="3">
        <v>425.59802200000001</v>
      </c>
      <c r="C40" s="3">
        <v>399.98962399999999</v>
      </c>
      <c r="D40" s="3">
        <f t="shared" si="4"/>
        <v>19.388710458324798</v>
      </c>
      <c r="E40" s="3">
        <v>-436.86163299999998</v>
      </c>
      <c r="F40" s="3">
        <v>399.97799700000002</v>
      </c>
      <c r="G40" s="3">
        <f t="shared" si="5"/>
        <v>19.136572222663801</v>
      </c>
    </row>
    <row r="41" spans="1:8" x14ac:dyDescent="0.25">
      <c r="A41" s="9"/>
      <c r="B41" s="3">
        <v>547.94116199999996</v>
      </c>
      <c r="C41" s="3">
        <v>450.00402800000001</v>
      </c>
      <c r="D41" s="3">
        <f t="shared" si="4"/>
        <v>19.224251434570601</v>
      </c>
      <c r="E41" s="3">
        <v>-563.58831799999996</v>
      </c>
      <c r="F41" s="3">
        <v>450.00018299999999</v>
      </c>
      <c r="G41" s="3">
        <f t="shared" si="5"/>
        <v>18.955345255029101</v>
      </c>
    </row>
    <row r="42" spans="1:8" x14ac:dyDescent="0.25">
      <c r="A42" s="9"/>
      <c r="B42" s="3">
        <v>671.26470900000004</v>
      </c>
      <c r="C42" s="3">
        <v>499.95306399999998</v>
      </c>
      <c r="D42" s="3">
        <f t="shared" si="4"/>
        <v>19.2966680825994</v>
      </c>
      <c r="E42" s="3">
        <v>-692.10540800000001</v>
      </c>
      <c r="F42" s="3">
        <v>499.94799799999998</v>
      </c>
      <c r="G42" s="3">
        <f t="shared" si="5"/>
        <v>19.003723908666998</v>
      </c>
    </row>
    <row r="43" spans="1:8" x14ac:dyDescent="0.25">
      <c r="A43" s="9"/>
      <c r="B43" s="3">
        <v>787.59533699999997</v>
      </c>
      <c r="C43" s="3">
        <v>549.95721400000002</v>
      </c>
      <c r="D43" s="3">
        <f t="shared" si="4"/>
        <v>19.596446903284701</v>
      </c>
      <c r="E43" s="3">
        <v>-832.65972899999997</v>
      </c>
      <c r="F43" s="3">
        <v>549.99475099999995</v>
      </c>
      <c r="G43" s="3">
        <f t="shared" si="5"/>
        <v>19.060081982191001</v>
      </c>
    </row>
    <row r="44" spans="1:8" x14ac:dyDescent="0.25">
      <c r="A44" s="9"/>
      <c r="B44" s="3">
        <v>926.66894500000001</v>
      </c>
      <c r="C44" s="3">
        <v>600.02642800000001</v>
      </c>
      <c r="D44" s="3">
        <f t="shared" si="4"/>
        <v>19.710973529025299</v>
      </c>
      <c r="E44" s="3">
        <v>-953.94238299999995</v>
      </c>
      <c r="F44" s="3">
        <v>599.96991000000003</v>
      </c>
      <c r="G44" s="3">
        <f t="shared" si="5"/>
        <v>19.425329654405498</v>
      </c>
    </row>
    <row r="45" spans="1:8" x14ac:dyDescent="0.25">
      <c r="A45" s="9"/>
      <c r="B45" s="3">
        <v>1070.2601320000001</v>
      </c>
      <c r="C45" s="3">
        <v>649.94439699999998</v>
      </c>
      <c r="D45" s="3">
        <f t="shared" si="4"/>
        <v>19.8669651613429</v>
      </c>
      <c r="E45" s="3">
        <v>-1073.3360600000001</v>
      </c>
      <c r="F45" s="3">
        <v>649.98718299999996</v>
      </c>
      <c r="G45" s="3">
        <f t="shared" si="5"/>
        <v>19.839783690760299</v>
      </c>
    </row>
    <row r="46" spans="1:8" x14ac:dyDescent="0.25">
      <c r="A46" s="9"/>
      <c r="B46" s="3">
        <v>1216.480591</v>
      </c>
      <c r="C46" s="3">
        <v>699.91967799999998</v>
      </c>
      <c r="D46" s="3">
        <f t="shared" si="4"/>
        <v>20.067608125340801</v>
      </c>
      <c r="E46" s="3">
        <v>-1213.7883300000001</v>
      </c>
      <c r="F46" s="3">
        <v>699.99188200000003</v>
      </c>
      <c r="G46" s="3">
        <f t="shared" si="5"/>
        <v>20.091923901387499</v>
      </c>
    </row>
    <row r="47" spans="1:8" x14ac:dyDescent="0.25">
      <c r="A47" s="9"/>
      <c r="B47" s="3">
        <v>1347.8980710000001</v>
      </c>
      <c r="C47" s="3">
        <v>740.53582800000004</v>
      </c>
      <c r="D47" s="3">
        <f t="shared" si="4"/>
        <v>20.170541113533499</v>
      </c>
      <c r="E47" s="3">
        <v>-1322.7489009999999</v>
      </c>
      <c r="F47" s="3">
        <v>738.75213599999995</v>
      </c>
      <c r="G47" s="3">
        <f t="shared" si="5"/>
        <v>20.312344092557002</v>
      </c>
    </row>
    <row r="48" spans="1:8" x14ac:dyDescent="0.25">
      <c r="A48" s="9"/>
      <c r="B48" s="7">
        <f>(C48/D47)^2</f>
        <v>1573.0585069065</v>
      </c>
      <c r="C48" s="3">
        <v>800</v>
      </c>
      <c r="D48" s="3"/>
      <c r="E48" s="7">
        <f>(F48/G47)^2</f>
        <v>1551.17174076433</v>
      </c>
      <c r="F48" s="3">
        <v>800</v>
      </c>
      <c r="G48" s="3"/>
    </row>
    <row r="49" spans="1:8" x14ac:dyDescent="0.25">
      <c r="A49" s="9"/>
      <c r="B49" s="3">
        <v>1500</v>
      </c>
      <c r="C49" s="7">
        <f>SQRT(B49)*D47</f>
        <v>781.20169816707403</v>
      </c>
      <c r="D49" s="3"/>
      <c r="E49" s="3">
        <v>1500</v>
      </c>
      <c r="F49" s="7">
        <f>SQRT(E49)*G47</f>
        <v>786.69370392908002</v>
      </c>
      <c r="G49" s="3"/>
      <c r="H49" s="8"/>
    </row>
    <row r="50" spans="1:8" x14ac:dyDescent="0.25">
      <c r="A50" s="9" t="s">
        <v>23</v>
      </c>
      <c r="B50" s="3">
        <v>23.451715</v>
      </c>
      <c r="C50" s="3">
        <v>99.943672000000007</v>
      </c>
      <c r="D50" s="3">
        <f t="shared" ref="D50:D63" si="6">C50/SQRT(B50)</f>
        <v>20.6380185188894</v>
      </c>
      <c r="E50" s="3">
        <v>-24.057729999999999</v>
      </c>
      <c r="F50" s="3">
        <v>99.951897000000002</v>
      </c>
      <c r="G50" s="3">
        <f t="shared" ref="G50:G63" si="7">F50/SQRT(ABS(E50))</f>
        <v>20.378101347963302</v>
      </c>
    </row>
    <row r="51" spans="1:8" x14ac:dyDescent="0.25">
      <c r="A51" s="9"/>
      <c r="B51" s="3">
        <v>58.032204</v>
      </c>
      <c r="C51" s="3">
        <v>149.95069899999999</v>
      </c>
      <c r="D51" s="3">
        <f t="shared" si="6"/>
        <v>19.684027455580001</v>
      </c>
      <c r="E51" s="3">
        <v>-59.562485000000002</v>
      </c>
      <c r="F51" s="3">
        <v>149.95112599999999</v>
      </c>
      <c r="G51" s="3">
        <f t="shared" si="7"/>
        <v>19.429576161675801</v>
      </c>
    </row>
    <row r="52" spans="1:8" x14ac:dyDescent="0.25">
      <c r="A52" s="9"/>
      <c r="B52" s="3">
        <v>108.219444</v>
      </c>
      <c r="C52" s="3">
        <v>199.98644999999999</v>
      </c>
      <c r="D52" s="3">
        <f t="shared" si="6"/>
        <v>19.224184331347502</v>
      </c>
      <c r="E52" s="3">
        <v>-110.218132</v>
      </c>
      <c r="F52" s="3">
        <v>200.018036</v>
      </c>
      <c r="G52" s="3">
        <f t="shared" si="7"/>
        <v>19.052090484809799</v>
      </c>
    </row>
    <row r="53" spans="1:8" x14ac:dyDescent="0.25">
      <c r="A53" s="9"/>
      <c r="B53" s="3">
        <v>175.90983600000001</v>
      </c>
      <c r="C53" s="3">
        <v>250.011459</v>
      </c>
      <c r="D53" s="3">
        <f t="shared" si="6"/>
        <v>18.850151832838598</v>
      </c>
      <c r="E53" s="3">
        <v>-179.80171200000001</v>
      </c>
      <c r="F53" s="3">
        <v>249.99273700000001</v>
      </c>
      <c r="G53" s="3">
        <f t="shared" si="7"/>
        <v>18.643630201572901</v>
      </c>
    </row>
    <row r="54" spans="1:8" x14ac:dyDescent="0.25">
      <c r="A54" s="9"/>
      <c r="B54" s="3">
        <v>255.86073300000001</v>
      </c>
      <c r="C54" s="3">
        <v>300.01126099999999</v>
      </c>
      <c r="D54" s="3">
        <f t="shared" si="6"/>
        <v>18.755806195716001</v>
      </c>
      <c r="E54" s="3">
        <v>-265.77435300000002</v>
      </c>
      <c r="F54" s="3">
        <v>300.00347900000003</v>
      </c>
      <c r="G54" s="3">
        <f t="shared" si="7"/>
        <v>18.402200417357999</v>
      </c>
    </row>
    <row r="55" spans="1:8" x14ac:dyDescent="0.25">
      <c r="A55" s="9"/>
      <c r="B55" s="3">
        <v>351.95684799999998</v>
      </c>
      <c r="C55" s="3">
        <v>350.009186</v>
      </c>
      <c r="D55" s="3">
        <f t="shared" si="6"/>
        <v>18.656695902266701</v>
      </c>
      <c r="E55" s="3">
        <v>-368.292755</v>
      </c>
      <c r="F55" s="3">
        <v>349.989868</v>
      </c>
      <c r="G55" s="3">
        <f t="shared" si="7"/>
        <v>18.237230374180498</v>
      </c>
    </row>
    <row r="56" spans="1:8" x14ac:dyDescent="0.25">
      <c r="A56" s="9"/>
      <c r="B56" s="3">
        <v>474.037689</v>
      </c>
      <c r="C56" s="3">
        <v>400.02105699999998</v>
      </c>
      <c r="D56" s="3">
        <f t="shared" si="6"/>
        <v>18.372845244664202</v>
      </c>
      <c r="E56" s="3">
        <v>-502.07553100000001</v>
      </c>
      <c r="F56" s="3">
        <v>399.97467</v>
      </c>
      <c r="G56" s="3">
        <f t="shared" si="7"/>
        <v>17.850400337339799</v>
      </c>
    </row>
    <row r="57" spans="1:8" x14ac:dyDescent="0.25">
      <c r="A57" s="9"/>
      <c r="B57" s="3">
        <v>614.31774900000005</v>
      </c>
      <c r="C57" s="3">
        <v>449.96688799999998</v>
      </c>
      <c r="D57" s="3">
        <f t="shared" si="6"/>
        <v>18.154488809015302</v>
      </c>
      <c r="E57" s="3">
        <v>-640.64599599999997</v>
      </c>
      <c r="F57" s="3">
        <v>450.00006100000002</v>
      </c>
      <c r="G57" s="3">
        <f t="shared" si="7"/>
        <v>17.778843808058301</v>
      </c>
    </row>
    <row r="58" spans="1:8" x14ac:dyDescent="0.25">
      <c r="A58" s="9"/>
      <c r="B58" s="3">
        <v>755.34704599999998</v>
      </c>
      <c r="C58" s="3">
        <v>499.98373400000003</v>
      </c>
      <c r="D58" s="3">
        <f t="shared" si="6"/>
        <v>18.1920905104955</v>
      </c>
      <c r="E58" s="3">
        <v>-784.64880400000004</v>
      </c>
      <c r="F58" s="3">
        <v>499.98089599999997</v>
      </c>
      <c r="G58" s="3">
        <f t="shared" si="7"/>
        <v>17.8490765425008</v>
      </c>
    </row>
    <row r="59" spans="1:8" x14ac:dyDescent="0.25">
      <c r="A59" s="9"/>
      <c r="B59" s="3">
        <v>905.06658900000002</v>
      </c>
      <c r="C59" s="3">
        <v>549.96313499999997</v>
      </c>
      <c r="D59" s="3">
        <f t="shared" si="6"/>
        <v>18.280720660832699</v>
      </c>
      <c r="E59" s="3">
        <v>-919.87219200000004</v>
      </c>
      <c r="F59" s="3">
        <v>549.96069299999999</v>
      </c>
      <c r="G59" s="3">
        <f t="shared" si="7"/>
        <v>18.132926677572598</v>
      </c>
    </row>
    <row r="60" spans="1:8" x14ac:dyDescent="0.25">
      <c r="A60" s="9"/>
      <c r="B60" s="3">
        <v>1058.365356</v>
      </c>
      <c r="C60" s="3">
        <v>599.96850600000005</v>
      </c>
      <c r="D60" s="3">
        <f t="shared" si="6"/>
        <v>18.442111607673599</v>
      </c>
      <c r="E60" s="3">
        <v>-1047.5073239999999</v>
      </c>
      <c r="F60" s="3">
        <v>599.99609399999997</v>
      </c>
      <c r="G60" s="3">
        <f t="shared" si="7"/>
        <v>18.538299278268799</v>
      </c>
    </row>
    <row r="61" spans="1:8" x14ac:dyDescent="0.25">
      <c r="A61" s="9"/>
      <c r="B61" s="3">
        <v>1214.3276370000001</v>
      </c>
      <c r="C61" s="3">
        <v>649.95361300000002</v>
      </c>
      <c r="D61" s="3">
        <f t="shared" si="6"/>
        <v>18.6515282609612</v>
      </c>
      <c r="E61" s="3">
        <v>-1190.2849120000001</v>
      </c>
      <c r="F61" s="3">
        <v>649.97656300000006</v>
      </c>
      <c r="G61" s="3">
        <f t="shared" si="7"/>
        <v>18.839624080179401</v>
      </c>
    </row>
    <row r="62" spans="1:8" x14ac:dyDescent="0.25">
      <c r="A62" s="9"/>
      <c r="B62" s="3">
        <v>1385.984741</v>
      </c>
      <c r="C62" s="3">
        <v>700.00073199999997</v>
      </c>
      <c r="D62" s="3">
        <f t="shared" si="6"/>
        <v>18.802658992428402</v>
      </c>
      <c r="E62" s="3">
        <v>-1323.9586179999999</v>
      </c>
      <c r="F62" s="3">
        <v>700.01849400000003</v>
      </c>
      <c r="G62" s="3">
        <f t="shared" si="7"/>
        <v>19.238548764143601</v>
      </c>
    </row>
    <row r="63" spans="1:8" x14ac:dyDescent="0.25">
      <c r="A63" s="9"/>
      <c r="B63" s="3">
        <v>1539.2631839999999</v>
      </c>
      <c r="C63" s="3">
        <v>738.28991699999995</v>
      </c>
      <c r="D63" s="3">
        <f t="shared" si="6"/>
        <v>18.817871395495501</v>
      </c>
      <c r="E63" s="3">
        <v>-1457.650879</v>
      </c>
      <c r="F63" s="3">
        <v>739.64782700000001</v>
      </c>
      <c r="G63" s="3">
        <f t="shared" si="7"/>
        <v>19.373060122259801</v>
      </c>
    </row>
    <row r="64" spans="1:8" x14ac:dyDescent="0.25">
      <c r="A64" s="9"/>
      <c r="B64" s="7">
        <f>(C64/D63)^2</f>
        <v>1807.3363426661299</v>
      </c>
      <c r="C64" s="3">
        <v>800</v>
      </c>
      <c r="D64" s="3"/>
      <c r="E64" s="7">
        <f>(F64/G63)^2</f>
        <v>1705.2321866961399</v>
      </c>
      <c r="F64" s="3">
        <v>800</v>
      </c>
      <c r="G64" s="3"/>
    </row>
    <row r="65" spans="1:8" x14ac:dyDescent="0.25">
      <c r="A65" s="9"/>
      <c r="B65" s="3">
        <v>1500</v>
      </c>
      <c r="C65" s="7">
        <f>SQRT(B65)*D63</f>
        <v>728.81302525827095</v>
      </c>
      <c r="D65" s="3"/>
      <c r="E65" s="3">
        <v>1500</v>
      </c>
      <c r="F65" s="7">
        <f>SQRT(E65)*G63</f>
        <v>750.31539218587102</v>
      </c>
      <c r="G65" s="3"/>
      <c r="H65" s="8"/>
    </row>
    <row r="66" spans="1:8" x14ac:dyDescent="0.25">
      <c r="A66" s="3"/>
      <c r="B66" s="3"/>
      <c r="C66" s="3"/>
      <c r="D66" s="3"/>
      <c r="E66" s="3"/>
      <c r="F66" s="3"/>
      <c r="G66" s="3"/>
    </row>
    <row r="67" spans="1:8" x14ac:dyDescent="0.25">
      <c r="A67" s="9" t="s">
        <v>24</v>
      </c>
      <c r="B67" s="3">
        <v>15.117457999999999</v>
      </c>
      <c r="C67" s="3">
        <v>99.872748999999999</v>
      </c>
      <c r="D67" s="3">
        <f t="shared" ref="D67:D80" si="8">C67/SQRT(B67)</f>
        <v>25.686658900759301</v>
      </c>
      <c r="E67" s="3">
        <v>-15.656874</v>
      </c>
      <c r="F67" s="3">
        <v>99.961539999999999</v>
      </c>
      <c r="G67" s="3">
        <f t="shared" ref="G67:G80" si="9">F67/SQRT(ABS(E67))</f>
        <v>25.262737529035501</v>
      </c>
    </row>
    <row r="68" spans="1:8" x14ac:dyDescent="0.25">
      <c r="A68" s="9"/>
      <c r="B68" s="3">
        <v>37.185702999999997</v>
      </c>
      <c r="C68" s="3">
        <v>149.964066</v>
      </c>
      <c r="D68" s="3">
        <f t="shared" si="8"/>
        <v>24.592303439519</v>
      </c>
      <c r="E68" s="3">
        <v>-38.406975000000003</v>
      </c>
      <c r="F68" s="3">
        <v>149.951324</v>
      </c>
      <c r="G68" s="3">
        <f t="shared" si="9"/>
        <v>24.196093461083201</v>
      </c>
    </row>
    <row r="69" spans="1:8" x14ac:dyDescent="0.25">
      <c r="A69" s="9"/>
      <c r="B69" s="3">
        <v>70.753105000000005</v>
      </c>
      <c r="C69" s="3">
        <v>199.98182700000001</v>
      </c>
      <c r="D69" s="3">
        <f t="shared" si="8"/>
        <v>23.774849688863501</v>
      </c>
      <c r="E69" s="3">
        <v>-73.469193000000004</v>
      </c>
      <c r="F69" s="3">
        <v>199.98281900000001</v>
      </c>
      <c r="G69" s="3">
        <f t="shared" si="9"/>
        <v>23.331359807127001</v>
      </c>
    </row>
    <row r="70" spans="1:8" x14ac:dyDescent="0.25">
      <c r="A70" s="9"/>
      <c r="B70" s="3">
        <v>115.383652</v>
      </c>
      <c r="C70" s="3">
        <v>250.030396</v>
      </c>
      <c r="D70" s="3">
        <f t="shared" si="8"/>
        <v>23.276660292384701</v>
      </c>
      <c r="E70" s="3">
        <v>-121.436409</v>
      </c>
      <c r="F70" s="3">
        <v>250.00060999999999</v>
      </c>
      <c r="G70" s="3">
        <f t="shared" si="9"/>
        <v>22.6864535475015</v>
      </c>
    </row>
    <row r="71" spans="1:8" x14ac:dyDescent="0.25">
      <c r="A71" s="9"/>
      <c r="B71" s="3">
        <v>170.35754399999999</v>
      </c>
      <c r="C71" s="3">
        <v>300.02105699999998</v>
      </c>
      <c r="D71" s="3">
        <f t="shared" si="8"/>
        <v>22.9864048568048</v>
      </c>
      <c r="E71" s="3">
        <v>-182.24809300000001</v>
      </c>
      <c r="F71" s="3">
        <v>299.993042</v>
      </c>
      <c r="G71" s="3">
        <f t="shared" si="9"/>
        <v>22.221823075795498</v>
      </c>
    </row>
    <row r="72" spans="1:8" x14ac:dyDescent="0.25">
      <c r="A72" s="9"/>
      <c r="B72" s="3">
        <v>233.98492400000001</v>
      </c>
      <c r="C72" s="3">
        <v>349.980591</v>
      </c>
      <c r="D72" s="3">
        <f t="shared" si="8"/>
        <v>22.879684010680599</v>
      </c>
      <c r="E72" s="3">
        <v>-251.839279</v>
      </c>
      <c r="F72" s="3">
        <v>349.982483</v>
      </c>
      <c r="G72" s="3">
        <f t="shared" si="9"/>
        <v>22.053858020665</v>
      </c>
    </row>
    <row r="73" spans="1:8" x14ac:dyDescent="0.25">
      <c r="A73" s="9"/>
      <c r="B73" s="3">
        <v>310.97219799999999</v>
      </c>
      <c r="C73" s="3">
        <v>399.99908399999998</v>
      </c>
      <c r="D73" s="3">
        <f t="shared" si="8"/>
        <v>22.6828810397427</v>
      </c>
      <c r="E73" s="3">
        <v>-331.99468999999999</v>
      </c>
      <c r="F73" s="3">
        <v>399.990387</v>
      </c>
      <c r="G73" s="3">
        <f t="shared" si="9"/>
        <v>21.952499970602201</v>
      </c>
    </row>
    <row r="74" spans="1:8" x14ac:dyDescent="0.25">
      <c r="A74" s="9"/>
      <c r="B74" s="3">
        <v>391.59802200000001</v>
      </c>
      <c r="C74" s="3">
        <v>450.00427200000001</v>
      </c>
      <c r="D74" s="3">
        <f t="shared" si="8"/>
        <v>22.7403105837837</v>
      </c>
      <c r="E74" s="3">
        <v>-413.34942599999999</v>
      </c>
      <c r="F74" s="3">
        <v>449.995361</v>
      </c>
      <c r="G74" s="3">
        <f t="shared" si="9"/>
        <v>22.133462913003701</v>
      </c>
    </row>
    <row r="75" spans="1:8" x14ac:dyDescent="0.25">
      <c r="A75" s="9"/>
      <c r="B75" s="3">
        <v>475.44335899999999</v>
      </c>
      <c r="C75" s="3">
        <v>499.95010400000001</v>
      </c>
      <c r="D75" s="3">
        <f t="shared" si="8"/>
        <v>22.9285858711435</v>
      </c>
      <c r="E75" s="3">
        <v>-493.70898399999999</v>
      </c>
      <c r="F75" s="3">
        <v>499.99069200000002</v>
      </c>
      <c r="G75" s="3">
        <f t="shared" si="9"/>
        <v>22.5022737814183</v>
      </c>
    </row>
    <row r="76" spans="1:8" x14ac:dyDescent="0.25">
      <c r="A76" s="9"/>
      <c r="B76" s="3">
        <v>554.38079800000003</v>
      </c>
      <c r="C76" s="3">
        <v>550.00329599999998</v>
      </c>
      <c r="D76" s="3">
        <f t="shared" si="8"/>
        <v>23.3593741276174</v>
      </c>
      <c r="E76" s="3">
        <v>-577.341858</v>
      </c>
      <c r="F76" s="3">
        <v>549.96392800000001</v>
      </c>
      <c r="G76" s="3">
        <f t="shared" si="9"/>
        <v>22.8885184627024</v>
      </c>
    </row>
    <row r="77" spans="1:8" x14ac:dyDescent="0.25">
      <c r="A77" s="9"/>
      <c r="B77" s="3">
        <v>653.49078399999996</v>
      </c>
      <c r="C77" s="3">
        <v>599.98693800000001</v>
      </c>
      <c r="D77" s="3">
        <f t="shared" si="8"/>
        <v>23.470484892774099</v>
      </c>
      <c r="E77" s="3">
        <v>-665.66839600000003</v>
      </c>
      <c r="F77" s="3">
        <v>599.94805899999994</v>
      </c>
      <c r="G77" s="3">
        <f t="shared" si="9"/>
        <v>23.253304752268601</v>
      </c>
    </row>
    <row r="78" spans="1:8" x14ac:dyDescent="0.25">
      <c r="A78" s="9"/>
      <c r="B78" s="3">
        <v>760.60223399999995</v>
      </c>
      <c r="C78" s="3">
        <v>650.00317399999994</v>
      </c>
      <c r="D78" s="3">
        <f t="shared" si="8"/>
        <v>23.568757014244699</v>
      </c>
      <c r="E78" s="3">
        <v>-765.629639</v>
      </c>
      <c r="F78" s="3">
        <v>649.94915800000001</v>
      </c>
      <c r="G78" s="3">
        <f t="shared" si="9"/>
        <v>23.489296867669101</v>
      </c>
    </row>
    <row r="79" spans="1:8" x14ac:dyDescent="0.25">
      <c r="A79" s="9"/>
      <c r="B79" s="3">
        <v>883.14001499999995</v>
      </c>
      <c r="C79" s="3">
        <v>699.934753</v>
      </c>
      <c r="D79" s="3">
        <f t="shared" si="8"/>
        <v>23.552812568472</v>
      </c>
      <c r="E79" s="3">
        <v>-881.86035200000003</v>
      </c>
      <c r="F79" s="3">
        <v>700.05346699999996</v>
      </c>
      <c r="G79" s="3">
        <f t="shared" si="9"/>
        <v>23.5738926807411</v>
      </c>
    </row>
    <row r="80" spans="1:8" x14ac:dyDescent="0.25">
      <c r="A80" s="9"/>
      <c r="B80" s="3">
        <v>1002.684814</v>
      </c>
      <c r="C80" s="3">
        <v>741.13751200000002</v>
      </c>
      <c r="D80" s="3">
        <f t="shared" si="8"/>
        <v>23.4054274241809</v>
      </c>
      <c r="E80" s="3">
        <v>-984.61035200000003</v>
      </c>
      <c r="F80" s="3">
        <v>739.95977800000003</v>
      </c>
      <c r="G80" s="3">
        <f t="shared" si="9"/>
        <v>23.5817436867694</v>
      </c>
    </row>
    <row r="81" spans="1:8" x14ac:dyDescent="0.25">
      <c r="A81" s="9"/>
      <c r="B81" s="7">
        <f>(C81/D80)^2</f>
        <v>1168.2796744032701</v>
      </c>
      <c r="C81" s="3">
        <v>800</v>
      </c>
      <c r="D81" s="3"/>
      <c r="E81" s="7">
        <f>(F81/G80)^2</f>
        <v>1150.8749695905501</v>
      </c>
      <c r="F81" s="3">
        <v>800</v>
      </c>
      <c r="G81" s="3"/>
    </row>
    <row r="82" spans="1:8" x14ac:dyDescent="0.25">
      <c r="A82" s="9"/>
      <c r="B82" s="3">
        <v>1500</v>
      </c>
      <c r="C82" s="7">
        <f>SQRT(B82)*D80</f>
        <v>906.48830624719096</v>
      </c>
      <c r="D82" s="3"/>
      <c r="E82" s="3">
        <v>1500</v>
      </c>
      <c r="F82" s="7">
        <f>SQRT(E82)*G80</f>
        <v>913.31700573389696</v>
      </c>
      <c r="G82" s="3"/>
      <c r="H82" s="8"/>
    </row>
    <row r="83" spans="1:8" x14ac:dyDescent="0.25">
      <c r="A83" s="9" t="s">
        <v>25</v>
      </c>
      <c r="B83" s="3">
        <v>17.629242000000001</v>
      </c>
      <c r="C83" s="3">
        <v>99.925681999999995</v>
      </c>
      <c r="D83" s="3">
        <f t="shared" ref="D83:D96" si="10">C83/SQRT(B83)</f>
        <v>23.799087257045802</v>
      </c>
      <c r="E83" s="3">
        <v>-17.62208</v>
      </c>
      <c r="F83" s="3">
        <v>99.887473999999997</v>
      </c>
      <c r="G83" s="3">
        <f t="shared" ref="G83:G96" si="11">F83/SQRT(ABS(E83))</f>
        <v>23.794821234252701</v>
      </c>
    </row>
    <row r="84" spans="1:8" x14ac:dyDescent="0.25">
      <c r="A84" s="9"/>
      <c r="B84" s="3">
        <v>43.492446999999999</v>
      </c>
      <c r="C84" s="3">
        <v>149.965439</v>
      </c>
      <c r="D84" s="3">
        <f t="shared" si="10"/>
        <v>22.739675437526401</v>
      </c>
      <c r="E84" s="3">
        <v>-43.005634000000001</v>
      </c>
      <c r="F84" s="3">
        <v>149.94721999999999</v>
      </c>
      <c r="G84" s="3">
        <f t="shared" si="11"/>
        <v>22.865238785396201</v>
      </c>
    </row>
    <row r="85" spans="1:8" x14ac:dyDescent="0.25">
      <c r="A85" s="9"/>
      <c r="B85" s="3">
        <v>82.151488999999998</v>
      </c>
      <c r="C85" s="3">
        <v>199.97560100000001</v>
      </c>
      <c r="D85" s="3">
        <f t="shared" si="10"/>
        <v>22.063240089330101</v>
      </c>
      <c r="E85" s="3">
        <v>-82.080246000000002</v>
      </c>
      <c r="F85" s="3">
        <v>199.992538</v>
      </c>
      <c r="G85" s="3">
        <f t="shared" si="11"/>
        <v>22.0746825663206</v>
      </c>
    </row>
    <row r="86" spans="1:8" x14ac:dyDescent="0.25">
      <c r="A86" s="9"/>
      <c r="B86" s="3">
        <v>134.52560399999999</v>
      </c>
      <c r="C86" s="3">
        <v>250.00105300000001</v>
      </c>
      <c r="D86" s="3">
        <f t="shared" si="10"/>
        <v>21.554569961254199</v>
      </c>
      <c r="E86" s="3">
        <v>-135.50787399999999</v>
      </c>
      <c r="F86" s="3">
        <v>249.97035199999999</v>
      </c>
      <c r="G86" s="3">
        <f t="shared" si="11"/>
        <v>21.473668082199801</v>
      </c>
    </row>
    <row r="87" spans="1:8" x14ac:dyDescent="0.25">
      <c r="A87" s="9"/>
      <c r="B87" s="3">
        <v>199.10575900000001</v>
      </c>
      <c r="C87" s="3">
        <v>299.99224900000002</v>
      </c>
      <c r="D87" s="3">
        <f t="shared" si="10"/>
        <v>21.260238046032701</v>
      </c>
      <c r="E87" s="3">
        <v>-202.73382599999999</v>
      </c>
      <c r="F87" s="3">
        <v>300.00784299999998</v>
      </c>
      <c r="G87" s="3">
        <f t="shared" si="11"/>
        <v>21.070240862760802</v>
      </c>
    </row>
    <row r="88" spans="1:8" x14ac:dyDescent="0.25">
      <c r="A88" s="9"/>
      <c r="B88" s="3">
        <v>275.14389</v>
      </c>
      <c r="C88" s="3">
        <v>349.982056</v>
      </c>
      <c r="D88" s="3">
        <f t="shared" si="10"/>
        <v>21.0991928459284</v>
      </c>
      <c r="E88" s="3">
        <v>-280.153503</v>
      </c>
      <c r="F88" s="3">
        <v>350.00845299999997</v>
      </c>
      <c r="G88" s="3">
        <f t="shared" si="11"/>
        <v>20.911274570369802</v>
      </c>
    </row>
    <row r="89" spans="1:8" x14ac:dyDescent="0.25">
      <c r="A89" s="9"/>
      <c r="B89" s="3">
        <v>369.05261200000001</v>
      </c>
      <c r="C89" s="3">
        <v>399.99325599999997</v>
      </c>
      <c r="D89" s="3">
        <f t="shared" si="10"/>
        <v>20.821332873846998</v>
      </c>
      <c r="E89" s="3">
        <v>-370.598206</v>
      </c>
      <c r="F89" s="3">
        <v>399.96383700000001</v>
      </c>
      <c r="G89" s="3">
        <f t="shared" si="11"/>
        <v>20.776341241125301</v>
      </c>
    </row>
    <row r="90" spans="1:8" x14ac:dyDescent="0.25">
      <c r="A90" s="9"/>
      <c r="B90" s="3">
        <v>467.65405299999998</v>
      </c>
      <c r="C90" s="3">
        <v>449.97674599999999</v>
      </c>
      <c r="D90" s="3">
        <f t="shared" si="10"/>
        <v>20.8078744852066</v>
      </c>
      <c r="E90" s="3">
        <v>-467.89382899999998</v>
      </c>
      <c r="F90" s="3">
        <v>449.95465100000001</v>
      </c>
      <c r="G90" s="3">
        <f t="shared" si="11"/>
        <v>20.801520762072499</v>
      </c>
    </row>
    <row r="91" spans="1:8" x14ac:dyDescent="0.25">
      <c r="A91" s="9"/>
      <c r="B91" s="3">
        <v>565.69341999999995</v>
      </c>
      <c r="C91" s="3">
        <v>499.98989899999998</v>
      </c>
      <c r="D91" s="3">
        <f t="shared" si="10"/>
        <v>21.021837132258401</v>
      </c>
      <c r="E91" s="3">
        <v>-566.91803000000004</v>
      </c>
      <c r="F91" s="3">
        <v>500.007385</v>
      </c>
      <c r="G91" s="3">
        <f t="shared" si="11"/>
        <v>20.9998544264446</v>
      </c>
    </row>
    <row r="92" spans="1:8" x14ac:dyDescent="0.25">
      <c r="A92" s="9"/>
      <c r="B92" s="3">
        <v>654.68450900000005</v>
      </c>
      <c r="C92" s="3">
        <v>549.94628899999998</v>
      </c>
      <c r="D92" s="3">
        <f t="shared" si="10"/>
        <v>21.4933565588228</v>
      </c>
      <c r="E92" s="3">
        <v>-662.362122</v>
      </c>
      <c r="F92" s="3">
        <v>549.98101799999995</v>
      </c>
      <c r="G92" s="3">
        <f t="shared" si="11"/>
        <v>21.3697753242689</v>
      </c>
    </row>
    <row r="93" spans="1:8" x14ac:dyDescent="0.25">
      <c r="A93" s="9"/>
      <c r="B93" s="3">
        <v>758.56658900000002</v>
      </c>
      <c r="C93" s="3">
        <v>599.97442599999999</v>
      </c>
      <c r="D93" s="3">
        <f t="shared" si="10"/>
        <v>21.783912492703301</v>
      </c>
      <c r="E93" s="3">
        <v>-753.28698699999995</v>
      </c>
      <c r="F93" s="3">
        <v>599.940247</v>
      </c>
      <c r="G93" s="3">
        <f t="shared" si="11"/>
        <v>21.8588729091611</v>
      </c>
    </row>
    <row r="94" spans="1:8" x14ac:dyDescent="0.25">
      <c r="A94" s="9"/>
      <c r="B94" s="3">
        <v>882.47820999999999</v>
      </c>
      <c r="C94" s="3">
        <v>649.964294</v>
      </c>
      <c r="D94" s="3">
        <f t="shared" si="10"/>
        <v>21.879505580537899</v>
      </c>
      <c r="E94" s="3">
        <v>-864.12908900000002</v>
      </c>
      <c r="F94" s="3">
        <v>650.02691700000003</v>
      </c>
      <c r="G94" s="3">
        <f t="shared" si="11"/>
        <v>22.112712949073799</v>
      </c>
    </row>
    <row r="95" spans="1:8" x14ac:dyDescent="0.25">
      <c r="A95" s="9"/>
      <c r="B95" s="3">
        <v>1019.559509</v>
      </c>
      <c r="C95" s="3">
        <v>699.99383499999999</v>
      </c>
      <c r="D95" s="3">
        <f t="shared" si="10"/>
        <v>21.922391300839301</v>
      </c>
      <c r="E95" s="3">
        <v>-975.193848</v>
      </c>
      <c r="F95" s="3">
        <v>699.99890100000005</v>
      </c>
      <c r="G95" s="3">
        <f t="shared" si="11"/>
        <v>22.415678121971801</v>
      </c>
    </row>
    <row r="96" spans="1:8" x14ac:dyDescent="0.25">
      <c r="A96" s="9"/>
      <c r="B96" s="3">
        <v>1137.410889</v>
      </c>
      <c r="C96" s="3">
        <v>738.60351600000001</v>
      </c>
      <c r="D96" s="3">
        <f t="shared" si="10"/>
        <v>21.900431910238598</v>
      </c>
      <c r="E96" s="3">
        <v>-1069.3549800000001</v>
      </c>
      <c r="F96" s="3">
        <v>737.71051</v>
      </c>
      <c r="G96" s="3">
        <f t="shared" si="11"/>
        <v>22.5592689892222</v>
      </c>
    </row>
    <row r="97" spans="1:8" x14ac:dyDescent="0.25">
      <c r="A97" s="9"/>
      <c r="B97" s="7">
        <f>(C97/D96)^2</f>
        <v>1334.36491457232</v>
      </c>
      <c r="C97" s="3">
        <v>800</v>
      </c>
      <c r="D97" s="3"/>
      <c r="E97" s="7">
        <f>(F97/G96)^2</f>
        <v>1257.56351424728</v>
      </c>
      <c r="F97" s="3">
        <v>800</v>
      </c>
      <c r="G97" s="3"/>
    </row>
    <row r="98" spans="1:8" x14ac:dyDescent="0.25">
      <c r="A98" s="9"/>
      <c r="B98" s="3">
        <v>1500</v>
      </c>
      <c r="C98" s="7">
        <f>SQRT(B98)*D96</f>
        <v>848.20008063103705</v>
      </c>
      <c r="D98" s="3"/>
      <c r="E98" s="3">
        <v>1500</v>
      </c>
      <c r="F98" s="7">
        <f>SQRT(E98)*G96</f>
        <v>873.71673097871098</v>
      </c>
      <c r="G98" s="3"/>
      <c r="H98" s="8"/>
    </row>
    <row r="99" spans="1:8" x14ac:dyDescent="0.25">
      <c r="A99" s="9" t="s">
        <v>26</v>
      </c>
      <c r="B99" s="3">
        <v>19.871701999999999</v>
      </c>
      <c r="C99" s="3">
        <v>99.912903</v>
      </c>
      <c r="D99" s="3">
        <f t="shared" ref="D99:D112" si="12">C99/SQRT(B99)</f>
        <v>22.413209203455999</v>
      </c>
      <c r="E99" s="3">
        <v>-20.057161000000001</v>
      </c>
      <c r="F99" s="3">
        <v>99.890686000000002</v>
      </c>
      <c r="G99" s="3">
        <f t="shared" ref="G99:G112" si="13">F99/SQRT(ABS(E99))</f>
        <v>22.304385638366998</v>
      </c>
    </row>
    <row r="100" spans="1:8" x14ac:dyDescent="0.25">
      <c r="A100" s="9"/>
      <c r="B100" s="3">
        <v>48.985160999999998</v>
      </c>
      <c r="C100" s="3">
        <v>149.96099899999999</v>
      </c>
      <c r="D100" s="3">
        <f t="shared" si="12"/>
        <v>21.4262444297553</v>
      </c>
      <c r="E100" s="3">
        <v>-49.805835999999999</v>
      </c>
      <c r="F100" s="3">
        <v>149.97302199999999</v>
      </c>
      <c r="G100" s="3">
        <f t="shared" si="13"/>
        <v>21.2506894941505</v>
      </c>
    </row>
    <row r="101" spans="1:8" x14ac:dyDescent="0.25">
      <c r="A101" s="9"/>
      <c r="B101" s="3">
        <v>93.013664000000006</v>
      </c>
      <c r="C101" s="3">
        <v>199.99934400000001</v>
      </c>
      <c r="D101" s="3">
        <f t="shared" si="12"/>
        <v>20.737442504947602</v>
      </c>
      <c r="E101" s="3">
        <v>-94.014458000000005</v>
      </c>
      <c r="F101" s="3">
        <v>199.99423200000001</v>
      </c>
      <c r="G101" s="3">
        <f t="shared" si="13"/>
        <v>20.626243816470101</v>
      </c>
    </row>
    <row r="102" spans="1:8" x14ac:dyDescent="0.25">
      <c r="A102" s="9"/>
      <c r="B102" s="3">
        <v>153.241333</v>
      </c>
      <c r="C102" s="3">
        <v>250.01713599999999</v>
      </c>
      <c r="D102" s="3">
        <f t="shared" si="12"/>
        <v>20.196765144652399</v>
      </c>
      <c r="E102" s="3">
        <v>-154.897141</v>
      </c>
      <c r="F102" s="3">
        <v>249.98440600000001</v>
      </c>
      <c r="G102" s="3">
        <f t="shared" si="13"/>
        <v>20.0858963535734</v>
      </c>
    </row>
    <row r="103" spans="1:8" x14ac:dyDescent="0.25">
      <c r="A103" s="9"/>
      <c r="B103" s="3">
        <v>223.03173799999999</v>
      </c>
      <c r="C103" s="3">
        <v>300.00521900000001</v>
      </c>
      <c r="D103" s="3">
        <f t="shared" si="12"/>
        <v>20.088405926630099</v>
      </c>
      <c r="E103" s="3">
        <v>-232.97100800000001</v>
      </c>
      <c r="F103" s="3">
        <v>300.01052900000002</v>
      </c>
      <c r="G103" s="3">
        <f t="shared" si="13"/>
        <v>19.655566141212599</v>
      </c>
    </row>
    <row r="104" spans="1:8" x14ac:dyDescent="0.25">
      <c r="A104" s="9"/>
      <c r="B104" s="3">
        <v>306.00012199999998</v>
      </c>
      <c r="C104" s="3">
        <v>350.007813</v>
      </c>
      <c r="D104" s="3">
        <f t="shared" si="12"/>
        <v>20.008610917463699</v>
      </c>
      <c r="E104" s="3">
        <v>-322.00692700000002</v>
      </c>
      <c r="F104" s="3">
        <v>350.00060999999999</v>
      </c>
      <c r="G104" s="3">
        <f t="shared" si="13"/>
        <v>19.5045616400526</v>
      </c>
    </row>
    <row r="105" spans="1:8" x14ac:dyDescent="0.25">
      <c r="A105" s="9"/>
      <c r="B105" s="3">
        <v>408.70697000000001</v>
      </c>
      <c r="C105" s="3">
        <v>399.98867799999999</v>
      </c>
      <c r="D105" s="3">
        <f t="shared" si="12"/>
        <v>19.785256110977102</v>
      </c>
      <c r="E105" s="3">
        <v>-426.73556500000001</v>
      </c>
      <c r="F105" s="3">
        <v>399.970551</v>
      </c>
      <c r="G105" s="3">
        <f t="shared" si="13"/>
        <v>19.3619278139704</v>
      </c>
    </row>
    <row r="106" spans="1:8" x14ac:dyDescent="0.25">
      <c r="A106" s="9"/>
      <c r="B106" s="3">
        <v>525.58898899999997</v>
      </c>
      <c r="C106" s="3">
        <v>449.95541400000002</v>
      </c>
      <c r="D106" s="3">
        <f t="shared" si="12"/>
        <v>19.626657899892201</v>
      </c>
      <c r="E106" s="3">
        <v>-540.32507299999997</v>
      </c>
      <c r="F106" s="3">
        <v>450.00836199999998</v>
      </c>
      <c r="G106" s="3">
        <f t="shared" si="13"/>
        <v>19.359450381827202</v>
      </c>
    </row>
    <row r="107" spans="1:8" x14ac:dyDescent="0.25">
      <c r="A107" s="9"/>
      <c r="B107" s="3">
        <v>648.36328100000003</v>
      </c>
      <c r="C107" s="3">
        <v>499.98474099999999</v>
      </c>
      <c r="D107" s="3">
        <f t="shared" si="12"/>
        <v>19.6357522878262</v>
      </c>
      <c r="E107" s="3">
        <v>-643.26971400000002</v>
      </c>
      <c r="F107" s="3">
        <v>499.95803799999999</v>
      </c>
      <c r="G107" s="3">
        <f t="shared" si="13"/>
        <v>19.712286505289701</v>
      </c>
    </row>
    <row r="108" spans="1:8" x14ac:dyDescent="0.25">
      <c r="A108" s="9"/>
      <c r="B108" s="3">
        <v>762.668091</v>
      </c>
      <c r="C108" s="3">
        <v>550.00390600000003</v>
      </c>
      <c r="D108" s="3">
        <f t="shared" si="12"/>
        <v>19.915810510909399</v>
      </c>
      <c r="E108" s="3">
        <v>-754.83807400000001</v>
      </c>
      <c r="F108" s="3">
        <v>549.95263699999998</v>
      </c>
      <c r="G108" s="3">
        <f t="shared" si="13"/>
        <v>20.0169723786139</v>
      </c>
    </row>
    <row r="109" spans="1:8" x14ac:dyDescent="0.25">
      <c r="A109" s="9"/>
      <c r="B109" s="3">
        <v>895.23895300000004</v>
      </c>
      <c r="C109" s="3">
        <v>599.92224099999999</v>
      </c>
      <c r="D109" s="3">
        <f t="shared" si="12"/>
        <v>20.050512486863699</v>
      </c>
      <c r="E109" s="3">
        <v>-879.464294</v>
      </c>
      <c r="F109" s="3">
        <v>600.01043700000002</v>
      </c>
      <c r="G109" s="3">
        <f t="shared" si="13"/>
        <v>20.232506980900201</v>
      </c>
    </row>
    <row r="110" spans="1:8" x14ac:dyDescent="0.25">
      <c r="A110" s="9"/>
      <c r="B110" s="3">
        <v>1035.444336</v>
      </c>
      <c r="C110" s="3">
        <v>649.98028599999998</v>
      </c>
      <c r="D110" s="3">
        <f t="shared" si="12"/>
        <v>20.199322643408301</v>
      </c>
      <c r="E110" s="3">
        <v>-995.65014599999995</v>
      </c>
      <c r="F110" s="3">
        <v>649.98388699999998</v>
      </c>
      <c r="G110" s="3">
        <f t="shared" si="13"/>
        <v>20.599145717891901</v>
      </c>
    </row>
    <row r="111" spans="1:8" x14ac:dyDescent="0.25">
      <c r="A111" s="9"/>
      <c r="B111" s="3">
        <v>1185.5546879999999</v>
      </c>
      <c r="C111" s="3">
        <v>699.96313499999997</v>
      </c>
      <c r="D111" s="3">
        <f t="shared" si="12"/>
        <v>20.328923029224601</v>
      </c>
      <c r="E111" s="3">
        <v>-1122.9995120000001</v>
      </c>
      <c r="F111" s="3">
        <v>700.05969200000004</v>
      </c>
      <c r="G111" s="3">
        <f t="shared" si="13"/>
        <v>20.8903294385448</v>
      </c>
    </row>
    <row r="112" spans="1:8" x14ac:dyDescent="0.25">
      <c r="A112" s="9"/>
      <c r="B112" s="3">
        <v>1306.0634769999999</v>
      </c>
      <c r="C112" s="3">
        <v>736.68737799999997</v>
      </c>
      <c r="D112" s="3">
        <f t="shared" si="12"/>
        <v>20.384548022968399</v>
      </c>
      <c r="E112" s="3">
        <v>-1236.021851</v>
      </c>
      <c r="F112" s="3">
        <v>737.88812299999995</v>
      </c>
      <c r="G112" s="3">
        <f t="shared" si="13"/>
        <v>20.9883088218326</v>
      </c>
    </row>
    <row r="113" spans="1:8" x14ac:dyDescent="0.25">
      <c r="A113" s="9"/>
      <c r="B113" s="7">
        <f>(C113/D112)^2</f>
        <v>1540.2024185155899</v>
      </c>
      <c r="C113" s="3">
        <v>800</v>
      </c>
      <c r="D113" s="3"/>
      <c r="E113" s="7">
        <f>(F113/G112)^2</f>
        <v>1452.86440061847</v>
      </c>
      <c r="F113" s="3">
        <v>800</v>
      </c>
      <c r="G113" s="3"/>
    </row>
    <row r="114" spans="1:8" x14ac:dyDescent="0.25">
      <c r="A114" s="9"/>
      <c r="B114" s="3">
        <v>1500</v>
      </c>
      <c r="C114" s="7">
        <f>SQRT(B114)*D112</f>
        <v>789.49015012921996</v>
      </c>
      <c r="D114" s="3"/>
      <c r="E114" s="3">
        <v>1500</v>
      </c>
      <c r="F114" s="7">
        <f>SQRT(E114)*G112</f>
        <v>812.87370532015905</v>
      </c>
      <c r="G114" s="3"/>
      <c r="H114" s="8"/>
    </row>
    <row r="115" spans="1:8" x14ac:dyDescent="0.25">
      <c r="A115" s="9" t="s">
        <v>27</v>
      </c>
      <c r="B115" s="3">
        <v>23.515035999999998</v>
      </c>
      <c r="C115" s="3">
        <v>99.927383000000006</v>
      </c>
      <c r="D115" s="3">
        <f t="shared" ref="D115:D128" si="14">C115/SQRT(B115)</f>
        <v>20.606853796580399</v>
      </c>
      <c r="E115" s="3">
        <v>-23.401871</v>
      </c>
      <c r="F115" s="3">
        <v>99.910606000000001</v>
      </c>
      <c r="G115" s="3">
        <f t="shared" ref="G115:G128" si="15">F115/SQRT(ABS(E115))</f>
        <v>20.653150161566</v>
      </c>
    </row>
    <row r="116" spans="1:8" x14ac:dyDescent="0.25">
      <c r="A116" s="9"/>
      <c r="B116" s="3">
        <v>58.597237</v>
      </c>
      <c r="C116" s="3">
        <v>149.96293600000001</v>
      </c>
      <c r="D116" s="3">
        <f t="shared" si="14"/>
        <v>19.590493000768198</v>
      </c>
      <c r="E116" s="3">
        <v>-57.63203</v>
      </c>
      <c r="F116" s="3">
        <v>149.95867899999999</v>
      </c>
      <c r="G116" s="3">
        <f t="shared" si="15"/>
        <v>19.753299447844299</v>
      </c>
    </row>
    <row r="117" spans="1:8" x14ac:dyDescent="0.25">
      <c r="A117" s="9"/>
      <c r="B117" s="3">
        <v>109.065353</v>
      </c>
      <c r="C117" s="3">
        <v>199.98608400000001</v>
      </c>
      <c r="D117" s="3">
        <f t="shared" si="14"/>
        <v>19.1494529462618</v>
      </c>
      <c r="E117" s="3">
        <v>-107.07856</v>
      </c>
      <c r="F117" s="3">
        <v>200.007385</v>
      </c>
      <c r="G117" s="3">
        <f t="shared" si="15"/>
        <v>19.328349526417099</v>
      </c>
    </row>
    <row r="118" spans="1:8" x14ac:dyDescent="0.25">
      <c r="A118" s="9"/>
      <c r="B118" s="3">
        <v>177.593704</v>
      </c>
      <c r="C118" s="3">
        <v>249.97995</v>
      </c>
      <c r="D118" s="3">
        <f t="shared" si="14"/>
        <v>18.758210031119599</v>
      </c>
      <c r="E118" s="3">
        <v>-174.828079</v>
      </c>
      <c r="F118" s="3">
        <v>250.004898</v>
      </c>
      <c r="G118" s="3">
        <f t="shared" si="15"/>
        <v>18.907883793171401</v>
      </c>
    </row>
    <row r="119" spans="1:8" x14ac:dyDescent="0.25">
      <c r="A119" s="9"/>
      <c r="B119" s="3">
        <v>261.19293199999998</v>
      </c>
      <c r="C119" s="3">
        <v>299.99096700000001</v>
      </c>
      <c r="D119" s="3">
        <f t="shared" si="14"/>
        <v>18.562115370126701</v>
      </c>
      <c r="E119" s="3">
        <v>-256.99340799999999</v>
      </c>
      <c r="F119" s="3">
        <v>299.97161899999998</v>
      </c>
      <c r="G119" s="3">
        <f t="shared" si="15"/>
        <v>18.711955468962302</v>
      </c>
    </row>
    <row r="120" spans="1:8" x14ac:dyDescent="0.25">
      <c r="A120" s="9"/>
      <c r="B120" s="3">
        <v>361.91787699999998</v>
      </c>
      <c r="C120" s="3">
        <v>349.98931900000002</v>
      </c>
      <c r="D120" s="3">
        <f t="shared" si="14"/>
        <v>18.397117107297401</v>
      </c>
      <c r="E120" s="3">
        <v>-353.586884</v>
      </c>
      <c r="F120" s="3">
        <v>349.99319500000001</v>
      </c>
      <c r="G120" s="3">
        <f t="shared" si="15"/>
        <v>18.612792121189599</v>
      </c>
    </row>
    <row r="121" spans="1:8" x14ac:dyDescent="0.25">
      <c r="A121" s="9"/>
      <c r="B121" s="3">
        <v>491.23602299999999</v>
      </c>
      <c r="C121" s="3">
        <v>399.97668499999997</v>
      </c>
      <c r="D121" s="3">
        <f t="shared" si="14"/>
        <v>18.046358196835602</v>
      </c>
      <c r="E121" s="3">
        <v>-479.65103099999999</v>
      </c>
      <c r="F121" s="3">
        <v>399.95715300000001</v>
      </c>
      <c r="G121" s="3">
        <f t="shared" si="15"/>
        <v>18.262102546960801</v>
      </c>
    </row>
    <row r="122" spans="1:8" x14ac:dyDescent="0.25">
      <c r="A122" s="9"/>
      <c r="B122" s="3">
        <v>638.67816200000004</v>
      </c>
      <c r="C122" s="3">
        <v>449.97967499999999</v>
      </c>
      <c r="D122" s="3">
        <f t="shared" si="14"/>
        <v>17.8054053179801</v>
      </c>
      <c r="E122" s="3">
        <v>-620.61908000000005</v>
      </c>
      <c r="F122" s="3">
        <v>449.98962399999999</v>
      </c>
      <c r="G122" s="3">
        <f t="shared" si="15"/>
        <v>18.063002340586699</v>
      </c>
    </row>
    <row r="123" spans="1:8" x14ac:dyDescent="0.25">
      <c r="A123" s="9"/>
      <c r="B123" s="3">
        <v>781.57794200000001</v>
      </c>
      <c r="C123" s="3">
        <v>499.96069299999999</v>
      </c>
      <c r="D123" s="3">
        <f t="shared" si="14"/>
        <v>17.8833845075761</v>
      </c>
      <c r="E123" s="3">
        <v>-777.21405000000004</v>
      </c>
      <c r="F123" s="3">
        <v>500.00436400000001</v>
      </c>
      <c r="G123" s="3">
        <f t="shared" si="15"/>
        <v>17.935086408751001</v>
      </c>
    </row>
    <row r="124" spans="1:8" x14ac:dyDescent="0.25">
      <c r="A124" s="9"/>
      <c r="B124" s="3">
        <v>920.77233899999999</v>
      </c>
      <c r="C124" s="3">
        <v>549.97589100000005</v>
      </c>
      <c r="D124" s="3">
        <f t="shared" si="14"/>
        <v>18.124561989157701</v>
      </c>
      <c r="E124" s="3">
        <v>-945.19494599999996</v>
      </c>
      <c r="F124" s="3">
        <v>549.96215800000004</v>
      </c>
      <c r="G124" s="3">
        <f t="shared" si="15"/>
        <v>17.888425312101202</v>
      </c>
    </row>
    <row r="125" spans="1:8" x14ac:dyDescent="0.25">
      <c r="A125" s="9"/>
      <c r="B125" s="3">
        <v>1068.8895259999999</v>
      </c>
      <c r="C125" s="3">
        <v>599.95111099999997</v>
      </c>
      <c r="D125" s="3">
        <f t="shared" si="14"/>
        <v>18.350565455566301</v>
      </c>
      <c r="E125" s="3">
        <v>-1094.982422</v>
      </c>
      <c r="F125" s="3">
        <v>599.92639199999996</v>
      </c>
      <c r="G125" s="3">
        <f t="shared" si="15"/>
        <v>18.129857650084901</v>
      </c>
    </row>
    <row r="126" spans="1:8" x14ac:dyDescent="0.25">
      <c r="A126" s="9"/>
      <c r="B126" s="3">
        <v>1226.119629</v>
      </c>
      <c r="C126" s="3">
        <v>649.93457000000001</v>
      </c>
      <c r="D126" s="3">
        <f t="shared" si="14"/>
        <v>18.561078826201999</v>
      </c>
      <c r="E126" s="3">
        <v>-1229.193726</v>
      </c>
      <c r="F126" s="3">
        <v>649.99993900000004</v>
      </c>
      <c r="G126" s="3">
        <f t="shared" si="15"/>
        <v>18.539719044198002</v>
      </c>
    </row>
    <row r="127" spans="1:8" x14ac:dyDescent="0.25">
      <c r="A127" s="9"/>
      <c r="B127" s="3">
        <v>1406.8808590000001</v>
      </c>
      <c r="C127" s="3">
        <v>699.97808799999996</v>
      </c>
      <c r="D127" s="3">
        <f t="shared" si="14"/>
        <v>18.661896851376</v>
      </c>
      <c r="E127" s="3">
        <v>-1387.703857</v>
      </c>
      <c r="F127" s="3">
        <v>699.91235400000005</v>
      </c>
      <c r="G127" s="3">
        <f t="shared" si="15"/>
        <v>18.788636380475101</v>
      </c>
    </row>
    <row r="128" spans="1:8" x14ac:dyDescent="0.25">
      <c r="A128" s="9"/>
      <c r="B128" s="3">
        <v>1563.0802000000001</v>
      </c>
      <c r="C128" s="3">
        <v>737.419983</v>
      </c>
      <c r="D128" s="3">
        <f t="shared" si="14"/>
        <v>18.651951232764599</v>
      </c>
      <c r="E128" s="3">
        <v>-1541.028687</v>
      </c>
      <c r="F128" s="3">
        <v>737.78747599999997</v>
      </c>
      <c r="G128" s="3">
        <f t="shared" si="15"/>
        <v>18.794289707558502</v>
      </c>
    </row>
    <row r="129" spans="1:8" x14ac:dyDescent="0.25">
      <c r="A129" s="9"/>
      <c r="B129" s="7">
        <f>(C129/D128)^2</f>
        <v>1839.6340162740901</v>
      </c>
      <c r="C129" s="3">
        <v>800</v>
      </c>
      <c r="D129" s="3"/>
      <c r="E129" s="7">
        <f>(F129/G128)^2</f>
        <v>1811.8746125912301</v>
      </c>
      <c r="F129" s="3">
        <v>800</v>
      </c>
      <c r="G129" s="3"/>
    </row>
    <row r="130" spans="1:8" x14ac:dyDescent="0.25">
      <c r="A130" s="9"/>
      <c r="B130" s="3">
        <v>1500</v>
      </c>
      <c r="C130" s="7">
        <f>SQRT(B130)*D128</f>
        <v>722.386964987704</v>
      </c>
      <c r="D130" s="3"/>
      <c r="E130" s="3">
        <v>1500</v>
      </c>
      <c r="F130" s="7">
        <f>SQRT(E130)*G128</f>
        <v>727.89971041171395</v>
      </c>
      <c r="G130" s="3"/>
      <c r="H130" s="8"/>
    </row>
  </sheetData>
  <mergeCells count="8">
    <mergeCell ref="A83:A98"/>
    <mergeCell ref="A99:A114"/>
    <mergeCell ref="A115:A130"/>
    <mergeCell ref="A2:A17"/>
    <mergeCell ref="A18:A33"/>
    <mergeCell ref="A34:A49"/>
    <mergeCell ref="A50:A65"/>
    <mergeCell ref="A67:A82"/>
  </mergeCells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L25" sqref="L25"/>
    </sheetView>
  </sheetViews>
  <sheetFormatPr defaultColWidth="9" defaultRowHeight="14" x14ac:dyDescent="0.25"/>
  <cols>
    <col min="1" max="6" width="12.6328125" customWidth="1"/>
  </cols>
  <sheetData>
    <row r="1" spans="1:6" x14ac:dyDescent="0.25">
      <c r="A1" s="1" t="s">
        <v>28</v>
      </c>
      <c r="B1" s="1" t="s">
        <v>29</v>
      </c>
      <c r="C1" s="1" t="s">
        <v>30</v>
      </c>
      <c r="D1" s="2" t="s">
        <v>31</v>
      </c>
    </row>
    <row r="2" spans="1:6" x14ac:dyDescent="0.25">
      <c r="A2" s="1" t="s">
        <v>32</v>
      </c>
      <c r="B2" s="1" t="s">
        <v>7</v>
      </c>
      <c r="C2" s="1" t="s">
        <v>33</v>
      </c>
      <c r="D2" s="1" t="s">
        <v>34</v>
      </c>
      <c r="E2" s="1" t="s">
        <v>35</v>
      </c>
      <c r="F2" s="1" t="s">
        <v>36</v>
      </c>
    </row>
    <row r="3" spans="1:6" x14ac:dyDescent="0.25">
      <c r="A3" s="10" t="s">
        <v>20</v>
      </c>
      <c r="B3" s="3">
        <v>100</v>
      </c>
      <c r="C3" s="3">
        <v>16.2470417</v>
      </c>
      <c r="D3" s="3">
        <v>16.406774500000001</v>
      </c>
      <c r="E3">
        <v>15.842473</v>
      </c>
      <c r="F3" s="3">
        <v>16.1185036</v>
      </c>
    </row>
    <row r="4" spans="1:6" x14ac:dyDescent="0.25">
      <c r="A4" s="10"/>
      <c r="B4" s="3">
        <v>200</v>
      </c>
      <c r="C4" s="3">
        <v>77.267387400000004</v>
      </c>
      <c r="D4" s="3">
        <v>77.641937299999995</v>
      </c>
      <c r="E4" s="3">
        <v>76.197357199999999</v>
      </c>
      <c r="F4" s="3">
        <v>76.318695099999999</v>
      </c>
    </row>
    <row r="5" spans="1:6" x14ac:dyDescent="0.25">
      <c r="A5" s="10"/>
      <c r="B5" s="3">
        <v>300</v>
      </c>
      <c r="C5" s="3">
        <v>191.91123999999999</v>
      </c>
      <c r="D5" s="3">
        <v>193.15469400000001</v>
      </c>
      <c r="E5" s="3">
        <v>187.60484299999999</v>
      </c>
      <c r="F5" s="3">
        <v>189.412521</v>
      </c>
    </row>
    <row r="6" spans="1:6" x14ac:dyDescent="0.25">
      <c r="A6" s="10" t="s">
        <v>21</v>
      </c>
      <c r="B6" s="3">
        <v>100</v>
      </c>
      <c r="C6" s="3">
        <v>19.371727</v>
      </c>
      <c r="D6" s="4">
        <v>19.429893499999999</v>
      </c>
      <c r="E6" s="3">
        <v>19.2021503</v>
      </c>
      <c r="F6" s="3">
        <v>19.280075100000001</v>
      </c>
    </row>
    <row r="7" spans="1:6" x14ac:dyDescent="0.25">
      <c r="A7" s="10"/>
      <c r="B7" s="3">
        <v>200</v>
      </c>
      <c r="C7" s="3">
        <v>90.711570699999996</v>
      </c>
      <c r="D7" s="3">
        <v>90.840889000000004</v>
      </c>
      <c r="E7" s="3">
        <v>90.055503799999997</v>
      </c>
      <c r="F7" s="3">
        <v>90.9416504</v>
      </c>
    </row>
    <row r="8" spans="1:6" x14ac:dyDescent="0.25">
      <c r="A8" s="10"/>
      <c r="B8" s="3">
        <v>300</v>
      </c>
      <c r="C8" s="3">
        <v>221.99061599999999</v>
      </c>
      <c r="D8" s="3">
        <v>223.74438499999999</v>
      </c>
      <c r="E8" s="3">
        <v>220.29864499999999</v>
      </c>
      <c r="F8" s="3">
        <v>222.639679</v>
      </c>
    </row>
    <row r="9" spans="1:6" x14ac:dyDescent="0.25">
      <c r="A9" s="10" t="s">
        <v>22</v>
      </c>
      <c r="B9" s="3">
        <v>100</v>
      </c>
      <c r="C9" s="3">
        <v>20.7483845</v>
      </c>
      <c r="D9" s="3">
        <v>20.766809500000001</v>
      </c>
      <c r="E9" s="3">
        <v>20.643598600000001</v>
      </c>
      <c r="F9" s="3">
        <v>20.627542500000001</v>
      </c>
    </row>
    <row r="10" spans="1:6" x14ac:dyDescent="0.25">
      <c r="A10" s="10"/>
      <c r="B10" s="3">
        <v>200</v>
      </c>
      <c r="C10" s="5">
        <v>98.424293500000005</v>
      </c>
      <c r="D10" s="5">
        <v>97.930969200000007</v>
      </c>
      <c r="E10" s="3">
        <v>98.086036699999994</v>
      </c>
      <c r="F10" s="3">
        <v>98.162056000000007</v>
      </c>
    </row>
    <row r="11" spans="1:6" x14ac:dyDescent="0.25">
      <c r="A11" s="10"/>
      <c r="B11" s="3">
        <v>300</v>
      </c>
      <c r="C11" s="5">
        <v>240.544937</v>
      </c>
      <c r="D11" s="5">
        <v>240.45590200000001</v>
      </c>
      <c r="E11" s="3">
        <v>240.615723</v>
      </c>
      <c r="F11" s="3">
        <v>240.48263499999999</v>
      </c>
    </row>
    <row r="12" spans="1:6" x14ac:dyDescent="0.25">
      <c r="A12" s="10" t="s">
        <v>23</v>
      </c>
      <c r="B12" s="3">
        <v>100</v>
      </c>
      <c r="C12" s="5">
        <v>23.5719013</v>
      </c>
      <c r="D12" s="5">
        <v>23.5207443</v>
      </c>
      <c r="E12" s="3">
        <v>23.4764214</v>
      </c>
      <c r="F12" s="3">
        <v>23.570125600000001</v>
      </c>
    </row>
    <row r="13" spans="1:6" x14ac:dyDescent="0.25">
      <c r="A13" s="10"/>
      <c r="B13" s="3">
        <v>200</v>
      </c>
      <c r="C13" s="5">
        <v>112.963409</v>
      </c>
      <c r="D13" s="5">
        <v>112.46882600000001</v>
      </c>
      <c r="E13" s="3">
        <v>112.401253</v>
      </c>
      <c r="F13" s="3">
        <v>112.837379</v>
      </c>
    </row>
    <row r="14" spans="1:6" x14ac:dyDescent="0.25">
      <c r="A14" s="10"/>
      <c r="B14" s="3">
        <v>300</v>
      </c>
      <c r="C14" s="5">
        <v>273.66976899999997</v>
      </c>
      <c r="D14" s="5">
        <v>272.87966899999998</v>
      </c>
      <c r="E14" s="3">
        <v>273.08642600000002</v>
      </c>
      <c r="F14" s="3">
        <v>272.88445999999999</v>
      </c>
    </row>
    <row r="15" spans="1:6" x14ac:dyDescent="0.25">
      <c r="A15" s="10" t="s">
        <v>24</v>
      </c>
      <c r="B15" s="3">
        <v>100</v>
      </c>
      <c r="C15" s="3">
        <v>15.0410757</v>
      </c>
      <c r="D15" s="3">
        <v>15.198637</v>
      </c>
      <c r="E15" s="3">
        <v>14.590976700000001</v>
      </c>
      <c r="F15" s="3">
        <v>14.975334200000001</v>
      </c>
    </row>
    <row r="16" spans="1:6" x14ac:dyDescent="0.25">
      <c r="A16" s="10"/>
      <c r="B16" s="3">
        <v>200</v>
      </c>
      <c r="C16" s="3">
        <v>72.585166900000004</v>
      </c>
      <c r="D16" s="3">
        <v>72.899406400000004</v>
      </c>
      <c r="E16" s="3">
        <v>70.517005900000001</v>
      </c>
      <c r="F16" s="3">
        <v>71.620208700000006</v>
      </c>
    </row>
    <row r="17" spans="1:6" x14ac:dyDescent="0.25">
      <c r="A17" s="10"/>
      <c r="B17" s="3">
        <v>300</v>
      </c>
      <c r="C17" s="3">
        <v>179.98835800000001</v>
      </c>
      <c r="D17" s="3">
        <v>184.33227500000001</v>
      </c>
      <c r="E17" s="3">
        <v>173.254807</v>
      </c>
      <c r="F17" s="3">
        <v>176.75848400000001</v>
      </c>
    </row>
    <row r="18" spans="1:6" x14ac:dyDescent="0.25">
      <c r="A18" s="10" t="s">
        <v>25</v>
      </c>
      <c r="B18" s="3">
        <v>100</v>
      </c>
      <c r="C18" s="3">
        <v>16.984092700000001</v>
      </c>
      <c r="D18" s="3">
        <v>17.063303000000001</v>
      </c>
      <c r="E18" s="3">
        <v>16.5503654</v>
      </c>
      <c r="F18" s="3">
        <v>16.827522299999998</v>
      </c>
    </row>
    <row r="19" spans="1:6" x14ac:dyDescent="0.25">
      <c r="A19" s="10"/>
      <c r="B19" s="3">
        <v>200</v>
      </c>
      <c r="C19" s="3">
        <v>81.531272900000005</v>
      </c>
      <c r="D19" s="3">
        <v>81.337364199999996</v>
      </c>
      <c r="E19" s="3">
        <v>78.587158200000005</v>
      </c>
      <c r="F19" s="3">
        <v>80.614326500000004</v>
      </c>
    </row>
    <row r="20" spans="1:6" x14ac:dyDescent="0.25">
      <c r="A20" s="10"/>
      <c r="B20" s="3">
        <v>300</v>
      </c>
      <c r="C20" s="3">
        <v>202.82583600000001</v>
      </c>
      <c r="D20" s="3">
        <v>202.341995</v>
      </c>
      <c r="E20" s="3">
        <v>195.73898299999999</v>
      </c>
      <c r="F20" s="3">
        <v>200.75482199999999</v>
      </c>
    </row>
    <row r="21" spans="1:6" x14ac:dyDescent="0.25">
      <c r="A21" s="10" t="s">
        <v>26</v>
      </c>
      <c r="B21" s="3">
        <v>100</v>
      </c>
      <c r="C21" s="3">
        <v>19.436506300000001</v>
      </c>
      <c r="D21" s="3">
        <v>19.4715767</v>
      </c>
      <c r="E21" s="3">
        <v>19.1225071</v>
      </c>
      <c r="F21" s="3">
        <v>19.303604100000001</v>
      </c>
    </row>
    <row r="22" spans="1:6" x14ac:dyDescent="0.25">
      <c r="A22" s="10"/>
      <c r="B22" s="3">
        <v>200</v>
      </c>
      <c r="C22" s="3">
        <v>93.237174999999993</v>
      </c>
      <c r="D22" s="3">
        <v>92.687225299999994</v>
      </c>
      <c r="E22" s="3">
        <v>90.947418200000001</v>
      </c>
      <c r="F22" s="3">
        <v>92.816284199999998</v>
      </c>
    </row>
    <row r="23" spans="1:6" x14ac:dyDescent="0.25">
      <c r="A23" s="10"/>
      <c r="B23" s="3">
        <v>300</v>
      </c>
      <c r="C23" s="3">
        <v>229.62965399999999</v>
      </c>
      <c r="D23" s="3">
        <v>229.447327</v>
      </c>
      <c r="E23" s="3">
        <v>226.974716</v>
      </c>
      <c r="F23" s="3">
        <v>230.30898999999999</v>
      </c>
    </row>
    <row r="24" spans="1:6" x14ac:dyDescent="0.25">
      <c r="A24" s="10" t="s">
        <v>27</v>
      </c>
      <c r="B24" s="3">
        <v>100</v>
      </c>
      <c r="C24" s="3">
        <v>22.793844199999999</v>
      </c>
      <c r="D24" s="3">
        <v>22.7124004</v>
      </c>
      <c r="E24" s="3">
        <v>22.6396275</v>
      </c>
      <c r="F24" s="3">
        <v>22.644416799999998</v>
      </c>
    </row>
    <row r="25" spans="1:6" x14ac:dyDescent="0.25">
      <c r="A25" s="10"/>
      <c r="B25" s="3">
        <v>200</v>
      </c>
      <c r="C25" s="3">
        <v>109.62793000000001</v>
      </c>
      <c r="D25" s="3">
        <v>109.269165</v>
      </c>
      <c r="E25" s="3">
        <v>107.906868</v>
      </c>
      <c r="F25" s="3">
        <v>109.657715</v>
      </c>
    </row>
    <row r="26" spans="1:6" x14ac:dyDescent="0.25">
      <c r="A26" s="10"/>
      <c r="B26" s="3">
        <v>300</v>
      </c>
      <c r="C26" s="3">
        <v>269.61676</v>
      </c>
      <c r="D26" s="3">
        <v>268.80276500000002</v>
      </c>
      <c r="E26" s="3">
        <v>267.40698200000003</v>
      </c>
      <c r="F26" s="3">
        <v>271.97717299999999</v>
      </c>
    </row>
  </sheetData>
  <mergeCells count="8">
    <mergeCell ref="A18:A20"/>
    <mergeCell ref="A21:A23"/>
    <mergeCell ref="A24:A26"/>
    <mergeCell ref="A3:A5"/>
    <mergeCell ref="A6:A8"/>
    <mergeCell ref="A9:A11"/>
    <mergeCell ref="A12:A14"/>
    <mergeCell ref="A15:A17"/>
  </mergeCells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C959B-9282-4B25-B78F-C489D3ED6F45}">
  <dimension ref="A1:E98"/>
  <sheetViews>
    <sheetView tabSelected="1" workbookViewId="0">
      <selection activeCell="J12" sqref="J12"/>
    </sheetView>
  </sheetViews>
  <sheetFormatPr defaultRowHeight="14" x14ac:dyDescent="0.25"/>
  <cols>
    <col min="1" max="9" width="12.6328125" customWidth="1"/>
  </cols>
  <sheetData>
    <row r="1" spans="1:5" x14ac:dyDescent="0.25">
      <c r="A1" s="11" t="s">
        <v>28</v>
      </c>
      <c r="B1" s="12" t="s">
        <v>37</v>
      </c>
      <c r="C1" s="11" t="s">
        <v>30</v>
      </c>
      <c r="D1" s="13" t="s">
        <v>45</v>
      </c>
    </row>
    <row r="2" spans="1:5" x14ac:dyDescent="0.25">
      <c r="A2" s="3" t="s">
        <v>0</v>
      </c>
      <c r="B2" s="3" t="s">
        <v>13</v>
      </c>
      <c r="C2" s="3" t="s">
        <v>7</v>
      </c>
      <c r="D2" s="3" t="s">
        <v>18</v>
      </c>
      <c r="E2" s="14" t="s">
        <v>39</v>
      </c>
    </row>
    <row r="3" spans="1:5" x14ac:dyDescent="0.25">
      <c r="A3" s="16" t="s">
        <v>46</v>
      </c>
      <c r="B3" s="3">
        <v>15.751341</v>
      </c>
      <c r="C3" s="3">
        <v>99.920119999999997</v>
      </c>
      <c r="D3" s="3">
        <f>C3/SQRT(ABS(B3))</f>
        <v>25.176431892020176</v>
      </c>
      <c r="E3" s="3">
        <v>22.480699999999999</v>
      </c>
    </row>
    <row r="4" spans="1:5" x14ac:dyDescent="0.25">
      <c r="A4" s="9"/>
      <c r="B4" s="3">
        <v>38.213481999999999</v>
      </c>
      <c r="C4" s="3">
        <v>149.962143</v>
      </c>
      <c r="D4" s="3">
        <f t="shared" ref="D4:D16" si="0">C4/SQRT(ABS(B4))</f>
        <v>24.259024430043358</v>
      </c>
      <c r="E4" s="3">
        <v>22.551974999999999</v>
      </c>
    </row>
    <row r="5" spans="1:5" x14ac:dyDescent="0.25">
      <c r="A5" s="9"/>
      <c r="B5" s="3">
        <v>73.053398000000001</v>
      </c>
      <c r="C5" s="3">
        <v>199.96629300000001</v>
      </c>
      <c r="D5" s="3">
        <f t="shared" si="0"/>
        <v>23.395729149907293</v>
      </c>
      <c r="E5" s="3">
        <v>22.602022000000002</v>
      </c>
    </row>
    <row r="6" spans="1:5" x14ac:dyDescent="0.25">
      <c r="A6" s="9"/>
      <c r="B6" s="3">
        <v>120.22101600000001</v>
      </c>
      <c r="C6" s="3">
        <v>250.009613</v>
      </c>
      <c r="D6" s="3">
        <f t="shared" si="0"/>
        <v>22.801662380978488</v>
      </c>
      <c r="E6" s="3">
        <v>22.704742</v>
      </c>
    </row>
    <row r="7" spans="1:5" x14ac:dyDescent="0.25">
      <c r="A7" s="9"/>
      <c r="B7" s="3">
        <v>177.35174599999999</v>
      </c>
      <c r="C7" s="3">
        <v>300.00103799999999</v>
      </c>
      <c r="D7" s="3">
        <f t="shared" si="0"/>
        <v>22.52708631932855</v>
      </c>
      <c r="E7" s="3">
        <v>22.838004999999999</v>
      </c>
    </row>
    <row r="8" spans="1:5" x14ac:dyDescent="0.25">
      <c r="A8" s="9"/>
      <c r="B8" s="3">
        <v>242.33931000000001</v>
      </c>
      <c r="C8" s="3">
        <v>349.99972500000001</v>
      </c>
      <c r="D8" s="3">
        <f t="shared" si="0"/>
        <v>22.483078126538302</v>
      </c>
      <c r="E8" s="3">
        <v>23.050232000000001</v>
      </c>
    </row>
    <row r="9" spans="1:5" x14ac:dyDescent="0.25">
      <c r="A9" s="9"/>
      <c r="B9" s="3">
        <v>320.55957000000001</v>
      </c>
      <c r="C9" s="3">
        <v>399.97772200000003</v>
      </c>
      <c r="D9" s="3">
        <f t="shared" si="0"/>
        <v>22.339910516274458</v>
      </c>
      <c r="E9" s="3">
        <v>23.341087000000002</v>
      </c>
    </row>
    <row r="10" spans="1:5" x14ac:dyDescent="0.25">
      <c r="A10" s="9"/>
      <c r="B10" s="3">
        <v>406.020691</v>
      </c>
      <c r="C10" s="3">
        <v>450.03247099999999</v>
      </c>
      <c r="D10" s="3">
        <f t="shared" si="0"/>
        <v>22.334167421576229</v>
      </c>
      <c r="E10" s="3">
        <v>23.799527999999999</v>
      </c>
    </row>
    <row r="11" spans="1:5" x14ac:dyDescent="0.25">
      <c r="A11" s="9"/>
      <c r="B11" s="3">
        <v>499.48168900000002</v>
      </c>
      <c r="C11" s="3">
        <v>499.992615</v>
      </c>
      <c r="D11" s="3">
        <f t="shared" si="0"/>
        <v>22.37194814119967</v>
      </c>
      <c r="E11" s="3">
        <v>24.402332000000001</v>
      </c>
    </row>
    <row r="12" spans="1:5" x14ac:dyDescent="0.25">
      <c r="A12" s="9"/>
      <c r="B12" s="3">
        <v>597.72308299999997</v>
      </c>
      <c r="C12" s="3">
        <v>549.95642099999998</v>
      </c>
      <c r="D12" s="3">
        <f t="shared" si="0"/>
        <v>22.494599386783459</v>
      </c>
      <c r="E12" s="3">
        <v>25.193549999999998</v>
      </c>
    </row>
    <row r="13" spans="1:5" x14ac:dyDescent="0.25">
      <c r="A13" s="9"/>
      <c r="B13" s="3">
        <v>699.27270499999997</v>
      </c>
      <c r="C13" s="3">
        <v>599.96813999999995</v>
      </c>
      <c r="D13" s="3">
        <f t="shared" si="0"/>
        <v>22.688453819603907</v>
      </c>
      <c r="E13" s="3">
        <v>26.110227999999999</v>
      </c>
    </row>
    <row r="14" spans="1:5" x14ac:dyDescent="0.25">
      <c r="A14" s="9"/>
      <c r="B14" s="3">
        <v>804.861267</v>
      </c>
      <c r="C14" s="3">
        <v>649.959473</v>
      </c>
      <c r="D14" s="3">
        <f t="shared" si="0"/>
        <v>22.910035591438852</v>
      </c>
      <c r="E14" s="3">
        <v>27.148219999999998</v>
      </c>
    </row>
    <row r="15" spans="1:5" x14ac:dyDescent="0.25">
      <c r="A15" s="9"/>
      <c r="B15" s="3">
        <v>932.17449999999997</v>
      </c>
      <c r="C15" s="3">
        <v>699.987122</v>
      </c>
      <c r="D15" s="3">
        <f t="shared" si="0"/>
        <v>22.926694337691785</v>
      </c>
      <c r="E15" s="3">
        <v>28.238679999999999</v>
      </c>
    </row>
    <row r="16" spans="1:5" x14ac:dyDescent="0.25">
      <c r="A16" s="9"/>
      <c r="B16" s="3">
        <v>1038.6311040000001</v>
      </c>
      <c r="C16" s="3">
        <v>742.09942599999999</v>
      </c>
      <c r="D16" s="3">
        <f t="shared" si="0"/>
        <v>23.026685718947721</v>
      </c>
      <c r="E16" s="3">
        <v>28.609646000000001</v>
      </c>
    </row>
    <row r="17" spans="1:5" x14ac:dyDescent="0.25">
      <c r="A17" s="9"/>
      <c r="B17" s="7">
        <f>(C17/D16)^2</f>
        <v>1207.0273391212831</v>
      </c>
      <c r="C17" s="3">
        <v>800</v>
      </c>
      <c r="D17" s="3"/>
      <c r="E17" s="3"/>
    </row>
    <row r="18" spans="1:5" x14ac:dyDescent="0.25">
      <c r="A18" s="9"/>
      <c r="B18" s="3">
        <v>1500</v>
      </c>
      <c r="C18" s="7">
        <f>SQRT(B18)*D16</f>
        <v>891.81970307836684</v>
      </c>
      <c r="D18" s="3"/>
      <c r="E18" s="3"/>
    </row>
    <row r="19" spans="1:5" x14ac:dyDescent="0.25">
      <c r="A19" s="16" t="s">
        <v>46</v>
      </c>
      <c r="B19" s="3">
        <v>15.640760999999999</v>
      </c>
      <c r="C19" s="3">
        <v>99.899131999999994</v>
      </c>
      <c r="D19" s="3">
        <f>C19/SQRT(ABS(B19))</f>
        <v>25.259966767827112</v>
      </c>
      <c r="E19" s="3">
        <v>23.526167000000001</v>
      </c>
    </row>
    <row r="20" spans="1:5" x14ac:dyDescent="0.25">
      <c r="A20" s="9"/>
      <c r="B20" s="3">
        <v>37.984344</v>
      </c>
      <c r="C20" s="3">
        <v>149.97058100000001</v>
      </c>
      <c r="D20" s="3">
        <f t="shared" ref="D20:D32" si="1">C20/SQRT(ABS(B20))</f>
        <v>24.333453985560773</v>
      </c>
      <c r="E20" s="3">
        <v>23.458361</v>
      </c>
    </row>
    <row r="21" spans="1:5" x14ac:dyDescent="0.25">
      <c r="A21" s="9"/>
      <c r="B21" s="3">
        <v>72.404777999999993</v>
      </c>
      <c r="C21" s="3">
        <v>199.98855599999999</v>
      </c>
      <c r="D21" s="3">
        <f t="shared" si="1"/>
        <v>23.50290426047734</v>
      </c>
      <c r="E21" s="3">
        <v>23.417324000000001</v>
      </c>
    </row>
    <row r="22" spans="1:5" x14ac:dyDescent="0.25">
      <c r="A22" s="9"/>
      <c r="B22" s="3">
        <v>119.225311</v>
      </c>
      <c r="C22" s="3">
        <v>249.99073799999999</v>
      </c>
      <c r="D22" s="3">
        <f t="shared" si="1"/>
        <v>22.894949327005737</v>
      </c>
      <c r="E22" s="3">
        <v>23.425436000000001</v>
      </c>
    </row>
    <row r="23" spans="1:5" x14ac:dyDescent="0.25">
      <c r="A23" s="9"/>
      <c r="B23" s="3">
        <v>175.81639100000001</v>
      </c>
      <c r="C23" s="3">
        <v>299.977844</v>
      </c>
      <c r="D23" s="3">
        <f t="shared" si="1"/>
        <v>22.623484633700627</v>
      </c>
      <c r="E23" s="3">
        <v>23.515318000000001</v>
      </c>
    </row>
    <row r="24" spans="1:5" x14ac:dyDescent="0.25">
      <c r="A24" s="9"/>
      <c r="B24" s="3">
        <v>239.88867200000001</v>
      </c>
      <c r="C24" s="3">
        <v>349.99505599999998</v>
      </c>
      <c r="D24" s="3">
        <f t="shared" si="1"/>
        <v>22.597325399984079</v>
      </c>
      <c r="E24" s="3">
        <v>23.654888</v>
      </c>
    </row>
    <row r="25" spans="1:5" x14ac:dyDescent="0.25">
      <c r="A25" s="9"/>
      <c r="B25" s="3">
        <v>316.59631300000001</v>
      </c>
      <c r="C25" s="3">
        <v>399.98541299999999</v>
      </c>
      <c r="D25" s="3">
        <f t="shared" si="1"/>
        <v>22.479737053714885</v>
      </c>
      <c r="E25" s="3">
        <v>23.897141999999999</v>
      </c>
    </row>
    <row r="26" spans="1:5" x14ac:dyDescent="0.25">
      <c r="A26" s="9"/>
      <c r="B26" s="3">
        <v>400.27667200000002</v>
      </c>
      <c r="C26" s="3">
        <v>449.976654</v>
      </c>
      <c r="D26" s="3">
        <f t="shared" si="1"/>
        <v>22.49105573784346</v>
      </c>
      <c r="E26" s="3">
        <v>24.264996</v>
      </c>
    </row>
    <row r="27" spans="1:5" x14ac:dyDescent="0.25">
      <c r="A27" s="9"/>
      <c r="B27" s="3">
        <v>492.02993800000002</v>
      </c>
      <c r="C27" s="3">
        <v>500.00320399999998</v>
      </c>
      <c r="D27" s="3">
        <f t="shared" si="1"/>
        <v>22.541199513180157</v>
      </c>
      <c r="E27" s="3">
        <v>24.794722</v>
      </c>
    </row>
    <row r="28" spans="1:5" x14ac:dyDescent="0.25">
      <c r="A28" s="9"/>
      <c r="B28" s="3">
        <v>589.16760299999999</v>
      </c>
      <c r="C28" s="3">
        <v>549.99780299999998</v>
      </c>
      <c r="D28" s="3">
        <f t="shared" si="1"/>
        <v>22.659041024106987</v>
      </c>
      <c r="E28" s="3">
        <v>25.564798</v>
      </c>
    </row>
    <row r="29" spans="1:5" x14ac:dyDescent="0.25">
      <c r="A29" s="9"/>
      <c r="B29" s="3">
        <v>688.77044699999999</v>
      </c>
      <c r="C29" s="3">
        <v>599.94061299999998</v>
      </c>
      <c r="D29" s="3">
        <f t="shared" si="1"/>
        <v>22.859725454124572</v>
      </c>
      <c r="E29" s="3">
        <v>26.230582999999999</v>
      </c>
    </row>
    <row r="30" spans="1:5" x14ac:dyDescent="0.25">
      <c r="A30" s="9"/>
      <c r="B30" s="3">
        <v>791.01019299999996</v>
      </c>
      <c r="C30" s="3">
        <v>649.95617700000003</v>
      </c>
      <c r="D30" s="3">
        <f t="shared" si="1"/>
        <v>23.109632308456746</v>
      </c>
      <c r="E30" s="3">
        <v>27.147568</v>
      </c>
    </row>
    <row r="31" spans="1:5" x14ac:dyDescent="0.25">
      <c r="A31" s="9"/>
      <c r="B31" s="3">
        <v>870.64178500000003</v>
      </c>
      <c r="C31" s="3">
        <v>699.98034700000005</v>
      </c>
      <c r="D31" s="3">
        <f t="shared" si="1"/>
        <v>23.722807973861059</v>
      </c>
      <c r="E31" s="3">
        <v>27.743697999999998</v>
      </c>
    </row>
    <row r="32" spans="1:5" x14ac:dyDescent="0.25">
      <c r="A32" s="9"/>
      <c r="B32" s="3">
        <v>851.20001200000002</v>
      </c>
      <c r="C32" s="3">
        <v>740.598206</v>
      </c>
      <c r="D32" s="3">
        <f t="shared" si="1"/>
        <v>25.384396640609943</v>
      </c>
      <c r="E32" s="3">
        <v>27.743697999999998</v>
      </c>
    </row>
    <row r="33" spans="1:5" x14ac:dyDescent="0.25">
      <c r="A33" s="9"/>
      <c r="B33" s="7">
        <f>(C33/D32)^2</f>
        <v>993.22189250893621</v>
      </c>
      <c r="C33" s="3">
        <v>800</v>
      </c>
      <c r="D33" s="3"/>
      <c r="E33" s="3"/>
    </row>
    <row r="34" spans="1:5" x14ac:dyDescent="0.25">
      <c r="A34" s="9"/>
      <c r="B34" s="3">
        <v>1500</v>
      </c>
      <c r="C34" s="7">
        <f>SQRT(B34)*D32</f>
        <v>983.13345442605805</v>
      </c>
      <c r="D34" s="3"/>
      <c r="E34" s="3"/>
    </row>
    <row r="35" spans="1:5" x14ac:dyDescent="0.25">
      <c r="A35" s="16" t="s">
        <v>46</v>
      </c>
      <c r="B35" s="3">
        <v>15.477323999999999</v>
      </c>
      <c r="C35" s="3">
        <v>99.931747000000001</v>
      </c>
      <c r="D35" s="3">
        <f>C35/SQRT(ABS(B35))</f>
        <v>25.40127654548575</v>
      </c>
      <c r="E35" s="3">
        <v>24.053877</v>
      </c>
    </row>
    <row r="36" spans="1:5" x14ac:dyDescent="0.25">
      <c r="A36" s="9"/>
      <c r="B36" s="3">
        <v>37.518982000000001</v>
      </c>
      <c r="C36" s="3">
        <v>149.953461</v>
      </c>
      <c r="D36" s="3">
        <f t="shared" ref="D36:D48" si="2">C36/SQRT(ABS(B36))</f>
        <v>24.481102421025657</v>
      </c>
      <c r="E36" s="3">
        <v>23.929853000000001</v>
      </c>
    </row>
    <row r="37" spans="1:5" x14ac:dyDescent="0.25">
      <c r="A37" s="9"/>
      <c r="B37" s="3">
        <v>71.609108000000006</v>
      </c>
      <c r="C37" s="3">
        <v>199.98374899999999</v>
      </c>
      <c r="D37" s="3">
        <f t="shared" si="2"/>
        <v>23.632549359814039</v>
      </c>
      <c r="E37" s="3">
        <v>23.837236000000001</v>
      </c>
    </row>
    <row r="38" spans="1:5" x14ac:dyDescent="0.25">
      <c r="A38" s="9"/>
      <c r="B38" s="3">
        <v>117.671577</v>
      </c>
      <c r="C38" s="3">
        <v>249.98114000000001</v>
      </c>
      <c r="D38" s="3">
        <f t="shared" si="2"/>
        <v>23.044721150451085</v>
      </c>
      <c r="E38" s="3">
        <v>23.785544999999999</v>
      </c>
    </row>
    <row r="39" spans="1:5" x14ac:dyDescent="0.25">
      <c r="A39" s="9"/>
      <c r="B39" s="3">
        <v>172.873245</v>
      </c>
      <c r="C39" s="3">
        <v>299.98535199999998</v>
      </c>
      <c r="D39" s="3">
        <f t="shared" si="2"/>
        <v>22.815823941489878</v>
      </c>
      <c r="E39" s="3">
        <v>23.811098000000001</v>
      </c>
    </row>
    <row r="40" spans="1:5" x14ac:dyDescent="0.25">
      <c r="A40" s="9"/>
      <c r="B40" s="3">
        <v>235.73899800000001</v>
      </c>
      <c r="C40" s="3">
        <v>350.01281699999998</v>
      </c>
      <c r="D40" s="3">
        <f t="shared" si="2"/>
        <v>22.796503014522358</v>
      </c>
      <c r="E40" s="3">
        <v>23.910492000000001</v>
      </c>
    </row>
    <row r="41" spans="1:5" x14ac:dyDescent="0.25">
      <c r="A41" s="9"/>
      <c r="B41" s="3">
        <v>310.28518700000001</v>
      </c>
      <c r="C41" s="3">
        <v>400.00613399999997</v>
      </c>
      <c r="D41" s="3">
        <f t="shared" si="2"/>
        <v>22.708378780799045</v>
      </c>
      <c r="E41" s="3">
        <v>24.092901000000001</v>
      </c>
    </row>
    <row r="42" spans="1:5" x14ac:dyDescent="0.25">
      <c r="A42" s="9"/>
      <c r="B42" s="3">
        <v>391.847443</v>
      </c>
      <c r="C42" s="3">
        <v>450.01788299999998</v>
      </c>
      <c r="D42" s="3">
        <f t="shared" si="2"/>
        <v>22.733759627857815</v>
      </c>
      <c r="E42" s="3">
        <v>24.449192</v>
      </c>
    </row>
    <row r="43" spans="1:5" x14ac:dyDescent="0.25">
      <c r="A43" s="9"/>
      <c r="B43" s="3">
        <v>480.13919099999998</v>
      </c>
      <c r="C43" s="3">
        <v>499.99893200000002</v>
      </c>
      <c r="D43" s="3">
        <f t="shared" si="2"/>
        <v>22.818416265451283</v>
      </c>
      <c r="E43" s="3">
        <v>24.981021999999999</v>
      </c>
    </row>
    <row r="44" spans="1:5" x14ac:dyDescent="0.25">
      <c r="A44" s="9"/>
      <c r="B44" s="3">
        <v>574.32665999999995</v>
      </c>
      <c r="C44" s="3">
        <v>549.96191399999998</v>
      </c>
      <c r="D44" s="3">
        <f t="shared" si="2"/>
        <v>22.948437795900418</v>
      </c>
      <c r="E44" s="3">
        <v>25.74539</v>
      </c>
    </row>
    <row r="45" spans="1:5" x14ac:dyDescent="0.25">
      <c r="A45" s="9"/>
      <c r="B45" s="3">
        <v>673.73065199999996</v>
      </c>
      <c r="C45" s="3">
        <v>600.056152</v>
      </c>
      <c r="D45" s="3">
        <f t="shared" si="2"/>
        <v>23.11791909102315</v>
      </c>
      <c r="E45" s="3">
        <v>26.589262000000002</v>
      </c>
    </row>
    <row r="46" spans="1:5" x14ac:dyDescent="0.25">
      <c r="A46" s="9"/>
      <c r="B46" s="3">
        <v>773.91131600000006</v>
      </c>
      <c r="C46" s="3">
        <v>649.92218000000003</v>
      </c>
      <c r="D46" s="3">
        <f t="shared" si="2"/>
        <v>23.362308796401763</v>
      </c>
      <c r="E46" s="3">
        <v>27.371887000000001</v>
      </c>
    </row>
    <row r="47" spans="1:5" x14ac:dyDescent="0.25">
      <c r="A47" s="9"/>
      <c r="B47" s="3">
        <v>897.23284899999999</v>
      </c>
      <c r="C47" s="3">
        <v>700.00054899999998</v>
      </c>
      <c r="D47" s="3">
        <f t="shared" si="2"/>
        <v>23.36930506581416</v>
      </c>
      <c r="E47" s="3">
        <v>28.495712000000001</v>
      </c>
    </row>
    <row r="48" spans="1:5" x14ac:dyDescent="0.25">
      <c r="A48" s="9"/>
      <c r="B48" s="3">
        <v>1008.599304</v>
      </c>
      <c r="C48" s="3">
        <v>741.02117899999996</v>
      </c>
      <c r="D48" s="3">
        <f t="shared" si="2"/>
        <v>23.333038013703458</v>
      </c>
      <c r="E48" s="3">
        <v>28.764143000000001</v>
      </c>
    </row>
    <row r="49" spans="1:5" x14ac:dyDescent="0.25">
      <c r="A49" s="9"/>
      <c r="B49" s="7">
        <f>(C49/D48)^2</f>
        <v>1175.5399604669847</v>
      </c>
      <c r="C49" s="3">
        <v>800</v>
      </c>
      <c r="D49" s="3"/>
      <c r="E49" s="3"/>
    </row>
    <row r="50" spans="1:5" x14ac:dyDescent="0.25">
      <c r="A50" s="9"/>
      <c r="B50" s="3">
        <v>1500</v>
      </c>
      <c r="C50" s="7">
        <f>SQRT(B50)*D48</f>
        <v>903.68467643498082</v>
      </c>
      <c r="D50" s="3"/>
      <c r="E50" s="3"/>
    </row>
    <row r="51" spans="1:5" x14ac:dyDescent="0.25">
      <c r="A51" s="16" t="s">
        <v>46</v>
      </c>
      <c r="B51" s="3">
        <v>15.21373</v>
      </c>
      <c r="C51" s="3">
        <v>99.921104</v>
      </c>
      <c r="D51" s="3">
        <f>C51/SQRT(ABS(B51))</f>
        <v>25.617654937692745</v>
      </c>
      <c r="E51" s="3">
        <v>24.769425999999999</v>
      </c>
    </row>
    <row r="52" spans="1:5" x14ac:dyDescent="0.25">
      <c r="A52" s="9"/>
      <c r="B52" s="3">
        <v>36.762554000000002</v>
      </c>
      <c r="C52" s="3">
        <v>149.94802899999999</v>
      </c>
      <c r="D52" s="3">
        <f t="shared" ref="D52:D64" si="3">C52/SQRT(ABS(B52))</f>
        <v>24.730786248696209</v>
      </c>
      <c r="E52" s="3">
        <v>24.584938000000001</v>
      </c>
    </row>
    <row r="53" spans="1:5" x14ac:dyDescent="0.25">
      <c r="A53" s="9"/>
      <c r="B53" s="3">
        <v>69.829955999999996</v>
      </c>
      <c r="C53" s="3">
        <v>199.97349500000001</v>
      </c>
      <c r="D53" s="3">
        <f t="shared" si="3"/>
        <v>23.930487877070693</v>
      </c>
      <c r="E53" s="3">
        <v>24.406790000000001</v>
      </c>
    </row>
    <row r="54" spans="1:5" x14ac:dyDescent="0.25">
      <c r="A54" s="9"/>
      <c r="B54" s="3">
        <v>114.88260699999999</v>
      </c>
      <c r="C54" s="3">
        <v>249.981842</v>
      </c>
      <c r="D54" s="3">
        <f t="shared" si="3"/>
        <v>23.322834079192312</v>
      </c>
      <c r="E54" s="3">
        <v>24.302413999999999</v>
      </c>
    </row>
    <row r="55" spans="1:5" x14ac:dyDescent="0.25">
      <c r="A55" s="9"/>
      <c r="B55" s="3">
        <v>167.68388400000001</v>
      </c>
      <c r="C55" s="3">
        <v>300.02624500000002</v>
      </c>
      <c r="D55" s="3">
        <f t="shared" si="3"/>
        <v>23.169335811409869</v>
      </c>
      <c r="E55" s="3">
        <v>24.248570999999998</v>
      </c>
    </row>
    <row r="56" spans="1:5" x14ac:dyDescent="0.25">
      <c r="A56" s="9"/>
      <c r="B56" s="3">
        <v>228.168747</v>
      </c>
      <c r="C56" s="3">
        <v>350.00976600000001</v>
      </c>
      <c r="D56" s="3">
        <f t="shared" si="3"/>
        <v>23.171389817567984</v>
      </c>
      <c r="E56" s="3">
        <v>24.258389000000001</v>
      </c>
    </row>
    <row r="57" spans="1:5" x14ac:dyDescent="0.25">
      <c r="A57" s="9"/>
      <c r="B57" s="3">
        <v>299.77783199999999</v>
      </c>
      <c r="C57" s="3">
        <v>399.99392699999999</v>
      </c>
      <c r="D57" s="3">
        <f t="shared" si="3"/>
        <v>23.102216015640504</v>
      </c>
      <c r="E57" s="3">
        <v>24.395925999999999</v>
      </c>
    </row>
    <row r="58" spans="1:5" x14ac:dyDescent="0.25">
      <c r="A58" s="9"/>
      <c r="B58" s="3">
        <v>377.16601600000001</v>
      </c>
      <c r="C58" s="3">
        <v>450.00576799999999</v>
      </c>
      <c r="D58" s="3">
        <f t="shared" si="3"/>
        <v>23.171374864841887</v>
      </c>
      <c r="E58" s="3">
        <v>24.777056000000002</v>
      </c>
    </row>
    <row r="59" spans="1:5" x14ac:dyDescent="0.25">
      <c r="A59" s="9"/>
      <c r="B59" s="3">
        <v>459.795929</v>
      </c>
      <c r="C59" s="3">
        <v>499.95837399999999</v>
      </c>
      <c r="D59" s="3">
        <f t="shared" si="3"/>
        <v>23.315851793554071</v>
      </c>
      <c r="E59" s="3">
        <v>25.358891</v>
      </c>
    </row>
    <row r="60" spans="1:5" x14ac:dyDescent="0.25">
      <c r="A60" s="9"/>
      <c r="B60" s="3">
        <v>550.214294</v>
      </c>
      <c r="C60" s="3">
        <v>550.02362100000005</v>
      </c>
      <c r="D60" s="3">
        <f t="shared" si="3"/>
        <v>23.448518376998237</v>
      </c>
      <c r="E60" s="3">
        <v>26.038989999999998</v>
      </c>
    </row>
    <row r="61" spans="1:5" x14ac:dyDescent="0.25">
      <c r="A61" s="9"/>
      <c r="B61" s="3">
        <v>644.74823000000004</v>
      </c>
      <c r="C61" s="3">
        <v>599.941956</v>
      </c>
      <c r="D61" s="3">
        <f t="shared" si="3"/>
        <v>23.627303252161429</v>
      </c>
      <c r="E61" s="3">
        <v>26.842524999999998</v>
      </c>
    </row>
    <row r="62" spans="1:5" x14ac:dyDescent="0.25">
      <c r="A62" s="9"/>
      <c r="B62" s="3">
        <v>743.04431199999999</v>
      </c>
      <c r="C62" s="3">
        <v>649.98480199999995</v>
      </c>
      <c r="D62" s="3">
        <f t="shared" si="3"/>
        <v>23.844918645956405</v>
      </c>
      <c r="E62" s="3">
        <v>27.870068</v>
      </c>
    </row>
    <row r="63" spans="1:5" x14ac:dyDescent="0.25">
      <c r="A63" s="9"/>
      <c r="B63" s="3">
        <v>853.662598</v>
      </c>
      <c r="C63" s="3">
        <v>699.91491699999995</v>
      </c>
      <c r="D63" s="3">
        <f t="shared" si="3"/>
        <v>23.955328053310446</v>
      </c>
      <c r="E63" s="3">
        <v>28.896076000000001</v>
      </c>
    </row>
    <row r="64" spans="1:5" x14ac:dyDescent="0.25">
      <c r="A64" s="9"/>
      <c r="B64" s="3">
        <v>944.03106700000001</v>
      </c>
      <c r="C64" s="3">
        <v>740.92089799999997</v>
      </c>
      <c r="D64" s="3">
        <f t="shared" si="3"/>
        <v>24.114524407664938</v>
      </c>
      <c r="E64" s="3">
        <v>29.258151999999999</v>
      </c>
    </row>
    <row r="65" spans="1:5" x14ac:dyDescent="0.25">
      <c r="A65" s="9"/>
      <c r="B65" s="7">
        <f>(C65/D64)^2</f>
        <v>1100.5824210829614</v>
      </c>
      <c r="C65" s="3">
        <v>800</v>
      </c>
      <c r="D65" s="3"/>
      <c r="E65" s="3"/>
    </row>
    <row r="66" spans="1:5" x14ac:dyDescent="0.25">
      <c r="A66" s="9"/>
      <c r="B66" s="3">
        <v>1500</v>
      </c>
      <c r="C66" s="7">
        <f>SQRT(B66)*D64</f>
        <v>933.95151432598573</v>
      </c>
      <c r="D66" s="3"/>
      <c r="E66" s="3"/>
    </row>
    <row r="67" spans="1:5" x14ac:dyDescent="0.25">
      <c r="A67" s="16" t="s">
        <v>46</v>
      </c>
      <c r="B67" s="3">
        <v>15.122724</v>
      </c>
      <c r="C67" s="3">
        <v>99.923079999999999</v>
      </c>
      <c r="D67" s="3">
        <f>C67/SQRT(ABS(B67))</f>
        <v>25.695128807567727</v>
      </c>
      <c r="E67" s="3">
        <v>27.049633</v>
      </c>
    </row>
    <row r="68" spans="1:5" x14ac:dyDescent="0.25">
      <c r="A68" s="9"/>
      <c r="B68" s="3">
        <v>36.589993</v>
      </c>
      <c r="C68" s="3">
        <v>149.94770800000001</v>
      </c>
      <c r="D68" s="3">
        <f t="shared" ref="D68:D80" si="4">C68/SQRT(ABS(B68))</f>
        <v>24.788980658018783</v>
      </c>
      <c r="E68" s="3">
        <v>26.367493</v>
      </c>
    </row>
    <row r="69" spans="1:5" x14ac:dyDescent="0.25">
      <c r="A69" s="9"/>
      <c r="B69" s="3">
        <v>69.332390000000004</v>
      </c>
      <c r="C69" s="3">
        <v>200.013901</v>
      </c>
      <c r="D69" s="3">
        <f t="shared" si="4"/>
        <v>24.021055939890342</v>
      </c>
      <c r="E69" s="3">
        <v>25.779914999999999</v>
      </c>
    </row>
    <row r="70" spans="1:5" x14ac:dyDescent="0.25">
      <c r="A70" s="9"/>
      <c r="B70" s="3">
        <v>113.793335</v>
      </c>
      <c r="C70" s="3">
        <v>250.020386</v>
      </c>
      <c r="D70" s="3">
        <f t="shared" si="4"/>
        <v>23.437808876640663</v>
      </c>
      <c r="E70" s="3">
        <v>25.308371000000001</v>
      </c>
    </row>
    <row r="71" spans="1:5" x14ac:dyDescent="0.25">
      <c r="A71" s="9"/>
      <c r="B71" s="3">
        <v>166.05571</v>
      </c>
      <c r="C71" s="3">
        <v>300.00119000000001</v>
      </c>
      <c r="D71" s="3">
        <f t="shared" si="4"/>
        <v>23.280701930974708</v>
      </c>
      <c r="E71" s="3">
        <v>25.019884000000001</v>
      </c>
    </row>
    <row r="72" spans="1:5" x14ac:dyDescent="0.25">
      <c r="A72" s="9"/>
      <c r="B72" s="3">
        <v>225.29063400000001</v>
      </c>
      <c r="C72" s="3">
        <v>350.00949100000003</v>
      </c>
      <c r="D72" s="3">
        <f t="shared" si="4"/>
        <v>23.318910331029173</v>
      </c>
      <c r="E72" s="3">
        <v>24.910339</v>
      </c>
    </row>
    <row r="73" spans="1:5" x14ac:dyDescent="0.25">
      <c r="A73" s="9"/>
      <c r="B73" s="3">
        <v>294.96981799999998</v>
      </c>
      <c r="C73" s="3">
        <v>399.97521999999998</v>
      </c>
      <c r="D73" s="3">
        <f t="shared" si="4"/>
        <v>23.288649025228722</v>
      </c>
      <c r="E73" s="3">
        <v>24.928163999999999</v>
      </c>
    </row>
    <row r="74" spans="1:5" x14ac:dyDescent="0.25">
      <c r="A74" s="9"/>
      <c r="B74" s="3">
        <v>370.95105000000001</v>
      </c>
      <c r="C74" s="3">
        <v>449.96112099999999</v>
      </c>
      <c r="D74" s="3">
        <f t="shared" si="4"/>
        <v>23.362358701026622</v>
      </c>
      <c r="E74" s="3">
        <v>25.198519000000001</v>
      </c>
    </row>
    <row r="75" spans="1:5" x14ac:dyDescent="0.25">
      <c r="A75" s="9"/>
      <c r="B75" s="3">
        <v>451.58431999999999</v>
      </c>
      <c r="C75" s="3">
        <v>499.98541299999999</v>
      </c>
      <c r="D75" s="3">
        <f t="shared" si="4"/>
        <v>23.528156871217988</v>
      </c>
      <c r="E75" s="3">
        <v>25.689167000000001</v>
      </c>
    </row>
    <row r="76" spans="1:5" x14ac:dyDescent="0.25">
      <c r="A76" s="9"/>
      <c r="B76" s="3">
        <v>539.63397199999997</v>
      </c>
      <c r="C76" s="3">
        <v>550.04150400000003</v>
      </c>
      <c r="D76" s="3">
        <f t="shared" si="4"/>
        <v>23.678043808105144</v>
      </c>
      <c r="E76" s="3">
        <v>26.392102999999999</v>
      </c>
    </row>
    <row r="77" spans="1:5" x14ac:dyDescent="0.25">
      <c r="A77" s="9"/>
      <c r="B77" s="3">
        <v>632.08569299999999</v>
      </c>
      <c r="C77" s="3">
        <v>599.96142599999996</v>
      </c>
      <c r="D77" s="3">
        <f t="shared" si="4"/>
        <v>23.863566356028119</v>
      </c>
      <c r="E77" s="3">
        <v>27.219515000000001</v>
      </c>
    </row>
    <row r="78" spans="1:5" x14ac:dyDescent="0.25">
      <c r="A78" s="9"/>
      <c r="B78" s="3">
        <v>727.10815400000001</v>
      </c>
      <c r="C78" s="3">
        <v>650.074524</v>
      </c>
      <c r="D78" s="3">
        <f t="shared" si="4"/>
        <v>24.108136355263198</v>
      </c>
      <c r="E78" s="3">
        <v>28.075294</v>
      </c>
    </row>
    <row r="79" spans="1:5" x14ac:dyDescent="0.25">
      <c r="A79" s="9"/>
      <c r="B79" s="3">
        <v>835.03082300000005</v>
      </c>
      <c r="C79" s="3">
        <v>699.99224900000002</v>
      </c>
      <c r="D79" s="3">
        <f t="shared" si="4"/>
        <v>24.223783581301998</v>
      </c>
      <c r="E79" s="3">
        <v>29.077116</v>
      </c>
    </row>
    <row r="80" spans="1:5" x14ac:dyDescent="0.25">
      <c r="A80" s="9"/>
      <c r="B80" s="3">
        <v>954.07885699999997</v>
      </c>
      <c r="C80" s="3">
        <v>742.07446300000004</v>
      </c>
      <c r="D80" s="3">
        <f t="shared" si="4"/>
        <v>24.024554917996898</v>
      </c>
      <c r="E80" s="3">
        <v>29.534721000000001</v>
      </c>
    </row>
    <row r="81" spans="1:5" x14ac:dyDescent="0.25">
      <c r="A81" s="9"/>
      <c r="B81" s="7">
        <f>(C81/D80)^2</f>
        <v>1108.8409920982911</v>
      </c>
      <c r="C81" s="3">
        <v>800</v>
      </c>
      <c r="D81" s="3"/>
      <c r="E81" s="3"/>
    </row>
    <row r="82" spans="1:5" x14ac:dyDescent="0.25">
      <c r="A82" s="9"/>
      <c r="B82" s="3">
        <v>1500</v>
      </c>
      <c r="C82" s="7">
        <f>SQRT(B82)*D80</f>
        <v>930.46701097447476</v>
      </c>
      <c r="D82" s="3"/>
      <c r="E82" s="3"/>
    </row>
    <row r="83" spans="1:5" x14ac:dyDescent="0.25">
      <c r="A83" s="16" t="s">
        <v>46</v>
      </c>
      <c r="B83" s="3">
        <v>14.633058999999999</v>
      </c>
      <c r="C83" s="3">
        <v>99.942131000000003</v>
      </c>
      <c r="D83" s="3">
        <f>C83/SQRT(ABS(B83))</f>
        <v>26.126488544457338</v>
      </c>
      <c r="E83" s="3">
        <v>23.407966999999999</v>
      </c>
    </row>
    <row r="84" spans="1:5" x14ac:dyDescent="0.25">
      <c r="A84" s="9"/>
      <c r="B84" s="3">
        <v>35.255080999999997</v>
      </c>
      <c r="C84" s="3">
        <v>149.950897</v>
      </c>
      <c r="D84" s="3">
        <f t="shared" ref="D84:D96" si="5">C84/SQRT(ABS(B84))</f>
        <v>25.254467147691823</v>
      </c>
      <c r="E84" s="3">
        <v>23.403918999999998</v>
      </c>
    </row>
    <row r="85" spans="1:5" x14ac:dyDescent="0.25">
      <c r="A85" s="9"/>
      <c r="B85" s="3">
        <v>66.987037999999998</v>
      </c>
      <c r="C85" s="3">
        <v>199.99408</v>
      </c>
      <c r="D85" s="3">
        <f t="shared" si="5"/>
        <v>24.4355294240676</v>
      </c>
      <c r="E85" s="3">
        <v>23.423400999999998</v>
      </c>
    </row>
    <row r="86" spans="1:5" x14ac:dyDescent="0.25">
      <c r="A86" s="9"/>
      <c r="B86" s="3">
        <v>109.920143</v>
      </c>
      <c r="C86" s="3">
        <v>250.00943000000001</v>
      </c>
      <c r="D86" s="3">
        <f t="shared" si="5"/>
        <v>23.846121234737534</v>
      </c>
      <c r="E86" s="3">
        <v>23.485866999999999</v>
      </c>
    </row>
    <row r="87" spans="1:5" x14ac:dyDescent="0.25">
      <c r="A87" s="9"/>
      <c r="B87" s="3">
        <v>159.53945899999999</v>
      </c>
      <c r="C87" s="3">
        <v>299.99865699999998</v>
      </c>
      <c r="D87" s="3">
        <f t="shared" si="5"/>
        <v>23.751183391276882</v>
      </c>
      <c r="E87" s="3">
        <v>23.585815</v>
      </c>
    </row>
    <row r="88" spans="1:5" x14ac:dyDescent="0.25">
      <c r="A88" s="9"/>
      <c r="B88" s="3">
        <v>215.11033599999999</v>
      </c>
      <c r="C88" s="3">
        <v>349.964203</v>
      </c>
      <c r="D88" s="3">
        <f t="shared" si="5"/>
        <v>23.861238648799269</v>
      </c>
      <c r="E88" s="3">
        <v>23.735002999999999</v>
      </c>
    </row>
    <row r="89" spans="1:5" x14ac:dyDescent="0.25">
      <c r="A89" s="9"/>
      <c r="B89" s="3">
        <v>280.71176100000002</v>
      </c>
      <c r="C89" s="3">
        <v>399.99603300000001</v>
      </c>
      <c r="D89" s="3">
        <f t="shared" si="5"/>
        <v>23.874010462274754</v>
      </c>
      <c r="E89" s="3">
        <v>24.003546</v>
      </c>
    </row>
    <row r="90" spans="1:5" x14ac:dyDescent="0.25">
      <c r="A90" s="9"/>
      <c r="B90" s="3">
        <v>352.01312300000001</v>
      </c>
      <c r="C90" s="3">
        <v>449.98062099999999</v>
      </c>
      <c r="D90" s="3">
        <f t="shared" si="5"/>
        <v>23.983600620697036</v>
      </c>
      <c r="E90" s="3">
        <v>24.504255000000001</v>
      </c>
    </row>
    <row r="91" spans="1:5" x14ac:dyDescent="0.25">
      <c r="A91" s="9"/>
      <c r="B91" s="3">
        <v>429.87219199999998</v>
      </c>
      <c r="C91" s="3">
        <v>499.96267699999999</v>
      </c>
      <c r="D91" s="3">
        <f t="shared" si="5"/>
        <v>24.113925165719369</v>
      </c>
      <c r="E91" s="3">
        <v>25.078341999999999</v>
      </c>
    </row>
    <row r="92" spans="1:5" x14ac:dyDescent="0.25">
      <c r="A92" s="9"/>
      <c r="B92" s="3">
        <v>514.34991500000001</v>
      </c>
      <c r="C92" s="3">
        <v>550.02691700000003</v>
      </c>
      <c r="D92" s="3">
        <f t="shared" si="5"/>
        <v>24.252393556392825</v>
      </c>
      <c r="E92" s="3">
        <v>25.782402000000001</v>
      </c>
    </row>
    <row r="93" spans="1:5" x14ac:dyDescent="0.25">
      <c r="A93" s="9"/>
      <c r="B93" s="3">
        <v>602.93249500000002</v>
      </c>
      <c r="C93" s="3">
        <v>599.95336899999995</v>
      </c>
      <c r="D93" s="3">
        <f t="shared" si="5"/>
        <v>24.43335758838975</v>
      </c>
      <c r="E93" s="3">
        <v>26.576284000000001</v>
      </c>
    </row>
    <row r="94" spans="1:5" x14ac:dyDescent="0.25">
      <c r="A94" s="9"/>
      <c r="B94" s="3">
        <v>693.74993900000004</v>
      </c>
      <c r="C94" s="3">
        <v>650.02301</v>
      </c>
      <c r="D94" s="3">
        <f t="shared" si="5"/>
        <v>24.678982579570189</v>
      </c>
      <c r="E94" s="3">
        <v>27.432176999999999</v>
      </c>
    </row>
    <row r="95" spans="1:5" x14ac:dyDescent="0.25">
      <c r="A95" s="9"/>
      <c r="B95" s="3">
        <v>794.73553500000003</v>
      </c>
      <c r="C95" s="3">
        <v>699.92761199999995</v>
      </c>
      <c r="D95" s="3">
        <f t="shared" si="5"/>
        <v>24.828004226954409</v>
      </c>
      <c r="E95" s="3">
        <v>28.428526000000002</v>
      </c>
    </row>
    <row r="96" spans="1:5" x14ac:dyDescent="0.25">
      <c r="A96" s="9"/>
      <c r="B96" s="3">
        <v>817.79998799999998</v>
      </c>
      <c r="C96" s="3">
        <v>742.23840299999995</v>
      </c>
      <c r="D96" s="3">
        <f t="shared" si="5"/>
        <v>25.954930531489818</v>
      </c>
      <c r="E96" s="3">
        <v>28.439888</v>
      </c>
    </row>
    <row r="97" spans="1:5" x14ac:dyDescent="0.25">
      <c r="A97" s="9"/>
      <c r="B97" s="7">
        <f>(C97/D96)^2</f>
        <v>950.03637162332348</v>
      </c>
      <c r="C97" s="3">
        <v>800</v>
      </c>
      <c r="D97" s="3"/>
      <c r="E97" s="3"/>
    </row>
    <row r="98" spans="1:5" x14ac:dyDescent="0.25">
      <c r="A98" s="9"/>
      <c r="B98" s="3">
        <v>1500</v>
      </c>
      <c r="C98" s="7">
        <f>SQRT(B98)*D96</f>
        <v>1005.2301370043049</v>
      </c>
      <c r="D98" s="3"/>
      <c r="E98" s="3"/>
    </row>
  </sheetData>
  <mergeCells count="6">
    <mergeCell ref="A3:A18"/>
    <mergeCell ref="A19:A34"/>
    <mergeCell ref="A35:A50"/>
    <mergeCell ref="A51:A66"/>
    <mergeCell ref="A67:A82"/>
    <mergeCell ref="A83:A98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AD1D3-2EEC-4E2C-9271-3AFCB626D5A1}">
  <dimension ref="A1:I50"/>
  <sheetViews>
    <sheetView workbookViewId="0">
      <selection activeCell="D19" sqref="D19:D32"/>
    </sheetView>
  </sheetViews>
  <sheetFormatPr defaultRowHeight="14" x14ac:dyDescent="0.25"/>
  <cols>
    <col min="1" max="9" width="12.6328125" customWidth="1"/>
  </cols>
  <sheetData>
    <row r="1" spans="1:9" x14ac:dyDescent="0.25">
      <c r="A1" s="11" t="s">
        <v>28</v>
      </c>
      <c r="B1" s="12" t="s">
        <v>37</v>
      </c>
      <c r="C1" s="11" t="s">
        <v>30</v>
      </c>
      <c r="D1" s="13" t="s">
        <v>45</v>
      </c>
    </row>
    <row r="2" spans="1:9" x14ac:dyDescent="0.25">
      <c r="A2" s="3" t="s">
        <v>0</v>
      </c>
      <c r="B2" s="3" t="s">
        <v>13</v>
      </c>
      <c r="C2" s="3" t="s">
        <v>7</v>
      </c>
      <c r="D2" s="3" t="s">
        <v>18</v>
      </c>
      <c r="E2" s="14" t="s">
        <v>39</v>
      </c>
      <c r="F2" s="3" t="s">
        <v>19</v>
      </c>
      <c r="G2" s="3" t="s">
        <v>7</v>
      </c>
      <c r="H2" s="3" t="s">
        <v>18</v>
      </c>
      <c r="I2" s="15" t="s">
        <v>39</v>
      </c>
    </row>
    <row r="3" spans="1:9" x14ac:dyDescent="0.25">
      <c r="A3" s="16" t="s">
        <v>47</v>
      </c>
      <c r="B3" s="3"/>
      <c r="C3" s="3"/>
      <c r="D3" s="3" t="e">
        <f>#REF!/SQRT(ABS(#REF!))</f>
        <v>#REF!</v>
      </c>
      <c r="E3" s="3"/>
      <c r="F3" s="3"/>
      <c r="G3" s="3"/>
      <c r="H3" s="3" t="e">
        <f>G3/SQRT(ABS(F3))</f>
        <v>#DIV/0!</v>
      </c>
      <c r="I3" s="3"/>
    </row>
    <row r="4" spans="1:9" x14ac:dyDescent="0.25">
      <c r="A4" s="9"/>
      <c r="B4" s="3"/>
      <c r="C4" s="3"/>
      <c r="D4" s="3" t="e">
        <f>#REF!/SQRT(ABS(#REF!))</f>
        <v>#REF!</v>
      </c>
      <c r="E4" s="3"/>
      <c r="F4" s="3"/>
      <c r="G4" s="3"/>
      <c r="H4" s="3" t="e">
        <f t="shared" ref="H4:H16" si="0">G4/SQRT(ABS(F4))</f>
        <v>#DIV/0!</v>
      </c>
      <c r="I4" s="3"/>
    </row>
    <row r="5" spans="1:9" x14ac:dyDescent="0.25">
      <c r="A5" s="9"/>
      <c r="B5" s="3"/>
      <c r="C5" s="3"/>
      <c r="D5" s="3" t="e">
        <f>#REF!/SQRT(ABS(#REF!))</f>
        <v>#REF!</v>
      </c>
      <c r="E5" s="3"/>
      <c r="F5" s="3"/>
      <c r="G5" s="3"/>
      <c r="H5" s="3" t="e">
        <f t="shared" si="0"/>
        <v>#DIV/0!</v>
      </c>
      <c r="I5" s="3"/>
    </row>
    <row r="6" spans="1:9" x14ac:dyDescent="0.25">
      <c r="A6" s="9"/>
      <c r="B6" s="3"/>
      <c r="C6" s="3"/>
      <c r="D6" s="3" t="e">
        <f>#REF!/SQRT(ABS(#REF!))</f>
        <v>#REF!</v>
      </c>
      <c r="E6" s="3"/>
      <c r="F6" s="3"/>
      <c r="G6" s="3"/>
      <c r="H6" s="3" t="e">
        <f t="shared" si="0"/>
        <v>#DIV/0!</v>
      </c>
      <c r="I6" s="3"/>
    </row>
    <row r="7" spans="1:9" x14ac:dyDescent="0.25">
      <c r="A7" s="9"/>
      <c r="B7" s="3"/>
      <c r="C7" s="3"/>
      <c r="D7" s="3" t="e">
        <f>#REF!/SQRT(ABS(#REF!))</f>
        <v>#REF!</v>
      </c>
      <c r="E7" s="3"/>
      <c r="F7" s="3"/>
      <c r="G7" s="3"/>
      <c r="H7" s="3" t="e">
        <f t="shared" si="0"/>
        <v>#DIV/0!</v>
      </c>
      <c r="I7" s="3"/>
    </row>
    <row r="8" spans="1:9" x14ac:dyDescent="0.25">
      <c r="A8" s="9"/>
      <c r="B8" s="3"/>
      <c r="C8" s="3"/>
      <c r="D8" s="3" t="e">
        <f>#REF!/SQRT(ABS(#REF!))</f>
        <v>#REF!</v>
      </c>
      <c r="E8" s="3"/>
      <c r="F8" s="3"/>
      <c r="G8" s="3"/>
      <c r="H8" s="3" t="e">
        <f t="shared" si="0"/>
        <v>#DIV/0!</v>
      </c>
      <c r="I8" s="3"/>
    </row>
    <row r="9" spans="1:9" x14ac:dyDescent="0.25">
      <c r="A9" s="9"/>
      <c r="B9" s="3"/>
      <c r="C9" s="3"/>
      <c r="D9" s="3" t="e">
        <f>#REF!/SQRT(ABS(#REF!))</f>
        <v>#REF!</v>
      </c>
      <c r="E9" s="3"/>
      <c r="F9" s="3"/>
      <c r="G9" s="3"/>
      <c r="H9" s="3" t="e">
        <f t="shared" si="0"/>
        <v>#DIV/0!</v>
      </c>
      <c r="I9" s="3"/>
    </row>
    <row r="10" spans="1:9" x14ac:dyDescent="0.25">
      <c r="A10" s="9"/>
      <c r="B10" s="3"/>
      <c r="C10" s="3"/>
      <c r="D10" s="3" t="e">
        <f>#REF!/SQRT(ABS(#REF!))</f>
        <v>#REF!</v>
      </c>
      <c r="E10" s="3"/>
      <c r="F10" s="3"/>
      <c r="G10" s="3"/>
      <c r="H10" s="3" t="e">
        <f t="shared" si="0"/>
        <v>#DIV/0!</v>
      </c>
      <c r="I10" s="3"/>
    </row>
    <row r="11" spans="1:9" x14ac:dyDescent="0.25">
      <c r="A11" s="9"/>
      <c r="B11" s="3"/>
      <c r="C11" s="3"/>
      <c r="D11" s="3" t="e">
        <f>#REF!/SQRT(ABS(#REF!))</f>
        <v>#REF!</v>
      </c>
      <c r="E11" s="3"/>
      <c r="F11" s="3"/>
      <c r="G11" s="3"/>
      <c r="H11" s="3" t="e">
        <f t="shared" si="0"/>
        <v>#DIV/0!</v>
      </c>
      <c r="I11" s="3"/>
    </row>
    <row r="12" spans="1:9" x14ac:dyDescent="0.25">
      <c r="A12" s="9"/>
      <c r="B12" s="3"/>
      <c r="C12" s="3"/>
      <c r="D12" s="3" t="e">
        <f>#REF!/SQRT(ABS(#REF!))</f>
        <v>#REF!</v>
      </c>
      <c r="E12" s="3"/>
      <c r="F12" s="3"/>
      <c r="G12" s="3"/>
      <c r="H12" s="3" t="e">
        <f t="shared" si="0"/>
        <v>#DIV/0!</v>
      </c>
      <c r="I12" s="3"/>
    </row>
    <row r="13" spans="1:9" x14ac:dyDescent="0.25">
      <c r="A13" s="9"/>
      <c r="B13" s="3"/>
      <c r="C13" s="3"/>
      <c r="D13" s="3" t="e">
        <f>#REF!/SQRT(ABS(#REF!))</f>
        <v>#REF!</v>
      </c>
      <c r="E13" s="3"/>
      <c r="F13" s="3"/>
      <c r="G13" s="3"/>
      <c r="H13" s="3" t="e">
        <f t="shared" si="0"/>
        <v>#DIV/0!</v>
      </c>
      <c r="I13" s="3"/>
    </row>
    <row r="14" spans="1:9" x14ac:dyDescent="0.25">
      <c r="A14" s="9"/>
      <c r="B14" s="3"/>
      <c r="C14" s="3"/>
      <c r="D14" s="3" t="e">
        <f>#REF!/SQRT(ABS(#REF!))</f>
        <v>#REF!</v>
      </c>
      <c r="E14" s="3"/>
      <c r="F14" s="3"/>
      <c r="G14" s="3"/>
      <c r="H14" s="3" t="e">
        <f t="shared" si="0"/>
        <v>#DIV/0!</v>
      </c>
      <c r="I14" s="3"/>
    </row>
    <row r="15" spans="1:9" x14ac:dyDescent="0.25">
      <c r="A15" s="9"/>
      <c r="B15" s="3"/>
      <c r="C15" s="3"/>
      <c r="D15" s="3" t="e">
        <f>#REF!/SQRT(ABS(#REF!))</f>
        <v>#REF!</v>
      </c>
      <c r="E15" s="3"/>
      <c r="F15" s="3"/>
      <c r="G15" s="3"/>
      <c r="H15" s="3" t="e">
        <f t="shared" si="0"/>
        <v>#DIV/0!</v>
      </c>
      <c r="I15" s="3"/>
    </row>
    <row r="16" spans="1:9" x14ac:dyDescent="0.25">
      <c r="A16" s="9"/>
      <c r="B16" s="3"/>
      <c r="C16" s="3"/>
      <c r="D16" s="3" t="e">
        <f>#REF!/SQRT(ABS(#REF!))</f>
        <v>#REF!</v>
      </c>
      <c r="E16" s="3"/>
      <c r="F16" s="3"/>
      <c r="G16" s="3"/>
      <c r="H16" s="3" t="e">
        <f t="shared" si="0"/>
        <v>#DIV/0!</v>
      </c>
      <c r="I16" s="3"/>
    </row>
    <row r="17" spans="1:9" x14ac:dyDescent="0.25">
      <c r="A17" s="9"/>
      <c r="B17" s="7" t="e">
        <f>(C17/D16)^2</f>
        <v>#REF!</v>
      </c>
      <c r="C17" s="3">
        <v>800</v>
      </c>
      <c r="D17" s="3"/>
      <c r="E17" s="3"/>
      <c r="F17" s="7" t="e">
        <f>(G17/H16)^2</f>
        <v>#DIV/0!</v>
      </c>
      <c r="G17" s="3">
        <v>800</v>
      </c>
      <c r="H17" s="3"/>
      <c r="I17" s="3"/>
    </row>
    <row r="18" spans="1:9" x14ac:dyDescent="0.25">
      <c r="A18" s="9"/>
      <c r="B18" s="3">
        <v>1500</v>
      </c>
      <c r="C18" s="7" t="e">
        <f>SQRT(B18)*D16</f>
        <v>#REF!</v>
      </c>
      <c r="D18" s="3"/>
      <c r="E18" s="3"/>
      <c r="F18" s="3">
        <v>1500</v>
      </c>
      <c r="G18" s="7" t="e">
        <f>SQRT(F18)*H16</f>
        <v>#DIV/0!</v>
      </c>
      <c r="H18" s="3"/>
      <c r="I18" s="3"/>
    </row>
    <row r="19" spans="1:9" x14ac:dyDescent="0.25">
      <c r="A19" s="16" t="s">
        <v>48</v>
      </c>
      <c r="B19" s="3">
        <v>15.118081999999999</v>
      </c>
      <c r="C19" s="3">
        <v>99.914046999999997</v>
      </c>
      <c r="D19" s="3">
        <f>C19/SQRT(ABS(B19))</f>
        <v>25.696750159145633</v>
      </c>
      <c r="E19" s="3">
        <v>29.941566000000002</v>
      </c>
      <c r="F19" s="3"/>
      <c r="G19" s="3"/>
      <c r="H19" s="3" t="e">
        <f>G19/SQRT(ABS(F19))</f>
        <v>#DIV/0!</v>
      </c>
      <c r="I19" s="3"/>
    </row>
    <row r="20" spans="1:9" x14ac:dyDescent="0.25">
      <c r="A20" s="9"/>
      <c r="B20" s="3">
        <v>36.433734999999999</v>
      </c>
      <c r="C20" s="3">
        <v>149.95838900000001</v>
      </c>
      <c r="D20" s="3">
        <f t="shared" ref="D20:D32" si="1">C20/SQRT(ABS(B20))</f>
        <v>24.843851151844706</v>
      </c>
      <c r="E20" s="3">
        <v>29.543513999999998</v>
      </c>
      <c r="F20" s="3"/>
      <c r="G20" s="3"/>
      <c r="H20" s="3" t="e">
        <f t="shared" ref="H20:H32" si="2">G20/SQRT(ABS(F20))</f>
        <v>#DIV/0!</v>
      </c>
      <c r="I20" s="3"/>
    </row>
    <row r="21" spans="1:9" x14ac:dyDescent="0.25">
      <c r="A21" s="9"/>
      <c r="B21" s="3">
        <v>67.228035000000006</v>
      </c>
      <c r="C21" s="3">
        <v>199.98989900000001</v>
      </c>
      <c r="D21" s="3">
        <f t="shared" si="1"/>
        <v>24.391182310234701</v>
      </c>
      <c r="E21" s="3">
        <v>29.257206</v>
      </c>
      <c r="F21" s="3"/>
      <c r="G21" s="3"/>
      <c r="H21" s="3" t="e">
        <f t="shared" si="2"/>
        <v>#DIV/0!</v>
      </c>
      <c r="I21" s="3"/>
    </row>
    <row r="22" spans="1:9" x14ac:dyDescent="0.25">
      <c r="A22" s="9"/>
      <c r="B22" s="3">
        <v>110.229141</v>
      </c>
      <c r="C22" s="3">
        <v>249.98741100000001</v>
      </c>
      <c r="D22" s="3">
        <f t="shared" si="1"/>
        <v>23.810577411920029</v>
      </c>
      <c r="E22" s="3">
        <v>29.053642</v>
      </c>
      <c r="F22" s="3"/>
      <c r="G22" s="3"/>
      <c r="H22" s="3" t="e">
        <f t="shared" si="2"/>
        <v>#DIV/0!</v>
      </c>
      <c r="I22" s="3"/>
    </row>
    <row r="23" spans="1:9" x14ac:dyDescent="0.25">
      <c r="A23" s="9"/>
      <c r="B23" s="3">
        <v>161.47024500000001</v>
      </c>
      <c r="C23" s="3">
        <v>300.02294899999998</v>
      </c>
      <c r="D23" s="3">
        <f t="shared" si="1"/>
        <v>23.610665225812166</v>
      </c>
      <c r="E23" s="3">
        <v>28.992993999999999</v>
      </c>
      <c r="F23" s="3"/>
      <c r="G23" s="3"/>
      <c r="H23" s="3" t="e">
        <f t="shared" si="2"/>
        <v>#DIV/0!</v>
      </c>
      <c r="I23" s="3"/>
    </row>
    <row r="24" spans="1:9" x14ac:dyDescent="0.25">
      <c r="A24" s="9"/>
      <c r="B24" s="3">
        <v>222.15412900000001</v>
      </c>
      <c r="C24" s="3">
        <v>349.96649200000002</v>
      </c>
      <c r="D24" s="3">
        <f t="shared" si="1"/>
        <v>23.480063629071353</v>
      </c>
      <c r="E24" s="3">
        <v>29.022217000000001</v>
      </c>
      <c r="F24" s="3"/>
      <c r="G24" s="3"/>
      <c r="H24" s="3" t="e">
        <f t="shared" si="2"/>
        <v>#DIV/0!</v>
      </c>
      <c r="I24" s="3"/>
    </row>
    <row r="25" spans="1:9" x14ac:dyDescent="0.25">
      <c r="A25" s="9"/>
      <c r="B25" s="3">
        <v>296.13299599999999</v>
      </c>
      <c r="C25" s="3">
        <v>399.96945199999999</v>
      </c>
      <c r="D25" s="3">
        <f t="shared" si="1"/>
        <v>23.24253120845254</v>
      </c>
      <c r="E25" s="3">
        <v>29.222667999999999</v>
      </c>
      <c r="F25" s="3"/>
      <c r="G25" s="3"/>
      <c r="H25" s="3" t="e">
        <f t="shared" si="2"/>
        <v>#DIV/0!</v>
      </c>
      <c r="I25" s="3"/>
    </row>
    <row r="26" spans="1:9" x14ac:dyDescent="0.25">
      <c r="A26" s="9"/>
      <c r="B26" s="3">
        <v>374.86554000000001</v>
      </c>
      <c r="C26" s="3">
        <v>449.95834400000001</v>
      </c>
      <c r="D26" s="3">
        <f t="shared" si="1"/>
        <v>23.239915796305944</v>
      </c>
      <c r="E26" s="3">
        <v>29.548155000000001</v>
      </c>
      <c r="F26" s="3"/>
      <c r="G26" s="3"/>
      <c r="H26" s="3" t="e">
        <f t="shared" si="2"/>
        <v>#DIV/0!</v>
      </c>
      <c r="I26" s="3"/>
    </row>
    <row r="27" spans="1:9" x14ac:dyDescent="0.25">
      <c r="A27" s="9"/>
      <c r="B27" s="3">
        <v>454.30169699999999</v>
      </c>
      <c r="C27" s="3">
        <v>499.97766100000001</v>
      </c>
      <c r="D27" s="3">
        <f t="shared" si="1"/>
        <v>23.45732153963786</v>
      </c>
      <c r="E27" s="3">
        <v>30.010466000000001</v>
      </c>
      <c r="F27" s="3"/>
      <c r="G27" s="3"/>
      <c r="H27" s="3" t="e">
        <f t="shared" si="2"/>
        <v>#DIV/0!</v>
      </c>
      <c r="I27" s="3"/>
    </row>
    <row r="28" spans="1:9" x14ac:dyDescent="0.25">
      <c r="A28" s="9"/>
      <c r="B28" s="3">
        <v>536.19341999999995</v>
      </c>
      <c r="C28" s="3">
        <v>549.96966599999996</v>
      </c>
      <c r="D28" s="3">
        <f t="shared" si="1"/>
        <v>23.750786527632176</v>
      </c>
      <c r="E28" s="3">
        <v>30.524508999999998</v>
      </c>
      <c r="F28" s="3"/>
      <c r="G28" s="3"/>
      <c r="H28" s="3" t="e">
        <f t="shared" si="2"/>
        <v>#DIV/0!</v>
      </c>
      <c r="I28" s="3"/>
    </row>
    <row r="29" spans="1:9" x14ac:dyDescent="0.25">
      <c r="A29" s="9"/>
      <c r="B29" s="3">
        <v>621.811646</v>
      </c>
      <c r="C29" s="3">
        <v>599.99920699999996</v>
      </c>
      <c r="D29" s="3">
        <f t="shared" si="1"/>
        <v>24.061419811181064</v>
      </c>
      <c r="E29" s="3">
        <v>31.017341999999999</v>
      </c>
      <c r="F29" s="3"/>
      <c r="G29" s="3"/>
      <c r="H29" s="3" t="e">
        <f t="shared" si="2"/>
        <v>#DIV/0!</v>
      </c>
      <c r="I29" s="3"/>
    </row>
    <row r="30" spans="1:9" x14ac:dyDescent="0.25">
      <c r="A30" s="9"/>
      <c r="B30" s="3">
        <v>711.550476</v>
      </c>
      <c r="C30" s="3">
        <v>650.009277</v>
      </c>
      <c r="D30" s="3">
        <f t="shared" si="1"/>
        <v>24.367821137024961</v>
      </c>
      <c r="E30" s="3">
        <v>31.795169999999999</v>
      </c>
      <c r="F30" s="3"/>
      <c r="G30" s="3"/>
      <c r="H30" s="3" t="e">
        <f t="shared" si="2"/>
        <v>#DIV/0!</v>
      </c>
      <c r="I30" s="3"/>
    </row>
    <row r="31" spans="1:9" x14ac:dyDescent="0.25">
      <c r="A31" s="9"/>
      <c r="B31" s="3">
        <v>810.59881600000006</v>
      </c>
      <c r="C31" s="3">
        <v>699.97851600000001</v>
      </c>
      <c r="D31" s="3">
        <f t="shared" si="1"/>
        <v>24.585651892371999</v>
      </c>
      <c r="E31" s="3">
        <v>32.709541000000002</v>
      </c>
      <c r="F31" s="3"/>
      <c r="G31" s="3"/>
      <c r="H31" s="3" t="e">
        <f t="shared" si="2"/>
        <v>#DIV/0!</v>
      </c>
      <c r="I31" s="3"/>
    </row>
    <row r="32" spans="1:9" x14ac:dyDescent="0.25">
      <c r="A32" s="9"/>
      <c r="B32" s="3">
        <v>907.26238999999998</v>
      </c>
      <c r="C32" s="3">
        <v>738.08386199999995</v>
      </c>
      <c r="D32" s="3">
        <f t="shared" si="1"/>
        <v>24.504128191373024</v>
      </c>
      <c r="E32" s="3">
        <v>33.856383999999998</v>
      </c>
      <c r="F32" s="3"/>
      <c r="G32" s="3"/>
      <c r="H32" s="3" t="e">
        <f t="shared" si="2"/>
        <v>#DIV/0!</v>
      </c>
      <c r="I32" s="3"/>
    </row>
    <row r="33" spans="1:9" x14ac:dyDescent="0.25">
      <c r="A33" s="9"/>
      <c r="B33" s="7">
        <f>(C33/D32)^2</f>
        <v>1065.8631862761981</v>
      </c>
      <c r="C33" s="3">
        <v>800</v>
      </c>
      <c r="D33" s="3"/>
      <c r="E33" s="3"/>
      <c r="F33" s="7" t="e">
        <f>(G33/H32)^2</f>
        <v>#DIV/0!</v>
      </c>
      <c r="G33" s="3">
        <v>800</v>
      </c>
      <c r="H33" s="3"/>
      <c r="I33" s="3"/>
    </row>
    <row r="34" spans="1:9" x14ac:dyDescent="0.25">
      <c r="A34" s="9"/>
      <c r="B34" s="3">
        <v>1500</v>
      </c>
      <c r="C34" s="7">
        <f>SQRT(B34)*D32</f>
        <v>949.04080398519386</v>
      </c>
      <c r="D34" s="3"/>
      <c r="E34" s="3"/>
      <c r="F34" s="3">
        <v>1500</v>
      </c>
      <c r="G34" s="7" t="e">
        <f>SQRT(F34)*H32</f>
        <v>#DIV/0!</v>
      </c>
      <c r="H34" s="3"/>
      <c r="I34" s="3"/>
    </row>
    <row r="35" spans="1:9" x14ac:dyDescent="0.25">
      <c r="A35" s="16" t="s">
        <v>50</v>
      </c>
      <c r="B35" s="3">
        <v>14.726241</v>
      </c>
      <c r="C35" s="3">
        <v>99.916725</v>
      </c>
      <c r="D35" s="3">
        <f>C35/SQRT(ABS(B35))</f>
        <v>26.03707768194149</v>
      </c>
      <c r="E35" s="3">
        <v>29.104123999999999</v>
      </c>
      <c r="F35" s="3"/>
      <c r="G35" s="3"/>
      <c r="H35" s="3" t="e">
        <f>G35/SQRT(ABS(F35))</f>
        <v>#DIV/0!</v>
      </c>
      <c r="I35" s="3"/>
    </row>
    <row r="36" spans="1:9" x14ac:dyDescent="0.25">
      <c r="A36" s="9"/>
      <c r="B36" s="3">
        <v>34.870739</v>
      </c>
      <c r="C36" s="3">
        <v>149.959137</v>
      </c>
      <c r="D36" s="3">
        <f t="shared" ref="D36:D48" si="3">C36/SQRT(ABS(B36))</f>
        <v>25.39465732211076</v>
      </c>
      <c r="E36" s="3">
        <v>28.948043999999999</v>
      </c>
      <c r="F36" s="3"/>
      <c r="G36" s="3"/>
      <c r="H36" s="3" t="e">
        <f t="shared" ref="H36:H48" si="4">G36/SQRT(ABS(F36))</f>
        <v>#DIV/0!</v>
      </c>
      <c r="I36" s="3"/>
    </row>
    <row r="37" spans="1:9" x14ac:dyDescent="0.25">
      <c r="A37" s="9"/>
      <c r="B37" s="3">
        <v>64.793036999999998</v>
      </c>
      <c r="C37" s="3">
        <v>199.98495500000001</v>
      </c>
      <c r="D37" s="3">
        <f t="shared" si="3"/>
        <v>24.844665631376074</v>
      </c>
      <c r="E37" s="3">
        <v>28.863925999999999</v>
      </c>
      <c r="F37" s="3"/>
      <c r="G37" s="3"/>
      <c r="H37" s="3" t="e">
        <f t="shared" si="4"/>
        <v>#DIV/0!</v>
      </c>
      <c r="I37" s="3"/>
    </row>
    <row r="38" spans="1:9" x14ac:dyDescent="0.25">
      <c r="A38" s="9"/>
      <c r="B38" s="3">
        <v>105.68853799999999</v>
      </c>
      <c r="C38" s="3">
        <v>250.02452099999999</v>
      </c>
      <c r="D38" s="3">
        <f t="shared" si="3"/>
        <v>24.320284933460016</v>
      </c>
      <c r="E38" s="3">
        <v>28.813959000000001</v>
      </c>
      <c r="F38" s="3"/>
      <c r="G38" s="3"/>
      <c r="H38" s="3" t="e">
        <f t="shared" si="4"/>
        <v>#DIV/0!</v>
      </c>
      <c r="I38" s="3"/>
    </row>
    <row r="39" spans="1:9" x14ac:dyDescent="0.25">
      <c r="A39" s="9"/>
      <c r="B39" s="3">
        <v>152.40632600000001</v>
      </c>
      <c r="C39" s="3">
        <v>300.02325400000001</v>
      </c>
      <c r="D39" s="3">
        <f t="shared" si="3"/>
        <v>24.30263812325602</v>
      </c>
      <c r="E39" s="3">
        <v>28.811178000000002</v>
      </c>
      <c r="F39" s="3"/>
      <c r="G39" s="3"/>
      <c r="H39" s="3" t="e">
        <f t="shared" si="4"/>
        <v>#DIV/0!</v>
      </c>
      <c r="I39" s="3"/>
    </row>
    <row r="40" spans="1:9" x14ac:dyDescent="0.25">
      <c r="A40" s="9"/>
      <c r="B40" s="3">
        <v>203.479919</v>
      </c>
      <c r="C40" s="3">
        <v>349.971497</v>
      </c>
      <c r="D40" s="3">
        <f t="shared" si="3"/>
        <v>24.5341997682551</v>
      </c>
      <c r="E40" s="3">
        <v>28.888324999999998</v>
      </c>
      <c r="F40" s="3"/>
      <c r="G40" s="3"/>
      <c r="H40" s="3" t="e">
        <f t="shared" si="4"/>
        <v>#DIV/0!</v>
      </c>
      <c r="I40" s="3"/>
    </row>
    <row r="41" spans="1:9" x14ac:dyDescent="0.25">
      <c r="A41" s="9"/>
      <c r="B41" s="3">
        <v>258.04046599999998</v>
      </c>
      <c r="C41" s="3">
        <v>400.00167800000003</v>
      </c>
      <c r="D41" s="3">
        <f t="shared" si="3"/>
        <v>24.901063995661733</v>
      </c>
      <c r="E41" s="3">
        <v>29.090931000000001</v>
      </c>
      <c r="F41" s="3"/>
      <c r="G41" s="3"/>
      <c r="H41" s="3" t="e">
        <f t="shared" si="4"/>
        <v>#DIV/0!</v>
      </c>
      <c r="I41" s="3"/>
    </row>
    <row r="42" spans="1:9" x14ac:dyDescent="0.25">
      <c r="A42" s="9"/>
      <c r="B42" s="3">
        <v>312.63906900000001</v>
      </c>
      <c r="C42" s="3">
        <v>450.00524899999999</v>
      </c>
      <c r="D42" s="3">
        <f t="shared" si="3"/>
        <v>25.450478684700567</v>
      </c>
      <c r="E42" s="3">
        <v>29.358855999999999</v>
      </c>
      <c r="F42" s="3"/>
      <c r="G42" s="3"/>
      <c r="H42" s="3" t="e">
        <f t="shared" si="4"/>
        <v>#DIV/0!</v>
      </c>
      <c r="I42" s="3"/>
    </row>
    <row r="43" spans="1:9" x14ac:dyDescent="0.25">
      <c r="A43" s="9"/>
      <c r="B43" s="3">
        <v>368.45687900000001</v>
      </c>
      <c r="C43" s="3">
        <v>500.004547</v>
      </c>
      <c r="D43" s="3">
        <f t="shared" si="3"/>
        <v>26.048374025633485</v>
      </c>
      <c r="E43" s="3">
        <v>29.671492000000001</v>
      </c>
      <c r="F43" s="3"/>
      <c r="G43" s="3"/>
      <c r="H43" s="3" t="e">
        <f t="shared" si="4"/>
        <v>#DIV/0!</v>
      </c>
      <c r="I43" s="3"/>
    </row>
    <row r="44" spans="1:9" x14ac:dyDescent="0.25">
      <c r="A44" s="9"/>
      <c r="B44" s="3">
        <v>427.25701900000001</v>
      </c>
      <c r="C44" s="3">
        <v>549.98028599999998</v>
      </c>
      <c r="D44" s="3">
        <f t="shared" si="3"/>
        <v>26.607404956157211</v>
      </c>
      <c r="E44" s="3">
        <v>30.093658000000001</v>
      </c>
      <c r="F44" s="3"/>
      <c r="G44" s="3"/>
      <c r="H44" s="3" t="e">
        <f t="shared" si="4"/>
        <v>#DIV/0!</v>
      </c>
      <c r="I44" s="3"/>
    </row>
    <row r="45" spans="1:9" x14ac:dyDescent="0.25">
      <c r="A45" s="9"/>
      <c r="B45" s="3">
        <v>495.019226</v>
      </c>
      <c r="C45" s="3">
        <v>599.93994099999998</v>
      </c>
      <c r="D45" s="3">
        <f t="shared" si="3"/>
        <v>26.9647713910039</v>
      </c>
      <c r="E45" s="3">
        <v>30.350470999999999</v>
      </c>
      <c r="F45" s="3"/>
      <c r="G45" s="3"/>
      <c r="H45" s="3" t="e">
        <f t="shared" si="4"/>
        <v>#DIV/0!</v>
      </c>
      <c r="I45" s="3"/>
    </row>
    <row r="46" spans="1:9" x14ac:dyDescent="0.25">
      <c r="A46" s="9"/>
      <c r="B46" s="3">
        <v>574.658142</v>
      </c>
      <c r="C46" s="3">
        <v>649.96423300000004</v>
      </c>
      <c r="D46" s="3">
        <f t="shared" si="3"/>
        <v>27.113443393124225</v>
      </c>
      <c r="E46" s="3">
        <v>30.828389999999999</v>
      </c>
      <c r="F46" s="3"/>
      <c r="G46" s="3"/>
      <c r="H46" s="3" t="e">
        <f t="shared" si="4"/>
        <v>#DIV/0!</v>
      </c>
      <c r="I46" s="3"/>
    </row>
    <row r="47" spans="1:9" x14ac:dyDescent="0.25">
      <c r="A47" s="9"/>
      <c r="B47" s="3">
        <v>667.47735599999999</v>
      </c>
      <c r="C47" s="3">
        <v>699.95507799999996</v>
      </c>
      <c r="D47" s="3">
        <f t="shared" si="3"/>
        <v>27.092675799242631</v>
      </c>
      <c r="E47" s="3">
        <v>31.168001</v>
      </c>
      <c r="F47" s="3"/>
      <c r="G47" s="3"/>
      <c r="H47" s="3" t="e">
        <f t="shared" si="4"/>
        <v>#DIV/0!</v>
      </c>
      <c r="I47" s="3"/>
    </row>
    <row r="48" spans="1:9" x14ac:dyDescent="0.25">
      <c r="A48" s="9"/>
      <c r="B48" s="3">
        <v>756.00830099999996</v>
      </c>
      <c r="C48" s="3">
        <v>740.42779499999995</v>
      </c>
      <c r="D48" s="3">
        <f t="shared" si="3"/>
        <v>26.928950707827205</v>
      </c>
      <c r="E48" s="3">
        <v>31.523623000000001</v>
      </c>
      <c r="F48" s="3"/>
      <c r="G48" s="3"/>
      <c r="H48" s="3" t="e">
        <f t="shared" si="4"/>
        <v>#DIV/0!</v>
      </c>
      <c r="I48" s="3"/>
    </row>
    <row r="49" spans="1:9" x14ac:dyDescent="0.25">
      <c r="A49" s="9"/>
      <c r="B49" s="7">
        <f>(C49/D48)^2</f>
        <v>882.55364155076347</v>
      </c>
      <c r="C49" s="3">
        <v>800</v>
      </c>
      <c r="D49" s="3"/>
      <c r="E49" s="3"/>
      <c r="F49" s="7" t="e">
        <f>(G49/H48)^2</f>
        <v>#DIV/0!</v>
      </c>
      <c r="G49" s="3">
        <v>800</v>
      </c>
      <c r="H49" s="3"/>
      <c r="I49" s="3"/>
    </row>
    <row r="50" spans="1:9" x14ac:dyDescent="0.25">
      <c r="A50" s="9"/>
      <c r="B50" s="3">
        <v>1500</v>
      </c>
      <c r="C50" s="7">
        <f>SQRT(B50)*D48</f>
        <v>1042.9537762225521</v>
      </c>
      <c r="D50" s="3"/>
      <c r="E50" s="3"/>
      <c r="F50" s="3">
        <v>1500</v>
      </c>
      <c r="G50" s="7" t="e">
        <f>SQRT(F50)*H48</f>
        <v>#DIV/0!</v>
      </c>
      <c r="H50" s="3"/>
      <c r="I50" s="3"/>
    </row>
  </sheetData>
  <mergeCells count="3">
    <mergeCell ref="A3:A18"/>
    <mergeCell ref="A19:A34"/>
    <mergeCell ref="A35:A50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66C15-98C0-46BD-80D5-0FF12E7A87D9}">
  <dimension ref="A1:R82"/>
  <sheetViews>
    <sheetView workbookViewId="0">
      <selection activeCell="K16" sqref="K16"/>
    </sheetView>
  </sheetViews>
  <sheetFormatPr defaultRowHeight="14" x14ac:dyDescent="0.25"/>
  <cols>
    <col min="1" max="1" width="9.26953125" bestFit="1" customWidth="1"/>
    <col min="2" max="18" width="12.6328125" customWidth="1"/>
  </cols>
  <sheetData>
    <row r="1" spans="1:9" x14ac:dyDescent="0.25">
      <c r="A1" s="11" t="s">
        <v>28</v>
      </c>
      <c r="B1" s="12" t="s">
        <v>44</v>
      </c>
      <c r="C1" s="11" t="s">
        <v>30</v>
      </c>
      <c r="D1" s="13" t="s">
        <v>45</v>
      </c>
    </row>
    <row r="2" spans="1:9" x14ac:dyDescent="0.25">
      <c r="A2" s="3" t="s">
        <v>0</v>
      </c>
      <c r="B2" s="3" t="s">
        <v>13</v>
      </c>
      <c r="C2" s="3" t="s">
        <v>7</v>
      </c>
      <c r="D2" s="3" t="s">
        <v>18</v>
      </c>
      <c r="E2" s="14" t="s">
        <v>39</v>
      </c>
      <c r="F2" s="3" t="s">
        <v>19</v>
      </c>
      <c r="G2" s="3" t="s">
        <v>7</v>
      </c>
      <c r="H2" s="3" t="s">
        <v>18</v>
      </c>
      <c r="I2" s="15" t="s">
        <v>39</v>
      </c>
    </row>
    <row r="3" spans="1:9" x14ac:dyDescent="0.25">
      <c r="A3" s="16" t="s">
        <v>47</v>
      </c>
      <c r="B3" s="3"/>
      <c r="C3" s="3"/>
      <c r="D3" s="3" t="e">
        <f>C3/SQRT(ABS(B3))</f>
        <v>#DIV/0!</v>
      </c>
      <c r="E3" s="3"/>
      <c r="F3" s="3"/>
      <c r="G3" s="3"/>
      <c r="H3" s="3" t="e">
        <f>G3/SQRT(ABS(F3))</f>
        <v>#DIV/0!</v>
      </c>
      <c r="I3" s="3"/>
    </row>
    <row r="4" spans="1:9" x14ac:dyDescent="0.25">
      <c r="A4" s="9"/>
      <c r="B4" s="3"/>
      <c r="C4" s="3"/>
      <c r="D4" s="3" t="e">
        <f t="shared" ref="D4:D16" si="0">C4/SQRT(ABS(B4))</f>
        <v>#DIV/0!</v>
      </c>
      <c r="E4" s="3"/>
      <c r="F4" s="3"/>
      <c r="G4" s="3"/>
      <c r="H4" s="3" t="e">
        <f t="shared" ref="H4:H16" si="1">G4/SQRT(ABS(F4))</f>
        <v>#DIV/0!</v>
      </c>
      <c r="I4" s="3"/>
    </row>
    <row r="5" spans="1:9" x14ac:dyDescent="0.25">
      <c r="A5" s="9"/>
      <c r="B5" s="3"/>
      <c r="C5" s="3"/>
      <c r="D5" s="3" t="e">
        <f t="shared" si="0"/>
        <v>#DIV/0!</v>
      </c>
      <c r="E5" s="3"/>
      <c r="F5" s="3"/>
      <c r="G5" s="3"/>
      <c r="H5" s="3" t="e">
        <f t="shared" si="1"/>
        <v>#DIV/0!</v>
      </c>
      <c r="I5" s="3"/>
    </row>
    <row r="6" spans="1:9" x14ac:dyDescent="0.25">
      <c r="A6" s="9"/>
      <c r="B6" s="3"/>
      <c r="C6" s="3"/>
      <c r="D6" s="3" t="e">
        <f t="shared" si="0"/>
        <v>#DIV/0!</v>
      </c>
      <c r="E6" s="3"/>
      <c r="F6" s="3"/>
      <c r="G6" s="3"/>
      <c r="H6" s="3" t="e">
        <f t="shared" si="1"/>
        <v>#DIV/0!</v>
      </c>
      <c r="I6" s="3"/>
    </row>
    <row r="7" spans="1:9" x14ac:dyDescent="0.25">
      <c r="A7" s="9"/>
      <c r="B7" s="3"/>
      <c r="C7" s="3"/>
      <c r="D7" s="3" t="e">
        <f t="shared" si="0"/>
        <v>#DIV/0!</v>
      </c>
      <c r="E7" s="3"/>
      <c r="F7" s="3"/>
      <c r="G7" s="3"/>
      <c r="H7" s="3" t="e">
        <f t="shared" si="1"/>
        <v>#DIV/0!</v>
      </c>
      <c r="I7" s="3"/>
    </row>
    <row r="8" spans="1:9" x14ac:dyDescent="0.25">
      <c r="A8" s="9"/>
      <c r="B8" s="3"/>
      <c r="C8" s="3"/>
      <c r="D8" s="3" t="e">
        <f t="shared" si="0"/>
        <v>#DIV/0!</v>
      </c>
      <c r="E8" s="3"/>
      <c r="F8" s="3"/>
      <c r="G8" s="3"/>
      <c r="H8" s="3" t="e">
        <f t="shared" si="1"/>
        <v>#DIV/0!</v>
      </c>
      <c r="I8" s="3"/>
    </row>
    <row r="9" spans="1:9" x14ac:dyDescent="0.25">
      <c r="A9" s="9"/>
      <c r="B9" s="3"/>
      <c r="C9" s="3"/>
      <c r="D9" s="3" t="e">
        <f t="shared" si="0"/>
        <v>#DIV/0!</v>
      </c>
      <c r="E9" s="3"/>
      <c r="F9" s="3"/>
      <c r="G9" s="3"/>
      <c r="H9" s="3" t="e">
        <f t="shared" si="1"/>
        <v>#DIV/0!</v>
      </c>
      <c r="I9" s="3"/>
    </row>
    <row r="10" spans="1:9" x14ac:dyDescent="0.25">
      <c r="A10" s="9"/>
      <c r="B10" s="3"/>
      <c r="C10" s="3"/>
      <c r="D10" s="3" t="e">
        <f t="shared" si="0"/>
        <v>#DIV/0!</v>
      </c>
      <c r="E10" s="3"/>
      <c r="F10" s="3"/>
      <c r="G10" s="3"/>
      <c r="H10" s="3" t="e">
        <f t="shared" si="1"/>
        <v>#DIV/0!</v>
      </c>
      <c r="I10" s="3"/>
    </row>
    <row r="11" spans="1:9" x14ac:dyDescent="0.25">
      <c r="A11" s="9"/>
      <c r="B11" s="3"/>
      <c r="C11" s="3"/>
      <c r="D11" s="3" t="e">
        <f t="shared" si="0"/>
        <v>#DIV/0!</v>
      </c>
      <c r="E11" s="3"/>
      <c r="F11" s="3"/>
      <c r="G11" s="3"/>
      <c r="H11" s="3" t="e">
        <f t="shared" si="1"/>
        <v>#DIV/0!</v>
      </c>
      <c r="I11" s="3"/>
    </row>
    <row r="12" spans="1:9" x14ac:dyDescent="0.25">
      <c r="A12" s="9"/>
      <c r="B12" s="3"/>
      <c r="C12" s="3"/>
      <c r="D12" s="3" t="e">
        <f t="shared" si="0"/>
        <v>#DIV/0!</v>
      </c>
      <c r="E12" s="3"/>
      <c r="F12" s="3"/>
      <c r="G12" s="3"/>
      <c r="H12" s="3" t="e">
        <f t="shared" si="1"/>
        <v>#DIV/0!</v>
      </c>
      <c r="I12" s="3"/>
    </row>
    <row r="13" spans="1:9" x14ac:dyDescent="0.25">
      <c r="A13" s="9"/>
      <c r="B13" s="3"/>
      <c r="C13" s="3"/>
      <c r="D13" s="3" t="e">
        <f t="shared" si="0"/>
        <v>#DIV/0!</v>
      </c>
      <c r="E13" s="3"/>
      <c r="F13" s="3"/>
      <c r="G13" s="3"/>
      <c r="H13" s="3" t="e">
        <f t="shared" si="1"/>
        <v>#DIV/0!</v>
      </c>
      <c r="I13" s="3"/>
    </row>
    <row r="14" spans="1:9" x14ac:dyDescent="0.25">
      <c r="A14" s="9"/>
      <c r="B14" s="3"/>
      <c r="C14" s="3"/>
      <c r="D14" s="3" t="e">
        <f t="shared" si="0"/>
        <v>#DIV/0!</v>
      </c>
      <c r="E14" s="3"/>
      <c r="F14" s="3"/>
      <c r="G14" s="3"/>
      <c r="H14" s="3" t="e">
        <f t="shared" si="1"/>
        <v>#DIV/0!</v>
      </c>
      <c r="I14" s="3"/>
    </row>
    <row r="15" spans="1:9" x14ac:dyDescent="0.25">
      <c r="A15" s="9"/>
      <c r="B15" s="3"/>
      <c r="C15" s="3"/>
      <c r="D15" s="3" t="e">
        <f t="shared" si="0"/>
        <v>#DIV/0!</v>
      </c>
      <c r="E15" s="3"/>
      <c r="F15" s="3"/>
      <c r="G15" s="3"/>
      <c r="H15" s="3" t="e">
        <f t="shared" si="1"/>
        <v>#DIV/0!</v>
      </c>
      <c r="I15" s="3"/>
    </row>
    <row r="16" spans="1:9" x14ac:dyDescent="0.25">
      <c r="A16" s="9"/>
      <c r="B16" s="3"/>
      <c r="C16" s="3"/>
      <c r="D16" s="3" t="e">
        <f t="shared" si="0"/>
        <v>#DIV/0!</v>
      </c>
      <c r="E16" s="3"/>
      <c r="F16" s="3"/>
      <c r="G16" s="3"/>
      <c r="H16" s="3" t="e">
        <f t="shared" si="1"/>
        <v>#DIV/0!</v>
      </c>
      <c r="I16" s="3"/>
    </row>
    <row r="17" spans="1:14" x14ac:dyDescent="0.25">
      <c r="A17" s="9"/>
      <c r="B17" s="7" t="e">
        <f>(C17/D16)^2</f>
        <v>#DIV/0!</v>
      </c>
      <c r="C17" s="3">
        <v>800</v>
      </c>
      <c r="D17" s="3"/>
      <c r="E17" s="3"/>
      <c r="F17" s="7" t="e">
        <f>(G17/H16)^2</f>
        <v>#DIV/0!</v>
      </c>
      <c r="G17" s="3">
        <v>800</v>
      </c>
      <c r="H17" s="3"/>
      <c r="I17" s="3"/>
    </row>
    <row r="18" spans="1:14" x14ac:dyDescent="0.25">
      <c r="A18" s="9"/>
      <c r="B18" s="3">
        <v>1500</v>
      </c>
      <c r="C18" s="7" t="e">
        <f>SQRT(B18)*D16</f>
        <v>#DIV/0!</v>
      </c>
      <c r="D18" s="3"/>
      <c r="E18" s="3"/>
      <c r="F18" s="3">
        <v>1500</v>
      </c>
      <c r="G18" s="7" t="e">
        <f>SQRT(F18)*H16</f>
        <v>#DIV/0!</v>
      </c>
      <c r="H18" s="3"/>
      <c r="I18" s="3"/>
    </row>
    <row r="19" spans="1:14" x14ac:dyDescent="0.25">
      <c r="A19" s="16" t="s">
        <v>48</v>
      </c>
      <c r="B19">
        <v>14.61285</v>
      </c>
      <c r="C19">
        <v>99.932372999999998</v>
      </c>
      <c r="D19" s="3">
        <f>C19/SQRT(ABS(B19))</f>
        <v>26.14199559631389</v>
      </c>
      <c r="E19">
        <v>27.936861</v>
      </c>
      <c r="F19">
        <v>-12.644544</v>
      </c>
      <c r="G19">
        <v>99.916138000000004</v>
      </c>
      <c r="H19" s="3">
        <f>G19/SQRT(ABS(F19))</f>
        <v>28.098559319481097</v>
      </c>
      <c r="I19">
        <v>26.498398000000002</v>
      </c>
      <c r="J19" s="16" t="s">
        <v>48</v>
      </c>
      <c r="K19">
        <v>-13.819649999999999</v>
      </c>
      <c r="L19">
        <v>99.899665999999996</v>
      </c>
      <c r="M19" s="3">
        <f>L19/SQRT(ABS(K19))</f>
        <v>26.872960524390511</v>
      </c>
      <c r="N19">
        <v>25.402173999999999</v>
      </c>
    </row>
    <row r="20" spans="1:14" x14ac:dyDescent="0.25">
      <c r="A20" s="9"/>
      <c r="B20">
        <v>34.902214000000001</v>
      </c>
      <c r="C20">
        <v>149.96167</v>
      </c>
      <c r="D20" s="3">
        <f t="shared" ref="D20:D32" si="2">C20/SQRT(ABS(B20))</f>
        <v>25.383632976209416</v>
      </c>
      <c r="E20">
        <v>27.589079000000002</v>
      </c>
      <c r="F20">
        <v>-29.605678999999999</v>
      </c>
      <c r="G20">
        <v>149.96263099999999</v>
      </c>
      <c r="H20" s="3">
        <f t="shared" ref="H20:H32" si="3">G20/SQRT(ABS(F20))</f>
        <v>27.561035992404481</v>
      </c>
      <c r="I20">
        <v>26.487074</v>
      </c>
      <c r="J20" s="9"/>
      <c r="K20">
        <v>-32.493011000000003</v>
      </c>
      <c r="L20">
        <v>149.96322599999999</v>
      </c>
      <c r="M20" s="3">
        <f t="shared" ref="M20:M32" si="4">L20/SQRT(ABS(K20))</f>
        <v>26.308118874873184</v>
      </c>
      <c r="N20">
        <v>25.542942</v>
      </c>
    </row>
    <row r="21" spans="1:14" x14ac:dyDescent="0.25">
      <c r="A21" s="9"/>
      <c r="B21">
        <v>64.498688000000001</v>
      </c>
      <c r="C21">
        <v>199.98989900000001</v>
      </c>
      <c r="D21" s="3">
        <f t="shared" si="2"/>
        <v>24.901907800207127</v>
      </c>
      <c r="E21">
        <v>27.361425000000001</v>
      </c>
      <c r="F21">
        <v>-53.912368999999998</v>
      </c>
      <c r="G21">
        <v>199.999191</v>
      </c>
      <c r="H21" s="3">
        <f t="shared" si="3"/>
        <v>27.238552891774162</v>
      </c>
      <c r="I21">
        <v>26.499210000000001</v>
      </c>
      <c r="J21" s="9"/>
      <c r="K21">
        <v>-60.644016000000001</v>
      </c>
      <c r="L21">
        <v>199.989822</v>
      </c>
      <c r="M21" s="3">
        <f t="shared" si="4"/>
        <v>25.681117448533378</v>
      </c>
      <c r="N21">
        <v>25.673442999999999</v>
      </c>
    </row>
    <row r="22" spans="1:14" x14ac:dyDescent="0.25">
      <c r="A22" s="9"/>
      <c r="B22">
        <v>105.987083</v>
      </c>
      <c r="C22">
        <v>250.01606799999999</v>
      </c>
      <c r="D22" s="3">
        <f t="shared" si="2"/>
        <v>24.28518694424789</v>
      </c>
      <c r="E22">
        <v>27.249081</v>
      </c>
      <c r="F22">
        <v>-87.192588999999998</v>
      </c>
      <c r="G22">
        <v>249.99852000000001</v>
      </c>
      <c r="H22" s="3">
        <f t="shared" si="3"/>
        <v>26.773037789060631</v>
      </c>
      <c r="I22">
        <v>26.565691000000001</v>
      </c>
      <c r="J22" s="9"/>
      <c r="K22">
        <v>-99.592040999999995</v>
      </c>
      <c r="L22">
        <v>249.97122200000001</v>
      </c>
      <c r="M22" s="3">
        <f t="shared" si="4"/>
        <v>25.048267747837009</v>
      </c>
      <c r="N22">
        <v>25.743307000000001</v>
      </c>
    </row>
    <row r="23" spans="1:14" x14ac:dyDescent="0.25">
      <c r="A23" s="9"/>
      <c r="B23">
        <v>155.65455600000001</v>
      </c>
      <c r="C23">
        <v>300.00555400000002</v>
      </c>
      <c r="D23" s="3">
        <f t="shared" si="2"/>
        <v>24.046306387328634</v>
      </c>
      <c r="E23">
        <v>27.254646000000001</v>
      </c>
      <c r="F23">
        <v>-125.142426</v>
      </c>
      <c r="G23">
        <v>300.00277699999998</v>
      </c>
      <c r="H23" s="3">
        <f t="shared" si="3"/>
        <v>26.817790259595263</v>
      </c>
      <c r="I23">
        <v>26.724378999999999</v>
      </c>
      <c r="J23" s="9"/>
      <c r="K23">
        <v>-143.97436500000001</v>
      </c>
      <c r="L23">
        <v>299.98715199999998</v>
      </c>
      <c r="M23" s="3">
        <f t="shared" si="4"/>
        <v>25.001154795587905</v>
      </c>
      <c r="N23">
        <v>25.931999000000001</v>
      </c>
    </row>
    <row r="24" spans="1:14" x14ac:dyDescent="0.25">
      <c r="A24" s="9"/>
      <c r="B24">
        <v>214.82054099999999</v>
      </c>
      <c r="C24">
        <v>349.99899299999998</v>
      </c>
      <c r="D24" s="3">
        <f t="shared" si="2"/>
        <v>23.879701395241636</v>
      </c>
      <c r="E24">
        <v>27.379238000000001</v>
      </c>
      <c r="F24">
        <v>-170.24929800000001</v>
      </c>
      <c r="G24">
        <v>350.00808699999999</v>
      </c>
      <c r="H24" s="3">
        <f t="shared" si="3"/>
        <v>26.824733376316438</v>
      </c>
      <c r="I24">
        <v>26.929227999999998</v>
      </c>
      <c r="J24" s="9"/>
      <c r="K24">
        <v>-195.56538399999999</v>
      </c>
      <c r="L24">
        <v>350.02886999999998</v>
      </c>
      <c r="M24" s="3">
        <f t="shared" si="4"/>
        <v>25.029828472258746</v>
      </c>
      <c r="N24">
        <v>26.186014</v>
      </c>
    </row>
    <row r="25" spans="1:14" x14ac:dyDescent="0.25">
      <c r="A25" s="9"/>
      <c r="B25">
        <v>286.54196200000001</v>
      </c>
      <c r="C25">
        <v>399.96673600000003</v>
      </c>
      <c r="D25" s="3">
        <f t="shared" si="2"/>
        <v>23.628152150121231</v>
      </c>
      <c r="E25">
        <v>27.569880000000001</v>
      </c>
      <c r="F25">
        <v>-223.54458600000001</v>
      </c>
      <c r="G25">
        <v>399.954498</v>
      </c>
      <c r="H25" s="3">
        <f t="shared" si="3"/>
        <v>26.750290780764082</v>
      </c>
      <c r="I25">
        <v>27.229562999999999</v>
      </c>
      <c r="J25" s="9"/>
      <c r="K25">
        <v>-253.45336900000001</v>
      </c>
      <c r="L25">
        <v>399.985657</v>
      </c>
      <c r="M25" s="3">
        <f t="shared" si="4"/>
        <v>25.124381779080284</v>
      </c>
      <c r="N25">
        <v>26.45636</v>
      </c>
    </row>
    <row r="26" spans="1:14" x14ac:dyDescent="0.25">
      <c r="A26" s="9"/>
      <c r="B26">
        <v>362.63848899999999</v>
      </c>
      <c r="C26">
        <v>449.95816000000002</v>
      </c>
      <c r="D26" s="3">
        <f t="shared" si="2"/>
        <v>23.628447311579265</v>
      </c>
      <c r="E26">
        <v>27.898409000000001</v>
      </c>
      <c r="F26">
        <v>-277.89126599999997</v>
      </c>
      <c r="G26">
        <v>450.00082400000002</v>
      </c>
      <c r="H26" s="3">
        <f t="shared" si="3"/>
        <v>26.994535591786391</v>
      </c>
      <c r="I26">
        <v>27.51605</v>
      </c>
      <c r="J26" s="9"/>
      <c r="K26">
        <v>-311.226135</v>
      </c>
      <c r="L26">
        <v>449.94589200000001</v>
      </c>
      <c r="M26" s="3">
        <f t="shared" si="4"/>
        <v>25.504819912122002</v>
      </c>
      <c r="N26">
        <v>26.756133999999999</v>
      </c>
    </row>
    <row r="27" spans="1:14" x14ac:dyDescent="0.25">
      <c r="A27" s="9"/>
      <c r="B27">
        <v>438.49173000000002</v>
      </c>
      <c r="C27">
        <v>499.99230999999997</v>
      </c>
      <c r="D27" s="3">
        <f t="shared" si="2"/>
        <v>23.877157346831861</v>
      </c>
      <c r="E27">
        <v>28.350859</v>
      </c>
      <c r="F27">
        <v>-330.99273699999998</v>
      </c>
      <c r="G27">
        <v>499.99401899999998</v>
      </c>
      <c r="H27" s="3">
        <f t="shared" si="3"/>
        <v>27.482458270897688</v>
      </c>
      <c r="I27">
        <v>28.017910000000001</v>
      </c>
      <c r="J27" s="9"/>
      <c r="K27">
        <v>-368.95901500000002</v>
      </c>
      <c r="L27">
        <v>500.01556399999998</v>
      </c>
      <c r="M27" s="3">
        <f t="shared" si="4"/>
        <v>26.031216233978732</v>
      </c>
      <c r="N27">
        <v>27.218572999999999</v>
      </c>
    </row>
    <row r="28" spans="1:14" x14ac:dyDescent="0.25">
      <c r="A28" s="9"/>
      <c r="B28">
        <v>516.21307400000001</v>
      </c>
      <c r="C28">
        <v>549.95654300000001</v>
      </c>
      <c r="D28" s="3">
        <f t="shared" si="2"/>
        <v>24.205489715861319</v>
      </c>
      <c r="E28">
        <v>28.869997000000001</v>
      </c>
      <c r="F28">
        <v>-380.98672499999998</v>
      </c>
      <c r="G28">
        <v>549.96405000000004</v>
      </c>
      <c r="H28" s="3">
        <f t="shared" si="3"/>
        <v>28.176002668267511</v>
      </c>
      <c r="I28">
        <v>28.788933</v>
      </c>
      <c r="J28" s="9"/>
      <c r="K28">
        <v>-428.42971799999998</v>
      </c>
      <c r="L28">
        <v>549.97003199999995</v>
      </c>
      <c r="M28" s="3">
        <f t="shared" si="4"/>
        <v>26.570469675128173</v>
      </c>
      <c r="N28">
        <v>27.629490000000001</v>
      </c>
    </row>
    <row r="29" spans="1:14" x14ac:dyDescent="0.25">
      <c r="A29" s="9"/>
      <c r="B29">
        <v>599.23266599999999</v>
      </c>
      <c r="C29">
        <v>599.96099900000002</v>
      </c>
      <c r="D29" s="3">
        <f t="shared" si="2"/>
        <v>24.508982378855823</v>
      </c>
      <c r="E29">
        <v>29.551489</v>
      </c>
      <c r="F29">
        <v>-434.41329999999999</v>
      </c>
      <c r="G29">
        <v>599.93859899999995</v>
      </c>
      <c r="H29" s="3">
        <f t="shared" si="3"/>
        <v>28.784271872623435</v>
      </c>
      <c r="I29">
        <v>29.590191000000001</v>
      </c>
      <c r="J29" s="9"/>
      <c r="K29">
        <v>-496.13378899999998</v>
      </c>
      <c r="L29">
        <v>599.93591300000003</v>
      </c>
      <c r="M29" s="3">
        <f t="shared" si="4"/>
        <v>26.934285386013237</v>
      </c>
      <c r="N29">
        <v>28.179746999999999</v>
      </c>
    </row>
    <row r="30" spans="1:14" x14ac:dyDescent="0.25">
      <c r="A30" s="9"/>
      <c r="B30">
        <v>686.46820100000002</v>
      </c>
      <c r="C30">
        <v>649.94970699999999</v>
      </c>
      <c r="D30" s="3">
        <f t="shared" si="2"/>
        <v>24.80673116321854</v>
      </c>
      <c r="E30">
        <v>30.522036</v>
      </c>
      <c r="F30">
        <v>-491.36288500000001</v>
      </c>
      <c r="G30">
        <v>649.99481200000002</v>
      </c>
      <c r="H30" s="3">
        <f t="shared" si="3"/>
        <v>29.32302129531206</v>
      </c>
      <c r="I30">
        <v>30.483473</v>
      </c>
      <c r="J30" s="9"/>
      <c r="K30">
        <v>-571.23120100000006</v>
      </c>
      <c r="L30">
        <v>649.96746800000005</v>
      </c>
      <c r="M30" s="3">
        <f t="shared" si="4"/>
        <v>27.194786872667915</v>
      </c>
      <c r="N30">
        <v>28.797127</v>
      </c>
    </row>
    <row r="31" spans="1:14" x14ac:dyDescent="0.25">
      <c r="A31" s="9"/>
      <c r="B31">
        <v>783.28698699999995</v>
      </c>
      <c r="C31">
        <v>699.92620799999997</v>
      </c>
      <c r="D31" s="3">
        <f t="shared" si="2"/>
        <v>25.008739324201201</v>
      </c>
      <c r="E31">
        <v>31.548594999999999</v>
      </c>
      <c r="F31">
        <v>-556.55743399999994</v>
      </c>
      <c r="G31">
        <v>700.00317399999994</v>
      </c>
      <c r="H31" s="3">
        <f t="shared" si="3"/>
        <v>29.671876670407521</v>
      </c>
      <c r="I31">
        <v>31.505147999999998</v>
      </c>
      <c r="J31" s="9"/>
      <c r="K31">
        <v>-653.84942599999999</v>
      </c>
      <c r="L31">
        <v>699.96484399999997</v>
      </c>
      <c r="M31" s="3">
        <f t="shared" si="4"/>
        <v>27.373942744560658</v>
      </c>
      <c r="N31">
        <v>29.398813000000001</v>
      </c>
    </row>
    <row r="32" spans="1:14" x14ac:dyDescent="0.25">
      <c r="A32" s="9"/>
      <c r="B32">
        <v>876.509277</v>
      </c>
      <c r="C32">
        <v>739.07006799999999</v>
      </c>
      <c r="D32" s="3">
        <f t="shared" si="2"/>
        <v>24.963608062603761</v>
      </c>
      <c r="E32">
        <v>32.638587999999999</v>
      </c>
      <c r="F32">
        <v>-611.54180899999994</v>
      </c>
      <c r="G32">
        <v>741.78546100000005</v>
      </c>
      <c r="H32" s="3">
        <f t="shared" si="3"/>
        <v>29.996130896757332</v>
      </c>
      <c r="I32">
        <v>32.478245000000001</v>
      </c>
      <c r="J32" s="9"/>
      <c r="K32">
        <v>-729.03118900000004</v>
      </c>
      <c r="L32">
        <v>736.67181400000004</v>
      </c>
      <c r="M32" s="3">
        <f t="shared" si="4"/>
        <v>27.283557625667072</v>
      </c>
      <c r="N32">
        <v>30.138076999999999</v>
      </c>
    </row>
    <row r="33" spans="1:14" x14ac:dyDescent="0.25">
      <c r="A33" s="9"/>
      <c r="B33" s="7">
        <f>(C33/D32)^2</f>
        <v>1026.9877497276514</v>
      </c>
      <c r="C33" s="3">
        <v>800</v>
      </c>
      <c r="D33" s="3"/>
      <c r="E33" s="3"/>
      <c r="F33" s="7">
        <f>(G33/H32)^2</f>
        <v>711.2945707552899</v>
      </c>
      <c r="G33" s="3">
        <v>800</v>
      </c>
      <c r="H33" s="3"/>
      <c r="I33" s="3"/>
      <c r="J33" s="9"/>
      <c r="K33" s="7">
        <f>(L33/M32)^2</f>
        <v>859.7614640538751</v>
      </c>
      <c r="L33" s="3">
        <v>800</v>
      </c>
      <c r="M33" s="3"/>
      <c r="N33" s="3"/>
    </row>
    <row r="34" spans="1:14" x14ac:dyDescent="0.25">
      <c r="A34" s="9"/>
      <c r="B34" s="3">
        <v>1500</v>
      </c>
      <c r="C34" s="7">
        <f>SQRT(B34)*D32</f>
        <v>966.83638287713563</v>
      </c>
      <c r="D34" s="3"/>
      <c r="E34" s="3"/>
      <c r="F34" s="3">
        <v>1500</v>
      </c>
      <c r="G34" s="7">
        <f>SQRT(F34)*H32</f>
        <v>1161.7451541379889</v>
      </c>
      <c r="H34" s="3"/>
      <c r="I34" s="3"/>
      <c r="J34" s="9"/>
      <c r="K34" s="3">
        <v>1500</v>
      </c>
      <c r="L34" s="7">
        <f>SQRT(K34)*M32</f>
        <v>1056.6876430949894</v>
      </c>
      <c r="M34" s="3"/>
      <c r="N34" s="3"/>
    </row>
    <row r="35" spans="1:14" x14ac:dyDescent="0.25">
      <c r="A35" s="16" t="s">
        <v>49</v>
      </c>
      <c r="B35">
        <v>17.241989</v>
      </c>
      <c r="C35">
        <v>99.929175999999998</v>
      </c>
      <c r="D35" s="3">
        <f>C35/SQRT(ABS(B35))</f>
        <v>24.065706977692169</v>
      </c>
      <c r="E35">
        <v>29.377464</v>
      </c>
      <c r="F35">
        <v>-17.439261999999999</v>
      </c>
      <c r="G35">
        <v>99.938675000000003</v>
      </c>
      <c r="H35" s="3">
        <f>G35/SQRT(ABS(F35))</f>
        <v>23.931478810026526</v>
      </c>
      <c r="I35">
        <v>28.665091</v>
      </c>
    </row>
    <row r="36" spans="1:14" x14ac:dyDescent="0.25">
      <c r="A36" s="9"/>
      <c r="B36">
        <v>41.405647000000002</v>
      </c>
      <c r="C36">
        <v>149.96019000000001</v>
      </c>
      <c r="D36" s="3">
        <f t="shared" ref="D36:D48" si="5">C36/SQRT(ABS(B36))</f>
        <v>23.304843689202471</v>
      </c>
      <c r="E36">
        <v>29.016646999999999</v>
      </c>
      <c r="F36">
        <v>-42.068072999999998</v>
      </c>
      <c r="G36">
        <v>149.959183</v>
      </c>
      <c r="H36" s="3">
        <f t="shared" ref="H36:H48" si="6">G36/SQRT(ABS(F36))</f>
        <v>23.12047521239715</v>
      </c>
      <c r="I36">
        <v>28.401033000000002</v>
      </c>
    </row>
    <row r="37" spans="1:14" x14ac:dyDescent="0.25">
      <c r="A37" s="9"/>
      <c r="B37">
        <v>77.106269999999995</v>
      </c>
      <c r="C37">
        <v>199.994156</v>
      </c>
      <c r="D37" s="3">
        <f t="shared" si="5"/>
        <v>22.775737987209659</v>
      </c>
      <c r="E37">
        <v>28.746855</v>
      </c>
      <c r="F37">
        <v>-80.034332000000006</v>
      </c>
      <c r="G37">
        <v>199.99465900000001</v>
      </c>
      <c r="H37" s="3">
        <f t="shared" si="6"/>
        <v>22.35528626203029</v>
      </c>
      <c r="I37">
        <v>28.164749</v>
      </c>
    </row>
    <row r="38" spans="1:14" x14ac:dyDescent="0.25">
      <c r="A38" s="9"/>
      <c r="B38">
        <v>128.068939</v>
      </c>
      <c r="C38">
        <v>249.983429</v>
      </c>
      <c r="D38" s="3">
        <f t="shared" si="5"/>
        <v>22.089674435504921</v>
      </c>
      <c r="E38">
        <v>28.573388999999999</v>
      </c>
      <c r="F38">
        <v>-135.40167199999999</v>
      </c>
      <c r="G38">
        <v>249.994156</v>
      </c>
      <c r="H38" s="3">
        <f t="shared" si="6"/>
        <v>21.484133524473286</v>
      </c>
      <c r="I38">
        <v>28.036425000000001</v>
      </c>
    </row>
    <row r="39" spans="1:14" x14ac:dyDescent="0.25">
      <c r="A39" s="9"/>
      <c r="B39">
        <v>188.65188599999999</v>
      </c>
      <c r="C39">
        <v>300.00585899999999</v>
      </c>
      <c r="D39" s="3">
        <f t="shared" si="5"/>
        <v>21.842339882402243</v>
      </c>
      <c r="E39">
        <v>28.515038000000001</v>
      </c>
      <c r="F39">
        <v>-196.31243900000001</v>
      </c>
      <c r="G39">
        <v>299.98852499999998</v>
      </c>
      <c r="H39" s="3">
        <f t="shared" si="6"/>
        <v>21.410693439127041</v>
      </c>
      <c r="I39">
        <v>27.991105999999998</v>
      </c>
    </row>
    <row r="40" spans="1:14" x14ac:dyDescent="0.25">
      <c r="A40" s="9"/>
      <c r="B40">
        <v>256.87759399999999</v>
      </c>
      <c r="C40">
        <v>349.99713100000002</v>
      </c>
      <c r="D40" s="3">
        <f t="shared" si="5"/>
        <v>21.837422260792781</v>
      </c>
      <c r="E40">
        <v>28.533531</v>
      </c>
      <c r="F40">
        <v>-258.44137599999999</v>
      </c>
      <c r="G40">
        <v>349.98590100000001</v>
      </c>
      <c r="H40" s="3">
        <f t="shared" si="6"/>
        <v>21.770556319951812</v>
      </c>
      <c r="I40">
        <v>28.035333999999999</v>
      </c>
    </row>
    <row r="41" spans="1:14" x14ac:dyDescent="0.25">
      <c r="A41" s="9"/>
      <c r="B41">
        <v>334.14083900000003</v>
      </c>
      <c r="C41">
        <v>399.97952299999997</v>
      </c>
      <c r="D41" s="3">
        <f t="shared" si="5"/>
        <v>21.881292858884422</v>
      </c>
      <c r="E41">
        <v>28.645443</v>
      </c>
      <c r="F41">
        <v>-326.17712399999999</v>
      </c>
      <c r="G41">
        <v>399.97103900000002</v>
      </c>
      <c r="H41" s="3">
        <f t="shared" si="6"/>
        <v>22.146331510930803</v>
      </c>
      <c r="I41">
        <v>28.165752000000001</v>
      </c>
    </row>
    <row r="42" spans="1:14" x14ac:dyDescent="0.25">
      <c r="A42" s="9"/>
      <c r="B42">
        <v>410.00381499999997</v>
      </c>
      <c r="C42">
        <v>449.99993899999998</v>
      </c>
      <c r="D42" s="3">
        <f t="shared" si="5"/>
        <v>22.223809517362344</v>
      </c>
      <c r="E42">
        <v>28.847933000000001</v>
      </c>
      <c r="F42">
        <v>-394.28936800000002</v>
      </c>
      <c r="G42">
        <v>449.97070300000001</v>
      </c>
      <c r="H42" s="3">
        <f t="shared" si="6"/>
        <v>22.660876561516929</v>
      </c>
      <c r="I42">
        <v>28.557993</v>
      </c>
    </row>
    <row r="43" spans="1:14" x14ac:dyDescent="0.25">
      <c r="A43" s="9"/>
      <c r="B43">
        <v>482.87475599999999</v>
      </c>
      <c r="C43">
        <v>499.99224900000002</v>
      </c>
      <c r="D43" s="3">
        <f t="shared" si="5"/>
        <v>22.753385294083348</v>
      </c>
      <c r="E43">
        <v>29.299185000000001</v>
      </c>
      <c r="F43">
        <v>-460.348907</v>
      </c>
      <c r="G43">
        <v>500.01748700000002</v>
      </c>
      <c r="H43" s="3">
        <f t="shared" si="6"/>
        <v>23.304599023693136</v>
      </c>
      <c r="I43">
        <v>29.01689</v>
      </c>
    </row>
    <row r="44" spans="1:14" x14ac:dyDescent="0.25">
      <c r="A44" s="9"/>
      <c r="B44">
        <v>560.620544</v>
      </c>
      <c r="C44">
        <v>550.01336700000002</v>
      </c>
      <c r="D44" s="3">
        <f t="shared" si="5"/>
        <v>23.229439990233903</v>
      </c>
      <c r="E44">
        <v>29.972214000000001</v>
      </c>
      <c r="F44">
        <v>-528.76147500000002</v>
      </c>
      <c r="G44">
        <v>550.00042699999995</v>
      </c>
      <c r="H44" s="3">
        <f t="shared" si="6"/>
        <v>23.918455042291114</v>
      </c>
      <c r="I44">
        <v>29.648834000000001</v>
      </c>
    </row>
    <row r="45" spans="1:14" x14ac:dyDescent="0.25">
      <c r="A45" s="9"/>
      <c r="B45">
        <v>645.11041299999999</v>
      </c>
      <c r="C45">
        <v>599.98004200000003</v>
      </c>
      <c r="D45" s="3">
        <f t="shared" si="5"/>
        <v>23.622169313517695</v>
      </c>
      <c r="E45">
        <v>30.897220999999998</v>
      </c>
      <c r="F45">
        <v>-599.08654799999999</v>
      </c>
      <c r="G45">
        <v>599.99682600000006</v>
      </c>
      <c r="H45" s="3">
        <f t="shared" si="6"/>
        <v>24.51343482900235</v>
      </c>
      <c r="I45">
        <v>30.147434000000001</v>
      </c>
    </row>
    <row r="46" spans="1:14" x14ac:dyDescent="0.25">
      <c r="A46" s="9"/>
      <c r="B46">
        <v>735.79473900000005</v>
      </c>
      <c r="C46">
        <v>649.95819100000006</v>
      </c>
      <c r="D46" s="3">
        <f t="shared" si="5"/>
        <v>23.961118232898297</v>
      </c>
      <c r="E46">
        <v>31.746082000000001</v>
      </c>
      <c r="F46">
        <v>-676.26904300000001</v>
      </c>
      <c r="G46">
        <v>649.98590100000001</v>
      </c>
      <c r="H46" s="3">
        <f t="shared" si="6"/>
        <v>24.99448441559219</v>
      </c>
      <c r="I46">
        <v>30.833786</v>
      </c>
    </row>
    <row r="47" spans="1:14" x14ac:dyDescent="0.25">
      <c r="A47" s="9"/>
      <c r="B47">
        <v>839.00292999999999</v>
      </c>
      <c r="C47">
        <v>699.99188200000003</v>
      </c>
      <c r="D47" s="3">
        <f t="shared" si="5"/>
        <v>24.166361329622834</v>
      </c>
      <c r="E47">
        <v>32.743876999999998</v>
      </c>
      <c r="F47">
        <v>-773.93218999999999</v>
      </c>
      <c r="G47">
        <v>699.98834199999999</v>
      </c>
      <c r="H47" s="3">
        <f t="shared" si="6"/>
        <v>25.161663604519592</v>
      </c>
      <c r="I47">
        <v>31.678491999999999</v>
      </c>
    </row>
    <row r="48" spans="1:14" x14ac:dyDescent="0.25">
      <c r="A48" s="9"/>
      <c r="B48">
        <v>950.82550000000003</v>
      </c>
      <c r="C48">
        <v>739.72637899999995</v>
      </c>
      <c r="D48" s="3">
        <f t="shared" si="5"/>
        <v>23.989472358652421</v>
      </c>
      <c r="E48">
        <v>33.777614999999997</v>
      </c>
      <c r="F48">
        <v>-879.27227800000003</v>
      </c>
      <c r="G48">
        <v>741.22668499999997</v>
      </c>
      <c r="H48" s="3">
        <f t="shared" si="6"/>
        <v>24.997084346411388</v>
      </c>
      <c r="I48">
        <v>32.646202000000002</v>
      </c>
    </row>
    <row r="49" spans="1:18" x14ac:dyDescent="0.25">
      <c r="A49" s="9"/>
      <c r="B49" s="7">
        <f>(C49/D48)^2</f>
        <v>1112.0865344771469</v>
      </c>
      <c r="C49" s="3">
        <v>800</v>
      </c>
      <c r="D49" s="3"/>
      <c r="E49" s="3"/>
      <c r="F49" s="7">
        <f>(G49/H48)^2</f>
        <v>1024.2388921327693</v>
      </c>
      <c r="G49" s="3">
        <v>800</v>
      </c>
      <c r="H49" s="3"/>
      <c r="I49" s="3"/>
    </row>
    <row r="50" spans="1:18" x14ac:dyDescent="0.25">
      <c r="A50" s="9"/>
      <c r="B50" s="3">
        <v>1500</v>
      </c>
      <c r="C50" s="7">
        <f>SQRT(B50)*D48</f>
        <v>929.10826929363986</v>
      </c>
      <c r="D50" s="3"/>
      <c r="E50" s="3"/>
      <c r="F50" s="3">
        <v>1500</v>
      </c>
      <c r="G50" s="7">
        <f>SQRT(F50)*H48</f>
        <v>968.13291377393421</v>
      </c>
      <c r="H50" s="3"/>
      <c r="I50" s="3"/>
    </row>
    <row r="51" spans="1:18" x14ac:dyDescent="0.25">
      <c r="A51" s="16" t="s">
        <v>50</v>
      </c>
      <c r="B51">
        <v>14.879992</v>
      </c>
      <c r="C51">
        <v>99.880745000000005</v>
      </c>
      <c r="D51" s="3">
        <f>C51/SQRT(ABS(B51))</f>
        <v>25.892883910125462</v>
      </c>
      <c r="E51">
        <v>27.145123000000002</v>
      </c>
      <c r="F51">
        <v>-13.819649999999999</v>
      </c>
      <c r="G51">
        <v>99.899665999999996</v>
      </c>
      <c r="H51" s="3">
        <f>G51/SQRT(ABS(F51))</f>
        <v>26.872960524390511</v>
      </c>
      <c r="I51">
        <v>25.402173999999999</v>
      </c>
      <c r="J51" s="16" t="s">
        <v>50</v>
      </c>
      <c r="K51">
        <v>14.689681999999999</v>
      </c>
      <c r="L51">
        <v>99.893646000000004</v>
      </c>
      <c r="M51" s="3">
        <f>L51/SQRT(ABS(K51))</f>
        <v>26.063435899883839</v>
      </c>
      <c r="N51">
        <v>28.755438000000002</v>
      </c>
      <c r="O51">
        <v>-14.101003</v>
      </c>
      <c r="P51">
        <v>99.916068999999993</v>
      </c>
      <c r="Q51" s="3">
        <f>P51/SQRT(ABS(O51))</f>
        <v>26.607883891368246</v>
      </c>
      <c r="R51">
        <v>27.818795999999999</v>
      </c>
    </row>
    <row r="52" spans="1:18" x14ac:dyDescent="0.25">
      <c r="A52" s="9"/>
      <c r="B52">
        <v>35.472732999999998</v>
      </c>
      <c r="C52">
        <v>149.960846</v>
      </c>
      <c r="D52" s="3">
        <f t="shared" ref="D52:D64" si="7">C52/SQRT(ABS(B52))</f>
        <v>25.178540768542678</v>
      </c>
      <c r="E52">
        <v>27.099581000000001</v>
      </c>
      <c r="F52">
        <v>-32.493011000000003</v>
      </c>
      <c r="G52">
        <v>149.96322599999999</v>
      </c>
      <c r="H52" s="3">
        <f t="shared" ref="H52:H64" si="8">G52/SQRT(ABS(F52))</f>
        <v>26.308118874873184</v>
      </c>
      <c r="I52">
        <v>25.542942</v>
      </c>
      <c r="J52" s="9"/>
      <c r="K52">
        <v>34.701098999999999</v>
      </c>
      <c r="L52">
        <v>149.96875</v>
      </c>
      <c r="M52" s="3">
        <f t="shared" ref="M52:M64" si="9">L52/SQRT(ABS(K52))</f>
        <v>25.458285758737468</v>
      </c>
      <c r="N52">
        <v>28.560492</v>
      </c>
      <c r="O52">
        <v>-33.089218000000002</v>
      </c>
      <c r="P52">
        <v>149.961761</v>
      </c>
      <c r="Q52" s="3">
        <f t="shared" ref="Q52:Q64" si="10">P52/SQRT(ABS(O52))</f>
        <v>26.069774819168234</v>
      </c>
      <c r="R52">
        <v>27.734306</v>
      </c>
    </row>
    <row r="53" spans="1:18" x14ac:dyDescent="0.25">
      <c r="A53" s="9"/>
      <c r="B53">
        <v>66.187934999999996</v>
      </c>
      <c r="C53">
        <v>199.98588599999999</v>
      </c>
      <c r="D53" s="3">
        <f t="shared" si="7"/>
        <v>24.581587725856089</v>
      </c>
      <c r="E53">
        <v>27.083914</v>
      </c>
      <c r="F53">
        <v>-60.644016000000001</v>
      </c>
      <c r="G53">
        <v>199.989822</v>
      </c>
      <c r="H53" s="3">
        <f t="shared" si="8"/>
        <v>25.681117448533378</v>
      </c>
      <c r="I53">
        <v>25.673442999999999</v>
      </c>
      <c r="J53" s="9"/>
      <c r="K53">
        <v>65.096915999999993</v>
      </c>
      <c r="L53">
        <v>199.990082</v>
      </c>
      <c r="M53" s="3">
        <f t="shared" si="9"/>
        <v>24.787244542884508</v>
      </c>
      <c r="N53">
        <v>28.413542</v>
      </c>
      <c r="O53">
        <v>-61.789256999999999</v>
      </c>
      <c r="P53">
        <v>199.998154</v>
      </c>
      <c r="Q53" s="3">
        <f t="shared" si="10"/>
        <v>25.443069287927184</v>
      </c>
      <c r="R53">
        <v>27.687806999999999</v>
      </c>
    </row>
    <row r="54" spans="1:18" x14ac:dyDescent="0.25">
      <c r="A54" s="9"/>
      <c r="B54">
        <v>108.417007</v>
      </c>
      <c r="C54">
        <v>250.009018</v>
      </c>
      <c r="D54" s="3">
        <f t="shared" si="7"/>
        <v>24.010818636270404</v>
      </c>
      <c r="E54">
        <v>27.114317</v>
      </c>
      <c r="F54">
        <v>-99.592040999999995</v>
      </c>
      <c r="G54">
        <v>249.97122200000001</v>
      </c>
      <c r="H54" s="3">
        <f t="shared" si="8"/>
        <v>25.048267747837009</v>
      </c>
      <c r="I54">
        <v>25.743307000000001</v>
      </c>
      <c r="J54" s="9"/>
      <c r="K54">
        <v>107.781677</v>
      </c>
      <c r="L54">
        <v>249.976944</v>
      </c>
      <c r="M54" s="3">
        <f t="shared" si="9"/>
        <v>24.078392310091836</v>
      </c>
      <c r="N54">
        <v>28.317246999999998</v>
      </c>
      <c r="O54">
        <v>-101.956154</v>
      </c>
      <c r="P54">
        <v>249.994553</v>
      </c>
      <c r="Q54" s="3">
        <f t="shared" si="10"/>
        <v>24.758471185232118</v>
      </c>
      <c r="R54">
        <v>27.693317</v>
      </c>
    </row>
    <row r="55" spans="1:18" x14ac:dyDescent="0.25">
      <c r="A55" s="9"/>
      <c r="B55">
        <v>155.712097</v>
      </c>
      <c r="C55">
        <v>299.99847399999999</v>
      </c>
      <c r="D55" s="3">
        <f t="shared" si="7"/>
        <v>24.041295628803503</v>
      </c>
      <c r="E55">
        <v>27.215736</v>
      </c>
      <c r="F55">
        <v>-143.97436500000001</v>
      </c>
      <c r="G55">
        <v>299.98715199999998</v>
      </c>
      <c r="H55" s="3">
        <f t="shared" si="8"/>
        <v>25.001154795587905</v>
      </c>
      <c r="I55">
        <v>25.931999000000001</v>
      </c>
      <c r="J55" s="9"/>
      <c r="K55">
        <v>157.316101</v>
      </c>
      <c r="L55">
        <v>300.01171900000003</v>
      </c>
      <c r="M55" s="3">
        <f t="shared" si="9"/>
        <v>23.919474398599924</v>
      </c>
      <c r="N55">
        <v>28.269124999999999</v>
      </c>
      <c r="O55">
        <v>-148.127838</v>
      </c>
      <c r="P55">
        <v>300.010468</v>
      </c>
      <c r="Q55" s="3">
        <f t="shared" si="10"/>
        <v>24.650064861440878</v>
      </c>
      <c r="R55">
        <v>27.770520999999999</v>
      </c>
    </row>
    <row r="56" spans="1:18" x14ac:dyDescent="0.25">
      <c r="A56" s="9"/>
      <c r="B56">
        <v>207.84551999999999</v>
      </c>
      <c r="C56">
        <v>349.992706</v>
      </c>
      <c r="D56" s="3">
        <f t="shared" si="7"/>
        <v>24.276644550003617</v>
      </c>
      <c r="E56">
        <v>27.40184</v>
      </c>
      <c r="F56">
        <v>-195.56538399999999</v>
      </c>
      <c r="G56">
        <v>350.02886999999998</v>
      </c>
      <c r="H56" s="3">
        <f t="shared" si="8"/>
        <v>25.029828472258746</v>
      </c>
      <c r="I56">
        <v>26.186014</v>
      </c>
      <c r="J56" s="9"/>
      <c r="K56">
        <v>211.136932</v>
      </c>
      <c r="L56">
        <v>350.00470000000001</v>
      </c>
      <c r="M56" s="3">
        <f t="shared" si="9"/>
        <v>24.087502512756085</v>
      </c>
      <c r="N56">
        <v>28.322758</v>
      </c>
      <c r="O56">
        <v>-202.36613500000001</v>
      </c>
      <c r="P56">
        <v>349.988495</v>
      </c>
      <c r="Q56" s="3">
        <f t="shared" si="10"/>
        <v>24.602817758429005</v>
      </c>
      <c r="R56">
        <v>27.912897000000001</v>
      </c>
    </row>
    <row r="57" spans="1:18" x14ac:dyDescent="0.25">
      <c r="A57" s="9"/>
      <c r="B57">
        <v>262.697632</v>
      </c>
      <c r="C57">
        <v>400.00762900000001</v>
      </c>
      <c r="D57" s="3">
        <f t="shared" si="7"/>
        <v>24.679718133939179</v>
      </c>
      <c r="E57">
        <v>27.668068000000002</v>
      </c>
      <c r="F57">
        <v>-253.45336900000001</v>
      </c>
      <c r="G57">
        <v>399.985657</v>
      </c>
      <c r="H57" s="3">
        <f t="shared" si="8"/>
        <v>25.124381779080284</v>
      </c>
      <c r="I57">
        <v>26.45636</v>
      </c>
      <c r="J57" s="9"/>
      <c r="K57">
        <v>268.79235799999998</v>
      </c>
      <c r="L57">
        <v>400.004639</v>
      </c>
      <c r="M57" s="3">
        <f t="shared" si="9"/>
        <v>24.398131596372572</v>
      </c>
      <c r="N57">
        <v>28.447438999999999</v>
      </c>
      <c r="O57">
        <v>-262.68194599999998</v>
      </c>
      <c r="P57">
        <v>399.99163800000002</v>
      </c>
      <c r="Q57" s="3">
        <f t="shared" si="10"/>
        <v>24.679468351089525</v>
      </c>
      <c r="R57">
        <v>28.191701999999999</v>
      </c>
    </row>
    <row r="58" spans="1:18" x14ac:dyDescent="0.25">
      <c r="A58" s="9"/>
      <c r="B58">
        <v>317.25399800000002</v>
      </c>
      <c r="C58">
        <v>449.99414100000001</v>
      </c>
      <c r="D58" s="3">
        <f t="shared" si="7"/>
        <v>25.264069498437646</v>
      </c>
      <c r="E58">
        <v>28.014565000000001</v>
      </c>
      <c r="F58">
        <v>-311.226135</v>
      </c>
      <c r="G58">
        <v>449.94589200000001</v>
      </c>
      <c r="H58" s="3">
        <f t="shared" si="8"/>
        <v>25.504819912122002</v>
      </c>
      <c r="I58">
        <v>26.756133999999999</v>
      </c>
      <c r="J58" s="9"/>
      <c r="K58">
        <v>325.51290899999998</v>
      </c>
      <c r="L58">
        <v>449.98553500000003</v>
      </c>
      <c r="M58" s="3">
        <f t="shared" si="9"/>
        <v>24.941033475834264</v>
      </c>
      <c r="N58">
        <v>28.620826999999998</v>
      </c>
      <c r="O58">
        <v>-323.42596400000002</v>
      </c>
      <c r="P58">
        <v>449.99642899999998</v>
      </c>
      <c r="Q58" s="3">
        <f t="shared" si="10"/>
        <v>25.021977357182351</v>
      </c>
      <c r="R58">
        <v>28.50226</v>
      </c>
    </row>
    <row r="59" spans="1:18" x14ac:dyDescent="0.25">
      <c r="A59" s="9"/>
      <c r="B59">
        <v>373.18914799999999</v>
      </c>
      <c r="C59">
        <v>500.00119000000001</v>
      </c>
      <c r="D59" s="3">
        <f t="shared" si="7"/>
        <v>25.882518599355954</v>
      </c>
      <c r="E59">
        <v>28.431827999999999</v>
      </c>
      <c r="F59">
        <v>-368.95901500000002</v>
      </c>
      <c r="G59">
        <v>500.01556399999998</v>
      </c>
      <c r="H59" s="3">
        <f t="shared" si="8"/>
        <v>26.031216233978732</v>
      </c>
      <c r="I59">
        <v>27.218572999999999</v>
      </c>
      <c r="J59" s="9"/>
      <c r="K59">
        <v>384.30850199999998</v>
      </c>
      <c r="L59">
        <v>500.02847300000002</v>
      </c>
      <c r="M59" s="3">
        <f t="shared" si="9"/>
        <v>25.506727284946024</v>
      </c>
      <c r="N59">
        <v>28.863489000000001</v>
      </c>
      <c r="O59">
        <v>-383.01092499999999</v>
      </c>
      <c r="P59">
        <v>499.98410000000001</v>
      </c>
      <c r="Q59" s="3">
        <f t="shared" si="10"/>
        <v>25.547629695363845</v>
      </c>
      <c r="R59">
        <v>28.844511000000001</v>
      </c>
    </row>
    <row r="60" spans="1:18" x14ac:dyDescent="0.25">
      <c r="A60" s="9"/>
      <c r="B60">
        <v>431.34375</v>
      </c>
      <c r="C60">
        <v>550.010986</v>
      </c>
      <c r="D60" s="3">
        <f t="shared" si="7"/>
        <v>26.482538322113093</v>
      </c>
      <c r="E60">
        <v>28.837731999999999</v>
      </c>
      <c r="F60">
        <v>-428.42971799999998</v>
      </c>
      <c r="G60">
        <v>549.97003199999995</v>
      </c>
      <c r="H60" s="3">
        <f t="shared" si="8"/>
        <v>26.570469675128173</v>
      </c>
      <c r="I60">
        <v>27.629490000000001</v>
      </c>
      <c r="J60" s="9"/>
      <c r="K60">
        <v>444.72714200000001</v>
      </c>
      <c r="L60">
        <v>549.96728499999995</v>
      </c>
      <c r="M60" s="3">
        <f t="shared" si="9"/>
        <v>26.078946195023537</v>
      </c>
      <c r="N60">
        <v>29.398973000000002</v>
      </c>
      <c r="O60">
        <v>-442.99520899999999</v>
      </c>
      <c r="P60">
        <v>549.99163799999997</v>
      </c>
      <c r="Q60" s="3">
        <f t="shared" si="10"/>
        <v>26.131032610011019</v>
      </c>
      <c r="R60">
        <v>29.218475000000002</v>
      </c>
    </row>
    <row r="61" spans="1:18" x14ac:dyDescent="0.25">
      <c r="A61" s="9"/>
      <c r="B61">
        <v>500.35238600000002</v>
      </c>
      <c r="C61">
        <v>599.947632</v>
      </c>
      <c r="D61" s="3">
        <f t="shared" si="7"/>
        <v>26.821024073127276</v>
      </c>
      <c r="E61">
        <v>29.320620999999999</v>
      </c>
      <c r="F61">
        <v>-496.13378899999998</v>
      </c>
      <c r="G61">
        <v>599.93591300000003</v>
      </c>
      <c r="H61" s="3">
        <f t="shared" si="8"/>
        <v>26.934285386013237</v>
      </c>
      <c r="I61">
        <v>28.179746999999999</v>
      </c>
      <c r="J61" s="9"/>
      <c r="K61">
        <v>517.78295900000001</v>
      </c>
      <c r="L61">
        <v>599.98010299999999</v>
      </c>
      <c r="M61" s="3">
        <f t="shared" si="9"/>
        <v>26.367136754279816</v>
      </c>
      <c r="N61">
        <v>30.126984</v>
      </c>
      <c r="O61">
        <v>-511.45358299999998</v>
      </c>
      <c r="P61">
        <v>599.91406300000006</v>
      </c>
      <c r="Q61" s="3">
        <f t="shared" si="10"/>
        <v>26.526865168274387</v>
      </c>
      <c r="R61">
        <v>29.659113000000001</v>
      </c>
    </row>
    <row r="62" spans="1:18" x14ac:dyDescent="0.25">
      <c r="A62" s="9"/>
      <c r="B62">
        <v>581.68292199999996</v>
      </c>
      <c r="C62">
        <v>649.958618</v>
      </c>
      <c r="D62" s="3">
        <f t="shared" si="7"/>
        <v>26.948993518161885</v>
      </c>
      <c r="E62">
        <v>30.038277000000001</v>
      </c>
      <c r="F62">
        <v>-571.23120100000006</v>
      </c>
      <c r="G62">
        <v>649.96746800000005</v>
      </c>
      <c r="H62" s="3">
        <f t="shared" si="8"/>
        <v>27.194786872667915</v>
      </c>
      <c r="I62">
        <v>28.797127</v>
      </c>
      <c r="J62" s="9"/>
      <c r="K62">
        <v>601.74194299999999</v>
      </c>
      <c r="L62">
        <v>649.94616699999995</v>
      </c>
      <c r="M62" s="3">
        <f t="shared" si="9"/>
        <v>26.495507645593705</v>
      </c>
      <c r="N62">
        <v>30.849274000000001</v>
      </c>
      <c r="O62">
        <v>-587.08459500000004</v>
      </c>
      <c r="P62">
        <v>649.91314699999998</v>
      </c>
      <c r="Q62" s="3">
        <f t="shared" si="10"/>
        <v>26.822853647359175</v>
      </c>
      <c r="R62">
        <v>30.311733</v>
      </c>
    </row>
    <row r="63" spans="1:18" x14ac:dyDescent="0.25">
      <c r="A63" s="9"/>
      <c r="B63">
        <v>677.46490500000004</v>
      </c>
      <c r="C63">
        <v>699.94885299999999</v>
      </c>
      <c r="D63" s="3">
        <f t="shared" si="7"/>
        <v>26.891987771864855</v>
      </c>
      <c r="E63">
        <v>30.738163</v>
      </c>
      <c r="F63">
        <v>-653.84942599999999</v>
      </c>
      <c r="G63">
        <v>699.96484399999997</v>
      </c>
      <c r="H63" s="3">
        <f t="shared" si="8"/>
        <v>27.373942744560658</v>
      </c>
      <c r="I63">
        <v>29.398813000000001</v>
      </c>
      <c r="J63" s="9"/>
      <c r="K63">
        <v>700.31927499999995</v>
      </c>
      <c r="L63">
        <v>699.90386999999998</v>
      </c>
      <c r="M63" s="3">
        <f t="shared" si="9"/>
        <v>26.447848899367532</v>
      </c>
      <c r="N63">
        <v>31.565662</v>
      </c>
      <c r="O63">
        <v>-669.72570800000005</v>
      </c>
      <c r="P63">
        <v>699.97289999999998</v>
      </c>
      <c r="Q63" s="3">
        <f t="shared" si="10"/>
        <v>27.047849501134422</v>
      </c>
      <c r="R63">
        <v>30.991969999999998</v>
      </c>
    </row>
    <row r="64" spans="1:18" x14ac:dyDescent="0.25">
      <c r="A64" s="9"/>
      <c r="B64">
        <v>762.63232400000004</v>
      </c>
      <c r="C64">
        <v>738.28161599999999</v>
      </c>
      <c r="D64" s="3">
        <f t="shared" si="7"/>
        <v>26.734031150745739</v>
      </c>
      <c r="E64">
        <v>31.541125999999998</v>
      </c>
      <c r="F64">
        <v>-729.03118900000004</v>
      </c>
      <c r="G64">
        <v>736.67181400000004</v>
      </c>
      <c r="H64" s="3">
        <f t="shared" si="8"/>
        <v>27.283557625667072</v>
      </c>
      <c r="I64">
        <v>30.138076999999999</v>
      </c>
      <c r="J64" s="9"/>
      <c r="K64">
        <v>784.24883999999997</v>
      </c>
      <c r="L64">
        <v>736.99523899999997</v>
      </c>
      <c r="M64" s="3">
        <f t="shared" si="9"/>
        <v>26.317082372945958</v>
      </c>
      <c r="N64">
        <v>32.460121000000001</v>
      </c>
      <c r="O64">
        <v>-741.44653300000004</v>
      </c>
      <c r="P64">
        <v>734.46698000000004</v>
      </c>
      <c r="Q64" s="3">
        <f t="shared" si="10"/>
        <v>26.973192775687874</v>
      </c>
      <c r="R64">
        <v>31.697302000000001</v>
      </c>
    </row>
    <row r="65" spans="1:18" x14ac:dyDescent="0.25">
      <c r="A65" s="9"/>
      <c r="B65" s="7">
        <f>(C65/D64)^2</f>
        <v>895.47006959141243</v>
      </c>
      <c r="C65" s="3">
        <v>800</v>
      </c>
      <c r="D65" s="3"/>
      <c r="E65" s="3"/>
      <c r="F65" s="7">
        <f>(G65/H64)^2</f>
        <v>859.7614640538751</v>
      </c>
      <c r="G65" s="3">
        <v>800</v>
      </c>
      <c r="H65" s="3"/>
      <c r="I65" s="3"/>
      <c r="J65" s="9"/>
      <c r="K65" s="7">
        <f>(L65/M64)^2</f>
        <v>924.06919841228921</v>
      </c>
      <c r="L65" s="3">
        <v>800</v>
      </c>
      <c r="M65" s="3"/>
      <c r="N65" s="3"/>
      <c r="O65" s="7">
        <f>(P65/Q64)^2</f>
        <v>879.66084525924055</v>
      </c>
      <c r="P65" s="3">
        <v>800</v>
      </c>
      <c r="Q65" s="3"/>
      <c r="R65" s="3"/>
    </row>
    <row r="66" spans="1:18" x14ac:dyDescent="0.25">
      <c r="A66" s="9"/>
      <c r="B66" s="3">
        <v>1500</v>
      </c>
      <c r="C66" s="7">
        <f>SQRT(B66)*D64</f>
        <v>1035.4045742382855</v>
      </c>
      <c r="D66" s="3"/>
      <c r="E66" s="3"/>
      <c r="F66" s="3">
        <v>1500</v>
      </c>
      <c r="G66" s="7">
        <f>SQRT(F66)*H64</f>
        <v>1056.6876430949894</v>
      </c>
      <c r="H66" s="3"/>
      <c r="I66" s="3"/>
      <c r="J66" s="9"/>
      <c r="K66" s="3">
        <v>1500</v>
      </c>
      <c r="L66" s="7">
        <f>SQRT(K66)*M64</f>
        <v>1019.2562175118846</v>
      </c>
      <c r="M66" s="3"/>
      <c r="N66" s="3"/>
      <c r="O66" s="3">
        <v>1500</v>
      </c>
      <c r="P66" s="7">
        <f>SQRT(O66)*Q64</f>
        <v>1044.6672641428133</v>
      </c>
      <c r="Q66" s="3"/>
      <c r="R66" s="3"/>
    </row>
    <row r="67" spans="1:18" x14ac:dyDescent="0.25">
      <c r="A67" s="16" t="s">
        <v>43</v>
      </c>
      <c r="B67">
        <v>16.205017000000002</v>
      </c>
      <c r="C67">
        <v>99.885497999999998</v>
      </c>
      <c r="D67" s="3">
        <f>C67/SQRT(ABS(B67))</f>
        <v>24.812909624966569</v>
      </c>
      <c r="E67">
        <v>26.783594000000001</v>
      </c>
      <c r="F67">
        <v>-14.612306</v>
      </c>
      <c r="G67">
        <v>99.933121</v>
      </c>
      <c r="H67" s="3">
        <f>G67/SQRT(ABS(F67))</f>
        <v>26.142677888682467</v>
      </c>
      <c r="I67">
        <v>27.026185999999999</v>
      </c>
    </row>
    <row r="68" spans="1:18" x14ac:dyDescent="0.25">
      <c r="A68" s="9"/>
      <c r="B68">
        <v>38.033088999999997</v>
      </c>
      <c r="C68">
        <v>149.95223999999999</v>
      </c>
      <c r="D68" s="3">
        <f t="shared" ref="D68:D80" si="11">C68/SQRT(ABS(B68))</f>
        <v>24.314881526556871</v>
      </c>
      <c r="E68">
        <v>26.587116000000002</v>
      </c>
      <c r="F68">
        <v>-34.445453999999998</v>
      </c>
      <c r="G68">
        <v>149.95623800000001</v>
      </c>
      <c r="H68" s="3">
        <f t="shared" ref="H68:H80" si="12">G68/SQRT(ABS(F68))</f>
        <v>25.550451562377837</v>
      </c>
      <c r="I68">
        <v>26.878359</v>
      </c>
    </row>
    <row r="69" spans="1:18" x14ac:dyDescent="0.25">
      <c r="A69" s="9"/>
      <c r="B69">
        <v>70.642891000000006</v>
      </c>
      <c r="C69">
        <v>199.977631</v>
      </c>
      <c r="D69" s="3">
        <f t="shared" si="11"/>
        <v>23.792889479010768</v>
      </c>
      <c r="E69">
        <v>26.525333</v>
      </c>
      <c r="F69">
        <v>-64.113808000000006</v>
      </c>
      <c r="G69">
        <v>199.98783900000001</v>
      </c>
      <c r="H69" s="3">
        <f t="shared" si="12"/>
        <v>24.976282701291193</v>
      </c>
      <c r="I69">
        <v>26.75666</v>
      </c>
    </row>
    <row r="70" spans="1:18" x14ac:dyDescent="0.25">
      <c r="A70" s="9"/>
      <c r="B70">
        <v>115.69783</v>
      </c>
      <c r="C70">
        <v>249.969131</v>
      </c>
      <c r="D70" s="3">
        <f t="shared" si="11"/>
        <v>23.2393391322111</v>
      </c>
      <c r="E70">
        <v>26.499932999999999</v>
      </c>
      <c r="F70">
        <v>-105.468315</v>
      </c>
      <c r="G70">
        <v>249.982437</v>
      </c>
      <c r="H70" s="3">
        <f t="shared" si="12"/>
        <v>24.341564815547923</v>
      </c>
      <c r="I70">
        <v>26.712070000000001</v>
      </c>
    </row>
    <row r="71" spans="1:18" x14ac:dyDescent="0.25">
      <c r="A71" s="9"/>
      <c r="B71">
        <v>165.80188000000001</v>
      </c>
      <c r="C71">
        <v>299.98327599999999</v>
      </c>
      <c r="D71" s="3">
        <f t="shared" si="11"/>
        <v>23.297124376461777</v>
      </c>
      <c r="E71">
        <v>26.522009000000001</v>
      </c>
      <c r="F71">
        <v>-148.598206</v>
      </c>
      <c r="G71">
        <v>299.98113999999998</v>
      </c>
      <c r="H71" s="3">
        <f t="shared" si="12"/>
        <v>24.608614787470476</v>
      </c>
      <c r="I71">
        <v>26.724585999999999</v>
      </c>
    </row>
    <row r="72" spans="1:18" x14ac:dyDescent="0.25">
      <c r="A72" s="9"/>
      <c r="B72">
        <v>216.47627299999999</v>
      </c>
      <c r="C72">
        <v>349.99343900000002</v>
      </c>
      <c r="D72" s="3">
        <f t="shared" si="11"/>
        <v>23.787825939023747</v>
      </c>
      <c r="E72">
        <v>26.625816</v>
      </c>
      <c r="F72">
        <v>-191.107834</v>
      </c>
      <c r="G72">
        <v>350.00936899999999</v>
      </c>
      <c r="H72" s="3">
        <f t="shared" si="12"/>
        <v>25.318642962750499</v>
      </c>
      <c r="I72">
        <v>26.854254000000001</v>
      </c>
    </row>
    <row r="73" spans="1:18" x14ac:dyDescent="0.25">
      <c r="A73" s="9"/>
      <c r="B73">
        <v>269.44451900000001</v>
      </c>
      <c r="C73">
        <v>399.98736600000001</v>
      </c>
      <c r="D73" s="3">
        <f t="shared" si="11"/>
        <v>24.367534918939057</v>
      </c>
      <c r="E73">
        <v>26.821987</v>
      </c>
      <c r="F73">
        <v>-236.41922</v>
      </c>
      <c r="G73">
        <v>399.99447600000002</v>
      </c>
      <c r="H73" s="3">
        <f t="shared" si="12"/>
        <v>26.01432751362125</v>
      </c>
      <c r="I73">
        <v>27.148195000000001</v>
      </c>
    </row>
    <row r="74" spans="1:18" x14ac:dyDescent="0.25">
      <c r="A74" s="9"/>
      <c r="B74">
        <v>324.91204800000003</v>
      </c>
      <c r="C74">
        <v>449.99478099999999</v>
      </c>
      <c r="D74" s="3">
        <f t="shared" si="11"/>
        <v>24.964597539568906</v>
      </c>
      <c r="E74">
        <v>27.154419000000001</v>
      </c>
      <c r="F74">
        <v>-285.62786899999998</v>
      </c>
      <c r="G74">
        <v>449.94268799999998</v>
      </c>
      <c r="H74" s="3">
        <f t="shared" si="12"/>
        <v>26.622994880335295</v>
      </c>
      <c r="I74">
        <v>27.448409999999999</v>
      </c>
    </row>
    <row r="75" spans="1:18" x14ac:dyDescent="0.25">
      <c r="A75" s="9"/>
      <c r="B75">
        <v>388.11425800000001</v>
      </c>
      <c r="C75">
        <v>500.00479100000001</v>
      </c>
      <c r="D75" s="3">
        <f t="shared" si="11"/>
        <v>25.380160662582341</v>
      </c>
      <c r="E75">
        <v>27.625809</v>
      </c>
      <c r="F75">
        <v>-342.366669</v>
      </c>
      <c r="G75">
        <v>500.00210600000003</v>
      </c>
      <c r="H75" s="3">
        <f t="shared" si="12"/>
        <v>27.022535425051327</v>
      </c>
      <c r="I75">
        <v>27.792372</v>
      </c>
    </row>
    <row r="76" spans="1:18" x14ac:dyDescent="0.25">
      <c r="A76" s="9"/>
      <c r="B76">
        <v>458.21981799999998</v>
      </c>
      <c r="C76">
        <v>549.98742700000003</v>
      </c>
      <c r="D76" s="3">
        <f t="shared" si="11"/>
        <v>25.693059768044428</v>
      </c>
      <c r="E76">
        <v>28.175581000000001</v>
      </c>
      <c r="F76">
        <v>-407.08398399999999</v>
      </c>
      <c r="G76">
        <v>550</v>
      </c>
      <c r="H76" s="3">
        <f t="shared" si="12"/>
        <v>27.259675483439572</v>
      </c>
      <c r="I76">
        <v>28.418982</v>
      </c>
    </row>
    <row r="77" spans="1:18" x14ac:dyDescent="0.25">
      <c r="A77" s="9"/>
      <c r="B77">
        <v>545.10455300000001</v>
      </c>
      <c r="C77">
        <v>599.94281000000001</v>
      </c>
      <c r="D77" s="3">
        <f t="shared" si="11"/>
        <v>25.696261790295541</v>
      </c>
      <c r="E77">
        <v>28.792667000000002</v>
      </c>
      <c r="F77">
        <v>-484.35665899999998</v>
      </c>
      <c r="G77">
        <v>599.95208700000001</v>
      </c>
      <c r="H77" s="3">
        <f t="shared" si="12"/>
        <v>27.260507141824391</v>
      </c>
      <c r="I77">
        <v>29.175747000000001</v>
      </c>
    </row>
    <row r="78" spans="1:18" x14ac:dyDescent="0.25">
      <c r="A78" s="9"/>
      <c r="B78">
        <v>642.68280000000004</v>
      </c>
      <c r="C78">
        <v>649.95715299999995</v>
      </c>
      <c r="D78" s="3">
        <f t="shared" si="11"/>
        <v>25.638132584814478</v>
      </c>
      <c r="E78">
        <v>29.613705</v>
      </c>
      <c r="F78">
        <v>-572.618469</v>
      </c>
      <c r="G78">
        <v>649.97875999999997</v>
      </c>
      <c r="H78" s="3">
        <f t="shared" si="12"/>
        <v>27.162296729220149</v>
      </c>
      <c r="I78">
        <v>29.941198</v>
      </c>
    </row>
    <row r="79" spans="1:18" x14ac:dyDescent="0.25">
      <c r="A79" s="9"/>
      <c r="B79">
        <v>752.82128899999998</v>
      </c>
      <c r="C79">
        <v>699.949341</v>
      </c>
      <c r="D79" s="3">
        <f t="shared" si="11"/>
        <v>25.510599401670351</v>
      </c>
      <c r="E79">
        <v>30.388998000000001</v>
      </c>
      <c r="F79">
        <v>-664.73693800000001</v>
      </c>
      <c r="G79">
        <v>699.99523899999997</v>
      </c>
      <c r="H79" s="3">
        <f t="shared" si="12"/>
        <v>27.150021638364947</v>
      </c>
      <c r="I79">
        <v>30.763114999999999</v>
      </c>
    </row>
    <row r="80" spans="1:18" x14ac:dyDescent="0.25">
      <c r="A80" s="9"/>
      <c r="B80">
        <v>857.55029300000001</v>
      </c>
      <c r="C80">
        <v>740.48303199999998</v>
      </c>
      <c r="D80" s="3">
        <f t="shared" si="11"/>
        <v>25.286301468668956</v>
      </c>
      <c r="E80">
        <v>31.295462000000001</v>
      </c>
      <c r="F80">
        <v>-759.06744400000002</v>
      </c>
      <c r="G80">
        <v>741.74768100000006</v>
      </c>
      <c r="H80" s="3">
        <f t="shared" si="12"/>
        <v>26.922538992379963</v>
      </c>
      <c r="I80">
        <v>31.626760000000001</v>
      </c>
    </row>
    <row r="81" spans="1:9" x14ac:dyDescent="0.25">
      <c r="A81" s="9"/>
      <c r="B81" s="7">
        <f>(C81/D80)^2</f>
        <v>1000.9430103613519</v>
      </c>
      <c r="C81" s="3">
        <v>800</v>
      </c>
      <c r="D81" s="3"/>
      <c r="E81" s="3"/>
      <c r="F81" s="7">
        <f>(G81/H80)^2</f>
        <v>882.97405930093646</v>
      </c>
      <c r="G81" s="3">
        <v>800</v>
      </c>
      <c r="H81" s="3"/>
      <c r="I81" s="3"/>
    </row>
    <row r="82" spans="1:9" x14ac:dyDescent="0.25">
      <c r="A82" s="9"/>
      <c r="B82" s="3">
        <v>1500</v>
      </c>
      <c r="C82" s="7">
        <f>SQRT(B82)*D80</f>
        <v>979.33424475335016</v>
      </c>
      <c r="D82" s="3"/>
      <c r="E82" s="3"/>
      <c r="F82" s="3">
        <v>1500</v>
      </c>
      <c r="G82" s="7">
        <f>SQRT(F82)*H80</f>
        <v>1042.705451551074</v>
      </c>
      <c r="H82" s="3"/>
      <c r="I82" s="3"/>
    </row>
  </sheetData>
  <mergeCells count="7">
    <mergeCell ref="A3:A18"/>
    <mergeCell ref="A19:A34"/>
    <mergeCell ref="A35:A50"/>
    <mergeCell ref="A51:A66"/>
    <mergeCell ref="A67:A82"/>
    <mergeCell ref="J19:J34"/>
    <mergeCell ref="J51:J66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314D-1991-47E9-A09E-CF69C237FB97}">
  <dimension ref="A1:I115"/>
  <sheetViews>
    <sheetView workbookViewId="0">
      <selection activeCell="D3" sqref="D3:D16"/>
    </sheetView>
  </sheetViews>
  <sheetFormatPr defaultRowHeight="14" x14ac:dyDescent="0.25"/>
  <cols>
    <col min="1" max="1" width="9.26953125" bestFit="1" customWidth="1"/>
    <col min="2" max="19" width="12.6328125" customWidth="1"/>
  </cols>
  <sheetData>
    <row r="1" spans="1:9" x14ac:dyDescent="0.25">
      <c r="A1" s="11" t="s">
        <v>28</v>
      </c>
      <c r="B1" s="12" t="s">
        <v>37</v>
      </c>
      <c r="C1" s="11" t="s">
        <v>30</v>
      </c>
      <c r="D1" s="13" t="s">
        <v>38</v>
      </c>
    </row>
    <row r="2" spans="1:9" x14ac:dyDescent="0.25">
      <c r="A2" s="3" t="s">
        <v>0</v>
      </c>
      <c r="B2" s="3" t="s">
        <v>13</v>
      </c>
      <c r="C2" s="3" t="s">
        <v>7</v>
      </c>
      <c r="D2" s="3" t="s">
        <v>18</v>
      </c>
      <c r="E2" s="14" t="s">
        <v>39</v>
      </c>
      <c r="F2" s="3" t="s">
        <v>19</v>
      </c>
      <c r="G2" s="3" t="s">
        <v>7</v>
      </c>
      <c r="H2" s="3" t="s">
        <v>18</v>
      </c>
      <c r="I2" s="15" t="s">
        <v>39</v>
      </c>
    </row>
    <row r="3" spans="1:9" x14ac:dyDescent="0.25">
      <c r="A3" s="16" t="s">
        <v>40</v>
      </c>
      <c r="B3" s="3">
        <v>15.921367999999999</v>
      </c>
      <c r="C3" s="3">
        <v>99.885895000000005</v>
      </c>
      <c r="D3" s="3">
        <f>C3/SQRT(ABS(B3))</f>
        <v>25.033062003674516</v>
      </c>
      <c r="E3" s="3">
        <v>27.366543</v>
      </c>
      <c r="F3" s="3">
        <v>-18.174824000000001</v>
      </c>
      <c r="G3" s="3">
        <v>99.934928999999997</v>
      </c>
      <c r="H3" s="3">
        <f>G3/SQRT(ABS(F3))</f>
        <v>23.441327435526293</v>
      </c>
      <c r="I3" s="3">
        <v>26.747709</v>
      </c>
    </row>
    <row r="4" spans="1:9" x14ac:dyDescent="0.25">
      <c r="A4" s="9"/>
      <c r="B4" s="3">
        <v>38.875179000000003</v>
      </c>
      <c r="C4" s="3">
        <v>149.96106</v>
      </c>
      <c r="D4" s="3">
        <f t="shared" ref="D4:D16" si="0">C4/SQRT(ABS(B4))</f>
        <v>24.051507413393342</v>
      </c>
      <c r="E4" s="3">
        <v>27.160613999999999</v>
      </c>
      <c r="F4" s="3">
        <v>-43.708942</v>
      </c>
      <c r="G4" s="3">
        <v>149.959946</v>
      </c>
      <c r="H4" s="3">
        <f t="shared" ref="H4:H16" si="1">G4/SQRT(ABS(F4))</f>
        <v>22.682458670538924</v>
      </c>
      <c r="I4" s="3">
        <v>26.670829999999999</v>
      </c>
    </row>
    <row r="5" spans="1:9" x14ac:dyDescent="0.25">
      <c r="A5" s="9"/>
      <c r="B5" s="3">
        <v>74.009399000000002</v>
      </c>
      <c r="C5" s="3">
        <v>199.99946600000001</v>
      </c>
      <c r="D5" s="3">
        <f t="shared" si="0"/>
        <v>23.247989315000105</v>
      </c>
      <c r="E5" s="3">
        <v>26.998474000000002</v>
      </c>
      <c r="F5" s="3">
        <v>-83.094864000000001</v>
      </c>
      <c r="G5" s="3">
        <v>199.98848000000001</v>
      </c>
      <c r="H5" s="3">
        <f t="shared" si="1"/>
        <v>21.939053585712031</v>
      </c>
      <c r="I5" s="3">
        <v>26.586527</v>
      </c>
    </row>
    <row r="6" spans="1:9" x14ac:dyDescent="0.25">
      <c r="A6" s="9"/>
      <c r="B6" s="3">
        <v>124.17036400000001</v>
      </c>
      <c r="C6" s="3">
        <v>249.994125</v>
      </c>
      <c r="D6" s="3">
        <f t="shared" si="0"/>
        <v>22.434728879452638</v>
      </c>
      <c r="E6" s="3">
        <v>26.887505000000001</v>
      </c>
      <c r="F6" s="3">
        <v>-139.06036399999999</v>
      </c>
      <c r="G6" s="3">
        <v>249.98100299999999</v>
      </c>
      <c r="H6" s="3">
        <f t="shared" si="1"/>
        <v>21.198509462926932</v>
      </c>
      <c r="I6" s="3">
        <v>26.570779999999999</v>
      </c>
    </row>
    <row r="7" spans="1:9" x14ac:dyDescent="0.25">
      <c r="A7" s="9"/>
      <c r="B7" s="3">
        <v>183.28805500000001</v>
      </c>
      <c r="C7" s="3">
        <v>300.00765999999999</v>
      </c>
      <c r="D7" s="3">
        <f t="shared" si="0"/>
        <v>22.15977070325232</v>
      </c>
      <c r="E7" s="3">
        <v>26.894127000000001</v>
      </c>
      <c r="F7" s="3">
        <v>-201.272751</v>
      </c>
      <c r="G7" s="3">
        <v>300.01458700000001</v>
      </c>
      <c r="H7" s="3">
        <f t="shared" si="1"/>
        <v>21.147054266854322</v>
      </c>
      <c r="I7" s="3">
        <v>26.664099</v>
      </c>
    </row>
    <row r="8" spans="1:9" x14ac:dyDescent="0.25">
      <c r="A8" s="9"/>
      <c r="B8" s="3">
        <v>246.47108499999999</v>
      </c>
      <c r="C8" s="3">
        <v>349.97961400000003</v>
      </c>
      <c r="D8" s="3">
        <f t="shared" si="0"/>
        <v>22.292550511750136</v>
      </c>
      <c r="E8" s="3">
        <v>27.012561999999999</v>
      </c>
      <c r="F8" s="3">
        <v>-261.961029</v>
      </c>
      <c r="G8" s="3">
        <v>349.97375499999998</v>
      </c>
      <c r="H8" s="3">
        <f t="shared" si="1"/>
        <v>21.623059003938323</v>
      </c>
      <c r="I8" s="3">
        <v>26.854272999999999</v>
      </c>
    </row>
    <row r="9" spans="1:9" x14ac:dyDescent="0.25">
      <c r="A9" s="9"/>
      <c r="B9" s="3">
        <v>315.92797899999999</v>
      </c>
      <c r="C9" s="3">
        <v>399.964294</v>
      </c>
      <c r="D9" s="3">
        <f t="shared" si="0"/>
        <v>22.502313847663675</v>
      </c>
      <c r="E9" s="3">
        <v>27.215693999999999</v>
      </c>
      <c r="F9" s="3">
        <v>-324.09136999999998</v>
      </c>
      <c r="G9" s="3">
        <v>399.98590100000001</v>
      </c>
      <c r="H9" s="3">
        <f t="shared" si="1"/>
        <v>22.218306315518543</v>
      </c>
      <c r="I9" s="3">
        <v>27.185593000000001</v>
      </c>
    </row>
    <row r="10" spans="1:9" x14ac:dyDescent="0.25">
      <c r="A10" s="9"/>
      <c r="B10" s="3">
        <v>388.85690299999999</v>
      </c>
      <c r="C10" s="3">
        <v>449.963257</v>
      </c>
      <c r="D10" s="3">
        <f t="shared" si="0"/>
        <v>22.818240080403246</v>
      </c>
      <c r="E10" s="3">
        <v>27.564261999999999</v>
      </c>
      <c r="F10" s="3">
        <v>-391.450806</v>
      </c>
      <c r="G10" s="3">
        <v>449.96716300000003</v>
      </c>
      <c r="H10" s="3">
        <f t="shared" si="1"/>
        <v>22.742710644172579</v>
      </c>
      <c r="I10" s="3">
        <v>27.732341999999999</v>
      </c>
    </row>
    <row r="11" spans="1:9" x14ac:dyDescent="0.25">
      <c r="A11" s="9"/>
      <c r="B11" s="3">
        <v>464.88510100000002</v>
      </c>
      <c r="C11" s="3">
        <v>499.96792599999998</v>
      </c>
      <c r="D11" s="3">
        <f t="shared" si="0"/>
        <v>23.188322423769836</v>
      </c>
      <c r="E11" s="3">
        <v>28.104723</v>
      </c>
      <c r="F11" s="3">
        <v>-470.35919200000001</v>
      </c>
      <c r="G11" s="3">
        <v>499.99704000000003</v>
      </c>
      <c r="H11" s="3">
        <f t="shared" si="1"/>
        <v>23.054335845407884</v>
      </c>
      <c r="I11" s="3">
        <v>28.412313000000001</v>
      </c>
    </row>
    <row r="12" spans="1:9" x14ac:dyDescent="0.25">
      <c r="A12" s="9"/>
      <c r="B12" s="3">
        <v>548.11730999999997</v>
      </c>
      <c r="C12" s="3">
        <v>549.91510000000005</v>
      </c>
      <c r="D12" s="3">
        <f t="shared" si="0"/>
        <v>23.488694868747697</v>
      </c>
      <c r="E12" s="3">
        <v>28.839721999999998</v>
      </c>
      <c r="F12" s="3">
        <v>-558.21765100000005</v>
      </c>
      <c r="G12" s="3">
        <v>549.91375700000003</v>
      </c>
      <c r="H12" s="3">
        <f t="shared" si="1"/>
        <v>23.27516679788485</v>
      </c>
      <c r="I12" s="3">
        <v>29.261203999999999</v>
      </c>
    </row>
    <row r="13" spans="1:9" x14ac:dyDescent="0.25">
      <c r="A13" s="9"/>
      <c r="B13" s="3">
        <v>647.78692599999999</v>
      </c>
      <c r="C13" s="3">
        <v>600.02417000000003</v>
      </c>
      <c r="D13" s="3">
        <f t="shared" si="0"/>
        <v>23.57505179502304</v>
      </c>
      <c r="E13" s="3">
        <v>29.623999000000001</v>
      </c>
      <c r="F13" s="3">
        <v>-652.99041699999998</v>
      </c>
      <c r="G13" s="3">
        <v>599.97540300000003</v>
      </c>
      <c r="H13" s="3">
        <f t="shared" si="1"/>
        <v>23.479024132870062</v>
      </c>
      <c r="I13" s="3">
        <v>30.238491</v>
      </c>
    </row>
    <row r="14" spans="1:9" x14ac:dyDescent="0.25">
      <c r="A14" s="9"/>
      <c r="B14" s="3">
        <v>750.73644999999999</v>
      </c>
      <c r="C14" s="3">
        <v>649.95660399999997</v>
      </c>
      <c r="D14" s="3">
        <f t="shared" si="0"/>
        <v>23.721415993744738</v>
      </c>
      <c r="E14" s="3">
        <v>30.499452999999999</v>
      </c>
      <c r="F14" s="3">
        <v>-769.28051800000003</v>
      </c>
      <c r="G14" s="3">
        <v>650.02282700000001</v>
      </c>
      <c r="H14" s="3">
        <f t="shared" si="1"/>
        <v>23.436148494255317</v>
      </c>
      <c r="I14" s="3">
        <v>31.231152000000002</v>
      </c>
    </row>
    <row r="15" spans="1:9" x14ac:dyDescent="0.25">
      <c r="A15" s="9"/>
      <c r="B15" s="3">
        <v>875.33746299999996</v>
      </c>
      <c r="C15" s="3">
        <v>699.93920900000001</v>
      </c>
      <c r="D15" s="3">
        <f t="shared" si="0"/>
        <v>23.657702404585191</v>
      </c>
      <c r="E15" s="3">
        <v>31.456154000000002</v>
      </c>
      <c r="F15" s="3">
        <v>-912.72332800000004</v>
      </c>
      <c r="G15" s="3">
        <v>699.94146699999999</v>
      </c>
      <c r="H15" s="3">
        <f t="shared" si="1"/>
        <v>23.168192237500254</v>
      </c>
      <c r="I15" s="3">
        <v>32.166705999999998</v>
      </c>
    </row>
    <row r="16" spans="1:9" x14ac:dyDescent="0.25">
      <c r="A16" s="9"/>
      <c r="B16" s="3">
        <v>936.432861</v>
      </c>
      <c r="C16" s="3">
        <v>721.19836399999997</v>
      </c>
      <c r="D16" s="3">
        <f t="shared" si="0"/>
        <v>23.567657069471874</v>
      </c>
      <c r="E16" s="3">
        <v>32.310589</v>
      </c>
      <c r="F16" s="3">
        <v>-986.99230999999997</v>
      </c>
      <c r="G16" s="3">
        <v>727.098389</v>
      </c>
      <c r="H16" s="3">
        <f t="shared" si="1"/>
        <v>23.143886878660382</v>
      </c>
      <c r="I16" s="3">
        <v>33.020744000000001</v>
      </c>
    </row>
    <row r="17" spans="1:9" x14ac:dyDescent="0.25">
      <c r="A17" s="9"/>
      <c r="B17" s="7">
        <f>(C17/D16)^2</f>
        <v>1152.2511590201191</v>
      </c>
      <c r="C17" s="3">
        <v>800</v>
      </c>
      <c r="D17" s="3"/>
      <c r="E17" s="3"/>
      <c r="F17" s="7">
        <f>(G17/H16)^2</f>
        <v>1194.8334657480689</v>
      </c>
      <c r="G17" s="3">
        <v>800</v>
      </c>
      <c r="H17" s="3"/>
      <c r="I17" s="3"/>
    </row>
    <row r="18" spans="1:9" x14ac:dyDescent="0.25">
      <c r="A18" s="9"/>
      <c r="B18" s="3">
        <v>1500</v>
      </c>
      <c r="C18" s="7">
        <f>SQRT(B18)*D16</f>
        <v>912.7714333919206</v>
      </c>
      <c r="D18" s="3"/>
      <c r="E18" s="3"/>
      <c r="F18" s="3">
        <v>1500</v>
      </c>
      <c r="G18" s="7">
        <f>SQRT(F18)*H16</f>
        <v>896.35888447560012</v>
      </c>
      <c r="H18" s="3"/>
      <c r="I18" s="3"/>
    </row>
    <row r="19" spans="1:9" x14ac:dyDescent="0.25">
      <c r="A19" s="16" t="s">
        <v>41</v>
      </c>
      <c r="B19" s="3">
        <v>15.961061000000001</v>
      </c>
      <c r="C19" s="3">
        <v>99.890701000000007</v>
      </c>
      <c r="D19" s="3">
        <f>C19/SQRT(ABS(B19))</f>
        <v>25.003118672414377</v>
      </c>
      <c r="E19" s="3">
        <v>28.68984</v>
      </c>
      <c r="F19" s="3">
        <v>-17.101870999999999</v>
      </c>
      <c r="G19" s="3">
        <v>99.901900999999995</v>
      </c>
      <c r="H19" s="3">
        <f>G19/SQRT(ABS(F19))</f>
        <v>24.157497276174819</v>
      </c>
      <c r="I19" s="3">
        <v>28.185558</v>
      </c>
    </row>
    <row r="20" spans="1:9" x14ac:dyDescent="0.25">
      <c r="A20" s="9"/>
      <c r="B20" s="3">
        <v>36.432578999999997</v>
      </c>
      <c r="C20" s="3">
        <v>149.94906599999999</v>
      </c>
      <c r="D20" s="3">
        <f t="shared" ref="D20:D32" si="2">C20/SQRT(ABS(B20))</f>
        <v>24.842700713326174</v>
      </c>
      <c r="E20" s="3">
        <v>28.581146</v>
      </c>
      <c r="F20" s="3">
        <v>-40.110458000000001</v>
      </c>
      <c r="G20" s="3">
        <v>149.96983299999999</v>
      </c>
      <c r="H20" s="3">
        <f t="shared" ref="H20:H32" si="3">G20/SQRT(ABS(F20))</f>
        <v>23.679640099018133</v>
      </c>
      <c r="I20" s="3">
        <v>27.751524</v>
      </c>
    </row>
    <row r="21" spans="1:9" x14ac:dyDescent="0.25">
      <c r="A21" s="9"/>
      <c r="B21" s="3">
        <v>64.927588999999998</v>
      </c>
      <c r="C21" s="3">
        <v>199.97425799999999</v>
      </c>
      <c r="D21" s="3">
        <f t="shared" si="2"/>
        <v>24.817581451544058</v>
      </c>
      <c r="E21" s="3">
        <v>28.531851</v>
      </c>
      <c r="F21" s="3">
        <v>-72.620148</v>
      </c>
      <c r="G21" s="3">
        <v>199.99087499999999</v>
      </c>
      <c r="H21" s="3">
        <f t="shared" si="3"/>
        <v>23.468299159027804</v>
      </c>
      <c r="I21" s="3">
        <v>27.382173999999999</v>
      </c>
    </row>
    <row r="22" spans="1:9" x14ac:dyDescent="0.25">
      <c r="A22" s="9"/>
      <c r="B22" s="3">
        <v>103.78072400000001</v>
      </c>
      <c r="C22" s="3">
        <v>249.99032600000001</v>
      </c>
      <c r="D22" s="3">
        <f t="shared" si="2"/>
        <v>24.539451702160257</v>
      </c>
      <c r="E22" s="3">
        <v>28.548952</v>
      </c>
      <c r="F22" s="3">
        <v>-117.400558</v>
      </c>
      <c r="G22" s="3">
        <v>249.9991</v>
      </c>
      <c r="H22" s="3">
        <f t="shared" si="3"/>
        <v>23.072962735537502</v>
      </c>
      <c r="I22" s="3">
        <v>27.142405</v>
      </c>
    </row>
    <row r="23" spans="1:9" x14ac:dyDescent="0.25">
      <c r="A23" s="9"/>
      <c r="B23" s="3">
        <v>148.001541</v>
      </c>
      <c r="C23" s="3">
        <v>299.98739599999999</v>
      </c>
      <c r="D23" s="3">
        <f t="shared" si="2"/>
        <v>24.658683678613173</v>
      </c>
      <c r="E23" s="3">
        <v>28.654301</v>
      </c>
      <c r="F23" s="3">
        <v>-168.80728099999999</v>
      </c>
      <c r="G23" s="3">
        <v>299.98867799999999</v>
      </c>
      <c r="H23" s="3">
        <f t="shared" si="3"/>
        <v>23.089220795349497</v>
      </c>
      <c r="I23" s="3">
        <v>27.024981</v>
      </c>
    </row>
    <row r="24" spans="1:9" x14ac:dyDescent="0.25">
      <c r="A24" s="9"/>
      <c r="B24" s="3">
        <v>196.96676600000001</v>
      </c>
      <c r="C24" s="3">
        <v>349.94830300000001</v>
      </c>
      <c r="D24" s="3">
        <f t="shared" si="2"/>
        <v>24.934887589834918</v>
      </c>
      <c r="E24" s="3">
        <v>28.823588999999998</v>
      </c>
      <c r="F24" s="3">
        <v>-226.95410200000001</v>
      </c>
      <c r="G24" s="3">
        <v>349.99334700000003</v>
      </c>
      <c r="H24" s="3">
        <f t="shared" si="3"/>
        <v>23.23222315573512</v>
      </c>
      <c r="I24" s="3">
        <v>27.148779000000001</v>
      </c>
    </row>
    <row r="25" spans="1:9" x14ac:dyDescent="0.25">
      <c r="A25" s="9"/>
      <c r="B25" s="3">
        <v>250.83235199999999</v>
      </c>
      <c r="C25" s="3">
        <v>399.99102800000003</v>
      </c>
      <c r="D25" s="3">
        <f t="shared" si="2"/>
        <v>25.255645604568464</v>
      </c>
      <c r="E25" s="3">
        <v>29.085647999999999</v>
      </c>
      <c r="F25" s="3">
        <v>-291.443085</v>
      </c>
      <c r="G25" s="3">
        <v>399.96636999999998</v>
      </c>
      <c r="H25" s="3">
        <f t="shared" si="3"/>
        <v>23.428614087302833</v>
      </c>
      <c r="I25" s="3">
        <v>27.337783999999999</v>
      </c>
    </row>
    <row r="26" spans="1:9" x14ac:dyDescent="0.25">
      <c r="A26" s="9"/>
      <c r="B26" s="3">
        <v>310.04544099999998</v>
      </c>
      <c r="C26" s="3">
        <v>449.97058099999998</v>
      </c>
      <c r="D26" s="3">
        <f t="shared" si="2"/>
        <v>25.554738766564025</v>
      </c>
      <c r="E26" s="3">
        <v>29.455628999999998</v>
      </c>
      <c r="F26" s="3">
        <v>-356.56631499999997</v>
      </c>
      <c r="G26" s="3">
        <v>449.999054</v>
      </c>
      <c r="H26" s="3">
        <f t="shared" si="3"/>
        <v>23.830954880950458</v>
      </c>
      <c r="I26" s="3">
        <v>27.696591999999999</v>
      </c>
    </row>
    <row r="27" spans="1:9" x14ac:dyDescent="0.25">
      <c r="A27" s="9"/>
      <c r="B27" s="3">
        <v>372.191956</v>
      </c>
      <c r="C27" s="3">
        <v>499.98284899999999</v>
      </c>
      <c r="D27" s="3">
        <f t="shared" si="2"/>
        <v>25.916217469250267</v>
      </c>
      <c r="E27" s="3">
        <v>29.914774000000001</v>
      </c>
      <c r="F27" s="3">
        <v>-421.67587300000002</v>
      </c>
      <c r="G27" s="3">
        <v>499.92785600000002</v>
      </c>
      <c r="H27" s="3">
        <f t="shared" si="3"/>
        <v>24.345458606875596</v>
      </c>
      <c r="I27" s="3">
        <v>28.162362999999999</v>
      </c>
    </row>
    <row r="28" spans="1:9" x14ac:dyDescent="0.25">
      <c r="A28" s="9"/>
      <c r="B28" s="3">
        <v>439.49874899999998</v>
      </c>
      <c r="C28" s="3">
        <v>549.96551499999998</v>
      </c>
      <c r="D28" s="3">
        <f t="shared" si="2"/>
        <v>26.233524159311482</v>
      </c>
      <c r="E28" s="3">
        <v>30.495493</v>
      </c>
      <c r="F28" s="3">
        <v>-491.58255000000003</v>
      </c>
      <c r="G28" s="3">
        <v>549.95098900000005</v>
      </c>
      <c r="H28" s="3">
        <f t="shared" si="3"/>
        <v>24.804230492178657</v>
      </c>
      <c r="I28" s="3">
        <v>28.783076999999999</v>
      </c>
    </row>
    <row r="29" spans="1:9" x14ac:dyDescent="0.25">
      <c r="A29" s="9"/>
      <c r="B29" s="3">
        <v>518.71093800000006</v>
      </c>
      <c r="C29" s="3">
        <v>600.02734399999997</v>
      </c>
      <c r="D29" s="3">
        <f t="shared" si="2"/>
        <v>26.34561488934407</v>
      </c>
      <c r="E29" s="3">
        <v>31.102074000000002</v>
      </c>
      <c r="F29" s="3">
        <v>-572.86090100000001</v>
      </c>
      <c r="G29" s="3">
        <v>599.97564699999998</v>
      </c>
      <c r="H29" s="3">
        <f t="shared" si="3"/>
        <v>25.067385037116097</v>
      </c>
      <c r="I29" s="3">
        <v>29.573723000000001</v>
      </c>
    </row>
    <row r="30" spans="1:9" x14ac:dyDescent="0.25">
      <c r="A30" s="9"/>
      <c r="B30" s="3">
        <v>608.94879200000003</v>
      </c>
      <c r="C30" s="3">
        <v>649.96984899999995</v>
      </c>
      <c r="D30" s="3">
        <f t="shared" si="2"/>
        <v>26.339214814999654</v>
      </c>
      <c r="E30" s="3">
        <v>31.780457999999999</v>
      </c>
      <c r="F30" s="3">
        <v>-653.42742899999996</v>
      </c>
      <c r="G30" s="3">
        <v>650.00952099999995</v>
      </c>
      <c r="H30" s="3">
        <f t="shared" si="3"/>
        <v>25.428517282431425</v>
      </c>
      <c r="I30" s="3">
        <v>30.449422999999999</v>
      </c>
    </row>
    <row r="31" spans="1:9" x14ac:dyDescent="0.25">
      <c r="A31" s="9"/>
      <c r="B31" s="3">
        <v>713.66735800000004</v>
      </c>
      <c r="C31" s="3">
        <v>699.98339799999997</v>
      </c>
      <c r="D31" s="3">
        <f t="shared" si="2"/>
        <v>26.202324633633033</v>
      </c>
      <c r="E31" s="3">
        <v>32.699863000000001</v>
      </c>
      <c r="F31" s="3">
        <v>-751.10845900000004</v>
      </c>
      <c r="G31" s="3">
        <v>699.97210700000005</v>
      </c>
      <c r="H31" s="3">
        <f t="shared" si="3"/>
        <v>25.540500745048561</v>
      </c>
      <c r="I31" s="3">
        <v>31.397235999999999</v>
      </c>
    </row>
    <row r="32" spans="1:9" x14ac:dyDescent="0.25">
      <c r="A32" s="9"/>
      <c r="B32" s="3">
        <v>796.84875499999998</v>
      </c>
      <c r="C32" s="3">
        <v>735.365723</v>
      </c>
      <c r="D32" s="3">
        <f t="shared" si="2"/>
        <v>26.050462212431878</v>
      </c>
      <c r="E32" s="3">
        <v>33.568562</v>
      </c>
      <c r="F32" s="3">
        <v>-841.64843800000006</v>
      </c>
      <c r="G32" s="3">
        <v>735.89166299999999</v>
      </c>
      <c r="H32" s="3">
        <f t="shared" si="3"/>
        <v>25.365797548311548</v>
      </c>
      <c r="I32" s="3">
        <v>32.428908999999997</v>
      </c>
    </row>
    <row r="33" spans="1:9" x14ac:dyDescent="0.25">
      <c r="A33" s="9"/>
      <c r="B33" s="7">
        <f>(C33/D32)^2</f>
        <v>943.08124300550537</v>
      </c>
      <c r="C33" s="3">
        <v>800</v>
      </c>
      <c r="D33" s="3"/>
      <c r="E33" s="3"/>
      <c r="F33" s="7">
        <f>(G33/H32)^2</f>
        <v>994.67895674288945</v>
      </c>
      <c r="G33" s="3">
        <v>800</v>
      </c>
      <c r="H33" s="3"/>
      <c r="I33" s="3"/>
    </row>
    <row r="34" spans="1:9" x14ac:dyDescent="0.25">
      <c r="A34" s="9"/>
      <c r="B34" s="3">
        <v>1500</v>
      </c>
      <c r="C34" s="7">
        <f>SQRT(B34)*D32</f>
        <v>1008.9300630975429</v>
      </c>
      <c r="D34" s="3"/>
      <c r="E34" s="3"/>
      <c r="F34" s="3">
        <v>1500</v>
      </c>
      <c r="G34" s="7">
        <f>SQRT(F34)*H32</f>
        <v>982.41311467879552</v>
      </c>
      <c r="H34" s="3"/>
      <c r="I34" s="3"/>
    </row>
    <row r="35" spans="1:9" x14ac:dyDescent="0.25">
      <c r="A35" s="16" t="s">
        <v>42</v>
      </c>
      <c r="B35" s="3">
        <v>17.880849999999999</v>
      </c>
      <c r="C35" s="3">
        <v>99.956429</v>
      </c>
      <c r="D35" s="3">
        <f>C35/SQRT(ABS(B35))</f>
        <v>23.638322437903089</v>
      </c>
      <c r="E35" s="3">
        <v>27.350397000000001</v>
      </c>
      <c r="F35" s="3">
        <v>-17.512611</v>
      </c>
      <c r="G35" s="3">
        <v>99.915809999999993</v>
      </c>
      <c r="H35" s="3">
        <f>G35/SQRT(ABS(F35))</f>
        <v>23.875845668385246</v>
      </c>
      <c r="I35" s="3">
        <v>26.992857000000001</v>
      </c>
    </row>
    <row r="36" spans="1:9" x14ac:dyDescent="0.25">
      <c r="A36" s="9"/>
      <c r="B36" s="3">
        <v>42.707417</v>
      </c>
      <c r="C36" s="3">
        <v>149.95283499999999</v>
      </c>
      <c r="D36" s="3">
        <f t="shared" ref="D36:D48" si="4">C36/SQRT(ABS(B36))</f>
        <v>22.945790716204943</v>
      </c>
      <c r="E36" s="3">
        <v>26.950389999999999</v>
      </c>
      <c r="F36" s="3">
        <v>-42.199432000000002</v>
      </c>
      <c r="G36" s="3">
        <v>149.97277800000001</v>
      </c>
      <c r="H36" s="3">
        <f t="shared" ref="H36:H48" si="5">G36/SQRT(ABS(F36))</f>
        <v>23.086555082213355</v>
      </c>
      <c r="I36" s="3">
        <v>26.834616</v>
      </c>
    </row>
    <row r="37" spans="1:9" x14ac:dyDescent="0.25">
      <c r="A37" s="9"/>
      <c r="B37" s="3">
        <v>78.807472000000004</v>
      </c>
      <c r="C37" s="3">
        <v>200.009872</v>
      </c>
      <c r="D37" s="3">
        <f t="shared" si="4"/>
        <v>22.530339383976415</v>
      </c>
      <c r="E37" s="3">
        <v>26.703050999999999</v>
      </c>
      <c r="F37" s="3">
        <v>-79.124015999999997</v>
      </c>
      <c r="G37" s="3">
        <v>200.00170900000001</v>
      </c>
      <c r="H37" s="3">
        <f t="shared" si="5"/>
        <v>22.484309026439277</v>
      </c>
      <c r="I37" s="3">
        <v>26.654351999999999</v>
      </c>
    </row>
    <row r="38" spans="1:9" x14ac:dyDescent="0.25">
      <c r="A38" s="9"/>
      <c r="B38" s="3">
        <v>131.98899800000001</v>
      </c>
      <c r="C38" s="3">
        <v>249.976654</v>
      </c>
      <c r="D38" s="3">
        <f t="shared" si="4"/>
        <v>21.758581777291369</v>
      </c>
      <c r="E38" s="3">
        <v>26.576481000000001</v>
      </c>
      <c r="F38" s="3">
        <v>-132.60926799999999</v>
      </c>
      <c r="G38" s="3">
        <v>249.965912</v>
      </c>
      <c r="H38" s="3">
        <f t="shared" si="5"/>
        <v>21.706702236867997</v>
      </c>
      <c r="I38" s="3">
        <v>26.648658999999999</v>
      </c>
    </row>
    <row r="39" spans="1:9" x14ac:dyDescent="0.25">
      <c r="A39" s="9"/>
      <c r="B39" s="3">
        <v>190.274216</v>
      </c>
      <c r="C39" s="3">
        <v>299.99426299999999</v>
      </c>
      <c r="D39" s="3">
        <f t="shared" si="4"/>
        <v>21.7481830093183</v>
      </c>
      <c r="E39" s="3">
        <v>26.666727000000002</v>
      </c>
      <c r="F39" s="3">
        <v>-191.39408900000001</v>
      </c>
      <c r="G39" s="3">
        <v>300.00204500000001</v>
      </c>
      <c r="H39" s="3">
        <f t="shared" si="5"/>
        <v>21.685026373857891</v>
      </c>
      <c r="I39" s="3">
        <v>26.620170999999999</v>
      </c>
    </row>
    <row r="40" spans="1:9" x14ac:dyDescent="0.25">
      <c r="A40" s="9"/>
      <c r="B40" s="3">
        <v>239.66601600000001</v>
      </c>
      <c r="C40" s="3">
        <v>349.97854599999999</v>
      </c>
      <c r="D40" s="3">
        <f t="shared" si="4"/>
        <v>22.606753258249618</v>
      </c>
      <c r="E40" s="3">
        <v>26.933996</v>
      </c>
      <c r="F40" s="3">
        <v>-249.498413</v>
      </c>
      <c r="G40" s="3">
        <v>349.99276700000001</v>
      </c>
      <c r="H40" s="3">
        <f t="shared" si="5"/>
        <v>22.157725380594947</v>
      </c>
      <c r="I40" s="3">
        <v>26.714843999999999</v>
      </c>
    </row>
    <row r="41" spans="1:9" x14ac:dyDescent="0.25">
      <c r="A41" s="9"/>
      <c r="B41" s="3">
        <v>289.17861900000003</v>
      </c>
      <c r="C41" s="3">
        <v>399.99856599999998</v>
      </c>
      <c r="D41" s="3">
        <f t="shared" si="4"/>
        <v>23.522059526367485</v>
      </c>
      <c r="E41" s="3">
        <v>27.183499999999999</v>
      </c>
      <c r="F41" s="3">
        <v>-308.34463499999998</v>
      </c>
      <c r="G41" s="3">
        <v>399.997253</v>
      </c>
      <c r="H41" s="3">
        <f t="shared" si="5"/>
        <v>22.779217986320898</v>
      </c>
      <c r="I41" s="3">
        <v>26.950959999999998</v>
      </c>
    </row>
    <row r="42" spans="1:9" x14ac:dyDescent="0.25">
      <c r="A42" s="9"/>
      <c r="B42" s="3">
        <v>341.15390000000002</v>
      </c>
      <c r="C42" s="3">
        <v>449.97027600000001</v>
      </c>
      <c r="D42" s="3">
        <f t="shared" si="4"/>
        <v>24.361759753199241</v>
      </c>
      <c r="E42" s="3">
        <v>27.616606000000001</v>
      </c>
      <c r="F42" s="3">
        <v>-368.29574600000001</v>
      </c>
      <c r="G42" s="3">
        <v>449.96234099999998</v>
      </c>
      <c r="H42" s="3">
        <f t="shared" si="5"/>
        <v>23.44648888789488</v>
      </c>
      <c r="I42" s="3">
        <v>27.337834999999998</v>
      </c>
    </row>
    <row r="43" spans="1:9" x14ac:dyDescent="0.25">
      <c r="A43" s="9"/>
      <c r="B43" s="3">
        <v>401.08193999999997</v>
      </c>
      <c r="C43" s="3">
        <v>500.01083399999999</v>
      </c>
      <c r="D43" s="3">
        <f t="shared" si="4"/>
        <v>24.966798779137431</v>
      </c>
      <c r="E43" s="3">
        <v>28.250135</v>
      </c>
      <c r="F43" s="3">
        <v>-430.03396600000002</v>
      </c>
      <c r="G43" s="3">
        <v>499.98791499999999</v>
      </c>
      <c r="H43" s="3">
        <f t="shared" si="5"/>
        <v>24.110606080076316</v>
      </c>
      <c r="I43" s="3">
        <v>27.938074</v>
      </c>
    </row>
    <row r="44" spans="1:9" x14ac:dyDescent="0.25">
      <c r="A44" s="9"/>
      <c r="B44" s="3">
        <v>468.739532</v>
      </c>
      <c r="C44" s="3">
        <v>549.96820100000002</v>
      </c>
      <c r="D44" s="3">
        <f t="shared" si="4"/>
        <v>25.402226750907225</v>
      </c>
      <c r="E44" s="3">
        <v>28.999496000000001</v>
      </c>
      <c r="F44" s="3">
        <v>-500.00906400000002</v>
      </c>
      <c r="G44" s="3">
        <v>549.99108899999999</v>
      </c>
      <c r="H44" s="3">
        <f t="shared" si="5"/>
        <v>24.596126302184281</v>
      </c>
      <c r="I44" s="3">
        <v>28.708126</v>
      </c>
    </row>
    <row r="45" spans="1:9" x14ac:dyDescent="0.25">
      <c r="A45" s="9"/>
      <c r="B45" s="3">
        <v>551.27844200000004</v>
      </c>
      <c r="C45" s="3">
        <v>600.02142300000003</v>
      </c>
      <c r="D45" s="3">
        <f t="shared" si="4"/>
        <v>25.555315782812702</v>
      </c>
      <c r="E45" s="3">
        <v>29.485374</v>
      </c>
      <c r="F45" s="3">
        <v>-582.60626200000002</v>
      </c>
      <c r="G45" s="3">
        <v>599.93743900000004</v>
      </c>
      <c r="H45" s="3">
        <f t="shared" si="5"/>
        <v>24.855264594848112</v>
      </c>
      <c r="I45" s="3">
        <v>29.602792999999998</v>
      </c>
    </row>
    <row r="46" spans="1:9" x14ac:dyDescent="0.25">
      <c r="A46" s="9"/>
      <c r="B46" s="3">
        <v>642.337402</v>
      </c>
      <c r="C46" s="3">
        <v>649.99853499999995</v>
      </c>
      <c r="D46" s="3">
        <f t="shared" si="4"/>
        <v>25.646657521650013</v>
      </c>
      <c r="E46" s="3">
        <v>30.122705</v>
      </c>
      <c r="F46" s="3">
        <v>-671.61810300000002</v>
      </c>
      <c r="G46" s="3">
        <v>649.95788600000003</v>
      </c>
      <c r="H46" s="3">
        <f t="shared" si="5"/>
        <v>25.079797211972668</v>
      </c>
      <c r="I46" s="3">
        <v>30.412464</v>
      </c>
    </row>
    <row r="47" spans="1:9" x14ac:dyDescent="0.25">
      <c r="A47" s="9"/>
      <c r="B47" s="3">
        <v>748.81146200000001</v>
      </c>
      <c r="C47" s="3">
        <v>699.96252400000003</v>
      </c>
      <c r="D47" s="3">
        <f t="shared" si="4"/>
        <v>25.579293597961204</v>
      </c>
      <c r="E47" s="3">
        <v>31.149166000000001</v>
      </c>
      <c r="F47" s="3">
        <v>-782.60968000000003</v>
      </c>
      <c r="G47" s="3">
        <v>699.95373500000005</v>
      </c>
      <c r="H47" s="3">
        <f t="shared" si="5"/>
        <v>25.020542829805446</v>
      </c>
      <c r="I47" s="3">
        <v>31.312602999999999</v>
      </c>
    </row>
    <row r="48" spans="1:9" x14ac:dyDescent="0.25">
      <c r="A48" s="9"/>
      <c r="B48" s="3">
        <v>853.80658000000005</v>
      </c>
      <c r="C48" s="3">
        <v>741.84997599999997</v>
      </c>
      <c r="D48" s="3">
        <f t="shared" si="4"/>
        <v>25.388458818430266</v>
      </c>
      <c r="E48" s="3">
        <v>32.377448999999999</v>
      </c>
      <c r="F48" s="3">
        <v>-900.53594999999996</v>
      </c>
      <c r="G48" s="3">
        <v>740.86554000000001</v>
      </c>
      <c r="H48" s="3">
        <f t="shared" si="5"/>
        <v>24.688168191960667</v>
      </c>
      <c r="I48" s="3">
        <v>32.437553000000001</v>
      </c>
    </row>
    <row r="49" spans="1:9" x14ac:dyDescent="0.25">
      <c r="A49" s="9"/>
      <c r="B49" s="7">
        <f>(C49/D48)^2</f>
        <v>992.90408502028106</v>
      </c>
      <c r="C49" s="3">
        <v>800</v>
      </c>
      <c r="D49" s="3"/>
      <c r="E49" s="3"/>
      <c r="F49" s="7">
        <f>(G49/H48)^2</f>
        <v>1050.0312858326681</v>
      </c>
      <c r="G49" s="3">
        <v>800</v>
      </c>
      <c r="H49" s="3"/>
      <c r="I49" s="3"/>
    </row>
    <row r="50" spans="1:9" x14ac:dyDescent="0.25">
      <c r="A50" s="9"/>
      <c r="B50" s="3">
        <v>1500</v>
      </c>
      <c r="C50" s="7">
        <f>SQRT(B50)*D48</f>
        <v>983.29078189653251</v>
      </c>
      <c r="D50" s="3"/>
      <c r="E50" s="3"/>
      <c r="F50" s="3">
        <v>1500</v>
      </c>
      <c r="G50" s="7">
        <f>SQRT(F50)*H48</f>
        <v>956.16864255831331</v>
      </c>
      <c r="H50" s="3"/>
      <c r="I50" s="3"/>
    </row>
    <row r="51" spans="1:9" x14ac:dyDescent="0.25">
      <c r="A51" s="16" t="s">
        <v>43</v>
      </c>
      <c r="B51" s="3"/>
      <c r="C51" s="3"/>
      <c r="D51" s="3"/>
      <c r="E51" s="3"/>
      <c r="F51" s="3">
        <v>-14.461197</v>
      </c>
      <c r="G51" s="3">
        <v>99.919746000000004</v>
      </c>
      <c r="H51" s="3">
        <f>G51/SQRT(ABS(F51))</f>
        <v>26.275391771675604</v>
      </c>
      <c r="I51" s="3">
        <v>27.318874000000001</v>
      </c>
    </row>
    <row r="52" spans="1:9" x14ac:dyDescent="0.25">
      <c r="A52" s="9"/>
      <c r="B52" s="3"/>
      <c r="C52" s="3"/>
      <c r="D52" s="3"/>
      <c r="E52" s="3"/>
      <c r="F52" s="3">
        <v>-33.839737</v>
      </c>
      <c r="G52" s="3">
        <v>149.958923</v>
      </c>
      <c r="H52" s="3">
        <f t="shared" ref="H52:H64" si="6">G52/SQRT(ABS(F52))</f>
        <v>25.778570048725868</v>
      </c>
      <c r="I52" s="3">
        <v>27.357178000000001</v>
      </c>
    </row>
    <row r="53" spans="1:9" x14ac:dyDescent="0.25">
      <c r="A53" s="9"/>
      <c r="B53" s="3"/>
      <c r="C53" s="3"/>
      <c r="D53" s="3"/>
      <c r="E53" s="3"/>
      <c r="F53" s="3">
        <v>-62.708472999999998</v>
      </c>
      <c r="G53" s="3">
        <v>199.973221</v>
      </c>
      <c r="H53" s="3">
        <f t="shared" si="6"/>
        <v>25.252752900623609</v>
      </c>
      <c r="I53" s="3">
        <v>27.420168</v>
      </c>
    </row>
    <row r="54" spans="1:9" x14ac:dyDescent="0.25">
      <c r="A54" s="9"/>
      <c r="B54" s="3"/>
      <c r="C54" s="3"/>
      <c r="D54" s="3"/>
      <c r="E54" s="3"/>
      <c r="F54" s="3">
        <v>-103.06437699999999</v>
      </c>
      <c r="G54" s="3">
        <v>250.00044299999999</v>
      </c>
      <c r="H54" s="3">
        <f t="shared" si="6"/>
        <v>24.625581073145703</v>
      </c>
      <c r="I54" s="3">
        <v>27.508780999999999</v>
      </c>
    </row>
    <row r="55" spans="1:9" x14ac:dyDescent="0.25">
      <c r="A55" s="9"/>
      <c r="B55" s="3"/>
      <c r="C55" s="3"/>
      <c r="D55" s="3"/>
      <c r="E55" s="3"/>
      <c r="F55" s="3">
        <v>-146.36436499999999</v>
      </c>
      <c r="G55" s="3">
        <v>299.988068</v>
      </c>
      <c r="H55" s="3">
        <f t="shared" si="6"/>
        <v>24.796267029013986</v>
      </c>
      <c r="I55" s="3">
        <v>27.632904</v>
      </c>
    </row>
    <row r="56" spans="1:9" x14ac:dyDescent="0.25">
      <c r="A56" s="9"/>
      <c r="B56" s="3"/>
      <c r="C56" s="3"/>
      <c r="D56" s="3"/>
      <c r="E56" s="3"/>
      <c r="F56" s="3">
        <v>-189.15202300000001</v>
      </c>
      <c r="G56" s="3">
        <v>350.03405800000002</v>
      </c>
      <c r="H56" s="3">
        <f t="shared" si="6"/>
        <v>25.450997461177295</v>
      </c>
      <c r="I56" s="3">
        <v>27.848261000000001</v>
      </c>
    </row>
    <row r="57" spans="1:9" x14ac:dyDescent="0.25">
      <c r="A57" s="9"/>
      <c r="B57" s="3"/>
      <c r="C57" s="3"/>
      <c r="D57" s="3"/>
      <c r="E57" s="3"/>
      <c r="F57" s="3">
        <v>-234.70166</v>
      </c>
      <c r="G57" s="3">
        <v>400.00390599999997</v>
      </c>
      <c r="H57" s="3">
        <f t="shared" si="6"/>
        <v>26.109956696700127</v>
      </c>
      <c r="I57" s="3">
        <v>28.103418000000001</v>
      </c>
    </row>
    <row r="58" spans="1:9" x14ac:dyDescent="0.25">
      <c r="A58" s="9"/>
      <c r="B58" s="3"/>
      <c r="C58" s="3"/>
      <c r="D58" s="3"/>
      <c r="E58" s="3"/>
      <c r="F58" s="3">
        <v>-284.11337300000002</v>
      </c>
      <c r="G58" s="3">
        <v>449.99771099999998</v>
      </c>
      <c r="H58" s="3">
        <f t="shared" si="6"/>
        <v>26.697123258702671</v>
      </c>
      <c r="I58" s="3">
        <v>28.461984999999999</v>
      </c>
    </row>
    <row r="59" spans="1:9" x14ac:dyDescent="0.25">
      <c r="A59" s="9"/>
      <c r="B59" s="3"/>
      <c r="C59" s="3"/>
      <c r="D59" s="3"/>
      <c r="E59" s="3"/>
      <c r="F59" s="3">
        <v>-339.88623000000001</v>
      </c>
      <c r="G59" s="3">
        <v>499.98706099999998</v>
      </c>
      <c r="H59" s="3">
        <f t="shared" si="6"/>
        <v>27.120143330448489</v>
      </c>
      <c r="I59" s="3">
        <v>28.942827000000001</v>
      </c>
    </row>
    <row r="60" spans="1:9" x14ac:dyDescent="0.25">
      <c r="A60" s="9"/>
      <c r="B60" s="3"/>
      <c r="C60" s="3"/>
      <c r="D60" s="3"/>
      <c r="E60" s="3"/>
      <c r="F60" s="3">
        <v>-403.294556</v>
      </c>
      <c r="G60" s="3">
        <v>549.987976</v>
      </c>
      <c r="H60" s="3">
        <f t="shared" si="6"/>
        <v>27.386845711451894</v>
      </c>
      <c r="I60" s="3">
        <v>29.547091999999999</v>
      </c>
    </row>
    <row r="61" spans="1:9" x14ac:dyDescent="0.25">
      <c r="A61" s="9"/>
      <c r="B61" s="3"/>
      <c r="C61" s="3"/>
      <c r="D61" s="3"/>
      <c r="E61" s="3"/>
      <c r="F61" s="3">
        <v>-477.52835099999999</v>
      </c>
      <c r="G61" s="3">
        <v>599.96630900000002</v>
      </c>
      <c r="H61" s="3">
        <f t="shared" si="6"/>
        <v>27.455368867320757</v>
      </c>
      <c r="I61" s="3">
        <v>30.167185</v>
      </c>
    </row>
    <row r="62" spans="1:9" x14ac:dyDescent="0.25">
      <c r="A62" s="9"/>
      <c r="B62" s="3"/>
      <c r="C62" s="3"/>
      <c r="D62" s="3"/>
      <c r="E62" s="3"/>
      <c r="F62" s="3">
        <v>-564.18579099999999</v>
      </c>
      <c r="G62" s="3">
        <v>649.94189500000005</v>
      </c>
      <c r="H62" s="3">
        <f t="shared" si="6"/>
        <v>27.362984232367072</v>
      </c>
      <c r="I62" s="3">
        <v>30.892776000000001</v>
      </c>
    </row>
    <row r="63" spans="1:9" x14ac:dyDescent="0.25">
      <c r="A63" s="9"/>
      <c r="B63" s="3"/>
      <c r="C63" s="3"/>
      <c r="D63" s="3"/>
      <c r="E63" s="3"/>
      <c r="F63" s="3">
        <v>-654.09588599999995</v>
      </c>
      <c r="G63" s="3">
        <v>699.97631799999999</v>
      </c>
      <c r="H63" s="3">
        <f t="shared" si="6"/>
        <v>27.369233713550688</v>
      </c>
      <c r="I63" s="3">
        <v>31.733013</v>
      </c>
    </row>
    <row r="64" spans="1:9" x14ac:dyDescent="0.25">
      <c r="A64" s="9"/>
      <c r="B64" s="3"/>
      <c r="C64" s="3"/>
      <c r="D64" s="3"/>
      <c r="E64" s="3"/>
      <c r="F64" s="3">
        <v>-734.92181400000004</v>
      </c>
      <c r="G64" s="3">
        <v>737.25677499999995</v>
      </c>
      <c r="H64" s="3">
        <f t="shared" si="6"/>
        <v>27.195572333277962</v>
      </c>
      <c r="I64" s="3">
        <v>32.590637000000001</v>
      </c>
    </row>
    <row r="65" spans="1:9" x14ac:dyDescent="0.25">
      <c r="A65" s="9"/>
      <c r="B65" s="7" t="e">
        <f>(C65/D64)^2</f>
        <v>#DIV/0!</v>
      </c>
      <c r="C65" s="3">
        <v>800</v>
      </c>
      <c r="D65" s="3"/>
      <c r="E65" s="3"/>
      <c r="F65" s="7">
        <f>(G65/H64)^2</f>
        <v>865.33360141922583</v>
      </c>
      <c r="G65" s="3">
        <v>800</v>
      </c>
      <c r="H65" s="3"/>
      <c r="I65" s="3"/>
    </row>
    <row r="66" spans="1:9" x14ac:dyDescent="0.25">
      <c r="A66" s="9"/>
      <c r="B66" s="3">
        <v>1500</v>
      </c>
      <c r="C66" s="7">
        <f>SQRT(B66)*D64</f>
        <v>0</v>
      </c>
      <c r="D66" s="3"/>
      <c r="E66" s="3"/>
      <c r="F66" s="3">
        <v>1500</v>
      </c>
      <c r="G66" s="7">
        <f>SQRT(F66)*H64</f>
        <v>1053.2799873736474</v>
      </c>
      <c r="H66" s="3"/>
      <c r="I66" s="3"/>
    </row>
    <row r="68" spans="1:9" x14ac:dyDescent="0.25">
      <c r="A68" s="16" t="s">
        <v>41</v>
      </c>
      <c r="B68" s="3">
        <v>15.698447</v>
      </c>
      <c r="C68" s="3">
        <v>99.897705000000002</v>
      </c>
      <c r="D68" s="3">
        <f>C68/SQRT(ABS(B68))</f>
        <v>25.213153365322512</v>
      </c>
      <c r="E68" s="3">
        <v>26.015926</v>
      </c>
    </row>
    <row r="69" spans="1:9" x14ac:dyDescent="0.25">
      <c r="A69" s="9"/>
      <c r="B69" s="3">
        <v>35.625340000000001</v>
      </c>
      <c r="C69" s="3">
        <v>149.95146199999999</v>
      </c>
      <c r="D69" s="3">
        <f t="shared" ref="D69:D81" si="7">C69/SQRT(ABS(B69))</f>
        <v>25.122982480278125</v>
      </c>
      <c r="E69" s="3">
        <v>25.554404999999999</v>
      </c>
    </row>
    <row r="70" spans="1:9" x14ac:dyDescent="0.25">
      <c r="A70" s="9"/>
      <c r="B70" s="3">
        <v>63.513373999999999</v>
      </c>
      <c r="C70" s="3">
        <v>199.98318499999999</v>
      </c>
      <c r="D70" s="3">
        <f t="shared" si="7"/>
        <v>25.093479689538</v>
      </c>
      <c r="E70" s="3">
        <v>25.186028</v>
      </c>
    </row>
    <row r="71" spans="1:9" x14ac:dyDescent="0.25">
      <c r="A71" s="9"/>
      <c r="B71" s="3">
        <v>102.001907</v>
      </c>
      <c r="C71" s="3">
        <v>249.999222</v>
      </c>
      <c r="D71" s="3">
        <f t="shared" si="7"/>
        <v>24.753380146451224</v>
      </c>
      <c r="E71" s="3">
        <v>24.998659</v>
      </c>
    </row>
    <row r="72" spans="1:9" x14ac:dyDescent="0.25">
      <c r="A72" s="9"/>
      <c r="B72" s="3">
        <v>144.30831900000001</v>
      </c>
      <c r="C72" s="3">
        <v>299.98947099999998</v>
      </c>
      <c r="D72" s="3">
        <f t="shared" si="7"/>
        <v>24.97240262059028</v>
      </c>
      <c r="E72" s="3">
        <v>24.967137999999998</v>
      </c>
    </row>
    <row r="73" spans="1:9" x14ac:dyDescent="0.25">
      <c r="A73" s="9"/>
      <c r="B73" s="3">
        <v>191.07617200000001</v>
      </c>
      <c r="C73" s="3">
        <v>349.95718399999998</v>
      </c>
      <c r="D73" s="3">
        <f t="shared" si="7"/>
        <v>25.316965349005756</v>
      </c>
      <c r="E73" s="3">
        <v>25.006546</v>
      </c>
    </row>
    <row r="74" spans="1:9" x14ac:dyDescent="0.25">
      <c r="A74" s="9"/>
      <c r="B74" s="3">
        <v>243.41949500000001</v>
      </c>
      <c r="C74" s="3">
        <v>399.98770100000002</v>
      </c>
      <c r="D74" s="3">
        <f t="shared" si="7"/>
        <v>25.637103642607418</v>
      </c>
      <c r="E74" s="3">
        <v>25.231083000000002</v>
      </c>
    </row>
    <row r="75" spans="1:9" x14ac:dyDescent="0.25">
      <c r="A75" s="9"/>
      <c r="B75" s="3">
        <v>302.67855800000001</v>
      </c>
      <c r="C75" s="3">
        <v>449.96517899999998</v>
      </c>
      <c r="D75" s="3">
        <f t="shared" si="7"/>
        <v>25.863546620815445</v>
      </c>
      <c r="E75" s="3">
        <v>25.580410000000001</v>
      </c>
    </row>
    <row r="76" spans="1:9" x14ac:dyDescent="0.25">
      <c r="A76" s="9"/>
      <c r="B76" s="3">
        <v>364.77233899999999</v>
      </c>
      <c r="C76" s="3">
        <v>499.97393799999998</v>
      </c>
      <c r="D76" s="3">
        <f t="shared" si="7"/>
        <v>26.177997240481147</v>
      </c>
      <c r="E76" s="3">
        <v>26.040911000000001</v>
      </c>
    </row>
    <row r="77" spans="1:9" x14ac:dyDescent="0.25">
      <c r="A77" s="9"/>
      <c r="B77" s="3">
        <v>430.70379600000001</v>
      </c>
      <c r="C77" s="3">
        <v>549.93676800000003</v>
      </c>
      <c r="D77" s="3">
        <f t="shared" si="7"/>
        <v>26.498629152353796</v>
      </c>
      <c r="E77" s="3">
        <v>26.395883999999999</v>
      </c>
    </row>
    <row r="78" spans="1:9" x14ac:dyDescent="0.25">
      <c r="A78" s="9"/>
      <c r="B78" s="3">
        <v>511.02914399999997</v>
      </c>
      <c r="C78" s="3">
        <v>599.99462900000003</v>
      </c>
      <c r="D78" s="3">
        <f t="shared" si="7"/>
        <v>26.541442851355637</v>
      </c>
      <c r="E78" s="3">
        <v>26.891199</v>
      </c>
    </row>
    <row r="79" spans="1:9" x14ac:dyDescent="0.25">
      <c r="A79" s="9"/>
      <c r="B79" s="3">
        <v>600.122253</v>
      </c>
      <c r="C79" s="3">
        <v>649.94683799999996</v>
      </c>
      <c r="D79" s="3">
        <f t="shared" si="7"/>
        <v>26.53126574923327</v>
      </c>
      <c r="E79" s="3">
        <v>27.416129999999999</v>
      </c>
    </row>
    <row r="80" spans="1:9" x14ac:dyDescent="0.25">
      <c r="A80" s="9"/>
      <c r="B80" s="3">
        <v>703.63140899999996</v>
      </c>
      <c r="C80" s="3">
        <v>699.95068400000002</v>
      </c>
      <c r="D80" s="3">
        <f t="shared" si="7"/>
        <v>26.387292642950239</v>
      </c>
      <c r="E80" s="3">
        <v>28.104664</v>
      </c>
    </row>
    <row r="81" spans="1:5" x14ac:dyDescent="0.25">
      <c r="A81" s="9"/>
      <c r="B81" s="3">
        <v>805.68273899999997</v>
      </c>
      <c r="C81" s="3">
        <v>744.72631799999999</v>
      </c>
      <c r="D81" s="3">
        <f t="shared" si="7"/>
        <v>26.237030008657754</v>
      </c>
      <c r="E81" s="3">
        <v>28.782330000000002</v>
      </c>
    </row>
    <row r="82" spans="1:5" x14ac:dyDescent="0.25">
      <c r="A82" s="9"/>
      <c r="B82" s="7">
        <f>(C82/D81)^2</f>
        <v>929.71669554032349</v>
      </c>
      <c r="C82" s="3">
        <v>800</v>
      </c>
      <c r="D82" s="3"/>
      <c r="E82" s="3"/>
    </row>
    <row r="83" spans="1:5" x14ac:dyDescent="0.25">
      <c r="A83" s="9"/>
      <c r="B83" s="3">
        <v>1500</v>
      </c>
      <c r="C83" s="7">
        <f>SQRT(B83)*D81</f>
        <v>1016.1558027747571</v>
      </c>
      <c r="D83" s="3"/>
      <c r="E83" s="3"/>
    </row>
    <row r="84" spans="1:5" x14ac:dyDescent="0.25">
      <c r="A84" s="16" t="s">
        <v>41</v>
      </c>
      <c r="B84" s="3">
        <v>15.664056</v>
      </c>
      <c r="C84" s="3">
        <v>99.915726000000006</v>
      </c>
      <c r="D84" s="3">
        <f>C84/SQRT(ABS(B84))</f>
        <v>25.24536968904885</v>
      </c>
      <c r="E84" s="3">
        <v>23.955024999999999</v>
      </c>
    </row>
    <row r="85" spans="1:5" x14ac:dyDescent="0.25">
      <c r="A85" s="9"/>
      <c r="B85" s="3">
        <v>35.58596</v>
      </c>
      <c r="C85" s="3">
        <v>149.96017499999999</v>
      </c>
      <c r="D85" s="3">
        <f t="shared" ref="D85:D97" si="8">C85/SQRT(ABS(B85))</f>
        <v>25.138339976630252</v>
      </c>
      <c r="E85" s="3">
        <v>23.906472999999998</v>
      </c>
    </row>
    <row r="86" spans="1:5" x14ac:dyDescent="0.25">
      <c r="A86" s="9"/>
      <c r="B86" s="3">
        <v>63.378028999999998</v>
      </c>
      <c r="C86" s="3">
        <v>199.97610499999999</v>
      </c>
      <c r="D86" s="3">
        <f t="shared" si="8"/>
        <v>25.119369872447955</v>
      </c>
      <c r="E86" s="3">
        <v>23.898806</v>
      </c>
    </row>
    <row r="87" spans="1:5" x14ac:dyDescent="0.25">
      <c r="A87" s="9"/>
      <c r="B87" s="3">
        <v>101.95156900000001</v>
      </c>
      <c r="C87" s="3">
        <v>249.99614</v>
      </c>
      <c r="D87" s="3">
        <f t="shared" si="8"/>
        <v>24.759185075822764</v>
      </c>
      <c r="E87" s="3">
        <v>23.931446000000001</v>
      </c>
    </row>
    <row r="88" spans="1:5" x14ac:dyDescent="0.25">
      <c r="A88" s="9"/>
      <c r="B88" s="3">
        <v>144.24648999999999</v>
      </c>
      <c r="C88" s="3">
        <v>299.98825099999999</v>
      </c>
      <c r="D88" s="3">
        <f t="shared" si="8"/>
        <v>24.977652482174843</v>
      </c>
      <c r="E88" s="3">
        <v>24.010401000000002</v>
      </c>
    </row>
    <row r="89" spans="1:5" x14ac:dyDescent="0.25">
      <c r="A89" s="9"/>
      <c r="B89" s="3">
        <v>190.90831</v>
      </c>
      <c r="C89" s="3">
        <v>349.99911500000002</v>
      </c>
      <c r="D89" s="3">
        <f t="shared" si="8"/>
        <v>25.33112801259459</v>
      </c>
      <c r="E89" s="3">
        <v>24.223635000000002</v>
      </c>
    </row>
    <row r="90" spans="1:5" x14ac:dyDescent="0.25">
      <c r="A90" s="9"/>
      <c r="B90" s="3">
        <v>243.54489100000001</v>
      </c>
      <c r="C90" s="3">
        <v>399.97619600000002</v>
      </c>
      <c r="D90" s="3">
        <f t="shared" si="8"/>
        <v>25.629765577583797</v>
      </c>
      <c r="E90" s="3">
        <v>24.567799000000001</v>
      </c>
    </row>
    <row r="91" spans="1:5" x14ac:dyDescent="0.25">
      <c r="A91" s="9"/>
      <c r="B91" s="3">
        <v>301.98278800000003</v>
      </c>
      <c r="C91" s="3">
        <v>449.99279799999999</v>
      </c>
      <c r="D91" s="3">
        <f t="shared" si="8"/>
        <v>25.894913695459447</v>
      </c>
      <c r="E91" s="3">
        <v>25.00827</v>
      </c>
    </row>
    <row r="92" spans="1:5" x14ac:dyDescent="0.25">
      <c r="A92" s="9"/>
      <c r="B92" s="3">
        <v>364.343414</v>
      </c>
      <c r="C92" s="3">
        <v>499.95907599999998</v>
      </c>
      <c r="D92" s="3">
        <f t="shared" si="8"/>
        <v>26.192623180052852</v>
      </c>
      <c r="E92" s="3">
        <v>25.503737999999998</v>
      </c>
    </row>
    <row r="93" spans="1:5" x14ac:dyDescent="0.25">
      <c r="A93" s="9"/>
      <c r="B93" s="3">
        <v>431.125336</v>
      </c>
      <c r="C93" s="3">
        <v>549.94116199999996</v>
      </c>
      <c r="D93" s="3">
        <f t="shared" si="8"/>
        <v>26.485882866210954</v>
      </c>
      <c r="E93" s="3">
        <v>26.026253000000001</v>
      </c>
    </row>
    <row r="94" spans="1:5" x14ac:dyDescent="0.25">
      <c r="A94" s="9"/>
      <c r="B94" s="3">
        <v>511.255066</v>
      </c>
      <c r="C94" s="3">
        <v>599.94958499999996</v>
      </c>
      <c r="D94" s="3">
        <f t="shared" si="8"/>
        <v>26.533585781329002</v>
      </c>
      <c r="E94" s="3">
        <v>26.625827999999998</v>
      </c>
    </row>
    <row r="95" spans="1:5" x14ac:dyDescent="0.25">
      <c r="A95" s="9"/>
      <c r="B95" s="3">
        <v>601.04070999999999</v>
      </c>
      <c r="C95" s="3">
        <v>650.00994900000001</v>
      </c>
      <c r="D95" s="3">
        <f t="shared" si="8"/>
        <v>26.513560902013971</v>
      </c>
      <c r="E95" s="3">
        <v>27.223306999999998</v>
      </c>
    </row>
    <row r="96" spans="1:5" x14ac:dyDescent="0.25">
      <c r="A96" s="9"/>
      <c r="B96" s="3">
        <v>704.70996100000002</v>
      </c>
      <c r="C96" s="3">
        <v>700.005493</v>
      </c>
      <c r="D96" s="3">
        <f t="shared" si="8"/>
        <v>26.369156809716934</v>
      </c>
      <c r="E96" s="3">
        <v>27.917074</v>
      </c>
    </row>
    <row r="97" spans="1:5" x14ac:dyDescent="0.25">
      <c r="A97" s="9"/>
      <c r="B97" s="3">
        <v>807.72088599999995</v>
      </c>
      <c r="C97" s="3">
        <v>744.39453100000003</v>
      </c>
      <c r="D97" s="3">
        <f t="shared" si="8"/>
        <v>26.192232504623973</v>
      </c>
      <c r="E97" s="3">
        <v>28.652215999999999</v>
      </c>
    </row>
    <row r="98" spans="1:5" x14ac:dyDescent="0.25">
      <c r="A98" s="9"/>
      <c r="B98" s="7">
        <f>(C98/D97)^2</f>
        <v>932.89967005625419</v>
      </c>
      <c r="C98" s="3">
        <v>800</v>
      </c>
      <c r="D98" s="3"/>
      <c r="E98" s="3"/>
    </row>
    <row r="99" spans="1:5" x14ac:dyDescent="0.25">
      <c r="A99" s="9"/>
      <c r="B99" s="3">
        <v>1500</v>
      </c>
      <c r="C99" s="7">
        <f>SQRT(B99)*D97</f>
        <v>1014.4208029040122</v>
      </c>
      <c r="D99" s="3"/>
      <c r="E99" s="3"/>
    </row>
    <row r="100" spans="1:5" x14ac:dyDescent="0.25">
      <c r="A100" s="16" t="s">
        <v>41</v>
      </c>
      <c r="B100">
        <v>15.782356</v>
      </c>
      <c r="C100">
        <v>99.933228</v>
      </c>
      <c r="D100" s="3">
        <f>C100/SQRT(ABS(B100))</f>
        <v>25.154981270258226</v>
      </c>
      <c r="E100">
        <v>25.462966999999999</v>
      </c>
    </row>
    <row r="101" spans="1:5" x14ac:dyDescent="0.25">
      <c r="A101" s="9"/>
      <c r="B101">
        <v>35.938800999999998</v>
      </c>
      <c r="C101">
        <v>149.95893899999999</v>
      </c>
      <c r="D101" s="3">
        <f t="shared" ref="D101:D113" si="9">C101/SQRT(ABS(B101))</f>
        <v>25.0144274597736</v>
      </c>
      <c r="E101">
        <v>25.548248000000001</v>
      </c>
    </row>
    <row r="102" spans="1:5" x14ac:dyDescent="0.25">
      <c r="A102" s="9"/>
      <c r="B102">
        <v>64.240120000000005</v>
      </c>
      <c r="C102">
        <v>199.992828</v>
      </c>
      <c r="D102" s="3">
        <f t="shared" si="9"/>
        <v>24.952338296111133</v>
      </c>
      <c r="E102">
        <v>25.651727999999999</v>
      </c>
    </row>
    <row r="103" spans="1:5" x14ac:dyDescent="0.25">
      <c r="A103" s="9"/>
      <c r="B103">
        <v>103.221519</v>
      </c>
      <c r="C103">
        <v>250.007904</v>
      </c>
      <c r="D103" s="3">
        <f t="shared" si="9"/>
        <v>24.607563597303454</v>
      </c>
      <c r="E103">
        <v>25.743062999999999</v>
      </c>
    </row>
    <row r="104" spans="1:5" x14ac:dyDescent="0.25">
      <c r="A104" s="9"/>
      <c r="B104">
        <v>146.549713</v>
      </c>
      <c r="C104">
        <v>299.98071299999998</v>
      </c>
      <c r="D104" s="3">
        <f t="shared" si="9"/>
        <v>24.779974030549138</v>
      </c>
      <c r="E104">
        <v>25.948661999999999</v>
      </c>
    </row>
    <row r="105" spans="1:5" x14ac:dyDescent="0.25">
      <c r="A105" s="9"/>
      <c r="B105">
        <v>194.60661300000001</v>
      </c>
      <c r="C105">
        <v>350.00201399999997</v>
      </c>
      <c r="D105" s="3">
        <f t="shared" si="9"/>
        <v>25.089484970885689</v>
      </c>
      <c r="E105">
        <v>26.269093000000002</v>
      </c>
    </row>
    <row r="106" spans="1:5" x14ac:dyDescent="0.25">
      <c r="A106" s="9"/>
      <c r="B106">
        <v>248.094177</v>
      </c>
      <c r="C106">
        <v>399.97317500000003</v>
      </c>
      <c r="D106" s="3">
        <f t="shared" si="9"/>
        <v>25.393500928695634</v>
      </c>
      <c r="E106">
        <v>26.608124</v>
      </c>
    </row>
    <row r="107" spans="1:5" x14ac:dyDescent="0.25">
      <c r="A107" s="9"/>
      <c r="B107">
        <v>307.72711199999998</v>
      </c>
      <c r="C107">
        <v>450.02383400000002</v>
      </c>
      <c r="D107" s="3">
        <f t="shared" si="9"/>
        <v>25.653854947737514</v>
      </c>
      <c r="E107">
        <v>27.010684999999999</v>
      </c>
    </row>
    <row r="108" spans="1:5" x14ac:dyDescent="0.25">
      <c r="A108" s="9"/>
      <c r="B108">
        <v>371.89025900000001</v>
      </c>
      <c r="C108">
        <v>499.98675500000002</v>
      </c>
      <c r="D108" s="3">
        <f t="shared" si="9"/>
        <v>25.926930186134413</v>
      </c>
      <c r="E108">
        <v>27.525600000000001</v>
      </c>
    </row>
    <row r="109" spans="1:5" x14ac:dyDescent="0.25">
      <c r="A109" s="9"/>
      <c r="B109">
        <v>439.73577899999998</v>
      </c>
      <c r="C109">
        <v>550.007385</v>
      </c>
      <c r="D109" s="3">
        <f t="shared" si="9"/>
        <v>26.228449574716976</v>
      </c>
      <c r="E109">
        <v>28.152266999999998</v>
      </c>
    </row>
    <row r="110" spans="1:5" x14ac:dyDescent="0.25">
      <c r="A110" s="9"/>
      <c r="B110">
        <v>522.02239999999995</v>
      </c>
      <c r="C110">
        <v>599.975281</v>
      </c>
      <c r="D110" s="3">
        <f t="shared" si="9"/>
        <v>26.25964123149836</v>
      </c>
      <c r="E110">
        <v>28.866143999999998</v>
      </c>
    </row>
    <row r="111" spans="1:5" x14ac:dyDescent="0.25">
      <c r="A111" s="9"/>
      <c r="B111">
        <v>614.61474599999997</v>
      </c>
      <c r="C111">
        <v>649.99084500000004</v>
      </c>
      <c r="D111" s="3">
        <f t="shared" si="9"/>
        <v>26.218373852331482</v>
      </c>
      <c r="E111">
        <v>29.670812999999999</v>
      </c>
    </row>
    <row r="112" spans="1:5" x14ac:dyDescent="0.25">
      <c r="A112" s="9"/>
      <c r="B112">
        <v>719.88439900000003</v>
      </c>
      <c r="C112">
        <v>699.97851600000001</v>
      </c>
      <c r="D112" s="3">
        <f t="shared" si="9"/>
        <v>26.08875352543858</v>
      </c>
      <c r="E112">
        <v>30.523219999999998</v>
      </c>
    </row>
    <row r="113" spans="1:5" x14ac:dyDescent="0.25">
      <c r="A113" s="9"/>
      <c r="B113">
        <v>795.12933299999997</v>
      </c>
      <c r="C113">
        <v>732.77429199999995</v>
      </c>
      <c r="D113" s="3">
        <f t="shared" si="9"/>
        <v>25.986712212879294</v>
      </c>
      <c r="E113">
        <v>31.343502000000001</v>
      </c>
    </row>
    <row r="114" spans="1:5" x14ac:dyDescent="0.25">
      <c r="A114" s="9"/>
      <c r="B114" s="7">
        <f>(C114/D113)^2</f>
        <v>947.71400859537857</v>
      </c>
      <c r="C114" s="3">
        <v>800</v>
      </c>
      <c r="D114" s="3"/>
      <c r="E114" s="3"/>
    </row>
    <row r="115" spans="1:5" x14ac:dyDescent="0.25">
      <c r="A115" s="9"/>
      <c r="B115" s="3">
        <v>1500</v>
      </c>
      <c r="C115" s="7">
        <f>SQRT(B115)*D113</f>
        <v>1006.4610362316639</v>
      </c>
      <c r="D115" s="3"/>
      <c r="E115" s="3"/>
    </row>
  </sheetData>
  <mergeCells count="7">
    <mergeCell ref="A100:A115"/>
    <mergeCell ref="A3:A18"/>
    <mergeCell ref="A19:A34"/>
    <mergeCell ref="A35:A50"/>
    <mergeCell ref="A51:A66"/>
    <mergeCell ref="A68:A83"/>
    <mergeCell ref="A84:A99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10-12-v2.2</vt:lpstr>
      <vt:lpstr>10-22-v2.3</vt:lpstr>
      <vt:lpstr>10-30-v2.3</vt:lpstr>
      <vt:lpstr>11-1-v2.3</vt:lpstr>
      <vt:lpstr>11-11-v2.4</vt:lpstr>
      <vt:lpstr>11-12-v2.4</vt:lpstr>
      <vt:lpstr>11-13-v2.4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TH-SZB</dc:creator>
  <cp:lastModifiedBy>健康 真</cp:lastModifiedBy>
  <dcterms:created xsi:type="dcterms:W3CDTF">2023-05-12T11:15:00Z</dcterms:created>
  <dcterms:modified xsi:type="dcterms:W3CDTF">2024-11-14T08:35:29Z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C6BD6C3AA0D8432CA0AFAABB01F02923_12</vt:lpwstr>
  </property>
</Properties>
</file>